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15600" windowHeight="8595" activeTab="3"/>
  </bookViews>
  <sheets>
    <sheet name="источники 5" sheetId="1" r:id="rId1"/>
    <sheet name="Приложение 3" sheetId="2" r:id="rId2"/>
    <sheet name="Приложение 4" sheetId="3" r:id="rId3"/>
    <sheet name="Приложение 6" sheetId="4" r:id="rId4"/>
  </sheets>
  <externalReferences>
    <externalReference r:id="rId7"/>
  </externalReferences>
  <definedNames>
    <definedName name="total1">'[1]Расходы'!#REF!</definedName>
    <definedName name="_xlnm.Print_Titles" localSheetId="1">'Приложение 3'!$9:$10</definedName>
    <definedName name="_xlnm.Print_Titles" localSheetId="2">'Приложение 4'!$9:$10</definedName>
    <definedName name="_xlnm.Print_Titles" localSheetId="3">'Приложение 6'!$8:$9</definedName>
  </definedNames>
  <calcPr fullCalcOnLoad="1"/>
</workbook>
</file>

<file path=xl/sharedStrings.xml><?xml version="1.0" encoding="utf-8"?>
<sst xmlns="http://schemas.openxmlformats.org/spreadsheetml/2006/main" count="10521" uniqueCount="599">
  <si>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</si>
  <si>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</si>
  <si>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</si>
  <si>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</si>
  <si>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</si>
  <si>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</si>
  <si>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</si>
  <si>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</si>
  <si>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</si>
  <si>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</si>
  <si>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</si>
  <si>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</si>
  <si>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по оплате труда работников органов местного самоуправления</t>
  </si>
  <si>
    <t>06 4 01 00140</t>
  </si>
  <si>
    <t>Расходы на выплаты персоналу государственных (муниципальных) органов</t>
  </si>
  <si>
    <t>120</t>
  </si>
  <si>
    <t>Обеспечение выполнения полномочий и функций органов местного самоуправления</t>
  </si>
  <si>
    <t>06 4 01 00150</t>
  </si>
  <si>
    <t>Иные закупки товаров, работ и услуг для обеспечения государственных (муниципальных) нужд</t>
  </si>
  <si>
    <t>240</t>
  </si>
  <si>
    <t>06 4 03 00140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</si>
  <si>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</si>
  <si>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</si>
  <si>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организацию выплат компенсации части родительской платы</t>
  </si>
  <si>
    <t>01 6 23 71360</t>
  </si>
  <si>
    <t>Расходы на организацию питания обучающихся общеобразовательных учреждений, расположенных на территории Ленинградской области</t>
  </si>
  <si>
    <t>01 6 23 71440</t>
  </si>
  <si>
    <t>Расходы по организации и осуществлению деятельности по опеке и попечительству</t>
  </si>
  <si>
    <t>01 6 25 71380</t>
  </si>
  <si>
    <t>Расходы на осуществление отдельных государственных полномочий Ленинградской области по поддержке сельскохозяйственного производства</t>
  </si>
  <si>
    <t>04 2 04 71030</t>
  </si>
  <si>
    <t>Расходы на обеспечение деятельности комитета по управлению муниципальным имуществом</t>
  </si>
  <si>
    <t>06 3 02 00150</t>
  </si>
  <si>
    <t>Уплата налогов, сборов и иных платежей</t>
  </si>
  <si>
    <t>850</t>
  </si>
  <si>
    <t>Расходы на выплаты по оплате труда главы администрации</t>
  </si>
  <si>
    <t>06 4 02 00130</t>
  </si>
  <si>
    <t>06 4 02 00140</t>
  </si>
  <si>
    <t>06 4 02 00150</t>
  </si>
  <si>
    <t>Исполнение судебных актов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</si>
  <si>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</si>
  <si>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06 4 02 08220</t>
  </si>
  <si>
    <t>Обеспечение деятельности исполнительных органов местного самоуправления по исполнению части полномочий в градостроительной сфере</t>
  </si>
  <si>
    <t>06 4 02 08240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</si>
  <si>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</si>
  <si>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06 4 02 71330</t>
  </si>
  <si>
    <t>Расходы на исполнение органами местного самоуправления отдельных государственных полномочий Ленинградской области в сфере жилищных отношений</t>
  </si>
  <si>
    <t>06 4 02 71420</t>
  </si>
  <si>
    <t>Осуществление отдельных государственных полномочий Ленинградской области в области архивного дела</t>
  </si>
  <si>
    <t>06 4 02 71510</t>
  </si>
  <si>
    <t>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</si>
  <si>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>06 5 02 00250</t>
  </si>
  <si>
    <t>06 5 02 00260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</si>
  <si>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</si>
  <si>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06 5 02 71340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</si>
  <si>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</si>
  <si>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</si>
  <si>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</si>
  <si>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05 4 02 00140</t>
  </si>
  <si>
    <t>05 4 02 00150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</si>
  <si>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</si>
  <si>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05 4 02 08230</t>
  </si>
  <si>
    <t>11</t>
  </si>
  <si>
    <t>Другие общегосударственные вопросы</t>
  </si>
  <si>
    <t>13</t>
  </si>
  <si>
    <t>Мероприятия по социальной поддержке граждан пожилого возраста и инвалидов в Волосовском районе</t>
  </si>
  <si>
    <t>02 5 20 00170</t>
  </si>
  <si>
    <t>Организация мероприятий по поддержке семей с детьми в рамках подпрограммы "Стабилизация и повышение рождаемости, укрепление семьи, поддержка материнства и детства"</t>
  </si>
  <si>
    <t>02 8 23 00230</t>
  </si>
  <si>
    <t>Мероприятия по охране общественного порядка, обеспечение общественной безопасности</t>
  </si>
  <si>
    <t>03 1 29 00520</t>
  </si>
  <si>
    <t>Мероприятия по профилактике и предотвращению правонарушений, в том числе среди несовершеннолетних</t>
  </si>
  <si>
    <t>03 1 29 00530</t>
  </si>
  <si>
    <t>Мероприятия по разработке документов стратегического планирования социально-экономического развития Волосовского муниципального района</t>
  </si>
  <si>
    <t>04 6 36 00840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</si>
  <si>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</si>
  <si>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06 2 02 09030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</si>
  <si>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</si>
  <si>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06 3 27 09020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</si>
  <si>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</si>
  <si>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06 4 02 09050</t>
  </si>
  <si>
    <t>Расходы на содержание отдела государственной регистрации актов гражданского состояния</t>
  </si>
  <si>
    <t>06 4 02 59300</t>
  </si>
  <si>
    <t>Строительство, реконструкция, капитальный ремонт объектов муниципальной собственности</t>
  </si>
  <si>
    <t>06 4 14 04140</t>
  </si>
  <si>
    <t>Бюджетные инвестиции</t>
  </si>
  <si>
    <t>410</t>
  </si>
  <si>
    <t>Содержание и обслуживание имущества муниципального образования для выполнения других обязательств муниципальных образований</t>
  </si>
  <si>
    <t>06 4 27 09010</t>
  </si>
  <si>
    <t>09</t>
  </si>
  <si>
    <t>14</t>
  </si>
  <si>
    <t>НАЦИОНАЛЬНАЯ ЭКОНОМИКА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</si>
  <si>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</si>
  <si>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</si>
  <si>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</si>
  <si>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Проведение конкурсов, слетов профессионального мастерства</t>
  </si>
  <si>
    <t>04 2 04 00740</t>
  </si>
  <si>
    <t>Социальные выплаты гражданам, кроме публичных нормативных социальных выплат</t>
  </si>
  <si>
    <t>320</t>
  </si>
  <si>
    <t>Транспорт</t>
  </si>
  <si>
    <t>08</t>
  </si>
  <si>
    <t>Мероприятия по организации подвоза школьников к месту учебы и обратно</t>
  </si>
  <si>
    <t>01 Ш 07 03030</t>
  </si>
  <si>
    <t>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</si>
  <si>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02 1 22 72090</t>
  </si>
  <si>
    <t>Расходы на обеспечение мер социальной поддержки отдель-ных категорий инвалидов, проживающих в Ленинградской области, в части предоставления бесплатного проезда в ав-томобильном транспорте общего пользования городского и пригородного сообщения</t>
  </si>
  <si>
    <t>02 1 22 72100</t>
  </si>
  <si>
    <t>Дорожное хозяйство (дорожные фонды)</t>
  </si>
  <si>
    <t>Мероприятия по сокращению аварийности на участках концентрации дорожно-транспортных происшествий инженерными методами</t>
  </si>
  <si>
    <t>03 3 26 00610</t>
  </si>
  <si>
    <t>Строительство дорог муниципального значения</t>
  </si>
  <si>
    <t>04 4 05 00770</t>
  </si>
  <si>
    <t>Содержание дорог муниципального значения</t>
  </si>
  <si>
    <t>04 4 05 00790</t>
  </si>
  <si>
    <t>Связь и информатика</t>
  </si>
  <si>
    <t>10</t>
  </si>
  <si>
    <t>Мероприятия по развитию и поддержке информационных технологий, обеспечивающих бюджетный процесс</t>
  </si>
  <si>
    <t>05 4 02 00100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</si>
  <si>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</si>
  <si>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</si>
  <si>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</si>
  <si>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06 3 27 03400</t>
  </si>
  <si>
    <t>ЖИЛИЩНО-КОММУНАЛЬНОЕ ХОЗЯЙСТВО</t>
  </si>
  <si>
    <t>Иные межбюджетные трансферты</t>
  </si>
  <si>
    <t>540</t>
  </si>
  <si>
    <t>Благоустройство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</si>
  <si>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</si>
  <si>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06 4 02 71590</t>
  </si>
  <si>
    <t>ОБРАЗОВАНИЕ</t>
  </si>
  <si>
    <t>07</t>
  </si>
  <si>
    <t>Дошкольное образование</t>
  </si>
  <si>
    <t>Расходы на обеспечение деятельности муниципальных учреждений дошкольного образования</t>
  </si>
  <si>
    <t>01 Д 07 02250</t>
  </si>
  <si>
    <t>Расходы на выплаты персоналу казенных учреждений</t>
  </si>
  <si>
    <t>110</t>
  </si>
  <si>
    <t>Расходы на обеспечение присмотра и ухода в муниципальных учреждениях дошкольного образования</t>
  </si>
  <si>
    <t>01 Д 07 02260</t>
  </si>
  <si>
    <t>Субсидии бюджетным учреждениям</t>
  </si>
  <si>
    <t>610</t>
  </si>
  <si>
    <t>Предоставление бюджетным учреждениям дошкольного образования субсидий</t>
  </si>
  <si>
    <t>01 Д 07 02280</t>
  </si>
  <si>
    <t>Мероприятия по укреплению материально- технической базы муниципальных учреждений дошкольного образования</t>
  </si>
  <si>
    <t>01 Д 07 03100</t>
  </si>
  <si>
    <t>Мероприятия по текущему ремонту объектов для организации дошкольного образования</t>
  </si>
  <si>
    <t>01 Д 07 03110</t>
  </si>
  <si>
    <t>Расходы на осуществление образовательных программ в муниципальных образовательных учреждениях, реализующих программу дошкольного образования</t>
  </si>
  <si>
    <t>01 Д 07 71350</t>
  </si>
  <si>
    <t>Мероприятия по организации разнообразных форм предоставления дошкольного и пред школьного образования</t>
  </si>
  <si>
    <t>01 Д 09 02290</t>
  </si>
  <si>
    <t>Мероприятия по антитеррористической защищенности и безопасности дошкольных образовательных учреждений в рамках подпрограммы</t>
  </si>
  <si>
    <t>03 2 28 00540</t>
  </si>
  <si>
    <t>Мероприятия по противопожарной безопасности дошкольных образовательных учреждений</t>
  </si>
  <si>
    <t>03 2 28 00550</t>
  </si>
  <si>
    <t>Мероприятия по предупреждению детского дорожно-транспортного травматизма</t>
  </si>
  <si>
    <t>03 3 26 00620</t>
  </si>
  <si>
    <t>Общее образование</t>
  </si>
  <si>
    <t>02</t>
  </si>
  <si>
    <t>Расходы на обеспечение деятельности муниципальных учреждений дополнительного образования</t>
  </si>
  <si>
    <t>01 Ф 07 02250</t>
  </si>
  <si>
    <t>Предоставление бюджетным учреждениям дополнительного образования субсидий</t>
  </si>
  <si>
    <t>01 Ф 07 02280</t>
  </si>
  <si>
    <t>Мероприятия по текущему ремонту объектов для организации дополнительного образования</t>
  </si>
  <si>
    <t>01 Ф 07 03110</t>
  </si>
  <si>
    <t>Мероприятия по исполнению майских Указов Президента Российской Федерации 2012 года, предусматривающие поэтапное повышение заработной платы работников учреждений образования</t>
  </si>
  <si>
    <t>01 Ф 07 05970</t>
  </si>
  <si>
    <t>Мероприятия по укреплению материально-технической базы организаций дополнительного образования</t>
  </si>
  <si>
    <t>01 Ф 07 70570</t>
  </si>
  <si>
    <t>Расходы на укрепление материально-технической базы организаций дополнительного образования</t>
  </si>
  <si>
    <t>01 Ф 07 S0570</t>
  </si>
  <si>
    <t>Расходы на развитие системы дополнительного образования</t>
  </si>
  <si>
    <t>01 Ф 14 70560</t>
  </si>
  <si>
    <t>Расходы на строительство и реконструкцию объектов для организации дополнительного образования</t>
  </si>
  <si>
    <t>01 Ф 14 S0560</t>
  </si>
  <si>
    <t>Расходы на обеспечение деятельности муниципальных учреждений общего образования</t>
  </si>
  <si>
    <t>01 Ш 07 02250</t>
  </si>
  <si>
    <t>Расходы на обеспечение присмотра и ухода в муниципальных учреждениях общего образования</t>
  </si>
  <si>
    <t>01 Ш 07 02260</t>
  </si>
  <si>
    <t>Предоставление бюджетным учреждениям общего образования субсидий</t>
  </si>
  <si>
    <t>01 Ш 07 02280</t>
  </si>
  <si>
    <t>Мероприятия по укреплению материально- технической базы муниципальных учреждений общего образования</t>
  </si>
  <si>
    <t>01 Ш 07 03100</t>
  </si>
  <si>
    <t>Строительство и реконструкция объектов для организации общего образования</t>
  </si>
  <si>
    <t>01 Ш 07 04140</t>
  </si>
  <si>
    <t>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учебные расходы</t>
  </si>
  <si>
    <t>01 Ш 07 71530</t>
  </si>
  <si>
    <t>Обновление содержания общего образования, создание современной образовательной среды и развития сети муниципальных общеобразовательных учреждений</t>
  </si>
  <si>
    <t>01 Ш 10 02270</t>
  </si>
  <si>
    <t>Расходы на строительство и реконструкцию объектов для организации общего образования</t>
  </si>
  <si>
    <t>01 Ш 14 S0530</t>
  </si>
  <si>
    <t>Мероприятия противодействия злоупотреблению алкоголем, наркотикам и их незаконному обороту</t>
  </si>
  <si>
    <t>Мероприятия по антитеррористической защищенности и безопасности образовательных учреждений</t>
  </si>
  <si>
    <t>03 2 28 00570</t>
  </si>
  <si>
    <t>Мероприятия по противопожарной безопасности образовательных учреждений</t>
  </si>
  <si>
    <t>03 2 28 00580</t>
  </si>
  <si>
    <t>Молодежная политика и оздоровление детей</t>
  </si>
  <si>
    <t>Расходы на обеспечение деятельности муниципальных учреждений образования</t>
  </si>
  <si>
    <t>01 Л 07 02250</t>
  </si>
  <si>
    <t>Мероприятия по укреплению материально- технической базы муниципальных учреждений для организации отдыха, оздоровления, занятости детей, подростков и молодежи</t>
  </si>
  <si>
    <t>01 Л 07 03100</t>
  </si>
  <si>
    <t>Мероприятия по организации отдыха и оздоровления детей и подростков</t>
  </si>
  <si>
    <t>01 Л 15 05100</t>
  </si>
  <si>
    <t>Организация мероприятий для детей, находящихся в трудной жизненной ситуации</t>
  </si>
  <si>
    <t>01 Л 15 05110</t>
  </si>
  <si>
    <t>Расходы на организацию отдыха и оздоровления детей и подростков</t>
  </si>
  <si>
    <t>01 Л 15 70600</t>
  </si>
  <si>
    <t>01 Л 15 S0600</t>
  </si>
  <si>
    <t>Мероприятия по патриотическому воспитанию и сохранению исторической памяти</t>
  </si>
  <si>
    <t>02 9 16 00260</t>
  </si>
  <si>
    <t>Мероприятия по поддержке творческой и талантливой молодежи</t>
  </si>
  <si>
    <t>02 9 16 00290</t>
  </si>
  <si>
    <t>Мероприятия, направленные на популяризацию в молодежной среде здорового образа жизни, занятий физической культурой и спортом</t>
  </si>
  <si>
    <t>02 9 16 00330</t>
  </si>
  <si>
    <t>Мероприятия по предупреждению и профилактики правонарушений</t>
  </si>
  <si>
    <t>03 1 29 00500</t>
  </si>
  <si>
    <t>Другие вопросы в области образования</t>
  </si>
  <si>
    <t>Расходы на обеспечение деятельности органа управлением образования</t>
  </si>
  <si>
    <t>01 П 07 02250</t>
  </si>
  <si>
    <t>Мероприятия по укреплению материально-технической базы муниципальных учреждений образования</t>
  </si>
  <si>
    <t>01 П 07 03100</t>
  </si>
  <si>
    <t>Мероприятия по текущему ремонту объектов для организации образования</t>
  </si>
  <si>
    <t>01 П 07 03110</t>
  </si>
  <si>
    <t>КУЛЬТУРА, КИНЕМАТОГРАФИЯ</t>
  </si>
  <si>
    <t>Культура</t>
  </si>
  <si>
    <t>Межбюджетные трансферты, передаваемые бюджетам поселений на исполнению части полномочий в сфере библиотечной деятельности в соответствии с заключенными соглашениями</t>
  </si>
  <si>
    <t>02 9 17 04420</t>
  </si>
  <si>
    <t>Мероприятия по исполнению майских Указов Президента Российской Федерации 2012 года, предусматривающие поэтапное повышение заработной платы работников учреждений культуры</t>
  </si>
  <si>
    <t>05 3 30 05970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</si>
  <si>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</si>
  <si>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</si>
  <si>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</si>
  <si>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02 1 22 00100</t>
  </si>
  <si>
    <t>Социальное обслуживание населения</t>
  </si>
  <si>
    <t>Мероприятия по организации и осуществлению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Волосовском муниципальном районе Ленинградской области</t>
  </si>
  <si>
    <t>02 2 07 00110</t>
  </si>
  <si>
    <t>Расходы на предоставление социального обслуживания населению</t>
  </si>
  <si>
    <t>02 2 07 71200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</si>
  <si>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</si>
  <si>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</si>
  <si>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укреплению здоровья пожилых людей в Волосовском районе Ленинградской области</t>
  </si>
  <si>
    <t>02 5 20 00160</t>
  </si>
  <si>
    <t>Мероприятия по формированию доступной среды жизнедеятельности для инвалидов в Ленинградской области</t>
  </si>
  <si>
    <t>02 6 13 00180</t>
  </si>
  <si>
    <t>Социальное обеспечение населения</t>
  </si>
  <si>
    <t>Публичные нормативные социальные выплаты гражданам</t>
  </si>
  <si>
    <t>310</t>
  </si>
  <si>
    <t>Расходы на подготовку граждан желающих принять на воспитание в свою семью ребенка, оставшегося без попечения родителей</t>
  </si>
  <si>
    <t>01 6 25 71450</t>
  </si>
  <si>
    <t>Расходы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внутрирайонном) транспорте (кроме такси), а также бесплатного проезда один раз в год к месту жительства и обратно к месту учебы</t>
  </si>
  <si>
    <t>01 6 25 71470</t>
  </si>
  <si>
    <t>Расходы 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</si>
  <si>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01 6 25 71500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</si>
  <si>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</si>
  <si>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02 1 19 51350</t>
  </si>
  <si>
    <t>Расходы в части изготовления и ремонта зубных протезов отдельным категориям граждан, проживающих в Ленинградской области</t>
  </si>
  <si>
    <t>02 1 19 71150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</si>
  <si>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</si>
  <si>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</si>
  <si>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01 6 25 52600</t>
  </si>
  <si>
    <t>01 6 25 71360</t>
  </si>
  <si>
    <t>Расходы на вознаграждение, причитающееся приемным родителям</t>
  </si>
  <si>
    <t>01 6 25 71430</t>
  </si>
  <si>
    <t>Расходы на содержание детей-сирот и детей, оставшихся без попечения родителей, в семьях опекунов (попечителей) и приемных семьях</t>
  </si>
  <si>
    <t>01 6 25 71460</t>
  </si>
  <si>
    <t>Другие вопросы в области социальной политики</t>
  </si>
  <si>
    <t>Расходы на организацию социальной помощи и социальной защиты населения</t>
  </si>
  <si>
    <t>02 4 02 71320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</si>
  <si>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</si>
  <si>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02 5 20 72060</t>
  </si>
  <si>
    <t>ФИЗИЧЕСКАЯ КУЛЬТУРА И СПОРТ</t>
  </si>
  <si>
    <t>Физическая культура</t>
  </si>
  <si>
    <t>Мероприятия по развитию детско-юношеского спорта</t>
  </si>
  <si>
    <t>02 7 18 00190</t>
  </si>
  <si>
    <t>Мероприятия по созданию условий для занятий физической культурой и спортом среди различных групп населения</t>
  </si>
  <si>
    <t>02 7 18 00200</t>
  </si>
  <si>
    <t>Мероприятия по укреплению материально-технической базы</t>
  </si>
  <si>
    <t>02 7 18 00220</t>
  </si>
  <si>
    <t>Массовый спорт</t>
  </si>
  <si>
    <t>Расходы на реализацию мероприятий по строительству и реконструкции спортивных объектов</t>
  </si>
  <si>
    <t>02 7 14 74050</t>
  </si>
  <si>
    <t>Расходы на реализацию мероприятий по строительству и реконструкции спортивных объектов муниципальной собственности</t>
  </si>
  <si>
    <t>02 7 14 S4050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</si>
  <si>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</si>
  <si>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</si>
  <si>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</si>
  <si>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</si>
  <si>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 района</t>
  </si>
  <si>
    <t>05 3 30 05160</t>
  </si>
  <si>
    <t>Дотации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</si>
  <si>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</si>
  <si>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</si>
  <si>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05 3 30 71010</t>
  </si>
  <si>
    <t>Прочие межбюджетные трансферты общего характера</t>
  </si>
  <si>
    <t>Иные межбюджетные трансферты бюджетам муниципальных образований поселений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 июля 2014 года № 48-оз "Об отдельных вопросах сельских поселений Ленинградской области" (с изменениями)</t>
  </si>
  <si>
    <t>05 3 30 05170</t>
  </si>
  <si>
    <t>Всего</t>
  </si>
  <si>
    <t>Адм</t>
  </si>
  <si>
    <t>Код расхода</t>
  </si>
  <si>
    <t>КОСГУ</t>
  </si>
  <si>
    <t>Доп.ФК</t>
  </si>
  <si>
    <t>Доп.ЭК</t>
  </si>
  <si>
    <t>АДМИНИСТРАЦИЯ МУНИЦИПАЛЬНОГО ОБРАЗОВАНИЯ ВОЛОСОВСКИЙ МУНИЦИПАЛЬНЫЙ РАЙОН ЛЕНИНГРАДСКОЙ ОБЛАСТИ</t>
  </si>
  <si>
    <t>002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</si>
  <si>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</si>
  <si>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017</t>
  </si>
  <si>
    <t>КОМИТЕТ ОБРАЗОВАНИЯ АДМИНИСТРАЦИИ ВОЛОСОВСКОГО МУНИЦИПАЛЬНОГО РАЙОНА ЛЕНИНГРАДСКОЙ ОБЛАСТИ</t>
  </si>
  <si>
    <t>019</t>
  </si>
  <si>
    <t>КОМИТЕТ ФИНАНСОВ АДМИНИСТРАЦИИ ВОЛОСОВСКОГО МУНИЦПАЛЬНОГО РАЙОНА</t>
  </si>
  <si>
    <t>025</t>
  </si>
  <si>
    <t>КОМИТЕТ СОЦИАЛЬНОЙ ЗАЩИТЫ НАСЕЛЕНИЯ АДМИНИСТРАЦИИ ВОЛОСОВСКОГО МУНИЦИПАЛЬНОГО РАЙОНА ЛЕНИНГРАДСКОЙ ОБЛАСТИ</t>
  </si>
  <si>
    <t>026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</si>
  <si>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</si>
  <si>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030</t>
  </si>
  <si>
    <t>Муниципальная программа "Современное образование в Волосовском муниципальном районе Ленинградской области"</t>
  </si>
  <si>
    <t>01 0 00 00000</t>
  </si>
  <si>
    <t>Подпрограмма "Реализация социальных гарантий для детей"</t>
  </si>
  <si>
    <t>01 6 00 00000</t>
  </si>
  <si>
    <t>Основное мероприятие "Организация мероприятий, предоставление денежных выплат и пособий гражданам, имеющим детей"</t>
  </si>
  <si>
    <t>01 6 23 00000</t>
  </si>
  <si>
    <t>Основное мероприятие "Расходы на содержание, обустройство детей-сирот и детей, оставшихся без попечения родителей"</t>
  </si>
  <si>
    <t>01 6 25 00000</t>
  </si>
  <si>
    <t>Подпрограмма "Развитие дошкольного образования в Волосовском муниципальном районе" муниципальной программы "Современное образование в Волосовском муниципальном районе Ленинградской области"</t>
  </si>
  <si>
    <t>01 Д 00 00000</t>
  </si>
  <si>
    <t>Основное мероприятие "Обеспечение деятельности муниципальных учреждений"</t>
  </si>
  <si>
    <t>01 Д 07 00000</t>
  </si>
  <si>
    <t>Основное мероприятие "Развитие и совершенствование дошкольного образования"</t>
  </si>
  <si>
    <t>01 Д 09 00000</t>
  </si>
  <si>
    <t>Подпрограмма "Развитие системы отдыха, оздоровления, занятости детей, подростков и молодёжи"</t>
  </si>
  <si>
    <t>01 Л 00 00000</t>
  </si>
  <si>
    <t>01 Л 07 00000</t>
  </si>
  <si>
    <t>Основное мероприятие " Организация мероприятий по обеспечению отдыха, оздоровления, занятости детей, подростков и молодежи "</t>
  </si>
  <si>
    <t>01 Л 15 00000</t>
  </si>
  <si>
    <t>Подпрограмма "Обеспечение условий реализации программы"</t>
  </si>
  <si>
    <t>01 П 00 00000</t>
  </si>
  <si>
    <t>01 П 07 00000</t>
  </si>
  <si>
    <t>Подпрограмма "Развитие системы дополнительного образования Волосовского муниципального района"</t>
  </si>
  <si>
    <t>01 Ф 00 00000</t>
  </si>
  <si>
    <t>01 Ф 07 00000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</si>
  <si>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</si>
  <si>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01 Ф 14 00000</t>
  </si>
  <si>
    <t>Подпрограмма "Развитие начального, основного и среднего общего образования Волосовского муниципального района"</t>
  </si>
  <si>
    <t>01 Ш 00 00000</t>
  </si>
  <si>
    <t>01 Ш 07 00000</t>
  </si>
  <si>
    <t>Основное мероприятие "Развитие и совершенствование общего образования"</t>
  </si>
  <si>
    <t>01 Ш 10 00000</t>
  </si>
  <si>
    <t>01 Ш 14 00000</t>
  </si>
  <si>
    <t>Муниципальная программа "Демографическое развитие Волосовского муниципального района Ленинградской области"</t>
  </si>
  <si>
    <t>02 0 00 00000</t>
  </si>
  <si>
    <t>Подпрограмма "Развитие мер социальной поддержки отдельных категорий граждан"</t>
  </si>
  <si>
    <t>02 1 00 00000</t>
  </si>
  <si>
    <t>Основное мероприятие "Предоставление мер социальной поддержки ветеранам труда, жертвам политических репрессий, труженикам тыла, сельским специалистам"</t>
  </si>
  <si>
    <t>02 1 19 00000</t>
  </si>
  <si>
    <t>Основное мероприятие "Предоставление мер социальной поддержки другим категориям граждан"</t>
  </si>
  <si>
    <t>02 1 22 00000</t>
  </si>
  <si>
    <t>Подпрограмма "Модернизация и развитие социального обслуживания населения"</t>
  </si>
  <si>
    <t>02 2 00 00000</t>
  </si>
  <si>
    <t>02 2 07 00000</t>
  </si>
  <si>
    <t>Подпрограмма "Обеспечение реализации программы "Демографическое развитие Волосовского муниципального района Ленинградской области"</t>
  </si>
  <si>
    <t>02 4 00 00000</t>
  </si>
  <si>
    <t>Основное мероприятие "Развитие муниципального управления"</t>
  </si>
  <si>
    <t>02 4 02 00000</t>
  </si>
  <si>
    <t>Подпрограмма "Социальная поддержка граждан пожилого возраста и инвалидов в Волосовском районе Ленинградской области"</t>
  </si>
  <si>
    <t>02 5 00 00000</t>
  </si>
  <si>
    <t>Основное мероприятие "Предоставление мер социальной поддержки и мероприятия для граждан пожилого возраста и инвалидов"</t>
  </si>
  <si>
    <t>02 5 20 00000</t>
  </si>
  <si>
    <t>Подпрограмма "Формирование доступной среды жизнедеятельности для инвалидов в Ленинградской области"</t>
  </si>
  <si>
    <t>02 6 00 00000</t>
  </si>
  <si>
    <t>Основное мероприятие "Мероприятия по формированию доступной среды жизнедеятельности для инвалидов в Ленинградской области"</t>
  </si>
  <si>
    <t>02 6 13 00000</t>
  </si>
  <si>
    <t>Подпрограмма "Развитие физической культуры и спорта в Волосовском муниципальном районе"</t>
  </si>
  <si>
    <t>02 7 00 00000</t>
  </si>
  <si>
    <t>02 7 14 00000</t>
  </si>
  <si>
    <t>Основное мероприятие "Проведение мероприятий по вовлечению населения в занятия физической культуры и массового спорта"</t>
  </si>
  <si>
    <t>02 7 18 00000</t>
  </si>
  <si>
    <t>Подпрограмма "Стабилизация и повышение рождаемости, укрепление семьи, поддержка материнства и детства"</t>
  </si>
  <si>
    <t>02 8 00 00000</t>
  </si>
  <si>
    <t>02 8 23 00000</t>
  </si>
  <si>
    <t>Подпрограмма "Развитие молодежной политики в муниципальном образовании Волосовский муниципальный район Ленинградской области"</t>
  </si>
  <si>
    <t>02 9 00 00000</t>
  </si>
  <si>
    <t>Основное мероприятие "Мероприятия по организационно-воспитательной работе с молодежью"</t>
  </si>
  <si>
    <t>02 9 16 00000</t>
  </si>
  <si>
    <t>Основное мероприятие "Проведение мероприятий культурно-досугового направления"</t>
  </si>
  <si>
    <t>02 9 17 00000</t>
  </si>
  <si>
    <t>Муниципальная программа "Безопасность Волосовского муниципального района"</t>
  </si>
  <si>
    <t>03 0 00 00000</t>
  </si>
  <si>
    <t>Подпрограмма "Профилактика правонарушений в муниципальном образовании Волосовский муниципальный район Ленинградской области"</t>
  </si>
  <si>
    <t>03 1 00 00000</t>
  </si>
  <si>
    <t>Основное мероприятие " Мероприятия по предупреждению и профилактике правонарушений, обеспечение общественной безопасности"</t>
  </si>
  <si>
    <t>03 1 29 00000</t>
  </si>
  <si>
    <t>Подпрограмма "Безопасность образовательных учреждений муниципального образования Волосовский муниципальный район"</t>
  </si>
  <si>
    <t>03 2 00 00000</t>
  </si>
  <si>
    <t>Основное мероприятие "Мероприятия по противопожарной безопасности, антитеррористической защищенности и безопасности муниципальных учреждений, объектов муниципальной собственности"</t>
  </si>
  <si>
    <t>03 2 28 00000</t>
  </si>
  <si>
    <t>Подпрограмма "Повышение безопасности дорожного движения в Волосовском муниципальном районе Ленинградской области"</t>
  </si>
  <si>
    <t>03 3 00 00000</t>
  </si>
  <si>
    <t>Основное мероприятие "Мероприятия по предупреждению дорожно-транспортного травматизма на дорогах и в населенных пунктах Волосовского района"</t>
  </si>
  <si>
    <t>03 3 26 00000</t>
  </si>
  <si>
    <t>Муниципальная программа «Устойчивое развитие Волосовского муниципального района Ленинградской области»</t>
  </si>
  <si>
    <t>04 0 00 00000</t>
  </si>
  <si>
    <t>Подпрограмма «Материальная поддержка сельхозтоваропроизводителей агропромышленного комплекса Волосовского муниципального образования Ленинградской области»</t>
  </si>
  <si>
    <t>04 2 00 00000</t>
  </si>
  <si>
    <t>Основное мероприятие "Поддержка сельхозтоваропроизводителей"</t>
  </si>
  <si>
    <t>04 2 04 00000</t>
  </si>
  <si>
    <t>Подпрограмма «Развитие автомобильных дорог Волосовского муниципального района Ленинградской области»</t>
  </si>
  <si>
    <t>04 4 00 00000</t>
  </si>
  <si>
    <t>Основное мероприятие "Строительство, капитальный ремонт, ремонт и содержание автомобильных дорог общего пользования муниципального значения"</t>
  </si>
  <si>
    <t>04 4 05 00000</t>
  </si>
  <si>
    <t>04 6 00 00000</t>
  </si>
  <si>
    <t>04 6 36 00000</t>
  </si>
  <si>
    <t>Муниципальная программа "Управление муниципальными финансами Волосовского муниципального района Ленинградской области"</t>
  </si>
  <si>
    <t>05 0 00 00000</t>
  </si>
  <si>
    <t>Подпрограмма "Повышение финансовой устойчивости местных бюджетов Волосовского муниципального района"</t>
  </si>
  <si>
    <t>05 3 00 00000</t>
  </si>
  <si>
    <t>Основное мероприятие "Повышение финансовой устойчивости местных бюджетов"</t>
  </si>
  <si>
    <t>05 3 30 00000</t>
  </si>
  <si>
    <t>Подпрограмма "Обеспечение деятельности комитета финансов"</t>
  </si>
  <si>
    <t>05 4 00 00000</t>
  </si>
  <si>
    <t>05 4 02 00000</t>
  </si>
  <si>
    <t>Муниципальная программа "Муниципальное управление муниципального образования Волосовский муниципальный район Ленинградской области"</t>
  </si>
  <si>
    <t>06 0 00 00000</t>
  </si>
  <si>
    <t>Подпрограмма "Развитие информационно-аналитического сопровождения Волосовского муниципального района"</t>
  </si>
  <si>
    <t>06 2 00 00000</t>
  </si>
  <si>
    <t>06 2 02 00000</t>
  </si>
  <si>
    <t>Подпрограмма "Управление имуществом и земельными ресурсами Волосовского муниципального района"</t>
  </si>
  <si>
    <t>06 3 00 00000</t>
  </si>
  <si>
    <t>06 3 02 00000</t>
  </si>
  <si>
    <t>Основное мероприятие "Мероприятия по управлению муниципальным имуществом и земельными ресурсами"</t>
  </si>
  <si>
    <t>06 3 27 00000</t>
  </si>
  <si>
    <t>Подпрограмма "Обеспечение деятельности администрации муниципального образования"</t>
  </si>
  <si>
    <t>06 4 00 00000</t>
  </si>
  <si>
    <t>Основное мероприятие "Обеспечение функций представительных органов местного самоуправления"</t>
  </si>
  <si>
    <t>06 4 01 00000</t>
  </si>
  <si>
    <t>06 4 02 00000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</si>
  <si>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</si>
  <si>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06 4 03 00000</t>
  </si>
  <si>
    <t>Основное мероприятие "Строительство (приобретение), реконструкция, капитальный и текущий ремонт объектов муниципальной собственности</t>
  </si>
  <si>
    <t>06 4 14 00000</t>
  </si>
  <si>
    <t>06 4 27 00000</t>
  </si>
  <si>
    <t>Подпрограмма "Обеспечение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области"</t>
  </si>
  <si>
    <t>06 5 00 00000</t>
  </si>
  <si>
    <t>06 5 02 00000</t>
  </si>
  <si>
    <t>Мероприятия по совершенствованию социально-экономического развития Волосовского муниципального района</t>
  </si>
  <si>
    <t>Анализ развития экономики Волосовского муниципального района</t>
  </si>
  <si>
    <t xml:space="preserve"> (тыс.руб.)</t>
  </si>
  <si>
    <t xml:space="preserve">Организация мероприятий по поддержке семей с детьми </t>
  </si>
  <si>
    <t>Подпрограмма Совершенствование социально-экономического развития Волосовского муниципального района</t>
  </si>
  <si>
    <t>02 1 22 72110</t>
  </si>
  <si>
    <t>Расходы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</si>
  <si>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01 Ш 07 70530</t>
  </si>
  <si>
    <t>Судебная система</t>
  </si>
  <si>
    <t>УТВЕРЖДЕНЫ</t>
  </si>
  <si>
    <t xml:space="preserve">      решением  совета  депутатов муниципального образования</t>
  </si>
  <si>
    <t xml:space="preserve">         Волосовский муниципальный  район  Ленинградской  области</t>
  </si>
  <si>
    <t>Приложение    4</t>
  </si>
  <si>
    <t xml:space="preserve">       решением  совета  депутатов муниципального образования</t>
  </si>
  <si>
    <t>Волосовский муниципальный  район  Ленинградской  области</t>
  </si>
  <si>
    <t>(тыс.руб.)</t>
  </si>
  <si>
    <t>2017 г.</t>
  </si>
  <si>
    <t>2018 г.</t>
  </si>
  <si>
    <t>01Ш 07 70530</t>
  </si>
  <si>
    <t>Приложение  5</t>
  </si>
  <si>
    <t>Утверждены</t>
  </si>
  <si>
    <t xml:space="preserve"> решением  совета  депутатов  </t>
  </si>
  <si>
    <t>муниципального  образования</t>
  </si>
  <si>
    <t xml:space="preserve"> Волосовский  муниципальный район </t>
  </si>
  <si>
    <t>Ленинградской  области</t>
  </si>
  <si>
    <t>/тыс. рублей/</t>
  </si>
  <si>
    <t>Наименование показателя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</si>
  <si>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</si>
  <si>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</si>
  <si>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</si>
  <si>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</si>
  <si>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</si>
  <si>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</si>
  <si>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</si>
  <si>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</si>
  <si>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</si>
  <si>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</si>
  <si>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</si>
  <si>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</si>
  <si>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 муниципальных районов</t>
  </si>
  <si>
    <t>000 01 05 02 01 05 0000 610</t>
  </si>
  <si>
    <t>Приложение    6</t>
  </si>
  <si>
    <t>Расходы бюджета муниципального образования  Волосовский  муниципальный район Ленинградской области по разделам, подразделам, целевым статьям (муниципальным программам и непрограммным направлениям деятельности), группам видов расходов  за 1 полугодие 2016 года</t>
  </si>
  <si>
    <t>06 3 27 71730</t>
  </si>
  <si>
    <t>Расходы по распоряжению земельными участками, государственная собственность на которые не разграничена</t>
  </si>
  <si>
    <t>830</t>
  </si>
  <si>
    <t>02 8 20 00240</t>
  </si>
  <si>
    <t>02 8 20 00000</t>
  </si>
  <si>
    <t>Организация торжественных мероприятий для лиц, постоянно проживающих на территории Волосовского района</t>
  </si>
  <si>
    <t>03 3 26 00600</t>
  </si>
  <si>
    <t>Мероприятия по предупреждению опасного поведения участников дорожного движения</t>
  </si>
  <si>
    <t>04 6 36 70220</t>
  </si>
  <si>
    <t>04 6 36 S0220</t>
  </si>
  <si>
    <t>Расходы на мероприятия по проведению мониторинга социально-экономического развития</t>
  </si>
  <si>
    <t>Расходы на проведение мониторинга социально-экономического развития</t>
  </si>
  <si>
    <t>06 1 02 09040</t>
  </si>
  <si>
    <t>06 1 02 00000</t>
  </si>
  <si>
    <t>06 1 00 00000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</si>
  <si>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</si>
  <si>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Подпрограмма "Развитие кадрового потенциала муниципальной службы Волосовского муниципального района"</t>
  </si>
  <si>
    <t>06 4 02 09060</t>
  </si>
  <si>
    <t>Выполнение других обязательств муниципальных образований по решению общегосударственных вопросов</t>
  </si>
  <si>
    <t>91 9 01 06000</t>
  </si>
  <si>
    <t>91 9 01 00000</t>
  </si>
  <si>
    <t>91 9 00 00000</t>
  </si>
  <si>
    <t>Субсидии на завершение процедуры ликвидации муниципальных предприятий</t>
  </si>
  <si>
    <t>Непрограммные расходы органов местного самоуправления</t>
  </si>
  <si>
    <t>Другие вопросы в области национальной безопасности и правоохранительной деятельности</t>
  </si>
  <si>
    <t>03 4 34 02190</t>
  </si>
  <si>
    <t>03 4 34 00000</t>
  </si>
  <si>
    <t>03 4 00 00000</t>
  </si>
  <si>
    <t>Подпрограмма "Обеспечение защиты населения и территории муниципального образования от чрезвычайных ситуаций"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</si>
  <si>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</si>
  <si>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Мероприятия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</si>
  <si>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</si>
  <si>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</si>
  <si>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04 2 04 00730</t>
  </si>
  <si>
    <t>Поддержка крестьянских (фермерских) хозяйств</t>
  </si>
  <si>
    <t>05 4 02 70100</t>
  </si>
  <si>
    <t>05 3 30 01000</t>
  </si>
  <si>
    <t>Мероприятия по оказанию дополнительной финансовой помощи для реализации майских Указов Президента Российской Федерации 2012 года в части расселения граждан из аварийного жилищного фонда органами местного самоуправления</t>
  </si>
  <si>
    <t>04 1 31 03510</t>
  </si>
  <si>
    <t>04 1 31 00000</t>
  </si>
  <si>
    <t>04 1 00 00000</t>
  </si>
  <si>
    <t>Подпрограмма «Устойчивое развитие сельских территорий МО Волосовский муниципальный район Ленинградской области»</t>
  </si>
  <si>
    <t>Основное мероприятие «Мероприятия в области жилищного хозяйства муниципального образования»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</si>
  <si>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</si>
  <si>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Жилищное хозяйство</t>
  </si>
  <si>
    <t>04 5 35 00830</t>
  </si>
  <si>
    <t>04 5 35 00820</t>
  </si>
  <si>
    <t>Улучшение экологической обстановки на территории района</t>
  </si>
  <si>
    <t>Улучшение организации сбора, вывоза и переработки (утилизации отходов)</t>
  </si>
  <si>
    <t>04 5 35 00000</t>
  </si>
  <si>
    <t>04 5 00 00000</t>
  </si>
  <si>
    <t>Основное мероприятие "Мероприятия по улучшению экологической обстановки на территории муниципального образования"</t>
  </si>
  <si>
    <t>Подпрограмма «Охрана окружающей среды в Волосовском муни-ципальном районе Ленинградской области»</t>
  </si>
  <si>
    <t>01 Д 07 70490</t>
  </si>
  <si>
    <t>Мероприятия по укреплению материально-технической базы организаций дошкольного образования</t>
  </si>
  <si>
    <t>01 Д 07 S0490</t>
  </si>
  <si>
    <t>Расходы на мероприятия по укреплению материально-технической базы организаций дошкольного образования</t>
  </si>
  <si>
    <t>01 Д 14 05980</t>
  </si>
  <si>
    <t>01 Д 14 00000</t>
  </si>
  <si>
    <t>Строительство (приобретение, реконструкция, капитальный и текущий ремонт объектов муниципальной собственности</t>
  </si>
  <si>
    <t>Расходы бюджета муниципального района на строительство муниципальных образовательных учреждений, предоставляющих общедоступное и бесплатное дошкольное образование по исполнению майских Указов Президента Российской Федерации 2012 года</t>
  </si>
  <si>
    <t>03 2 28 00590</t>
  </si>
  <si>
    <t>Мероприятия по оборудованию и модернизации противорадиационных укрытий (ПРУ) в образовательных учреждениях</t>
  </si>
  <si>
    <t>91 9 01 72020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</si>
  <si>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</si>
  <si>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01 Ш 07 03110</t>
  </si>
  <si>
    <t>Мероприятия по текущему ремонту объектов для организации общего образования</t>
  </si>
  <si>
    <t>01 Ш 07 70510</t>
  </si>
  <si>
    <t>Мероприятия по укреплению материально-технической базы организаций общего образования</t>
  </si>
  <si>
    <t>01 Ш 07 S0840</t>
  </si>
  <si>
    <t>01 Ш 07 S0510</t>
  </si>
  <si>
    <t>Расходы на укрепление материально-технической базы учреждений общего образования</t>
  </si>
  <si>
    <t>Расходы на мероприятия по развитию кадрового потенциала системы дошкольного, общего и дополнительного образования</t>
  </si>
  <si>
    <t>01 Л 07 03110</t>
  </si>
  <si>
    <t>Мероприятия по текущему ремонту объектов для организации отдыха, оздоровления, занятости детей ,подростков и молодежи</t>
  </si>
  <si>
    <t>01 Л 15 74410</t>
  </si>
  <si>
    <t>Расходы на организацию отдыха детей в каникулярное время</t>
  </si>
  <si>
    <t>02 9 16 74340</t>
  </si>
  <si>
    <t>Расходы на реализацию комплекса мер по сохранению исторической памяти</t>
  </si>
  <si>
    <t>02 9 16 74350</t>
  </si>
  <si>
    <t>Мероприятия по реализации комплекса мер по профилактике правонарушений и рискованного поведения в молодежной среде</t>
  </si>
  <si>
    <t>02 9 16 S4340</t>
  </si>
  <si>
    <t>Мероприятия по реализации комплекса мер по сохранению исторической памяти</t>
  </si>
  <si>
    <t>02 9 16 S4350</t>
  </si>
  <si>
    <t>Расходы на реализацию комплекса мер по профилактике правонарушений и рискованного поведения в молодежной среде</t>
  </si>
  <si>
    <t>03 1 29 00510</t>
  </si>
  <si>
    <t>01 П 07 70840</t>
  </si>
  <si>
    <t>Расходы на развитие кадрового потенциала системы дошкольного, общего и дополнительного образования</t>
  </si>
  <si>
    <t>02 9 17 S4370</t>
  </si>
  <si>
    <t>02 9 17 74370</t>
  </si>
  <si>
    <t>Расходы на 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</si>
  <si>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</si>
  <si>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02 1 19 R1350</t>
  </si>
  <si>
    <t>Расходы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</si>
  <si>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02 3 00 00000</t>
  </si>
  <si>
    <t>02 3 23 00000</t>
  </si>
  <si>
    <t>02 3 23 72150</t>
  </si>
  <si>
    <t>Расходы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</si>
  <si>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Основное мероприятие "Организация мероприятий, предоставления денежных выплат и пособий гражданам, имеющим детей"</t>
  </si>
  <si>
    <t>Подпрограмма "Совершенствование социальной поддержки семьи и детей"</t>
  </si>
  <si>
    <t>91 9 01 72120</t>
  </si>
  <si>
    <t>Расходы муниципального образования за счет резервного фонда Правительства Ленинградской области</t>
  </si>
  <si>
    <t>01 6 25 71390</t>
  </si>
  <si>
    <t>Расходы по обеспечению жилыми помещениями детей-сирот и детей, оставшихся без попечения родителей, не имеющих закрепленного за ними жилого помещения</t>
  </si>
  <si>
    <t>02 3 23 00130</t>
  </si>
  <si>
    <t>Реализация комплекса мер по оказанию поддержки детям, оказавшимся в трудной жизненной ситуации</t>
  </si>
  <si>
    <t>05 3 30 05180</t>
  </si>
  <si>
    <t>Межбюджетные трансферты бюджетам поселений на решение вопросов местного значения</t>
  </si>
  <si>
    <t>91 9 01 72030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</si>
  <si>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</si>
  <si>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>Подпрограмма «Охрана окружающей среды в Волосовском муниципальном районе Ленинградской области»</t>
  </si>
  <si>
    <t xml:space="preserve">              Приложение    3</t>
  </si>
  <si>
    <t>Расходы  бюджета муниципального  образования  Волосовский   муниципальный район Ленинградской области по  ведомственной  структуре  за 1  полугодие  2016 года</t>
  </si>
  <si>
    <t xml:space="preserve">  Расходы  бюджета  муниципального образования    Волосовский муниципальный район  Ленинградской области  по целевым статьям,  видов расходов муниципальных программ    за  1 полугодие 2016 года</t>
  </si>
  <si>
    <t xml:space="preserve">Источники внутреннего финансирования дефицита  бюджета муниципального  образования  Волосовский  муниципальный район Ленинградской области за 1 полугодие 2016 года   по кодам классификации источников финансирования дефицита бюджета </t>
  </si>
  <si>
    <t>от 30 августа 2016 года № 141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</si>
</sst>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4" fillId="0" borderId="9" applyNumberFormat="0" applyFill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10" xfId="67" applyFont="1" applyBorder="1" applyAlignme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164" fontId="4" fillId="0" borderId="0" xfId="67" applyNumberFormat="1" applyFont="1" applyAlignment="1">
      <alignment horizontal="center" vertical="center" wrapText="1"/>
      <protection/>
    </xf>
    <xf numFmtId="49" fontId="57" fillId="0" borderId="10" xfId="67" applyNumberFormat="1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vertical="center"/>
      <protection/>
    </xf>
    <xf numFmtId="0" fontId="3" fillId="0" borderId="12" xfId="67" applyFont="1" applyBorder="1" applyAlignment="1">
      <alignment vertical="center"/>
      <protection/>
    </xf>
    <xf numFmtId="0" fontId="3" fillId="0" borderId="13" xfId="67" applyFont="1" applyBorder="1" applyAlignment="1">
      <alignment vertical="center"/>
      <protection/>
    </xf>
    <xf numFmtId="49" fontId="57" fillId="0" borderId="10" xfId="67" applyNumberFormat="1" applyFont="1" applyBorder="1" applyAlignment="1">
      <alignment horizontal="justify" vertical="center" wrapText="1"/>
      <protection/>
    </xf>
    <xf numFmtId="49" fontId="58" fillId="0" borderId="10" xfId="67" applyNumberFormat="1" applyFont="1" applyBorder="1" applyAlignment="1">
      <alignment horizontal="center" vertical="center" wrapText="1"/>
      <protection/>
    </xf>
    <xf numFmtId="4" fontId="57" fillId="0" borderId="10" xfId="67" applyNumberFormat="1" applyFont="1" applyBorder="1" applyAlignment="1">
      <alignment horizontal="right"/>
      <protection/>
    </xf>
    <xf numFmtId="49" fontId="58" fillId="0" borderId="10" xfId="67" applyNumberFormat="1" applyFont="1" applyBorder="1" applyAlignment="1">
      <alignment horizontal="justify" vertical="center" wrapText="1"/>
      <protection/>
    </xf>
    <xf numFmtId="4" fontId="58" fillId="0" borderId="10" xfId="67" applyNumberFormat="1" applyFont="1" applyBorder="1" applyAlignment="1">
      <alignment horizontal="right"/>
      <protection/>
    </xf>
    <xf numFmtId="164" fontId="58" fillId="0" borderId="10" xfId="67" applyNumberFormat="1" applyFont="1" applyBorder="1" applyAlignment="1">
      <alignment horizontal="justify" vertical="center" wrapText="1"/>
      <protection/>
    </xf>
    <xf numFmtId="0" fontId="5" fillId="0" borderId="0" xfId="6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justify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/>
    </xf>
    <xf numFmtId="49" fontId="58" fillId="0" borderId="10" xfId="0" applyNumberFormat="1" applyFont="1" applyBorder="1" applyAlignment="1">
      <alignment horizontal="justify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/>
    </xf>
    <xf numFmtId="49" fontId="59" fillId="0" borderId="10" xfId="0" applyNumberFormat="1" applyFont="1" applyBorder="1" applyAlignment="1">
      <alignment horizontal="justify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right" vertical="center" wrapText="1"/>
    </xf>
    <xf numFmtId="4" fontId="59" fillId="0" borderId="10" xfId="0" applyNumberFormat="1" applyFont="1" applyBorder="1" applyAlignment="1">
      <alignment horizontal="right"/>
    </xf>
    <xf numFmtId="164" fontId="58" fillId="0" borderId="10" xfId="0" applyNumberFormat="1" applyFont="1" applyBorder="1" applyAlignment="1">
      <alignment horizontal="justify" vertical="center" wrapText="1"/>
    </xf>
    <xf numFmtId="164" fontId="57" fillId="0" borderId="10" xfId="0" applyNumberFormat="1" applyFont="1" applyBorder="1" applyAlignment="1">
      <alignment horizontal="justify" vertical="center" wrapText="1"/>
    </xf>
    <xf numFmtId="165" fontId="57" fillId="0" borderId="10" xfId="67" applyNumberFormat="1" applyFont="1" applyBorder="1" applyAlignment="1">
      <alignment horizontal="right" vertical="center"/>
      <protection/>
    </xf>
    <xf numFmtId="165" fontId="58" fillId="0" borderId="10" xfId="67" applyNumberFormat="1" applyFont="1" applyBorder="1" applyAlignment="1">
      <alignment horizontal="right" vertical="center"/>
      <protection/>
    </xf>
    <xf numFmtId="165" fontId="57" fillId="0" borderId="10" xfId="0" applyNumberFormat="1" applyFont="1" applyBorder="1" applyAlignment="1">
      <alignment horizontal="right" vertical="center"/>
    </xf>
    <xf numFmtId="165" fontId="58" fillId="0" borderId="10" xfId="0" applyNumberFormat="1" applyFont="1" applyBorder="1" applyAlignment="1">
      <alignment horizontal="right" vertical="center"/>
    </xf>
    <xf numFmtId="165" fontId="59" fillId="0" borderId="10" xfId="0" applyNumberFormat="1" applyFont="1" applyBorder="1" applyAlignment="1">
      <alignment horizontal="right" vertical="center"/>
    </xf>
    <xf numFmtId="49" fontId="59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165" fontId="10" fillId="0" borderId="0" xfId="72" applyNumberFormat="1" applyFont="1" applyFill="1" applyBorder="1" applyAlignment="1">
      <alignment horizontal="center"/>
      <protection/>
    </xf>
    <xf numFmtId="0" fontId="60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165" fontId="58" fillId="0" borderId="10" xfId="0" applyNumberFormat="1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57" fillId="33" borderId="0" xfId="0" applyFont="1" applyFill="1" applyAlignment="1">
      <alignment vertical="center" wrapText="1"/>
    </xf>
    <xf numFmtId="0" fontId="10" fillId="0" borderId="0" xfId="72" applyFont="1" applyFill="1" applyBorder="1" applyAlignment="1">
      <alignment/>
      <protection/>
    </xf>
    <xf numFmtId="165" fontId="10" fillId="0" borderId="0" xfId="72" applyNumberFormat="1" applyFont="1" applyFill="1" applyBorder="1" applyAlignment="1">
      <alignment/>
      <protection/>
    </xf>
    <xf numFmtId="0" fontId="3" fillId="0" borderId="0" xfId="100" applyAlignment="1">
      <alignment/>
      <protection/>
    </xf>
    <xf numFmtId="0" fontId="5" fillId="0" borderId="0" xfId="80" applyFont="1" applyAlignment="1">
      <alignment horizontal="right"/>
      <protection/>
    </xf>
    <xf numFmtId="0" fontId="0" fillId="0" borderId="0" xfId="55">
      <alignment/>
      <protection/>
    </xf>
    <xf numFmtId="0" fontId="5" fillId="0" borderId="0" xfId="80" applyFont="1" applyFill="1" applyAlignment="1">
      <alignment horizontal="right"/>
      <protection/>
    </xf>
    <xf numFmtId="49" fontId="11" fillId="0" borderId="0" xfId="100" applyNumberFormat="1" applyFont="1" applyAlignment="1">
      <alignment/>
      <protection/>
    </xf>
    <xf numFmtId="0" fontId="11" fillId="0" borderId="0" xfId="100" applyFont="1" applyAlignment="1">
      <alignment/>
      <protection/>
    </xf>
    <xf numFmtId="49" fontId="2" fillId="0" borderId="0" xfId="100" applyNumberFormat="1" applyFont="1" applyAlignment="1">
      <alignment/>
      <protection/>
    </xf>
    <xf numFmtId="0" fontId="2" fillId="0" borderId="0" xfId="100" applyFont="1" applyAlignment="1">
      <alignment/>
      <protection/>
    </xf>
    <xf numFmtId="0" fontId="12" fillId="0" borderId="0" xfId="80" applyFont="1" applyAlignment="1">
      <alignment vertical="center" wrapText="1"/>
      <protection/>
    </xf>
    <xf numFmtId="0" fontId="10" fillId="0" borderId="0" xfId="100" applyFont="1" applyAlignment="1">
      <alignment horizontal="right"/>
      <protection/>
    </xf>
    <xf numFmtId="49" fontId="13" fillId="0" borderId="0" xfId="100" applyNumberFormat="1" applyFont="1" applyAlignment="1">
      <alignment/>
      <protection/>
    </xf>
    <xf numFmtId="0" fontId="13" fillId="0" borderId="0" xfId="100" applyFont="1" applyAlignment="1">
      <alignment horizontal="center"/>
      <protection/>
    </xf>
    <xf numFmtId="0" fontId="13" fillId="0" borderId="0" xfId="100" applyFont="1" applyAlignment="1">
      <alignment/>
      <protection/>
    </xf>
    <xf numFmtId="0" fontId="62" fillId="0" borderId="10" xfId="80" applyFont="1" applyBorder="1" applyAlignment="1">
      <alignment horizontal="center" vertical="center" wrapText="1"/>
      <protection/>
    </xf>
    <xf numFmtId="49" fontId="62" fillId="0" borderId="10" xfId="80" applyNumberFormat="1" applyFont="1" applyBorder="1" applyAlignment="1">
      <alignment horizontal="center" vertical="center" wrapText="1"/>
      <protection/>
    </xf>
    <xf numFmtId="0" fontId="14" fillId="0" borderId="0" xfId="100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horizontal="left" vertical="center" wrapText="1"/>
      <protection/>
    </xf>
    <xf numFmtId="49" fontId="15" fillId="0" borderId="10" xfId="61" applyNumberFormat="1" applyFont="1" applyBorder="1" applyAlignment="1">
      <alignment horizontal="center"/>
      <protection/>
    </xf>
    <xf numFmtId="165" fontId="15" fillId="34" borderId="10" xfId="80" applyNumberFormat="1" applyFont="1" applyFill="1" applyBorder="1" applyAlignment="1">
      <alignment horizontal="center" wrapText="1"/>
      <protection/>
    </xf>
    <xf numFmtId="4" fontId="16" fillId="0" borderId="0" xfId="100" applyNumberFormat="1" applyFont="1" applyBorder="1" applyAlignment="1">
      <alignment horizontal="center" wrapText="1"/>
      <protection/>
    </xf>
    <xf numFmtId="0" fontId="63" fillId="0" borderId="10" xfId="80" applyFont="1" applyBorder="1" applyAlignment="1">
      <alignment horizontal="left" wrapText="1"/>
      <protection/>
    </xf>
    <xf numFmtId="49" fontId="63" fillId="0" borderId="10" xfId="80" applyNumberFormat="1" applyFont="1" applyBorder="1" applyAlignment="1">
      <alignment horizontal="center"/>
      <protection/>
    </xf>
    <xf numFmtId="49" fontId="15" fillId="0" borderId="10" xfId="80" applyNumberFormat="1" applyFont="1" applyBorder="1" applyAlignment="1">
      <alignment horizontal="center" wrapText="1"/>
      <protection/>
    </xf>
    <xf numFmtId="0" fontId="15" fillId="0" borderId="10" xfId="61" applyNumberFormat="1" applyFont="1" applyBorder="1" applyAlignment="1">
      <alignment horizontal="center"/>
      <protection/>
    </xf>
    <xf numFmtId="164" fontId="5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57" fillId="0" borderId="10" xfId="67" applyNumberFormat="1" applyFont="1" applyBorder="1" applyAlignment="1">
      <alignment horizontal="center" vertical="center" wrapText="1"/>
      <protection/>
    </xf>
    <xf numFmtId="49" fontId="57" fillId="0" borderId="10" xfId="67" applyNumberFormat="1" applyFont="1" applyBorder="1" applyAlignment="1">
      <alignment horizontal="center" vertical="center" wrapText="1"/>
      <protection/>
    </xf>
    <xf numFmtId="0" fontId="58" fillId="0" borderId="10" xfId="67" applyNumberFormat="1" applyFont="1" applyBorder="1" applyAlignment="1">
      <alignment horizontal="justify" vertical="center" wrapText="1"/>
      <protection/>
    </xf>
    <xf numFmtId="49" fontId="57" fillId="0" borderId="10" xfId="67" applyNumberFormat="1" applyFont="1" applyBorder="1" applyAlignment="1">
      <alignment horizontal="center" vertical="center" wrapText="1"/>
      <protection/>
    </xf>
    <xf numFmtId="49" fontId="59" fillId="0" borderId="10" xfId="67" applyNumberFormat="1" applyFont="1" applyBorder="1" applyAlignment="1">
      <alignment horizontal="justify" vertical="center" wrapText="1"/>
      <protection/>
    </xf>
    <xf numFmtId="49" fontId="59" fillId="0" borderId="10" xfId="67" applyNumberFormat="1" applyFont="1" applyBorder="1" applyAlignment="1">
      <alignment horizontal="center" vertical="center" wrapText="1"/>
      <protection/>
    </xf>
    <xf numFmtId="165" fontId="59" fillId="0" borderId="10" xfId="67" applyNumberFormat="1" applyFont="1" applyBorder="1" applyAlignment="1">
      <alignment horizontal="right" vertical="center"/>
      <protection/>
    </xf>
    <xf numFmtId="49" fontId="64" fillId="0" borderId="10" xfId="6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65" fontId="59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65" fontId="0" fillId="0" borderId="0" xfId="55" applyNumberFormat="1">
      <alignment/>
      <protection/>
    </xf>
    <xf numFmtId="0" fontId="5" fillId="34" borderId="0" xfId="80" applyFont="1" applyFill="1" applyAlignment="1">
      <alignment horizontal="center"/>
      <protection/>
    </xf>
    <xf numFmtId="0" fontId="5" fillId="0" borderId="0" xfId="100" applyFont="1" applyAlignment="1">
      <alignment horizontal="center" vertical="center" wrapText="1"/>
      <protection/>
    </xf>
    <xf numFmtId="0" fontId="65" fillId="34" borderId="0" xfId="55" applyFont="1" applyFill="1" applyAlignment="1">
      <alignment horizontal="center"/>
      <protection/>
    </xf>
    <xf numFmtId="165" fontId="10" fillId="0" borderId="0" xfId="72" applyNumberFormat="1" applyFont="1" applyFill="1" applyBorder="1" applyAlignment="1">
      <alignment horizontal="center"/>
      <protection/>
    </xf>
    <xf numFmtId="0" fontId="10" fillId="0" borderId="0" xfId="72" applyFont="1" applyFill="1" applyBorder="1" applyAlignment="1">
      <alignment horizontal="left"/>
      <protection/>
    </xf>
    <xf numFmtId="49" fontId="57" fillId="0" borderId="16" xfId="67" applyNumberFormat="1" applyFont="1" applyBorder="1" applyAlignment="1">
      <alignment horizontal="center" vertical="center" wrapText="1"/>
      <protection/>
    </xf>
    <xf numFmtId="49" fontId="57" fillId="0" borderId="17" xfId="67" applyNumberFormat="1" applyFont="1" applyBorder="1" applyAlignment="1">
      <alignment horizontal="center" vertical="center" wrapText="1"/>
      <protection/>
    </xf>
    <xf numFmtId="49" fontId="57" fillId="0" borderId="18" xfId="67" applyNumberFormat="1" applyFont="1" applyBorder="1" applyAlignment="1">
      <alignment horizontal="center" vertical="center" wrapText="1"/>
      <protection/>
    </xf>
    <xf numFmtId="49" fontId="57" fillId="0" borderId="19" xfId="67" applyNumberFormat="1" applyFont="1" applyBorder="1" applyAlignment="1">
      <alignment horizontal="center" vertical="center" wrapText="1"/>
      <protection/>
    </xf>
    <xf numFmtId="49" fontId="57" fillId="0" borderId="20" xfId="67" applyNumberFormat="1" applyFont="1" applyBorder="1" applyAlignment="1">
      <alignment horizontal="center" vertical="center" wrapText="1"/>
      <protection/>
    </xf>
    <xf numFmtId="49" fontId="57" fillId="0" borderId="21" xfId="67" applyNumberFormat="1" applyFont="1" applyBorder="1" applyAlignment="1">
      <alignment horizontal="center" vertical="center" wrapText="1"/>
      <protection/>
    </xf>
    <xf numFmtId="49" fontId="57" fillId="0" borderId="22" xfId="67" applyNumberFormat="1" applyFont="1" applyBorder="1" applyAlignment="1">
      <alignment horizontal="center" vertical="center" wrapText="1"/>
      <protection/>
    </xf>
    <xf numFmtId="49" fontId="57" fillId="0" borderId="23" xfId="67" applyNumberFormat="1" applyFont="1" applyBorder="1" applyAlignment="1">
      <alignment horizontal="center" vertical="center" wrapText="1"/>
      <protection/>
    </xf>
    <xf numFmtId="49" fontId="57" fillId="0" borderId="24" xfId="67" applyNumberFormat="1" applyFont="1" applyBorder="1" applyAlignment="1">
      <alignment horizontal="center" vertical="center" wrapText="1"/>
      <protection/>
    </xf>
    <xf numFmtId="49" fontId="57" fillId="0" borderId="25" xfId="67" applyNumberFormat="1" applyFont="1" applyBorder="1" applyAlignment="1">
      <alignment horizontal="center" vertical="center" wrapText="1"/>
      <protection/>
    </xf>
    <xf numFmtId="165" fontId="10" fillId="0" borderId="0" xfId="72" applyNumberFormat="1" applyFont="1" applyFill="1" applyBorder="1" applyAlignment="1">
      <alignment horizontal="right"/>
      <protection/>
    </xf>
    <xf numFmtId="49" fontId="57" fillId="0" borderId="26" xfId="67" applyNumberFormat="1" applyFont="1" applyBorder="1" applyAlignment="1">
      <alignment horizontal="center" vertical="center" wrapText="1"/>
      <protection/>
    </xf>
    <xf numFmtId="49" fontId="57" fillId="0" borderId="27" xfId="67" applyNumberFormat="1" applyFont="1" applyBorder="1" applyAlignment="1">
      <alignment horizontal="center" vertical="center" wrapText="1"/>
      <protection/>
    </xf>
    <xf numFmtId="164" fontId="7" fillId="0" borderId="0" xfId="67" applyNumberFormat="1" applyFont="1" applyAlignment="1">
      <alignment horizontal="center" vertical="center" wrapText="1"/>
      <protection/>
    </xf>
    <xf numFmtId="49" fontId="57" fillId="0" borderId="28" xfId="67" applyNumberFormat="1" applyFont="1" applyBorder="1" applyAlignment="1">
      <alignment horizontal="center" vertical="center" wrapText="1"/>
      <protection/>
    </xf>
    <xf numFmtId="49" fontId="57" fillId="0" borderId="29" xfId="67" applyNumberFormat="1" applyFont="1" applyBorder="1" applyAlignment="1">
      <alignment horizontal="center" vertical="center" wrapText="1"/>
      <protection/>
    </xf>
    <xf numFmtId="49" fontId="57" fillId="0" borderId="30" xfId="67" applyNumberFormat="1" applyFont="1" applyBorder="1" applyAlignment="1">
      <alignment horizontal="center" vertical="center" wrapText="1"/>
      <protection/>
    </xf>
    <xf numFmtId="49" fontId="57" fillId="0" borderId="31" xfId="67" applyNumberFormat="1" applyFont="1" applyBorder="1" applyAlignment="1">
      <alignment horizontal="center" vertical="center" wrapText="1"/>
      <protection/>
    </xf>
    <xf numFmtId="49" fontId="57" fillId="0" borderId="10" xfId="67" applyNumberFormat="1" applyFont="1" applyBorder="1" applyAlignment="1">
      <alignment horizontal="center" vertical="center" wrapText="1"/>
      <protection/>
    </xf>
    <xf numFmtId="49" fontId="57" fillId="0" borderId="24" xfId="0" applyNumberFormat="1" applyFont="1" applyBorder="1" applyAlignment="1">
      <alignment horizontal="center" vertical="center" wrapText="1"/>
    </xf>
    <xf numFmtId="49" fontId="57" fillId="0" borderId="25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64" fontId="57" fillId="0" borderId="24" xfId="0" applyNumberFormat="1" applyFont="1" applyBorder="1" applyAlignment="1">
      <alignment horizontal="center" vertical="center" wrapText="1"/>
    </xf>
    <xf numFmtId="164" fontId="57" fillId="0" borderId="25" xfId="0" applyNumberFormat="1" applyFont="1" applyBorder="1" applyAlignment="1">
      <alignment horizontal="center" vertical="center" wrapText="1"/>
    </xf>
    <xf numFmtId="49" fontId="57" fillId="0" borderId="32" xfId="0" applyNumberFormat="1" applyFont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49" fontId="57" fillId="0" borderId="33" xfId="0" applyNumberFormat="1" applyFont="1" applyBorder="1" applyAlignment="1">
      <alignment horizontal="center" vertical="center" wrapText="1"/>
    </xf>
    <xf numFmtId="49" fontId="57" fillId="0" borderId="34" xfId="0" applyNumberFormat="1" applyFont="1" applyBorder="1" applyAlignment="1">
      <alignment horizontal="center" vertical="center" wrapText="1"/>
    </xf>
    <xf numFmtId="49" fontId="57" fillId="0" borderId="35" xfId="0" applyNumberFormat="1" applyFont="1" applyBorder="1" applyAlignment="1">
      <alignment horizontal="center" vertical="center" wrapText="1"/>
    </xf>
    <xf numFmtId="49" fontId="57" fillId="0" borderId="36" xfId="0" applyNumberFormat="1" applyFont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center"/>
      <protection/>
    </xf>
    <xf numFmtId="164" fontId="7" fillId="34" borderId="0" xfId="0" applyNumberFormat="1" applyFont="1" applyFill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3" xfId="70"/>
    <cellStyle name="Обычный 2 3 2" xfId="71"/>
    <cellStyle name="Обычный 2 4" xfId="72"/>
    <cellStyle name="Обычный 2 5" xfId="73"/>
    <cellStyle name="Обычный 2 5 2" xfId="74"/>
    <cellStyle name="Обычный 2 5 3" xfId="75"/>
    <cellStyle name="Обычный 2 6" xfId="76"/>
    <cellStyle name="Обычный 2 6 2" xfId="77"/>
    <cellStyle name="Обычный 20" xfId="78"/>
    <cellStyle name="Обычный 21" xfId="79"/>
    <cellStyle name="Обычный 22" xfId="80"/>
    <cellStyle name="Обычный 23" xfId="81"/>
    <cellStyle name="Обычный 24" xfId="82"/>
    <cellStyle name="Обычный 24 2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0" xfId="91"/>
    <cellStyle name="Обычный 4" xfId="92"/>
    <cellStyle name="Обычный 4 2" xfId="93"/>
    <cellStyle name="Обычный 5" xfId="94"/>
    <cellStyle name="Обычный 6" xfId="95"/>
    <cellStyle name="Обычный 7" xfId="96"/>
    <cellStyle name="Обычный 7 2" xfId="97"/>
    <cellStyle name="Обычный 8" xfId="98"/>
    <cellStyle name="Обычный 9" xfId="99"/>
    <cellStyle name="Обычный_2007 год 45020 - Волосовский район Форма 42803g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Процентный 2 2" xfId="106"/>
    <cellStyle name="Процентный 3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7 2" xfId="112"/>
    <cellStyle name="Процентный 8" xfId="113"/>
    <cellStyle name="Процентный 9" xfId="114"/>
    <cellStyle name="Связанная ячейка" xfId="115"/>
    <cellStyle name="Стиль 1" xfId="116"/>
    <cellStyle name="Текст предупреждения" xfId="117"/>
    <cellStyle name="Comma" xfId="118"/>
    <cellStyle name="Comma [0]" xfId="119"/>
    <cellStyle name="Финансовый 2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49.00390625" style="58" customWidth="1"/>
    <col min="2" max="2" width="33.421875" style="58" customWidth="1"/>
    <col min="3" max="3" width="30.8515625" style="58" customWidth="1"/>
    <col min="4" max="4" width="13.7109375" style="58" customWidth="1"/>
    <col min="5" max="16384" width="8.8515625" style="58" customWidth="1"/>
  </cols>
  <sheetData>
    <row r="1" spans="1:6" ht="15.75">
      <c r="A1" s="56"/>
      <c r="B1" s="98" t="s">
        <v>459</v>
      </c>
      <c r="C1" s="98"/>
      <c r="D1" s="57"/>
      <c r="E1" s="57"/>
      <c r="F1" s="57"/>
    </row>
    <row r="2" spans="1:6" ht="15.75">
      <c r="A2" s="56"/>
      <c r="B2" s="98" t="s">
        <v>460</v>
      </c>
      <c r="C2" s="98"/>
      <c r="D2" s="57"/>
      <c r="E2" s="57"/>
      <c r="F2" s="57"/>
    </row>
    <row r="3" spans="1:6" ht="15.75">
      <c r="A3" s="56"/>
      <c r="B3" s="98" t="s">
        <v>461</v>
      </c>
      <c r="C3" s="98"/>
      <c r="D3" s="57"/>
      <c r="E3" s="57"/>
      <c r="F3" s="57"/>
    </row>
    <row r="4" spans="1:6" ht="15.75">
      <c r="A4" s="56"/>
      <c r="B4" s="98" t="s">
        <v>462</v>
      </c>
      <c r="C4" s="98"/>
      <c r="D4" s="57"/>
      <c r="E4" s="57"/>
      <c r="F4" s="57"/>
    </row>
    <row r="5" spans="1:6" ht="15.75">
      <c r="A5" s="56"/>
      <c r="B5" s="98" t="s">
        <v>463</v>
      </c>
      <c r="C5" s="98"/>
      <c r="D5" s="57"/>
      <c r="E5" s="57"/>
      <c r="F5" s="57"/>
    </row>
    <row r="6" spans="1:6" ht="15.75">
      <c r="A6" s="56"/>
      <c r="B6" s="100" t="s">
        <v>464</v>
      </c>
      <c r="C6" s="100"/>
      <c r="D6" s="57"/>
      <c r="E6" s="57"/>
      <c r="F6" s="57"/>
    </row>
    <row r="7" spans="2:6" ht="15.75">
      <c r="B7" s="98" t="s">
        <v>598</v>
      </c>
      <c r="C7" s="98"/>
      <c r="D7" s="59"/>
      <c r="E7" s="59"/>
      <c r="F7" s="59"/>
    </row>
    <row r="8" spans="1:6" ht="15">
      <c r="A8" s="56"/>
      <c r="B8" s="56"/>
      <c r="C8" s="56"/>
      <c r="D8" s="56"/>
      <c r="E8" s="56"/>
      <c r="F8" s="56"/>
    </row>
    <row r="9" spans="1:6" ht="15.75">
      <c r="A9" s="56"/>
      <c r="B9" s="60"/>
      <c r="C9" s="61"/>
      <c r="D9" s="61"/>
      <c r="E9" s="61"/>
      <c r="F9" s="61"/>
    </row>
    <row r="10" spans="1:6" ht="15">
      <c r="A10" s="56"/>
      <c r="B10" s="62"/>
      <c r="C10" s="63"/>
      <c r="D10" s="63"/>
      <c r="E10" s="63"/>
      <c r="F10" s="63"/>
    </row>
    <row r="11" spans="1:6" ht="15">
      <c r="A11" s="56"/>
      <c r="B11" s="62"/>
      <c r="C11" s="63"/>
      <c r="D11" s="63"/>
      <c r="E11" s="63"/>
      <c r="F11" s="63"/>
    </row>
    <row r="12" spans="1:6" ht="15" customHeight="1">
      <c r="A12" s="99" t="s">
        <v>597</v>
      </c>
      <c r="B12" s="99"/>
      <c r="C12" s="99"/>
      <c r="D12" s="63"/>
      <c r="E12" s="63"/>
      <c r="F12" s="63"/>
    </row>
    <row r="13" spans="1:6" ht="33" customHeight="1">
      <c r="A13" s="99"/>
      <c r="B13" s="99"/>
      <c r="C13" s="99"/>
      <c r="D13" s="64"/>
      <c r="E13" s="64"/>
      <c r="F13" s="64"/>
    </row>
    <row r="14" spans="1:6" ht="15">
      <c r="A14" s="65"/>
      <c r="B14" s="66"/>
      <c r="C14" s="67" t="s">
        <v>465</v>
      </c>
      <c r="D14" s="68"/>
      <c r="E14" s="68"/>
      <c r="F14" s="68"/>
    </row>
    <row r="15" spans="1:6" ht="35.25" customHeight="1">
      <c r="A15" s="69" t="s">
        <v>466</v>
      </c>
      <c r="B15" s="70" t="s">
        <v>467</v>
      </c>
      <c r="C15" s="69" t="s">
        <v>468</v>
      </c>
      <c r="D15" s="71"/>
      <c r="E15" s="71"/>
      <c r="F15" s="71"/>
    </row>
    <row r="16" spans="1:6" ht="39" customHeight="1">
      <c r="A16" s="72" t="s">
        <v>469</v>
      </c>
      <c r="B16" s="73" t="s">
        <v>470</v>
      </c>
      <c r="C16" s="74">
        <f>SUM(C17)</f>
        <v>-129941.30000000005</v>
      </c>
      <c r="D16" s="75"/>
      <c r="E16" s="75"/>
      <c r="F16" s="75"/>
    </row>
    <row r="17" spans="1:6" ht="39.75" customHeight="1">
      <c r="A17" s="72" t="s">
        <v>471</v>
      </c>
      <c r="B17" s="73" t="s">
        <v>472</v>
      </c>
      <c r="C17" s="74">
        <f>SUM(C18+C20)</f>
        <v>-129941.30000000005</v>
      </c>
      <c r="D17" s="75"/>
      <c r="E17" s="75"/>
      <c r="F17" s="75"/>
    </row>
    <row r="18" spans="1:6" ht="40.5" customHeight="1">
      <c r="A18" s="76" t="s">
        <v>473</v>
      </c>
      <c r="B18" s="77" t="s">
        <v>474</v>
      </c>
      <c r="C18" s="74">
        <f>C19</f>
        <v>-920199.5</v>
      </c>
      <c r="D18" s="75"/>
      <c r="E18" s="75"/>
      <c r="F18" s="75"/>
    </row>
    <row r="19" spans="1:6" ht="38.25" customHeight="1">
      <c r="A19" s="76" t="s">
        <v>475</v>
      </c>
      <c r="B19" s="77" t="s">
        <v>476</v>
      </c>
      <c r="C19" s="74">
        <v>-920199.5</v>
      </c>
      <c r="D19" s="75"/>
      <c r="E19" s="75"/>
      <c r="F19" s="75"/>
    </row>
    <row r="20" spans="1:6" ht="26.25" customHeight="1">
      <c r="A20" s="76" t="s">
        <v>477</v>
      </c>
      <c r="B20" s="78" t="s">
        <v>478</v>
      </c>
      <c r="C20" s="74">
        <v>790258.2</v>
      </c>
      <c r="D20" s="75"/>
      <c r="E20" s="75"/>
      <c r="F20" s="75"/>
    </row>
    <row r="21" spans="1:6" ht="30.75" customHeight="1">
      <c r="A21" s="76" t="s">
        <v>479</v>
      </c>
      <c r="B21" s="79" t="s">
        <v>480</v>
      </c>
      <c r="C21" s="74">
        <v>790258.2</v>
      </c>
      <c r="D21" s="75"/>
      <c r="E21" s="75"/>
      <c r="F21" s="75"/>
    </row>
    <row r="23" ht="15">
      <c r="C23" s="97"/>
    </row>
  </sheetData>
  <sheetProtection/>
  <mergeCells count="8">
    <mergeCell ref="B7:C7"/>
    <mergeCell ref="A12:C13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8"/>
  <sheetViews>
    <sheetView showGridLines="0" view="pageBreakPreview" zoomScale="60" zoomScaleNormal="61" zoomScalePageLayoutView="0" workbookViewId="0" topLeftCell="B1">
      <selection activeCell="C5" sqref="C5:X5"/>
    </sheetView>
  </sheetViews>
  <sheetFormatPr defaultColWidth="9.140625" defaultRowHeight="15"/>
  <cols>
    <col min="1" max="1" width="44.421875" style="0" hidden="1" customWidth="1"/>
    <col min="2" max="2" width="79.7109375" style="0" customWidth="1"/>
    <col min="3" max="4" width="12.7109375" style="0" customWidth="1"/>
    <col min="5" max="5" width="15.00390625" style="0" customWidth="1"/>
    <col min="6" max="19" width="16.7109375" style="0" hidden="1" customWidth="1"/>
    <col min="20" max="20" width="12.7109375" style="0" customWidth="1"/>
    <col min="21" max="21" width="14.28125" style="0" customWidth="1"/>
    <col min="22" max="23" width="27.140625" style="0" hidden="1" customWidth="1"/>
    <col min="24" max="24" width="44.421875" style="0" hidden="1" customWidth="1"/>
  </cols>
  <sheetData>
    <row r="1" spans="20:24" ht="15">
      <c r="T1" s="102" t="s">
        <v>594</v>
      </c>
      <c r="U1" s="102"/>
      <c r="V1" s="102"/>
      <c r="W1" s="102"/>
      <c r="X1" s="102"/>
    </row>
    <row r="2" spans="20:24" ht="15">
      <c r="T2" s="101" t="s">
        <v>449</v>
      </c>
      <c r="U2" s="101"/>
      <c r="V2" s="101"/>
      <c r="W2" s="101"/>
      <c r="X2" s="101"/>
    </row>
    <row r="3" spans="4:24" ht="15">
      <c r="D3" s="113" t="s">
        <v>450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3:24" ht="15">
      <c r="C4" s="113" t="s">
        <v>451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3:24" ht="15">
      <c r="C5" s="113" t="s">
        <v>598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20:24" ht="15">
      <c r="T6" s="40"/>
      <c r="U6" s="40"/>
      <c r="V6" s="40"/>
      <c r="W6" s="40"/>
      <c r="X6" s="40"/>
    </row>
    <row r="7" spans="1:24" ht="63" customHeight="1">
      <c r="A7" s="3"/>
      <c r="B7" s="116" t="s">
        <v>482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ht="18.7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 t="s">
        <v>442</v>
      </c>
      <c r="V8" s="2"/>
      <c r="W8" s="2"/>
      <c r="X8" s="2"/>
    </row>
    <row r="9" spans="1:24" ht="15">
      <c r="A9" s="117" t="s">
        <v>1</v>
      </c>
      <c r="B9" s="114" t="s">
        <v>1</v>
      </c>
      <c r="C9" s="103" t="s">
        <v>2</v>
      </c>
      <c r="D9" s="103" t="s">
        <v>3</v>
      </c>
      <c r="E9" s="105" t="s">
        <v>4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  <c r="T9" s="103" t="s">
        <v>5</v>
      </c>
      <c r="U9" s="119" t="s">
        <v>0</v>
      </c>
      <c r="V9" s="111" t="s">
        <v>0</v>
      </c>
      <c r="W9" s="111" t="s">
        <v>0</v>
      </c>
      <c r="X9" s="121" t="s">
        <v>1</v>
      </c>
    </row>
    <row r="10" spans="1:24" ht="15">
      <c r="A10" s="118"/>
      <c r="B10" s="115"/>
      <c r="C10" s="104"/>
      <c r="D10" s="104"/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  <c r="T10" s="104"/>
      <c r="U10" s="120"/>
      <c r="V10" s="112"/>
      <c r="W10" s="112"/>
      <c r="X10" s="121"/>
    </row>
    <row r="11" spans="1:24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1"/>
      <c r="W11" s="1"/>
      <c r="X11" s="1"/>
    </row>
    <row r="12" spans="1:24" ht="31.5">
      <c r="A12" s="8" t="s">
        <v>6</v>
      </c>
      <c r="B12" s="8" t="s">
        <v>6</v>
      </c>
      <c r="C12" s="4" t="s">
        <v>7</v>
      </c>
      <c r="D12" s="4" t="s">
        <v>8</v>
      </c>
      <c r="E12" s="4" t="s">
        <v>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9</v>
      </c>
      <c r="U12" s="33">
        <f>U13+U25+U89+U107</f>
        <v>49033</v>
      </c>
      <c r="V12" s="10">
        <v>114950870</v>
      </c>
      <c r="W12" s="10">
        <v>112083185</v>
      </c>
      <c r="X12" s="8" t="s">
        <v>6</v>
      </c>
    </row>
    <row r="13" spans="1:24" ht="30" customHeight="1">
      <c r="A13" s="11" t="s">
        <v>10</v>
      </c>
      <c r="B13" s="11" t="s">
        <v>10</v>
      </c>
      <c r="C13" s="9" t="s">
        <v>7</v>
      </c>
      <c r="D13" s="9" t="s">
        <v>11</v>
      </c>
      <c r="E13" s="9" t="s">
        <v>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 t="s">
        <v>9</v>
      </c>
      <c r="U13" s="34">
        <f>U14</f>
        <v>869.9000000000001</v>
      </c>
      <c r="V13" s="12">
        <v>2497965</v>
      </c>
      <c r="W13" s="12">
        <v>2567515</v>
      </c>
      <c r="X13" s="11" t="s">
        <v>10</v>
      </c>
    </row>
    <row r="14" spans="1:24" ht="31.5">
      <c r="A14" s="11"/>
      <c r="B14" s="11" t="s">
        <v>417</v>
      </c>
      <c r="C14" s="9" t="s">
        <v>7</v>
      </c>
      <c r="D14" s="9" t="s">
        <v>11</v>
      </c>
      <c r="E14" s="9" t="s">
        <v>418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4">
        <f>U15</f>
        <v>869.9000000000001</v>
      </c>
      <c r="V14" s="12"/>
      <c r="W14" s="12"/>
      <c r="X14" s="11"/>
    </row>
    <row r="15" spans="1:24" ht="31.5">
      <c r="A15" s="11"/>
      <c r="B15" s="11" t="s">
        <v>427</v>
      </c>
      <c r="C15" s="9" t="s">
        <v>7</v>
      </c>
      <c r="D15" s="9" t="s">
        <v>11</v>
      </c>
      <c r="E15" s="9" t="s">
        <v>428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4">
        <f>U16+U22</f>
        <v>869.9000000000001</v>
      </c>
      <c r="V15" s="12"/>
      <c r="W15" s="12"/>
      <c r="X15" s="11"/>
    </row>
    <row r="16" spans="1:24" ht="31.5">
      <c r="A16" s="11"/>
      <c r="B16" s="11" t="s">
        <v>429</v>
      </c>
      <c r="C16" s="9" t="s">
        <v>7</v>
      </c>
      <c r="D16" s="9" t="s">
        <v>11</v>
      </c>
      <c r="E16" s="9" t="s">
        <v>430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34">
        <f>U17+U19</f>
        <v>417.3</v>
      </c>
      <c r="V16" s="12"/>
      <c r="W16" s="12"/>
      <c r="X16" s="11"/>
    </row>
    <row r="17" spans="1:24" ht="30" customHeight="1">
      <c r="A17" s="11" t="s">
        <v>12</v>
      </c>
      <c r="B17" s="11" t="s">
        <v>12</v>
      </c>
      <c r="C17" s="9" t="s">
        <v>7</v>
      </c>
      <c r="D17" s="9" t="s">
        <v>11</v>
      </c>
      <c r="E17" s="9" t="s">
        <v>13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9</v>
      </c>
      <c r="U17" s="34">
        <f>U18</f>
        <v>307.5</v>
      </c>
      <c r="V17" s="12">
        <v>843235</v>
      </c>
      <c r="W17" s="12">
        <v>843235</v>
      </c>
      <c r="X17" s="11" t="s">
        <v>12</v>
      </c>
    </row>
    <row r="18" spans="1:24" ht="30" customHeight="1">
      <c r="A18" s="11" t="s">
        <v>14</v>
      </c>
      <c r="B18" s="11" t="s">
        <v>14</v>
      </c>
      <c r="C18" s="9" t="s">
        <v>7</v>
      </c>
      <c r="D18" s="9" t="s">
        <v>11</v>
      </c>
      <c r="E18" s="9" t="s">
        <v>13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 t="s">
        <v>15</v>
      </c>
      <c r="U18" s="34">
        <v>307.5</v>
      </c>
      <c r="V18" s="12">
        <v>843235</v>
      </c>
      <c r="W18" s="12">
        <v>843235</v>
      </c>
      <c r="X18" s="11" t="s">
        <v>14</v>
      </c>
    </row>
    <row r="19" spans="1:24" ht="30" customHeight="1">
      <c r="A19" s="11" t="s">
        <v>16</v>
      </c>
      <c r="B19" s="11" t="s">
        <v>16</v>
      </c>
      <c r="C19" s="9" t="s">
        <v>7</v>
      </c>
      <c r="D19" s="9" t="s">
        <v>11</v>
      </c>
      <c r="E19" s="9" t="s">
        <v>17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9</v>
      </c>
      <c r="U19" s="34">
        <f>U20+U21</f>
        <v>109.80000000000001</v>
      </c>
      <c r="V19" s="12">
        <v>495567</v>
      </c>
      <c r="W19" s="12">
        <v>495567</v>
      </c>
      <c r="X19" s="11" t="s">
        <v>16</v>
      </c>
    </row>
    <row r="20" spans="1:24" ht="30" customHeight="1">
      <c r="A20" s="11" t="s">
        <v>14</v>
      </c>
      <c r="B20" s="11" t="s">
        <v>14</v>
      </c>
      <c r="C20" s="9" t="s">
        <v>7</v>
      </c>
      <c r="D20" s="9" t="s">
        <v>11</v>
      </c>
      <c r="E20" s="9" t="s">
        <v>17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 t="s">
        <v>15</v>
      </c>
      <c r="U20" s="34">
        <v>110.4</v>
      </c>
      <c r="V20" s="12">
        <v>454567</v>
      </c>
      <c r="W20" s="12">
        <v>454567</v>
      </c>
      <c r="X20" s="11" t="s">
        <v>14</v>
      </c>
    </row>
    <row r="21" spans="1:24" ht="31.5">
      <c r="A21" s="11"/>
      <c r="B21" s="11" t="s">
        <v>18</v>
      </c>
      <c r="C21" s="9" t="s">
        <v>7</v>
      </c>
      <c r="D21" s="9" t="s">
        <v>11</v>
      </c>
      <c r="E21" s="9" t="s">
        <v>17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 t="s">
        <v>19</v>
      </c>
      <c r="U21" s="34">
        <v>-0.6</v>
      </c>
      <c r="V21" s="12"/>
      <c r="W21" s="12"/>
      <c r="X21" s="11"/>
    </row>
    <row r="22" spans="1:24" ht="47.25">
      <c r="A22" s="11"/>
      <c r="B22" s="11" t="s">
        <v>432</v>
      </c>
      <c r="C22" s="9" t="s">
        <v>7</v>
      </c>
      <c r="D22" s="9" t="s">
        <v>11</v>
      </c>
      <c r="E22" s="9" t="s">
        <v>433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4">
        <f>U23</f>
        <v>452.6</v>
      </c>
      <c r="V22" s="12"/>
      <c r="W22" s="12"/>
      <c r="X22" s="11"/>
    </row>
    <row r="23" spans="1:24" ht="30" customHeight="1">
      <c r="A23" s="11" t="s">
        <v>12</v>
      </c>
      <c r="B23" s="11" t="s">
        <v>12</v>
      </c>
      <c r="C23" s="9" t="s">
        <v>7</v>
      </c>
      <c r="D23" s="9" t="s">
        <v>11</v>
      </c>
      <c r="E23" s="9" t="s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9</v>
      </c>
      <c r="U23" s="34">
        <f>U24</f>
        <v>452.6</v>
      </c>
      <c r="V23" s="12">
        <v>1159163</v>
      </c>
      <c r="W23" s="12">
        <v>1228713</v>
      </c>
      <c r="X23" s="11" t="s">
        <v>12</v>
      </c>
    </row>
    <row r="24" spans="1:24" ht="47.25">
      <c r="A24" s="11" t="s">
        <v>14</v>
      </c>
      <c r="B24" s="11" t="s">
        <v>14</v>
      </c>
      <c r="C24" s="9" t="s">
        <v>7</v>
      </c>
      <c r="D24" s="9" t="s">
        <v>11</v>
      </c>
      <c r="E24" s="9" t="s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15</v>
      </c>
      <c r="U24" s="34">
        <v>452.6</v>
      </c>
      <c r="V24" s="12">
        <v>1159163</v>
      </c>
      <c r="W24" s="12">
        <v>1228713</v>
      </c>
      <c r="X24" s="11" t="s">
        <v>14</v>
      </c>
    </row>
    <row r="25" spans="1:24" ht="50.25" customHeight="1">
      <c r="A25" s="11" t="s">
        <v>21</v>
      </c>
      <c r="B25" s="11" t="s">
        <v>21</v>
      </c>
      <c r="C25" s="9" t="s">
        <v>7</v>
      </c>
      <c r="D25" s="9" t="s">
        <v>22</v>
      </c>
      <c r="E25" s="9" t="s">
        <v>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9</v>
      </c>
      <c r="U25" s="34">
        <f>U26+U39+U44</f>
        <v>35103.9</v>
      </c>
      <c r="V25" s="12">
        <v>85094228</v>
      </c>
      <c r="W25" s="12">
        <v>85349228</v>
      </c>
      <c r="X25" s="11" t="s">
        <v>21</v>
      </c>
    </row>
    <row r="26" spans="1:24" ht="31.5">
      <c r="A26" s="11"/>
      <c r="B26" s="11" t="s">
        <v>312</v>
      </c>
      <c r="C26" s="9" t="s">
        <v>7</v>
      </c>
      <c r="D26" s="9" t="s">
        <v>22</v>
      </c>
      <c r="E26" s="9" t="s">
        <v>313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34">
        <f>U27</f>
        <v>1751.8</v>
      </c>
      <c r="V26" s="12"/>
      <c r="W26" s="12"/>
      <c r="X26" s="11"/>
    </row>
    <row r="27" spans="1:24" ht="15.75">
      <c r="A27" s="11"/>
      <c r="B27" s="11" t="s">
        <v>314</v>
      </c>
      <c r="C27" s="9" t="s">
        <v>7</v>
      </c>
      <c r="D27" s="9" t="s">
        <v>22</v>
      </c>
      <c r="E27" s="9" t="s">
        <v>315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34">
        <f>U28+U35</f>
        <v>1751.8</v>
      </c>
      <c r="V27" s="12"/>
      <c r="W27" s="12"/>
      <c r="X27" s="11"/>
    </row>
    <row r="28" spans="1:24" ht="31.5">
      <c r="A28" s="11"/>
      <c r="B28" s="11" t="s">
        <v>316</v>
      </c>
      <c r="C28" s="9" t="s">
        <v>7</v>
      </c>
      <c r="D28" s="9" t="s">
        <v>22</v>
      </c>
      <c r="E28" s="9" t="s">
        <v>317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4">
        <f>U29+U32</f>
        <v>410.20000000000005</v>
      </c>
      <c r="V28" s="12"/>
      <c r="W28" s="12"/>
      <c r="X28" s="11"/>
    </row>
    <row r="29" spans="1:24" ht="30" customHeight="1">
      <c r="A29" s="11" t="s">
        <v>23</v>
      </c>
      <c r="B29" s="11" t="s">
        <v>23</v>
      </c>
      <c r="C29" s="9" t="s">
        <v>7</v>
      </c>
      <c r="D29" s="9" t="s">
        <v>22</v>
      </c>
      <c r="E29" s="9" t="s">
        <v>24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 t="s">
        <v>9</v>
      </c>
      <c r="U29" s="34">
        <f>U30+U31</f>
        <v>149.20000000000002</v>
      </c>
      <c r="V29" s="12">
        <v>348300</v>
      </c>
      <c r="W29" s="12">
        <v>367500</v>
      </c>
      <c r="X29" s="11" t="s">
        <v>23</v>
      </c>
    </row>
    <row r="30" spans="1:24" ht="30" customHeight="1">
      <c r="A30" s="11" t="s">
        <v>14</v>
      </c>
      <c r="B30" s="11" t="s">
        <v>14</v>
      </c>
      <c r="C30" s="9" t="s">
        <v>7</v>
      </c>
      <c r="D30" s="9" t="s">
        <v>22</v>
      </c>
      <c r="E30" s="9" t="s">
        <v>24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15</v>
      </c>
      <c r="U30" s="34">
        <v>136.4</v>
      </c>
      <c r="V30" s="12">
        <v>348300</v>
      </c>
      <c r="W30" s="12">
        <v>367500</v>
      </c>
      <c r="X30" s="11" t="s">
        <v>14</v>
      </c>
    </row>
    <row r="31" spans="1:24" ht="30" customHeight="1">
      <c r="A31" s="11"/>
      <c r="B31" s="11" t="s">
        <v>18</v>
      </c>
      <c r="C31" s="9" t="s">
        <v>7</v>
      </c>
      <c r="D31" s="9" t="s">
        <v>22</v>
      </c>
      <c r="E31" s="9" t="s">
        <v>24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 t="s">
        <v>19</v>
      </c>
      <c r="U31" s="34">
        <v>12.8</v>
      </c>
      <c r="V31" s="12"/>
      <c r="W31" s="12"/>
      <c r="X31" s="11"/>
    </row>
    <row r="32" spans="1:24" ht="30" customHeight="1">
      <c r="A32" s="11" t="s">
        <v>25</v>
      </c>
      <c r="B32" s="11" t="s">
        <v>25</v>
      </c>
      <c r="C32" s="9" t="s">
        <v>7</v>
      </c>
      <c r="D32" s="9" t="s">
        <v>22</v>
      </c>
      <c r="E32" s="9" t="s">
        <v>26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 t="s">
        <v>9</v>
      </c>
      <c r="U32" s="34">
        <f>U33+U34</f>
        <v>261</v>
      </c>
      <c r="V32" s="12">
        <v>435700</v>
      </c>
      <c r="W32" s="12">
        <v>435700</v>
      </c>
      <c r="X32" s="11" t="s">
        <v>25</v>
      </c>
    </row>
    <row r="33" spans="1:24" ht="30" customHeight="1">
      <c r="A33" s="11" t="s">
        <v>14</v>
      </c>
      <c r="B33" s="11" t="s">
        <v>14</v>
      </c>
      <c r="C33" s="9" t="s">
        <v>7</v>
      </c>
      <c r="D33" s="9" t="s">
        <v>22</v>
      </c>
      <c r="E33" s="9" t="s">
        <v>26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 t="s">
        <v>15</v>
      </c>
      <c r="U33" s="34">
        <v>235.5</v>
      </c>
      <c r="V33" s="12">
        <v>410240</v>
      </c>
      <c r="W33" s="12">
        <v>410240</v>
      </c>
      <c r="X33" s="11" t="s">
        <v>14</v>
      </c>
    </row>
    <row r="34" spans="1:24" ht="30" customHeight="1">
      <c r="A34" s="11" t="s">
        <v>18</v>
      </c>
      <c r="B34" s="11" t="s">
        <v>18</v>
      </c>
      <c r="C34" s="9" t="s">
        <v>7</v>
      </c>
      <c r="D34" s="9" t="s">
        <v>22</v>
      </c>
      <c r="E34" s="9" t="s">
        <v>26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 t="s">
        <v>19</v>
      </c>
      <c r="U34" s="34">
        <v>25.5</v>
      </c>
      <c r="V34" s="12">
        <v>25460</v>
      </c>
      <c r="W34" s="12">
        <v>25460</v>
      </c>
      <c r="X34" s="11" t="s">
        <v>18</v>
      </c>
    </row>
    <row r="35" spans="1:24" ht="31.5">
      <c r="A35" s="11"/>
      <c r="B35" s="11" t="s">
        <v>318</v>
      </c>
      <c r="C35" s="9" t="s">
        <v>7</v>
      </c>
      <c r="D35" s="9" t="s">
        <v>22</v>
      </c>
      <c r="E35" s="9" t="s">
        <v>319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4">
        <f>U36</f>
        <v>1341.6</v>
      </c>
      <c r="V35" s="12"/>
      <c r="W35" s="12"/>
      <c r="X35" s="11"/>
    </row>
    <row r="36" spans="1:24" ht="30" customHeight="1">
      <c r="A36" s="11" t="s">
        <v>27</v>
      </c>
      <c r="B36" s="11" t="s">
        <v>27</v>
      </c>
      <c r="C36" s="9" t="s">
        <v>7</v>
      </c>
      <c r="D36" s="9" t="s">
        <v>22</v>
      </c>
      <c r="E36" s="9" t="s">
        <v>28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 t="s">
        <v>9</v>
      </c>
      <c r="U36" s="34">
        <f>U37+U38</f>
        <v>1341.6</v>
      </c>
      <c r="V36" s="12">
        <v>4286500</v>
      </c>
      <c r="W36" s="12">
        <v>4522300</v>
      </c>
      <c r="X36" s="11" t="s">
        <v>27</v>
      </c>
    </row>
    <row r="37" spans="1:24" ht="30" customHeight="1">
      <c r="A37" s="11" t="s">
        <v>14</v>
      </c>
      <c r="B37" s="11" t="s">
        <v>14</v>
      </c>
      <c r="C37" s="9" t="s">
        <v>7</v>
      </c>
      <c r="D37" s="9" t="s">
        <v>22</v>
      </c>
      <c r="E37" s="9" t="s">
        <v>28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 t="s">
        <v>15</v>
      </c>
      <c r="U37" s="34">
        <v>1128.8</v>
      </c>
      <c r="V37" s="12">
        <v>3601489</v>
      </c>
      <c r="W37" s="12">
        <v>3801287</v>
      </c>
      <c r="X37" s="11" t="s">
        <v>14</v>
      </c>
    </row>
    <row r="38" spans="1:24" ht="30" customHeight="1">
      <c r="A38" s="11" t="s">
        <v>18</v>
      </c>
      <c r="B38" s="11" t="s">
        <v>18</v>
      </c>
      <c r="C38" s="9" t="s">
        <v>7</v>
      </c>
      <c r="D38" s="9" t="s">
        <v>22</v>
      </c>
      <c r="E38" s="9" t="s">
        <v>28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19</v>
      </c>
      <c r="U38" s="34">
        <v>212.8</v>
      </c>
      <c r="V38" s="12">
        <v>685011</v>
      </c>
      <c r="W38" s="12">
        <v>721013</v>
      </c>
      <c r="X38" s="11" t="s">
        <v>18</v>
      </c>
    </row>
    <row r="39" spans="1:24" ht="31.5">
      <c r="A39" s="11"/>
      <c r="B39" s="11" t="s">
        <v>396</v>
      </c>
      <c r="C39" s="9" t="s">
        <v>7</v>
      </c>
      <c r="D39" s="9" t="s">
        <v>22</v>
      </c>
      <c r="E39" s="9" t="s">
        <v>397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34">
        <f>U40</f>
        <v>450.4</v>
      </c>
      <c r="V39" s="12"/>
      <c r="W39" s="12"/>
      <c r="X39" s="11"/>
    </row>
    <row r="40" spans="1:24" ht="47.25">
      <c r="A40" s="11"/>
      <c r="B40" s="11" t="s">
        <v>398</v>
      </c>
      <c r="C40" s="9" t="s">
        <v>7</v>
      </c>
      <c r="D40" s="9" t="s">
        <v>22</v>
      </c>
      <c r="E40" s="9" t="s">
        <v>399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4">
        <f>U41</f>
        <v>450.4</v>
      </c>
      <c r="V40" s="12"/>
      <c r="W40" s="12"/>
      <c r="X40" s="11"/>
    </row>
    <row r="41" spans="1:24" ht="15.75">
      <c r="A41" s="11"/>
      <c r="B41" s="11" t="s">
        <v>400</v>
      </c>
      <c r="C41" s="9" t="s">
        <v>7</v>
      </c>
      <c r="D41" s="9" t="s">
        <v>22</v>
      </c>
      <c r="E41" s="9" t="s">
        <v>401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34">
        <f>U42</f>
        <v>450.4</v>
      </c>
      <c r="V41" s="12"/>
      <c r="W41" s="12"/>
      <c r="X41" s="11"/>
    </row>
    <row r="42" spans="1:24" ht="30" customHeight="1">
      <c r="A42" s="11" t="s">
        <v>29</v>
      </c>
      <c r="B42" s="11" t="s">
        <v>29</v>
      </c>
      <c r="C42" s="9" t="s">
        <v>7</v>
      </c>
      <c r="D42" s="9" t="s">
        <v>22</v>
      </c>
      <c r="E42" s="9" t="s">
        <v>30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 t="s">
        <v>9</v>
      </c>
      <c r="U42" s="34">
        <f>U43</f>
        <v>450.4</v>
      </c>
      <c r="V42" s="12">
        <v>1171800</v>
      </c>
      <c r="W42" s="12">
        <v>1171800</v>
      </c>
      <c r="X42" s="11" t="s">
        <v>29</v>
      </c>
    </row>
    <row r="43" spans="1:24" ht="47.25">
      <c r="A43" s="11" t="s">
        <v>14</v>
      </c>
      <c r="B43" s="11" t="s">
        <v>14</v>
      </c>
      <c r="C43" s="9" t="s">
        <v>7</v>
      </c>
      <c r="D43" s="9" t="s">
        <v>22</v>
      </c>
      <c r="E43" s="9" t="s">
        <v>30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 t="s">
        <v>15</v>
      </c>
      <c r="U43" s="34">
        <v>450.4</v>
      </c>
      <c r="V43" s="12">
        <v>1108440</v>
      </c>
      <c r="W43" s="12">
        <v>1108440</v>
      </c>
      <c r="X43" s="11" t="s">
        <v>14</v>
      </c>
    </row>
    <row r="44" spans="1:24" ht="31.5">
      <c r="A44" s="11"/>
      <c r="B44" s="11" t="s">
        <v>417</v>
      </c>
      <c r="C44" s="9" t="s">
        <v>7</v>
      </c>
      <c r="D44" s="9" t="s">
        <v>22</v>
      </c>
      <c r="E44" s="9" t="s">
        <v>418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4">
        <f>U45+U52+U78</f>
        <v>32901.700000000004</v>
      </c>
      <c r="V44" s="12"/>
      <c r="W44" s="12"/>
      <c r="X44" s="11"/>
    </row>
    <row r="45" spans="1:24" ht="31.5">
      <c r="A45" s="11"/>
      <c r="B45" s="11" t="s">
        <v>422</v>
      </c>
      <c r="C45" s="9" t="s">
        <v>7</v>
      </c>
      <c r="D45" s="9" t="s">
        <v>22</v>
      </c>
      <c r="E45" s="9" t="s">
        <v>423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4">
        <f>U46+U49</f>
        <v>294.8</v>
      </c>
      <c r="V45" s="12"/>
      <c r="W45" s="12"/>
      <c r="X45" s="11"/>
    </row>
    <row r="46" spans="1:24" ht="15.75">
      <c r="A46" s="11"/>
      <c r="B46" s="11" t="s">
        <v>358</v>
      </c>
      <c r="C46" s="9" t="s">
        <v>7</v>
      </c>
      <c r="D46" s="9" t="s">
        <v>22</v>
      </c>
      <c r="E46" s="9" t="s">
        <v>424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34">
        <f>U47</f>
        <v>226.1</v>
      </c>
      <c r="V46" s="12"/>
      <c r="W46" s="12"/>
      <c r="X46" s="11"/>
    </row>
    <row r="47" spans="1:24" ht="30" customHeight="1">
      <c r="A47" s="11" t="s">
        <v>31</v>
      </c>
      <c r="B47" s="11" t="s">
        <v>31</v>
      </c>
      <c r="C47" s="9" t="s">
        <v>7</v>
      </c>
      <c r="D47" s="9" t="s">
        <v>22</v>
      </c>
      <c r="E47" s="9" t="s">
        <v>32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9</v>
      </c>
      <c r="U47" s="34">
        <f>U48</f>
        <v>226.1</v>
      </c>
      <c r="V47" s="12">
        <v>713000</v>
      </c>
      <c r="W47" s="12">
        <v>713000</v>
      </c>
      <c r="X47" s="11" t="s">
        <v>31</v>
      </c>
    </row>
    <row r="48" spans="1:24" ht="30" customHeight="1">
      <c r="A48" s="11" t="s">
        <v>18</v>
      </c>
      <c r="B48" s="11" t="s">
        <v>18</v>
      </c>
      <c r="C48" s="9" t="s">
        <v>7</v>
      </c>
      <c r="D48" s="9" t="s">
        <v>22</v>
      </c>
      <c r="E48" s="9" t="s">
        <v>32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 t="s">
        <v>19</v>
      </c>
      <c r="U48" s="34">
        <v>226.1</v>
      </c>
      <c r="V48" s="12">
        <v>708000</v>
      </c>
      <c r="W48" s="12">
        <v>708000</v>
      </c>
      <c r="X48" s="11" t="s">
        <v>18</v>
      </c>
    </row>
    <row r="49" spans="1:24" ht="31.5">
      <c r="A49" s="11"/>
      <c r="B49" s="11" t="s">
        <v>425</v>
      </c>
      <c r="C49" s="9" t="s">
        <v>7</v>
      </c>
      <c r="D49" s="9" t="s">
        <v>22</v>
      </c>
      <c r="E49" s="9" t="s">
        <v>426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34">
        <f>U50</f>
        <v>68.7</v>
      </c>
      <c r="V49" s="12"/>
      <c r="W49" s="12"/>
      <c r="X49" s="11"/>
    </row>
    <row r="50" spans="1:24" ht="31.5">
      <c r="A50" s="11"/>
      <c r="B50" s="11" t="s">
        <v>484</v>
      </c>
      <c r="C50" s="9" t="s">
        <v>7</v>
      </c>
      <c r="D50" s="9" t="s">
        <v>22</v>
      </c>
      <c r="E50" s="9" t="s">
        <v>483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34">
        <f>U51</f>
        <v>68.7</v>
      </c>
      <c r="V50" s="12"/>
      <c r="W50" s="12"/>
      <c r="X50" s="11"/>
    </row>
    <row r="51" spans="1:24" ht="15.75">
      <c r="A51" s="11"/>
      <c r="B51" s="11" t="s">
        <v>14</v>
      </c>
      <c r="C51" s="9" t="s">
        <v>7</v>
      </c>
      <c r="D51" s="9" t="s">
        <v>22</v>
      </c>
      <c r="E51" s="9" t="s">
        <v>483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15</v>
      </c>
      <c r="U51" s="34">
        <v>68.7</v>
      </c>
      <c r="V51" s="12"/>
      <c r="W51" s="12"/>
      <c r="X51" s="11"/>
    </row>
    <row r="52" spans="1:24" ht="31.5">
      <c r="A52" s="11"/>
      <c r="B52" s="11" t="s">
        <v>427</v>
      </c>
      <c r="C52" s="9" t="s">
        <v>7</v>
      </c>
      <c r="D52" s="9" t="s">
        <v>22</v>
      </c>
      <c r="E52" s="9" t="s">
        <v>428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34">
        <f>U53</f>
        <v>26558.000000000004</v>
      </c>
      <c r="V52" s="12"/>
      <c r="W52" s="12"/>
      <c r="X52" s="11"/>
    </row>
    <row r="53" spans="1:24" ht="15.75">
      <c r="A53" s="11"/>
      <c r="B53" s="11" t="s">
        <v>358</v>
      </c>
      <c r="C53" s="9" t="s">
        <v>7</v>
      </c>
      <c r="D53" s="9" t="s">
        <v>22</v>
      </c>
      <c r="E53" s="9" t="s">
        <v>431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34">
        <f>U54+U56+U58+U63+U66+U69+U72+U75</f>
        <v>26558.000000000004</v>
      </c>
      <c r="V53" s="12"/>
      <c r="W53" s="12"/>
      <c r="X53" s="11"/>
    </row>
    <row r="54" spans="1:24" ht="30" customHeight="1">
      <c r="A54" s="11" t="s">
        <v>35</v>
      </c>
      <c r="B54" s="11" t="s">
        <v>35</v>
      </c>
      <c r="C54" s="9" t="s">
        <v>7</v>
      </c>
      <c r="D54" s="9" t="s">
        <v>22</v>
      </c>
      <c r="E54" s="9" t="s">
        <v>36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9</v>
      </c>
      <c r="U54" s="34">
        <f>U55</f>
        <v>977</v>
      </c>
      <c r="V54" s="12">
        <v>2017560</v>
      </c>
      <c r="W54" s="12">
        <v>2017560</v>
      </c>
      <c r="X54" s="11" t="s">
        <v>35</v>
      </c>
    </row>
    <row r="55" spans="1:24" ht="30" customHeight="1">
      <c r="A55" s="11" t="s">
        <v>14</v>
      </c>
      <c r="B55" s="11" t="s">
        <v>14</v>
      </c>
      <c r="C55" s="9" t="s">
        <v>7</v>
      </c>
      <c r="D55" s="9" t="s">
        <v>22</v>
      </c>
      <c r="E55" s="9" t="s">
        <v>36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15</v>
      </c>
      <c r="U55" s="34">
        <v>977</v>
      </c>
      <c r="V55" s="12">
        <v>2017560</v>
      </c>
      <c r="W55" s="12">
        <v>2017560</v>
      </c>
      <c r="X55" s="11" t="s">
        <v>14</v>
      </c>
    </row>
    <row r="56" spans="1:24" ht="30" customHeight="1">
      <c r="A56" s="11" t="s">
        <v>12</v>
      </c>
      <c r="B56" s="11" t="s">
        <v>12</v>
      </c>
      <c r="C56" s="9" t="s">
        <v>7</v>
      </c>
      <c r="D56" s="9" t="s">
        <v>22</v>
      </c>
      <c r="E56" s="9" t="s">
        <v>37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9</v>
      </c>
      <c r="U56" s="34">
        <f>U57</f>
        <v>17478.7</v>
      </c>
      <c r="V56" s="12">
        <v>42447130</v>
      </c>
      <c r="W56" s="12">
        <v>42447130</v>
      </c>
      <c r="X56" s="11" t="s">
        <v>12</v>
      </c>
    </row>
    <row r="57" spans="1:24" ht="30" customHeight="1">
      <c r="A57" s="11" t="s">
        <v>14</v>
      </c>
      <c r="B57" s="11" t="s">
        <v>14</v>
      </c>
      <c r="C57" s="9" t="s">
        <v>7</v>
      </c>
      <c r="D57" s="9" t="s">
        <v>22</v>
      </c>
      <c r="E57" s="9" t="s">
        <v>37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 t="s">
        <v>15</v>
      </c>
      <c r="U57" s="34">
        <v>17478.7</v>
      </c>
      <c r="V57" s="12">
        <v>42447130</v>
      </c>
      <c r="W57" s="12">
        <v>42447130</v>
      </c>
      <c r="X57" s="11" t="s">
        <v>14</v>
      </c>
    </row>
    <row r="58" spans="1:24" ht="30" customHeight="1">
      <c r="A58" s="11" t="s">
        <v>16</v>
      </c>
      <c r="B58" s="11" t="s">
        <v>16</v>
      </c>
      <c r="C58" s="9" t="s">
        <v>7</v>
      </c>
      <c r="D58" s="9" t="s">
        <v>22</v>
      </c>
      <c r="E58" s="9" t="s">
        <v>38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 t="s">
        <v>9</v>
      </c>
      <c r="U58" s="34">
        <f>U59+U60+U61+U62</f>
        <v>6163.499999999999</v>
      </c>
      <c r="V58" s="12">
        <v>14321473</v>
      </c>
      <c r="W58" s="12">
        <v>14321473</v>
      </c>
      <c r="X58" s="11" t="s">
        <v>16</v>
      </c>
    </row>
    <row r="59" spans="1:24" ht="30" customHeight="1">
      <c r="A59" s="11" t="s">
        <v>14</v>
      </c>
      <c r="B59" s="11" t="s">
        <v>14</v>
      </c>
      <c r="C59" s="9" t="s">
        <v>7</v>
      </c>
      <c r="D59" s="9" t="s">
        <v>22</v>
      </c>
      <c r="E59" s="9" t="s">
        <v>38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 t="s">
        <v>15</v>
      </c>
      <c r="U59" s="34">
        <v>3279.8</v>
      </c>
      <c r="V59" s="12">
        <v>7202700</v>
      </c>
      <c r="W59" s="12">
        <v>7202700</v>
      </c>
      <c r="X59" s="11" t="s">
        <v>14</v>
      </c>
    </row>
    <row r="60" spans="1:24" ht="30" customHeight="1">
      <c r="A60" s="11" t="s">
        <v>18</v>
      </c>
      <c r="B60" s="11" t="s">
        <v>18</v>
      </c>
      <c r="C60" s="9" t="s">
        <v>7</v>
      </c>
      <c r="D60" s="9" t="s">
        <v>22</v>
      </c>
      <c r="E60" s="9" t="s">
        <v>38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 t="s">
        <v>19</v>
      </c>
      <c r="U60" s="34">
        <v>2854.1</v>
      </c>
      <c r="V60" s="12">
        <v>7045469</v>
      </c>
      <c r="W60" s="12">
        <v>7045469</v>
      </c>
      <c r="X60" s="11" t="s">
        <v>18</v>
      </c>
    </row>
    <row r="61" spans="1:24" ht="15.75">
      <c r="A61" s="11"/>
      <c r="B61" s="11" t="s">
        <v>39</v>
      </c>
      <c r="C61" s="9" t="s">
        <v>7</v>
      </c>
      <c r="D61" s="9" t="s">
        <v>22</v>
      </c>
      <c r="E61" s="9" t="s">
        <v>38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 t="s">
        <v>485</v>
      </c>
      <c r="U61" s="34">
        <v>3.4</v>
      </c>
      <c r="V61" s="12"/>
      <c r="W61" s="12"/>
      <c r="X61" s="11"/>
    </row>
    <row r="62" spans="1:24" ht="15.75">
      <c r="A62" s="11" t="s">
        <v>39</v>
      </c>
      <c r="B62" s="11" t="s">
        <v>33</v>
      </c>
      <c r="C62" s="9" t="s">
        <v>7</v>
      </c>
      <c r="D62" s="9" t="s">
        <v>22</v>
      </c>
      <c r="E62" s="9" t="s">
        <v>38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 t="s">
        <v>34</v>
      </c>
      <c r="U62" s="34">
        <v>26.2</v>
      </c>
      <c r="V62" s="12"/>
      <c r="W62" s="12"/>
      <c r="X62" s="11" t="s">
        <v>39</v>
      </c>
    </row>
    <row r="63" spans="1:24" ht="59.25" customHeight="1">
      <c r="A63" s="11" t="s">
        <v>40</v>
      </c>
      <c r="B63" s="11" t="s">
        <v>40</v>
      </c>
      <c r="C63" s="9" t="s">
        <v>7</v>
      </c>
      <c r="D63" s="9" t="s">
        <v>22</v>
      </c>
      <c r="E63" s="9" t="s">
        <v>41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 t="s">
        <v>9</v>
      </c>
      <c r="U63" s="34">
        <f>U64+U65</f>
        <v>190.9</v>
      </c>
      <c r="V63" s="12">
        <v>637000</v>
      </c>
      <c r="W63" s="12">
        <v>637000</v>
      </c>
      <c r="X63" s="11" t="s">
        <v>40</v>
      </c>
    </row>
    <row r="64" spans="1:24" ht="47.25">
      <c r="A64" s="11" t="s">
        <v>14</v>
      </c>
      <c r="B64" s="11" t="s">
        <v>14</v>
      </c>
      <c r="C64" s="9" t="s">
        <v>7</v>
      </c>
      <c r="D64" s="9" t="s">
        <v>22</v>
      </c>
      <c r="E64" s="9" t="s">
        <v>41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15</v>
      </c>
      <c r="U64" s="34">
        <v>174.4</v>
      </c>
      <c r="V64" s="12">
        <v>611000</v>
      </c>
      <c r="W64" s="12">
        <v>611000</v>
      </c>
      <c r="X64" s="11" t="s">
        <v>14</v>
      </c>
    </row>
    <row r="65" spans="1:24" ht="31.5">
      <c r="A65" s="11"/>
      <c r="B65" s="11" t="s">
        <v>18</v>
      </c>
      <c r="C65" s="9" t="s">
        <v>7</v>
      </c>
      <c r="D65" s="9" t="s">
        <v>22</v>
      </c>
      <c r="E65" s="9" t="s">
        <v>41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 t="s">
        <v>19</v>
      </c>
      <c r="U65" s="34">
        <v>16.5</v>
      </c>
      <c r="V65" s="12"/>
      <c r="W65" s="12"/>
      <c r="X65" s="11"/>
    </row>
    <row r="66" spans="1:24" ht="30" customHeight="1">
      <c r="A66" s="11" t="s">
        <v>42</v>
      </c>
      <c r="B66" s="11" t="s">
        <v>42</v>
      </c>
      <c r="C66" s="9" t="s">
        <v>7</v>
      </c>
      <c r="D66" s="9" t="s">
        <v>22</v>
      </c>
      <c r="E66" s="9" t="s">
        <v>43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9</v>
      </c>
      <c r="U66" s="34">
        <f>U67+U68</f>
        <v>593.8</v>
      </c>
      <c r="V66" s="12">
        <v>1886865</v>
      </c>
      <c r="W66" s="12">
        <v>1886865</v>
      </c>
      <c r="X66" s="11" t="s">
        <v>42</v>
      </c>
    </row>
    <row r="67" spans="1:24" ht="47.25">
      <c r="A67" s="11" t="s">
        <v>14</v>
      </c>
      <c r="B67" s="11" t="s">
        <v>14</v>
      </c>
      <c r="C67" s="9" t="s">
        <v>7</v>
      </c>
      <c r="D67" s="9" t="s">
        <v>22</v>
      </c>
      <c r="E67" s="9" t="s">
        <v>43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 t="s">
        <v>15</v>
      </c>
      <c r="U67" s="34">
        <v>445.2</v>
      </c>
      <c r="V67" s="12">
        <v>1378865</v>
      </c>
      <c r="W67" s="12">
        <v>1378865</v>
      </c>
      <c r="X67" s="11" t="s">
        <v>14</v>
      </c>
    </row>
    <row r="68" spans="1:24" ht="30" customHeight="1">
      <c r="A68" s="11" t="s">
        <v>18</v>
      </c>
      <c r="B68" s="11" t="s">
        <v>18</v>
      </c>
      <c r="C68" s="9" t="s">
        <v>7</v>
      </c>
      <c r="D68" s="9" t="s">
        <v>22</v>
      </c>
      <c r="E68" s="9" t="s">
        <v>43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 t="s">
        <v>19</v>
      </c>
      <c r="U68" s="34">
        <v>148.6</v>
      </c>
      <c r="V68" s="12">
        <v>508000</v>
      </c>
      <c r="W68" s="12">
        <v>508000</v>
      </c>
      <c r="X68" s="11" t="s">
        <v>18</v>
      </c>
    </row>
    <row r="69" spans="1:24" ht="70.5" customHeight="1">
      <c r="A69" s="11" t="s">
        <v>44</v>
      </c>
      <c r="B69" s="11" t="s">
        <v>44</v>
      </c>
      <c r="C69" s="9" t="s">
        <v>7</v>
      </c>
      <c r="D69" s="9" t="s">
        <v>22</v>
      </c>
      <c r="E69" s="9" t="s">
        <v>45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 t="s">
        <v>9</v>
      </c>
      <c r="U69" s="34">
        <f>U70+U71</f>
        <v>526.2</v>
      </c>
      <c r="V69" s="12">
        <v>1302500</v>
      </c>
      <c r="W69" s="12">
        <v>1302500</v>
      </c>
      <c r="X69" s="11" t="s">
        <v>44</v>
      </c>
    </row>
    <row r="70" spans="1:24" ht="47.25">
      <c r="A70" s="11" t="s">
        <v>14</v>
      </c>
      <c r="B70" s="11" t="s">
        <v>14</v>
      </c>
      <c r="C70" s="9" t="s">
        <v>7</v>
      </c>
      <c r="D70" s="9" t="s">
        <v>22</v>
      </c>
      <c r="E70" s="9" t="s">
        <v>45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 t="s">
        <v>15</v>
      </c>
      <c r="U70" s="34">
        <v>514.2</v>
      </c>
      <c r="V70" s="12">
        <v>1282500</v>
      </c>
      <c r="W70" s="12">
        <v>1282500</v>
      </c>
      <c r="X70" s="11" t="s">
        <v>14</v>
      </c>
    </row>
    <row r="71" spans="1:24" ht="31.5">
      <c r="A71" s="11"/>
      <c r="B71" s="11" t="s">
        <v>18</v>
      </c>
      <c r="C71" s="9" t="s">
        <v>7</v>
      </c>
      <c r="D71" s="9" t="s">
        <v>22</v>
      </c>
      <c r="E71" s="9" t="s">
        <v>45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 t="s">
        <v>19</v>
      </c>
      <c r="U71" s="34">
        <v>12</v>
      </c>
      <c r="V71" s="12"/>
      <c r="W71" s="12"/>
      <c r="X71" s="11"/>
    </row>
    <row r="72" spans="1:24" ht="30" customHeight="1">
      <c r="A72" s="11" t="s">
        <v>46</v>
      </c>
      <c r="B72" s="11" t="s">
        <v>46</v>
      </c>
      <c r="C72" s="9" t="s">
        <v>7</v>
      </c>
      <c r="D72" s="9" t="s">
        <v>22</v>
      </c>
      <c r="E72" s="9" t="s">
        <v>47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 t="s">
        <v>9</v>
      </c>
      <c r="U72" s="34">
        <f>U73+U74</f>
        <v>304.4</v>
      </c>
      <c r="V72" s="12">
        <v>671500</v>
      </c>
      <c r="W72" s="12">
        <v>671500</v>
      </c>
      <c r="X72" s="11" t="s">
        <v>46</v>
      </c>
    </row>
    <row r="73" spans="1:24" ht="30" customHeight="1">
      <c r="A73" s="11" t="s">
        <v>14</v>
      </c>
      <c r="B73" s="11" t="s">
        <v>14</v>
      </c>
      <c r="C73" s="9" t="s">
        <v>7</v>
      </c>
      <c r="D73" s="9" t="s">
        <v>22</v>
      </c>
      <c r="E73" s="9" t="s">
        <v>47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 t="s">
        <v>15</v>
      </c>
      <c r="U73" s="34">
        <v>300.5</v>
      </c>
      <c r="V73" s="12">
        <v>576200</v>
      </c>
      <c r="W73" s="12">
        <v>576200</v>
      </c>
      <c r="X73" s="11" t="s">
        <v>14</v>
      </c>
    </row>
    <row r="74" spans="1:24" ht="30" customHeight="1">
      <c r="A74" s="11"/>
      <c r="B74" s="11" t="s">
        <v>18</v>
      </c>
      <c r="C74" s="9" t="s">
        <v>7</v>
      </c>
      <c r="D74" s="9" t="s">
        <v>22</v>
      </c>
      <c r="E74" s="9" t="s">
        <v>47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 t="s">
        <v>19</v>
      </c>
      <c r="U74" s="34">
        <v>3.9</v>
      </c>
      <c r="V74" s="12"/>
      <c r="W74" s="12"/>
      <c r="X74" s="11"/>
    </row>
    <row r="75" spans="1:24" ht="30" customHeight="1">
      <c r="A75" s="11" t="s">
        <v>48</v>
      </c>
      <c r="B75" s="11" t="s">
        <v>48</v>
      </c>
      <c r="C75" s="9" t="s">
        <v>7</v>
      </c>
      <c r="D75" s="9" t="s">
        <v>22</v>
      </c>
      <c r="E75" s="9" t="s">
        <v>49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 t="s">
        <v>9</v>
      </c>
      <c r="U75" s="34">
        <f>U76+U77</f>
        <v>323.5</v>
      </c>
      <c r="V75" s="12">
        <v>683600</v>
      </c>
      <c r="W75" s="12">
        <v>683600</v>
      </c>
      <c r="X75" s="11" t="s">
        <v>48</v>
      </c>
    </row>
    <row r="76" spans="1:24" ht="30" customHeight="1">
      <c r="A76" s="11" t="s">
        <v>14</v>
      </c>
      <c r="B76" s="11" t="s">
        <v>14</v>
      </c>
      <c r="C76" s="9" t="s">
        <v>7</v>
      </c>
      <c r="D76" s="9" t="s">
        <v>22</v>
      </c>
      <c r="E76" s="9" t="s">
        <v>49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 t="s">
        <v>15</v>
      </c>
      <c r="U76" s="34">
        <v>319.8</v>
      </c>
      <c r="V76" s="12">
        <v>670300</v>
      </c>
      <c r="W76" s="12">
        <v>670300</v>
      </c>
      <c r="X76" s="11" t="s">
        <v>14</v>
      </c>
    </row>
    <row r="77" spans="1:24" ht="31.5">
      <c r="A77" s="11"/>
      <c r="B77" s="11" t="s">
        <v>18</v>
      </c>
      <c r="C77" s="9" t="s">
        <v>7</v>
      </c>
      <c r="D77" s="9" t="s">
        <v>22</v>
      </c>
      <c r="E77" s="9" t="s">
        <v>49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 t="s">
        <v>19</v>
      </c>
      <c r="U77" s="34">
        <v>3.7</v>
      </c>
      <c r="V77" s="12"/>
      <c r="W77" s="12"/>
      <c r="X77" s="11"/>
    </row>
    <row r="78" spans="1:24" ht="47.25">
      <c r="A78" s="11"/>
      <c r="B78" s="11" t="s">
        <v>437</v>
      </c>
      <c r="C78" s="9" t="s">
        <v>7</v>
      </c>
      <c r="D78" s="9" t="s">
        <v>22</v>
      </c>
      <c r="E78" s="9" t="s">
        <v>438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34">
        <f>U79</f>
        <v>6048.900000000001</v>
      </c>
      <c r="V78" s="12"/>
      <c r="W78" s="12"/>
      <c r="X78" s="11"/>
    </row>
    <row r="79" spans="1:24" ht="15.75">
      <c r="A79" s="11"/>
      <c r="B79" s="11" t="s">
        <v>358</v>
      </c>
      <c r="C79" s="9" t="s">
        <v>7</v>
      </c>
      <c r="D79" s="9" t="s">
        <v>22</v>
      </c>
      <c r="E79" s="9" t="s">
        <v>439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34">
        <f>U80+U84+U86</f>
        <v>6048.900000000001</v>
      </c>
      <c r="V79" s="12"/>
      <c r="W79" s="12"/>
      <c r="X79" s="11"/>
    </row>
    <row r="80" spans="1:24" ht="50.25" customHeight="1">
      <c r="A80" s="11" t="s">
        <v>50</v>
      </c>
      <c r="B80" s="11" t="s">
        <v>50</v>
      </c>
      <c r="C80" s="9" t="s">
        <v>7</v>
      </c>
      <c r="D80" s="9" t="s">
        <v>22</v>
      </c>
      <c r="E80" s="9" t="s">
        <v>51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 t="s">
        <v>9</v>
      </c>
      <c r="U80" s="34">
        <f>U81+U82+U83</f>
        <v>5398.5</v>
      </c>
      <c r="V80" s="12">
        <v>12505000</v>
      </c>
      <c r="W80" s="12">
        <v>12505000</v>
      </c>
      <c r="X80" s="11" t="s">
        <v>50</v>
      </c>
    </row>
    <row r="81" spans="1:24" ht="47.25">
      <c r="A81" s="11" t="s">
        <v>14</v>
      </c>
      <c r="B81" s="11" t="s">
        <v>14</v>
      </c>
      <c r="C81" s="9" t="s">
        <v>7</v>
      </c>
      <c r="D81" s="9" t="s">
        <v>22</v>
      </c>
      <c r="E81" s="9" t="s">
        <v>51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 t="s">
        <v>15</v>
      </c>
      <c r="U81" s="34">
        <v>4938.4</v>
      </c>
      <c r="V81" s="12">
        <v>11510000</v>
      </c>
      <c r="W81" s="12">
        <v>11510000</v>
      </c>
      <c r="X81" s="11" t="s">
        <v>14</v>
      </c>
    </row>
    <row r="82" spans="1:24" ht="47.25">
      <c r="A82" s="11" t="s">
        <v>18</v>
      </c>
      <c r="B82" s="11" t="s">
        <v>18</v>
      </c>
      <c r="C82" s="9" t="s">
        <v>7</v>
      </c>
      <c r="D82" s="9" t="s">
        <v>22</v>
      </c>
      <c r="E82" s="9" t="s">
        <v>51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 t="s">
        <v>19</v>
      </c>
      <c r="U82" s="34">
        <v>457.3</v>
      </c>
      <c r="V82" s="12">
        <v>985000</v>
      </c>
      <c r="W82" s="12">
        <v>985000</v>
      </c>
      <c r="X82" s="11" t="s">
        <v>18</v>
      </c>
    </row>
    <row r="83" spans="1:24" ht="15.75">
      <c r="A83" s="11"/>
      <c r="B83" s="11" t="s">
        <v>33</v>
      </c>
      <c r="C83" s="9" t="s">
        <v>7</v>
      </c>
      <c r="D83" s="9" t="s">
        <v>22</v>
      </c>
      <c r="E83" s="9" t="s">
        <v>51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 t="s">
        <v>34</v>
      </c>
      <c r="U83" s="34">
        <v>2.8</v>
      </c>
      <c r="V83" s="12"/>
      <c r="W83" s="12"/>
      <c r="X83" s="11"/>
    </row>
    <row r="84" spans="1:24" ht="56.25" customHeight="1">
      <c r="A84" s="11" t="s">
        <v>50</v>
      </c>
      <c r="B84" s="11" t="s">
        <v>50</v>
      </c>
      <c r="C84" s="9" t="s">
        <v>7</v>
      </c>
      <c r="D84" s="9" t="s">
        <v>22</v>
      </c>
      <c r="E84" s="9" t="s">
        <v>52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 t="s">
        <v>9</v>
      </c>
      <c r="U84" s="34">
        <f>U85</f>
        <v>390.6</v>
      </c>
      <c r="V84" s="12">
        <v>1000000</v>
      </c>
      <c r="W84" s="12">
        <v>1000000</v>
      </c>
      <c r="X84" s="11" t="s">
        <v>50</v>
      </c>
    </row>
    <row r="85" spans="1:24" ht="47.25">
      <c r="A85" s="11" t="s">
        <v>14</v>
      </c>
      <c r="B85" s="11" t="s">
        <v>14</v>
      </c>
      <c r="C85" s="9" t="s">
        <v>7</v>
      </c>
      <c r="D85" s="9" t="s">
        <v>22</v>
      </c>
      <c r="E85" s="9" t="s">
        <v>52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 t="s">
        <v>15</v>
      </c>
      <c r="U85" s="34">
        <v>390.6</v>
      </c>
      <c r="V85" s="12">
        <v>1000000</v>
      </c>
      <c r="W85" s="12">
        <v>1000000</v>
      </c>
      <c r="X85" s="11" t="s">
        <v>14</v>
      </c>
    </row>
    <row r="86" spans="1:24" ht="57" customHeight="1">
      <c r="A86" s="11" t="s">
        <v>53</v>
      </c>
      <c r="B86" s="11" t="s">
        <v>53</v>
      </c>
      <c r="C86" s="9" t="s">
        <v>7</v>
      </c>
      <c r="D86" s="9" t="s">
        <v>22</v>
      </c>
      <c r="E86" s="9" t="s">
        <v>54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 t="s">
        <v>9</v>
      </c>
      <c r="U86" s="34">
        <f>U87+U88</f>
        <v>259.8</v>
      </c>
      <c r="V86" s="12">
        <v>666300</v>
      </c>
      <c r="W86" s="12">
        <v>666300</v>
      </c>
      <c r="X86" s="11" t="s">
        <v>53</v>
      </c>
    </row>
    <row r="87" spans="1:24" ht="30" customHeight="1">
      <c r="A87" s="11" t="s">
        <v>14</v>
      </c>
      <c r="B87" s="11" t="s">
        <v>14</v>
      </c>
      <c r="C87" s="9" t="s">
        <v>7</v>
      </c>
      <c r="D87" s="9" t="s">
        <v>22</v>
      </c>
      <c r="E87" s="9" t="s">
        <v>54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 t="s">
        <v>15</v>
      </c>
      <c r="U87" s="34">
        <v>251</v>
      </c>
      <c r="V87" s="12">
        <v>629100</v>
      </c>
      <c r="W87" s="12">
        <v>629100</v>
      </c>
      <c r="X87" s="11" t="s">
        <v>14</v>
      </c>
    </row>
    <row r="88" spans="1:24" ht="30" customHeight="1">
      <c r="A88" s="11" t="s">
        <v>18</v>
      </c>
      <c r="B88" s="11" t="s">
        <v>18</v>
      </c>
      <c r="C88" s="9" t="s">
        <v>7</v>
      </c>
      <c r="D88" s="9" t="s">
        <v>22</v>
      </c>
      <c r="E88" s="9" t="s">
        <v>54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 t="s">
        <v>19</v>
      </c>
      <c r="U88" s="34">
        <v>8.8</v>
      </c>
      <c r="V88" s="12">
        <v>37200</v>
      </c>
      <c r="W88" s="12">
        <v>37200</v>
      </c>
      <c r="X88" s="11" t="s">
        <v>18</v>
      </c>
    </row>
    <row r="89" spans="1:24" ht="30" customHeight="1">
      <c r="A89" s="11" t="s">
        <v>56</v>
      </c>
      <c r="B89" s="11" t="s">
        <v>56</v>
      </c>
      <c r="C89" s="9" t="s">
        <v>7</v>
      </c>
      <c r="D89" s="9" t="s">
        <v>57</v>
      </c>
      <c r="E89" s="9" t="s">
        <v>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 t="s">
        <v>9</v>
      </c>
      <c r="U89" s="34">
        <f>U90+U102</f>
        <v>6634.900000000001</v>
      </c>
      <c r="V89" s="12">
        <v>16050577</v>
      </c>
      <c r="W89" s="12">
        <v>16779342</v>
      </c>
      <c r="X89" s="11" t="s">
        <v>56</v>
      </c>
    </row>
    <row r="90" spans="1:24" ht="31.5">
      <c r="A90" s="11"/>
      <c r="B90" s="11" t="s">
        <v>408</v>
      </c>
      <c r="C90" s="9" t="s">
        <v>7</v>
      </c>
      <c r="D90" s="9" t="s">
        <v>57</v>
      </c>
      <c r="E90" s="9" t="s">
        <v>409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34">
        <f>U91</f>
        <v>6167.1</v>
      </c>
      <c r="V90" s="12"/>
      <c r="W90" s="12"/>
      <c r="X90" s="11"/>
    </row>
    <row r="91" spans="1:24" ht="15.75">
      <c r="A91" s="11"/>
      <c r="B91" s="11" t="s">
        <v>414</v>
      </c>
      <c r="C91" s="9" t="s">
        <v>7</v>
      </c>
      <c r="D91" s="9" t="s">
        <v>57</v>
      </c>
      <c r="E91" s="9" t="s">
        <v>415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34">
        <f>U92</f>
        <v>6167.1</v>
      </c>
      <c r="V91" s="12"/>
      <c r="W91" s="12"/>
      <c r="X91" s="11"/>
    </row>
    <row r="92" spans="1:24" ht="15.75">
      <c r="A92" s="11"/>
      <c r="B92" s="11" t="s">
        <v>358</v>
      </c>
      <c r="C92" s="9" t="s">
        <v>7</v>
      </c>
      <c r="D92" s="9" t="s">
        <v>57</v>
      </c>
      <c r="E92" s="9" t="s">
        <v>416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34">
        <f>U93+U95+U99</f>
        <v>6167.1</v>
      </c>
      <c r="V92" s="12"/>
      <c r="W92" s="12"/>
      <c r="X92" s="11"/>
    </row>
    <row r="93" spans="1:24" ht="30" customHeight="1">
      <c r="A93" s="11" t="s">
        <v>12</v>
      </c>
      <c r="B93" s="11" t="s">
        <v>12</v>
      </c>
      <c r="C93" s="9" t="s">
        <v>7</v>
      </c>
      <c r="D93" s="9" t="s">
        <v>57</v>
      </c>
      <c r="E93" s="9" t="s">
        <v>58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 t="s">
        <v>9</v>
      </c>
      <c r="U93" s="34">
        <f>U94</f>
        <v>4628.5</v>
      </c>
      <c r="V93" s="12">
        <v>11443536</v>
      </c>
      <c r="W93" s="12">
        <v>12130148</v>
      </c>
      <c r="X93" s="11" t="s">
        <v>12</v>
      </c>
    </row>
    <row r="94" spans="1:24" ht="30" customHeight="1">
      <c r="A94" s="11" t="s">
        <v>14</v>
      </c>
      <c r="B94" s="11" t="s">
        <v>14</v>
      </c>
      <c r="C94" s="9" t="s">
        <v>7</v>
      </c>
      <c r="D94" s="9" t="s">
        <v>57</v>
      </c>
      <c r="E94" s="9" t="s">
        <v>58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 t="s">
        <v>15</v>
      </c>
      <c r="U94" s="34">
        <v>4628.5</v>
      </c>
      <c r="V94" s="12">
        <v>11443536</v>
      </c>
      <c r="W94" s="12">
        <v>12130148</v>
      </c>
      <c r="X94" s="11" t="s">
        <v>14</v>
      </c>
    </row>
    <row r="95" spans="1:24" ht="30" customHeight="1">
      <c r="A95" s="11" t="s">
        <v>16</v>
      </c>
      <c r="B95" s="11" t="s">
        <v>16</v>
      </c>
      <c r="C95" s="9" t="s">
        <v>7</v>
      </c>
      <c r="D95" s="9" t="s">
        <v>57</v>
      </c>
      <c r="E95" s="9" t="s">
        <v>59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 t="s">
        <v>9</v>
      </c>
      <c r="U95" s="34">
        <f>U96+U97+U98</f>
        <v>452.79999999999995</v>
      </c>
      <c r="V95" s="12">
        <v>697283</v>
      </c>
      <c r="W95" s="12">
        <v>739436</v>
      </c>
      <c r="X95" s="11" t="s">
        <v>16</v>
      </c>
    </row>
    <row r="96" spans="1:24" ht="30" customHeight="1">
      <c r="A96" s="11" t="s">
        <v>14</v>
      </c>
      <c r="B96" s="11" t="s">
        <v>14</v>
      </c>
      <c r="C96" s="9" t="s">
        <v>7</v>
      </c>
      <c r="D96" s="9" t="s">
        <v>57</v>
      </c>
      <c r="E96" s="9" t="s">
        <v>59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 t="s">
        <v>15</v>
      </c>
      <c r="U96" s="34">
        <v>232.1</v>
      </c>
      <c r="V96" s="12">
        <v>8819</v>
      </c>
      <c r="W96" s="12">
        <v>9348</v>
      </c>
      <c r="X96" s="11" t="s">
        <v>14</v>
      </c>
    </row>
    <row r="97" spans="1:24" ht="30" customHeight="1">
      <c r="A97" s="11" t="s">
        <v>18</v>
      </c>
      <c r="B97" s="11" t="s">
        <v>18</v>
      </c>
      <c r="C97" s="9" t="s">
        <v>7</v>
      </c>
      <c r="D97" s="9" t="s">
        <v>57</v>
      </c>
      <c r="E97" s="9" t="s">
        <v>59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 t="s">
        <v>19</v>
      </c>
      <c r="U97" s="34">
        <v>215.8</v>
      </c>
      <c r="V97" s="12">
        <v>672644</v>
      </c>
      <c r="W97" s="12">
        <v>713318</v>
      </c>
      <c r="X97" s="11" t="s">
        <v>18</v>
      </c>
    </row>
    <row r="98" spans="1:24" ht="15.75">
      <c r="A98" s="11" t="s">
        <v>33</v>
      </c>
      <c r="B98" s="11" t="s">
        <v>33</v>
      </c>
      <c r="C98" s="9" t="s">
        <v>7</v>
      </c>
      <c r="D98" s="9" t="s">
        <v>57</v>
      </c>
      <c r="E98" s="9" t="s">
        <v>59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 t="s">
        <v>34</v>
      </c>
      <c r="U98" s="34">
        <v>4.9</v>
      </c>
      <c r="V98" s="12">
        <v>15820</v>
      </c>
      <c r="W98" s="12">
        <v>16770</v>
      </c>
      <c r="X98" s="11" t="s">
        <v>33</v>
      </c>
    </row>
    <row r="99" spans="1:24" ht="53.25" customHeight="1">
      <c r="A99" s="11" t="s">
        <v>60</v>
      </c>
      <c r="B99" s="11" t="s">
        <v>60</v>
      </c>
      <c r="C99" s="9" t="s">
        <v>7</v>
      </c>
      <c r="D99" s="9" t="s">
        <v>57</v>
      </c>
      <c r="E99" s="9" t="s">
        <v>61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 t="s">
        <v>9</v>
      </c>
      <c r="U99" s="34">
        <f>U100+U101</f>
        <v>1085.8</v>
      </c>
      <c r="V99" s="12">
        <v>2224300</v>
      </c>
      <c r="W99" s="12">
        <v>2224300</v>
      </c>
      <c r="X99" s="11" t="s">
        <v>60</v>
      </c>
    </row>
    <row r="100" spans="1:24" ht="47.25">
      <c r="A100" s="11" t="s">
        <v>14</v>
      </c>
      <c r="B100" s="11" t="s">
        <v>14</v>
      </c>
      <c r="C100" s="9" t="s">
        <v>7</v>
      </c>
      <c r="D100" s="9" t="s">
        <v>57</v>
      </c>
      <c r="E100" s="9" t="s">
        <v>61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 t="s">
        <v>15</v>
      </c>
      <c r="U100" s="34">
        <v>977.3</v>
      </c>
      <c r="V100" s="12">
        <v>1715130</v>
      </c>
      <c r="W100" s="12">
        <v>2099105</v>
      </c>
      <c r="X100" s="11" t="s">
        <v>14</v>
      </c>
    </row>
    <row r="101" spans="1:24" ht="30" customHeight="1">
      <c r="A101" s="11" t="s">
        <v>18</v>
      </c>
      <c r="B101" s="11" t="s">
        <v>18</v>
      </c>
      <c r="C101" s="9" t="s">
        <v>7</v>
      </c>
      <c r="D101" s="9" t="s">
        <v>57</v>
      </c>
      <c r="E101" s="9" t="s">
        <v>61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 t="s">
        <v>19</v>
      </c>
      <c r="U101" s="34">
        <v>108.5</v>
      </c>
      <c r="V101" s="12">
        <v>509170</v>
      </c>
      <c r="W101" s="12">
        <v>125195</v>
      </c>
      <c r="X101" s="11" t="s">
        <v>18</v>
      </c>
    </row>
    <row r="102" spans="1:24" ht="31.5">
      <c r="A102" s="11"/>
      <c r="B102" s="11" t="s">
        <v>417</v>
      </c>
      <c r="C102" s="9" t="s">
        <v>7</v>
      </c>
      <c r="D102" s="9" t="s">
        <v>57</v>
      </c>
      <c r="E102" s="9" t="s">
        <v>418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34">
        <f>U103</f>
        <v>467.8</v>
      </c>
      <c r="V102" s="12"/>
      <c r="W102" s="12"/>
      <c r="X102" s="11"/>
    </row>
    <row r="103" spans="1:24" ht="31.5">
      <c r="A103" s="11"/>
      <c r="B103" s="11" t="s">
        <v>427</v>
      </c>
      <c r="C103" s="9" t="s">
        <v>7</v>
      </c>
      <c r="D103" s="9" t="s">
        <v>57</v>
      </c>
      <c r="E103" s="9" t="s">
        <v>428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34">
        <f>U104</f>
        <v>467.8</v>
      </c>
      <c r="V103" s="12"/>
      <c r="W103" s="12"/>
      <c r="X103" s="11"/>
    </row>
    <row r="104" spans="1:24" ht="47.25">
      <c r="A104" s="11"/>
      <c r="B104" s="11" t="s">
        <v>432</v>
      </c>
      <c r="C104" s="9" t="s">
        <v>7</v>
      </c>
      <c r="D104" s="9" t="s">
        <v>57</v>
      </c>
      <c r="E104" s="9" t="s">
        <v>433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34">
        <f>U105</f>
        <v>467.8</v>
      </c>
      <c r="V104" s="12"/>
      <c r="W104" s="12"/>
      <c r="X104" s="11"/>
    </row>
    <row r="105" spans="1:24" ht="30" customHeight="1">
      <c r="A105" s="11" t="s">
        <v>12</v>
      </c>
      <c r="B105" s="11" t="s">
        <v>12</v>
      </c>
      <c r="C105" s="9" t="s">
        <v>7</v>
      </c>
      <c r="D105" s="9" t="s">
        <v>57</v>
      </c>
      <c r="E105" s="9" t="s">
        <v>20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 t="s">
        <v>9</v>
      </c>
      <c r="U105" s="34">
        <f>U106</f>
        <v>467.8</v>
      </c>
      <c r="V105" s="12">
        <v>1622658</v>
      </c>
      <c r="W105" s="12">
        <v>1622658</v>
      </c>
      <c r="X105" s="11" t="s">
        <v>12</v>
      </c>
    </row>
    <row r="106" spans="1:24" ht="30" customHeight="1">
      <c r="A106" s="11" t="s">
        <v>14</v>
      </c>
      <c r="B106" s="11" t="s">
        <v>14</v>
      </c>
      <c r="C106" s="9" t="s">
        <v>7</v>
      </c>
      <c r="D106" s="9" t="s">
        <v>57</v>
      </c>
      <c r="E106" s="9" t="s">
        <v>20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 t="s">
        <v>15</v>
      </c>
      <c r="U106" s="34">
        <v>467.8</v>
      </c>
      <c r="V106" s="12">
        <v>1622658</v>
      </c>
      <c r="W106" s="12">
        <v>1622658</v>
      </c>
      <c r="X106" s="11" t="s">
        <v>14</v>
      </c>
    </row>
    <row r="107" spans="1:24" ht="15.75">
      <c r="A107" s="11" t="s">
        <v>63</v>
      </c>
      <c r="B107" s="11" t="s">
        <v>63</v>
      </c>
      <c r="C107" s="9" t="s">
        <v>7</v>
      </c>
      <c r="D107" s="9" t="s">
        <v>64</v>
      </c>
      <c r="E107" s="9" t="s">
        <v>9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 t="s">
        <v>9</v>
      </c>
      <c r="U107" s="34">
        <f>U108+U120+U129+U138+U167</f>
        <v>6424.299999999999</v>
      </c>
      <c r="V107" s="12">
        <v>9808100</v>
      </c>
      <c r="W107" s="12">
        <v>5887100</v>
      </c>
      <c r="X107" s="11" t="s">
        <v>63</v>
      </c>
    </row>
    <row r="108" spans="1:24" ht="31.5">
      <c r="A108" s="11"/>
      <c r="B108" s="11" t="s">
        <v>345</v>
      </c>
      <c r="C108" s="9" t="s">
        <v>7</v>
      </c>
      <c r="D108" s="9" t="s">
        <v>64</v>
      </c>
      <c r="E108" s="9" t="s">
        <v>346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34">
        <f>U109+U113</f>
        <v>293.2</v>
      </c>
      <c r="V108" s="12"/>
      <c r="W108" s="12"/>
      <c r="X108" s="11"/>
    </row>
    <row r="109" spans="1:24" ht="31.5">
      <c r="A109" s="11"/>
      <c r="B109" s="11" t="s">
        <v>360</v>
      </c>
      <c r="C109" s="9" t="s">
        <v>7</v>
      </c>
      <c r="D109" s="9" t="s">
        <v>64</v>
      </c>
      <c r="E109" s="9" t="s">
        <v>361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34">
        <f>U110</f>
        <v>228.2</v>
      </c>
      <c r="V109" s="12"/>
      <c r="W109" s="12"/>
      <c r="X109" s="11"/>
    </row>
    <row r="110" spans="1:24" ht="31.5">
      <c r="A110" s="11"/>
      <c r="B110" s="11" t="s">
        <v>362</v>
      </c>
      <c r="C110" s="9" t="s">
        <v>7</v>
      </c>
      <c r="D110" s="9" t="s">
        <v>64</v>
      </c>
      <c r="E110" s="9" t="s">
        <v>363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34">
        <f>U111</f>
        <v>228.2</v>
      </c>
      <c r="V110" s="12"/>
      <c r="W110" s="12"/>
      <c r="X110" s="11"/>
    </row>
    <row r="111" spans="1:24" ht="30" customHeight="1">
      <c r="A111" s="11" t="s">
        <v>65</v>
      </c>
      <c r="B111" s="11" t="s">
        <v>65</v>
      </c>
      <c r="C111" s="9" t="s">
        <v>7</v>
      </c>
      <c r="D111" s="9" t="s">
        <v>64</v>
      </c>
      <c r="E111" s="9" t="s">
        <v>66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 t="s">
        <v>9</v>
      </c>
      <c r="U111" s="34">
        <f>U112</f>
        <v>228.2</v>
      </c>
      <c r="V111" s="12">
        <v>215000</v>
      </c>
      <c r="W111" s="12">
        <v>215000</v>
      </c>
      <c r="X111" s="11" t="s">
        <v>65</v>
      </c>
    </row>
    <row r="112" spans="1:24" ht="30" customHeight="1">
      <c r="A112" s="11" t="s">
        <v>18</v>
      </c>
      <c r="B112" s="11" t="s">
        <v>18</v>
      </c>
      <c r="C112" s="9" t="s">
        <v>7</v>
      </c>
      <c r="D112" s="9" t="s">
        <v>64</v>
      </c>
      <c r="E112" s="9" t="s">
        <v>66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 t="s">
        <v>19</v>
      </c>
      <c r="U112" s="34">
        <v>228.2</v>
      </c>
      <c r="V112" s="12">
        <v>215000</v>
      </c>
      <c r="W112" s="12">
        <v>215000</v>
      </c>
      <c r="X112" s="11" t="s">
        <v>18</v>
      </c>
    </row>
    <row r="113" spans="1:24" ht="31.5">
      <c r="A113" s="11"/>
      <c r="B113" s="11" t="s">
        <v>373</v>
      </c>
      <c r="C113" s="9" t="s">
        <v>7</v>
      </c>
      <c r="D113" s="9" t="s">
        <v>64</v>
      </c>
      <c r="E113" s="9" t="s">
        <v>374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34">
        <f>U114+U117</f>
        <v>65</v>
      </c>
      <c r="V113" s="12"/>
      <c r="W113" s="12"/>
      <c r="X113" s="11"/>
    </row>
    <row r="114" spans="1:24" ht="31.5">
      <c r="A114" s="11"/>
      <c r="B114" s="11" t="s">
        <v>362</v>
      </c>
      <c r="C114" s="9" t="s">
        <v>7</v>
      </c>
      <c r="D114" s="9" t="s">
        <v>64</v>
      </c>
      <c r="E114" s="9" t="s">
        <v>487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34">
        <f>U115</f>
        <v>15</v>
      </c>
      <c r="V114" s="12"/>
      <c r="W114" s="12"/>
      <c r="X114" s="11"/>
    </row>
    <row r="115" spans="1:24" ht="31.5">
      <c r="A115" s="11"/>
      <c r="B115" s="11" t="s">
        <v>488</v>
      </c>
      <c r="C115" s="9" t="s">
        <v>7</v>
      </c>
      <c r="D115" s="9" t="s">
        <v>64</v>
      </c>
      <c r="E115" s="9" t="s">
        <v>486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34">
        <f>U116</f>
        <v>15</v>
      </c>
      <c r="V115" s="12"/>
      <c r="W115" s="12"/>
      <c r="X115" s="11"/>
    </row>
    <row r="116" spans="1:24" ht="31.5">
      <c r="A116" s="11"/>
      <c r="B116" s="11" t="s">
        <v>18</v>
      </c>
      <c r="C116" s="9" t="s">
        <v>7</v>
      </c>
      <c r="D116" s="9" t="s">
        <v>64</v>
      </c>
      <c r="E116" s="9" t="s">
        <v>486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 t="s">
        <v>19</v>
      </c>
      <c r="U116" s="34">
        <v>15</v>
      </c>
      <c r="V116" s="12"/>
      <c r="W116" s="12"/>
      <c r="X116" s="11"/>
    </row>
    <row r="117" spans="1:24" ht="31.5">
      <c r="A117" s="11"/>
      <c r="B117" s="11" t="s">
        <v>316</v>
      </c>
      <c r="C117" s="9" t="s">
        <v>7</v>
      </c>
      <c r="D117" s="9" t="s">
        <v>64</v>
      </c>
      <c r="E117" s="9" t="s">
        <v>375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34">
        <f>U118</f>
        <v>50</v>
      </c>
      <c r="V117" s="12"/>
      <c r="W117" s="12"/>
      <c r="X117" s="11"/>
    </row>
    <row r="118" spans="1:24" ht="15.75">
      <c r="A118" s="11"/>
      <c r="B118" s="11" t="s">
        <v>443</v>
      </c>
      <c r="C118" s="9" t="s">
        <v>7</v>
      </c>
      <c r="D118" s="9" t="s">
        <v>64</v>
      </c>
      <c r="E118" s="9" t="s">
        <v>68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34">
        <f>U119</f>
        <v>50</v>
      </c>
      <c r="V118" s="12"/>
      <c r="W118" s="12"/>
      <c r="X118" s="11"/>
    </row>
    <row r="119" spans="1:24" ht="30" customHeight="1">
      <c r="A119" s="11" t="s">
        <v>18</v>
      </c>
      <c r="B119" s="11" t="s">
        <v>18</v>
      </c>
      <c r="C119" s="9" t="s">
        <v>7</v>
      </c>
      <c r="D119" s="9" t="s">
        <v>64</v>
      </c>
      <c r="E119" s="9" t="s">
        <v>68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 t="s">
        <v>19</v>
      </c>
      <c r="U119" s="34">
        <v>50</v>
      </c>
      <c r="V119" s="12">
        <v>15000</v>
      </c>
      <c r="W119" s="12">
        <v>15000</v>
      </c>
      <c r="X119" s="11" t="s">
        <v>18</v>
      </c>
    </row>
    <row r="120" spans="1:24" ht="31.5">
      <c r="A120" s="11"/>
      <c r="B120" s="11" t="s">
        <v>382</v>
      </c>
      <c r="C120" s="9" t="s">
        <v>7</v>
      </c>
      <c r="D120" s="9" t="s">
        <v>64</v>
      </c>
      <c r="E120" s="9" t="s">
        <v>383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34">
        <f>U121+U125</f>
        <v>12.899999999999999</v>
      </c>
      <c r="V120" s="12"/>
      <c r="W120" s="12"/>
      <c r="X120" s="11"/>
    </row>
    <row r="121" spans="1:24" ht="31.5">
      <c r="A121" s="11"/>
      <c r="B121" s="11" t="s">
        <v>384</v>
      </c>
      <c r="C121" s="9" t="s">
        <v>7</v>
      </c>
      <c r="D121" s="9" t="s">
        <v>64</v>
      </c>
      <c r="E121" s="9" t="s">
        <v>385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34">
        <f>U122</f>
        <v>7.3</v>
      </c>
      <c r="V121" s="12"/>
      <c r="W121" s="12"/>
      <c r="X121" s="11"/>
    </row>
    <row r="122" spans="1:24" ht="31.5">
      <c r="A122" s="11"/>
      <c r="B122" s="11" t="s">
        <v>386</v>
      </c>
      <c r="C122" s="9" t="s">
        <v>7</v>
      </c>
      <c r="D122" s="9" t="s">
        <v>64</v>
      </c>
      <c r="E122" s="9" t="s">
        <v>387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34">
        <f>U123</f>
        <v>7.3</v>
      </c>
      <c r="V122" s="12"/>
      <c r="W122" s="12"/>
      <c r="X122" s="11"/>
    </row>
    <row r="123" spans="1:24" ht="31.5">
      <c r="A123" s="11"/>
      <c r="B123" s="11" t="s">
        <v>69</v>
      </c>
      <c r="C123" s="9" t="s">
        <v>7</v>
      </c>
      <c r="D123" s="9" t="s">
        <v>64</v>
      </c>
      <c r="E123" s="9" t="s">
        <v>70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34">
        <f>U124</f>
        <v>7.3</v>
      </c>
      <c r="V123" s="12"/>
      <c r="W123" s="12"/>
      <c r="X123" s="11"/>
    </row>
    <row r="124" spans="1:24" ht="31.5">
      <c r="A124" s="11"/>
      <c r="B124" s="11" t="s">
        <v>18</v>
      </c>
      <c r="C124" s="9" t="s">
        <v>7</v>
      </c>
      <c r="D124" s="9" t="s">
        <v>64</v>
      </c>
      <c r="E124" s="9" t="s">
        <v>70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 t="s">
        <v>19</v>
      </c>
      <c r="U124" s="34">
        <v>7.3</v>
      </c>
      <c r="V124" s="12"/>
      <c r="W124" s="12"/>
      <c r="X124" s="11"/>
    </row>
    <row r="125" spans="1:24" ht="31.5">
      <c r="A125" s="11"/>
      <c r="B125" s="11" t="s">
        <v>392</v>
      </c>
      <c r="C125" s="9" t="s">
        <v>7</v>
      </c>
      <c r="D125" s="9" t="s">
        <v>64</v>
      </c>
      <c r="E125" s="9" t="s">
        <v>393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34">
        <f>U126</f>
        <v>5.6</v>
      </c>
      <c r="V125" s="12"/>
      <c r="W125" s="12"/>
      <c r="X125" s="11"/>
    </row>
    <row r="126" spans="1:24" ht="47.25">
      <c r="A126" s="11"/>
      <c r="B126" s="11" t="s">
        <v>394</v>
      </c>
      <c r="C126" s="9" t="s">
        <v>7</v>
      </c>
      <c r="D126" s="9" t="s">
        <v>64</v>
      </c>
      <c r="E126" s="9" t="s">
        <v>395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34">
        <f>U127</f>
        <v>5.6</v>
      </c>
      <c r="V126" s="12"/>
      <c r="W126" s="12"/>
      <c r="X126" s="11"/>
    </row>
    <row r="127" spans="1:24" ht="31.5">
      <c r="A127" s="11"/>
      <c r="B127" s="11" t="s">
        <v>490</v>
      </c>
      <c r="C127" s="9" t="s">
        <v>7</v>
      </c>
      <c r="D127" s="9" t="s">
        <v>64</v>
      </c>
      <c r="E127" s="9" t="s">
        <v>489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34">
        <f>U128</f>
        <v>5.6</v>
      </c>
      <c r="V127" s="12"/>
      <c r="W127" s="12"/>
      <c r="X127" s="11"/>
    </row>
    <row r="128" spans="1:24" ht="31.5">
      <c r="A128" s="11"/>
      <c r="B128" s="11" t="s">
        <v>18</v>
      </c>
      <c r="C128" s="9" t="s">
        <v>7</v>
      </c>
      <c r="D128" s="9" t="s">
        <v>64</v>
      </c>
      <c r="E128" s="9" t="s">
        <v>489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 t="s">
        <v>19</v>
      </c>
      <c r="U128" s="34">
        <v>5.6</v>
      </c>
      <c r="V128" s="12"/>
      <c r="W128" s="12"/>
      <c r="X128" s="11"/>
    </row>
    <row r="129" spans="1:24" ht="31.5">
      <c r="A129" s="11"/>
      <c r="B129" s="11" t="s">
        <v>396</v>
      </c>
      <c r="C129" s="9" t="s">
        <v>7</v>
      </c>
      <c r="D129" s="9" t="s">
        <v>64</v>
      </c>
      <c r="E129" s="9" t="s">
        <v>397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34">
        <f>U130</f>
        <v>517.8</v>
      </c>
      <c r="V129" s="12"/>
      <c r="W129" s="12"/>
      <c r="X129" s="11"/>
    </row>
    <row r="130" spans="1:24" ht="31.5">
      <c r="A130" s="11"/>
      <c r="B130" s="11" t="s">
        <v>444</v>
      </c>
      <c r="C130" s="9" t="s">
        <v>7</v>
      </c>
      <c r="D130" s="9" t="s">
        <v>64</v>
      </c>
      <c r="E130" s="9" t="s">
        <v>406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34">
        <f>U131</f>
        <v>517.8</v>
      </c>
      <c r="V130" s="12"/>
      <c r="W130" s="12"/>
      <c r="X130" s="11"/>
    </row>
    <row r="131" spans="1:24" ht="31.5">
      <c r="A131" s="11"/>
      <c r="B131" s="11" t="s">
        <v>440</v>
      </c>
      <c r="C131" s="9" t="s">
        <v>7</v>
      </c>
      <c r="D131" s="9" t="s">
        <v>64</v>
      </c>
      <c r="E131" s="9" t="s">
        <v>407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34">
        <f>U132+U134+U136</f>
        <v>517.8</v>
      </c>
      <c r="V131" s="12"/>
      <c r="W131" s="12"/>
      <c r="X131" s="11"/>
    </row>
    <row r="132" spans="1:24" ht="30" customHeight="1">
      <c r="A132" s="11" t="s">
        <v>73</v>
      </c>
      <c r="B132" s="11" t="s">
        <v>441</v>
      </c>
      <c r="C132" s="9" t="s">
        <v>7</v>
      </c>
      <c r="D132" s="9" t="s">
        <v>64</v>
      </c>
      <c r="E132" s="9" t="s">
        <v>74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 t="s">
        <v>9</v>
      </c>
      <c r="U132" s="34">
        <f>U133</f>
        <v>138.1</v>
      </c>
      <c r="V132" s="12">
        <v>225000</v>
      </c>
      <c r="W132" s="12">
        <v>235000</v>
      </c>
      <c r="X132" s="11" t="s">
        <v>73</v>
      </c>
    </row>
    <row r="133" spans="1:24" ht="30" customHeight="1">
      <c r="A133" s="11" t="s">
        <v>18</v>
      </c>
      <c r="B133" s="11" t="s">
        <v>18</v>
      </c>
      <c r="C133" s="9" t="s">
        <v>7</v>
      </c>
      <c r="D133" s="9" t="s">
        <v>64</v>
      </c>
      <c r="E133" s="9" t="s">
        <v>74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 t="s">
        <v>19</v>
      </c>
      <c r="U133" s="34">
        <v>138.1</v>
      </c>
      <c r="V133" s="12">
        <v>225000</v>
      </c>
      <c r="W133" s="12">
        <v>235000</v>
      </c>
      <c r="X133" s="11" t="s">
        <v>18</v>
      </c>
    </row>
    <row r="134" spans="1:24" ht="15.75">
      <c r="A134" s="11"/>
      <c r="B134" s="11" t="s">
        <v>494</v>
      </c>
      <c r="C134" s="9" t="s">
        <v>7</v>
      </c>
      <c r="D134" s="9" t="s">
        <v>64</v>
      </c>
      <c r="E134" s="9" t="s">
        <v>491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34">
        <f>U135</f>
        <v>265.8</v>
      </c>
      <c r="V134" s="12"/>
      <c r="W134" s="12"/>
      <c r="X134" s="11"/>
    </row>
    <row r="135" spans="1:24" ht="31.5">
      <c r="A135" s="11"/>
      <c r="B135" s="11" t="s">
        <v>18</v>
      </c>
      <c r="C135" s="9" t="s">
        <v>7</v>
      </c>
      <c r="D135" s="9" t="s">
        <v>64</v>
      </c>
      <c r="E135" s="9" t="s">
        <v>491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 t="s">
        <v>19</v>
      </c>
      <c r="U135" s="34">
        <v>265.8</v>
      </c>
      <c r="V135" s="12"/>
      <c r="W135" s="12"/>
      <c r="X135" s="11"/>
    </row>
    <row r="136" spans="1:24" ht="31.5">
      <c r="A136" s="11"/>
      <c r="B136" s="11" t="s">
        <v>493</v>
      </c>
      <c r="C136" s="9" t="s">
        <v>7</v>
      </c>
      <c r="D136" s="9" t="s">
        <v>64</v>
      </c>
      <c r="E136" s="9" t="s">
        <v>492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34">
        <f>U137</f>
        <v>113.9</v>
      </c>
      <c r="V136" s="12"/>
      <c r="W136" s="12"/>
      <c r="X136" s="11"/>
    </row>
    <row r="137" spans="1:24" ht="31.5">
      <c r="A137" s="11"/>
      <c r="B137" s="11" t="s">
        <v>18</v>
      </c>
      <c r="C137" s="9" t="s">
        <v>7</v>
      </c>
      <c r="D137" s="9" t="s">
        <v>64</v>
      </c>
      <c r="E137" s="9" t="s">
        <v>492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 t="s">
        <v>19</v>
      </c>
      <c r="U137" s="34">
        <v>113.9</v>
      </c>
      <c r="V137" s="12"/>
      <c r="W137" s="12"/>
      <c r="X137" s="11"/>
    </row>
    <row r="138" spans="1:24" ht="31.5">
      <c r="A138" s="11"/>
      <c r="B138" s="11" t="s">
        <v>417</v>
      </c>
      <c r="C138" s="9" t="s">
        <v>7</v>
      </c>
      <c r="D138" s="9" t="s">
        <v>64</v>
      </c>
      <c r="E138" s="9" t="s">
        <v>418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34">
        <f>U139+U143+U147+U151</f>
        <v>2006.0999999999997</v>
      </c>
      <c r="V138" s="12"/>
      <c r="W138" s="12"/>
      <c r="X138" s="11"/>
    </row>
    <row r="139" spans="1:24" ht="31.5">
      <c r="A139" s="11"/>
      <c r="B139" s="11" t="s">
        <v>499</v>
      </c>
      <c r="C139" s="9" t="s">
        <v>7</v>
      </c>
      <c r="D139" s="9" t="s">
        <v>64</v>
      </c>
      <c r="E139" s="9" t="s">
        <v>497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34">
        <f>U140</f>
        <v>14</v>
      </c>
      <c r="V139" s="12"/>
      <c r="W139" s="12"/>
      <c r="X139" s="11"/>
    </row>
    <row r="140" spans="1:24" ht="15.75">
      <c r="A140" s="11"/>
      <c r="B140" s="11" t="s">
        <v>358</v>
      </c>
      <c r="C140" s="9" t="s">
        <v>7</v>
      </c>
      <c r="D140" s="9" t="s">
        <v>64</v>
      </c>
      <c r="E140" s="9" t="s">
        <v>496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34">
        <f>U141</f>
        <v>14</v>
      </c>
      <c r="V140" s="12"/>
      <c r="W140" s="12"/>
      <c r="X140" s="11"/>
    </row>
    <row r="141" spans="1:24" ht="47.25">
      <c r="A141" s="11"/>
      <c r="B141" s="11" t="s">
        <v>498</v>
      </c>
      <c r="C141" s="9" t="s">
        <v>7</v>
      </c>
      <c r="D141" s="9" t="s">
        <v>64</v>
      </c>
      <c r="E141" s="9" t="s">
        <v>495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34">
        <f>U142</f>
        <v>14</v>
      </c>
      <c r="V141" s="12"/>
      <c r="W141" s="12"/>
      <c r="X141" s="11"/>
    </row>
    <row r="142" spans="1:24" ht="31.5">
      <c r="A142" s="11"/>
      <c r="B142" s="11" t="s">
        <v>18</v>
      </c>
      <c r="C142" s="9" t="s">
        <v>7</v>
      </c>
      <c r="D142" s="9" t="s">
        <v>64</v>
      </c>
      <c r="E142" s="9" t="s">
        <v>495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 t="s">
        <v>19</v>
      </c>
      <c r="U142" s="34">
        <v>14</v>
      </c>
      <c r="V142" s="12"/>
      <c r="W142" s="12"/>
      <c r="X142" s="11"/>
    </row>
    <row r="143" spans="1:24" ht="31.5">
      <c r="A143" s="11"/>
      <c r="B143" s="11" t="s">
        <v>419</v>
      </c>
      <c r="C143" s="9" t="s">
        <v>7</v>
      </c>
      <c r="D143" s="9" t="s">
        <v>64</v>
      </c>
      <c r="E143" s="9" t="s">
        <v>420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34">
        <f>U144</f>
        <v>239.8</v>
      </c>
      <c r="V143" s="12"/>
      <c r="W143" s="12"/>
      <c r="X143" s="11"/>
    </row>
    <row r="144" spans="1:24" ht="15.75">
      <c r="A144" s="11"/>
      <c r="B144" s="11" t="s">
        <v>358</v>
      </c>
      <c r="C144" s="9" t="s">
        <v>7</v>
      </c>
      <c r="D144" s="9" t="s">
        <v>64</v>
      </c>
      <c r="E144" s="9" t="s">
        <v>421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34">
        <f>U145</f>
        <v>239.8</v>
      </c>
      <c r="V144" s="12"/>
      <c r="W144" s="12"/>
      <c r="X144" s="11"/>
    </row>
    <row r="145" spans="1:24" ht="30" customHeight="1">
      <c r="A145" s="11" t="s">
        <v>75</v>
      </c>
      <c r="B145" s="11" t="s">
        <v>75</v>
      </c>
      <c r="C145" s="9" t="s">
        <v>7</v>
      </c>
      <c r="D145" s="9" t="s">
        <v>64</v>
      </c>
      <c r="E145" s="9" t="s">
        <v>76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 t="s">
        <v>9</v>
      </c>
      <c r="U145" s="34">
        <f>U146</f>
        <v>239.8</v>
      </c>
      <c r="V145" s="12">
        <v>1060000</v>
      </c>
      <c r="W145" s="12">
        <v>1060000</v>
      </c>
      <c r="X145" s="11" t="s">
        <v>75</v>
      </c>
    </row>
    <row r="146" spans="1:24" ht="30" customHeight="1">
      <c r="A146" s="11" t="s">
        <v>18</v>
      </c>
      <c r="B146" s="11" t="s">
        <v>18</v>
      </c>
      <c r="C146" s="9" t="s">
        <v>7</v>
      </c>
      <c r="D146" s="9" t="s">
        <v>64</v>
      </c>
      <c r="E146" s="9" t="s">
        <v>76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 t="s">
        <v>19</v>
      </c>
      <c r="U146" s="34">
        <v>239.8</v>
      </c>
      <c r="V146" s="12">
        <v>1060000</v>
      </c>
      <c r="W146" s="12">
        <v>1060000</v>
      </c>
      <c r="X146" s="11" t="s">
        <v>18</v>
      </c>
    </row>
    <row r="147" spans="1:24" ht="31.5">
      <c r="A147" s="11"/>
      <c r="B147" s="11" t="s">
        <v>422</v>
      </c>
      <c r="C147" s="9" t="s">
        <v>7</v>
      </c>
      <c r="D147" s="9" t="s">
        <v>64</v>
      </c>
      <c r="E147" s="9" t="s">
        <v>423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34">
        <f>U148</f>
        <v>332</v>
      </c>
      <c r="V147" s="12"/>
      <c r="W147" s="12"/>
      <c r="X147" s="11"/>
    </row>
    <row r="148" spans="1:24" ht="31.5">
      <c r="A148" s="11"/>
      <c r="B148" s="11" t="s">
        <v>425</v>
      </c>
      <c r="C148" s="9" t="s">
        <v>7</v>
      </c>
      <c r="D148" s="9" t="s">
        <v>64</v>
      </c>
      <c r="E148" s="9" t="s">
        <v>426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34">
        <f>U149</f>
        <v>332</v>
      </c>
      <c r="V148" s="12"/>
      <c r="W148" s="12"/>
      <c r="X148" s="11"/>
    </row>
    <row r="149" spans="1:24" ht="55.5" customHeight="1">
      <c r="A149" s="11" t="s">
        <v>77</v>
      </c>
      <c r="B149" s="11" t="s">
        <v>77</v>
      </c>
      <c r="C149" s="9" t="s">
        <v>7</v>
      </c>
      <c r="D149" s="9" t="s">
        <v>64</v>
      </c>
      <c r="E149" s="9" t="s">
        <v>78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 t="s">
        <v>9</v>
      </c>
      <c r="U149" s="34">
        <f>U150</f>
        <v>332</v>
      </c>
      <c r="V149" s="12">
        <v>500000</v>
      </c>
      <c r="W149" s="12">
        <v>500000</v>
      </c>
      <c r="X149" s="11" t="s">
        <v>77</v>
      </c>
    </row>
    <row r="150" spans="1:24" ht="30" customHeight="1">
      <c r="A150" s="11" t="s">
        <v>18</v>
      </c>
      <c r="B150" s="11" t="s">
        <v>18</v>
      </c>
      <c r="C150" s="9" t="s">
        <v>7</v>
      </c>
      <c r="D150" s="9" t="s">
        <v>64</v>
      </c>
      <c r="E150" s="9" t="s">
        <v>78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 t="s">
        <v>19</v>
      </c>
      <c r="U150" s="34">
        <v>332</v>
      </c>
      <c r="V150" s="12">
        <v>490000</v>
      </c>
      <c r="W150" s="12">
        <v>490000</v>
      </c>
      <c r="X150" s="11" t="s">
        <v>18</v>
      </c>
    </row>
    <row r="151" spans="1:24" ht="31.5">
      <c r="A151" s="11"/>
      <c r="B151" s="11" t="s">
        <v>427</v>
      </c>
      <c r="C151" s="9" t="s">
        <v>7</v>
      </c>
      <c r="D151" s="9" t="s">
        <v>64</v>
      </c>
      <c r="E151" s="9" t="s">
        <v>428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34">
        <f>U152+U160+U164</f>
        <v>1420.2999999999997</v>
      </c>
      <c r="V151" s="12"/>
      <c r="W151" s="12"/>
      <c r="X151" s="11"/>
    </row>
    <row r="152" spans="1:24" ht="15.75">
      <c r="A152" s="11"/>
      <c r="B152" s="11" t="s">
        <v>358</v>
      </c>
      <c r="C152" s="9" t="s">
        <v>7</v>
      </c>
      <c r="D152" s="9" t="s">
        <v>64</v>
      </c>
      <c r="E152" s="9" t="s">
        <v>431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34">
        <f>U153+U155+U157</f>
        <v>1102.6999999999998</v>
      </c>
      <c r="V152" s="12"/>
      <c r="W152" s="12"/>
      <c r="X152" s="11"/>
    </row>
    <row r="153" spans="1:24" ht="30" customHeight="1">
      <c r="A153" s="11" t="s">
        <v>79</v>
      </c>
      <c r="B153" s="11" t="s">
        <v>79</v>
      </c>
      <c r="C153" s="9" t="s">
        <v>7</v>
      </c>
      <c r="D153" s="9" t="s">
        <v>64</v>
      </c>
      <c r="E153" s="9" t="s">
        <v>80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 t="s">
        <v>9</v>
      </c>
      <c r="U153" s="34">
        <f>U154</f>
        <v>166</v>
      </c>
      <c r="V153" s="12">
        <v>420000</v>
      </c>
      <c r="W153" s="12">
        <v>420000</v>
      </c>
      <c r="X153" s="11" t="s">
        <v>79</v>
      </c>
    </row>
    <row r="154" spans="1:24" ht="15.75">
      <c r="A154" s="11" t="s">
        <v>33</v>
      </c>
      <c r="B154" s="11" t="s">
        <v>33</v>
      </c>
      <c r="C154" s="9" t="s">
        <v>7</v>
      </c>
      <c r="D154" s="9" t="s">
        <v>64</v>
      </c>
      <c r="E154" s="9" t="s">
        <v>80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 t="s">
        <v>34</v>
      </c>
      <c r="U154" s="34">
        <v>166</v>
      </c>
      <c r="V154" s="12">
        <v>420000</v>
      </c>
      <c r="W154" s="12">
        <v>420000</v>
      </c>
      <c r="X154" s="11" t="s">
        <v>33</v>
      </c>
    </row>
    <row r="155" spans="1:24" ht="31.5">
      <c r="A155" s="11"/>
      <c r="B155" s="11" t="s">
        <v>501</v>
      </c>
      <c r="C155" s="9" t="s">
        <v>7</v>
      </c>
      <c r="D155" s="9" t="s">
        <v>64</v>
      </c>
      <c r="E155" s="9" t="s">
        <v>500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34">
        <f>U156</f>
        <v>68.5</v>
      </c>
      <c r="V155" s="12"/>
      <c r="W155" s="12"/>
      <c r="X155" s="11"/>
    </row>
    <row r="156" spans="1:24" ht="31.5">
      <c r="A156" s="11"/>
      <c r="B156" s="11" t="s">
        <v>18</v>
      </c>
      <c r="C156" s="9" t="s">
        <v>7</v>
      </c>
      <c r="D156" s="9" t="s">
        <v>64</v>
      </c>
      <c r="E156" s="9" t="s">
        <v>500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 t="s">
        <v>19</v>
      </c>
      <c r="U156" s="34">
        <v>68.5</v>
      </c>
      <c r="V156" s="12"/>
      <c r="W156" s="12"/>
      <c r="X156" s="11"/>
    </row>
    <row r="157" spans="1:24" ht="30" customHeight="1">
      <c r="A157" s="11" t="s">
        <v>81</v>
      </c>
      <c r="B157" s="11" t="s">
        <v>81</v>
      </c>
      <c r="C157" s="9" t="s">
        <v>7</v>
      </c>
      <c r="D157" s="9" t="s">
        <v>64</v>
      </c>
      <c r="E157" s="9" t="s">
        <v>82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 t="s">
        <v>9</v>
      </c>
      <c r="U157" s="34">
        <f>U158+U159</f>
        <v>868.1999999999999</v>
      </c>
      <c r="V157" s="12"/>
      <c r="W157" s="12"/>
      <c r="X157" s="11" t="s">
        <v>81</v>
      </c>
    </row>
    <row r="158" spans="1:24" ht="30" customHeight="1">
      <c r="A158" s="11" t="s">
        <v>14</v>
      </c>
      <c r="B158" s="11" t="s">
        <v>14</v>
      </c>
      <c r="C158" s="9" t="s">
        <v>7</v>
      </c>
      <c r="D158" s="9" t="s">
        <v>64</v>
      </c>
      <c r="E158" s="9" t="s">
        <v>82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 t="s">
        <v>15</v>
      </c>
      <c r="U158" s="34">
        <v>849.3</v>
      </c>
      <c r="V158" s="12"/>
      <c r="W158" s="12"/>
      <c r="X158" s="11" t="s">
        <v>14</v>
      </c>
    </row>
    <row r="159" spans="1:24" ht="30" customHeight="1">
      <c r="A159" s="11" t="s">
        <v>18</v>
      </c>
      <c r="B159" s="11" t="s">
        <v>18</v>
      </c>
      <c r="C159" s="9" t="s">
        <v>7</v>
      </c>
      <c r="D159" s="9" t="s">
        <v>64</v>
      </c>
      <c r="E159" s="9" t="s">
        <v>82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 t="s">
        <v>19</v>
      </c>
      <c r="U159" s="34">
        <v>18.9</v>
      </c>
      <c r="V159" s="12"/>
      <c r="W159" s="12"/>
      <c r="X159" s="11" t="s">
        <v>18</v>
      </c>
    </row>
    <row r="160" spans="1:24" ht="31.5">
      <c r="A160" s="11"/>
      <c r="B160" s="11" t="s">
        <v>434</v>
      </c>
      <c r="C160" s="9" t="s">
        <v>7</v>
      </c>
      <c r="D160" s="9" t="s">
        <v>64</v>
      </c>
      <c r="E160" s="9" t="s">
        <v>435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34">
        <f>U161</f>
        <v>130</v>
      </c>
      <c r="V160" s="12"/>
      <c r="W160" s="12"/>
      <c r="X160" s="11"/>
    </row>
    <row r="161" spans="1:24" ht="30" customHeight="1">
      <c r="A161" s="11" t="s">
        <v>83</v>
      </c>
      <c r="B161" s="11" t="s">
        <v>83</v>
      </c>
      <c r="C161" s="9" t="s">
        <v>7</v>
      </c>
      <c r="D161" s="9" t="s">
        <v>64</v>
      </c>
      <c r="E161" s="9" t="s">
        <v>84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 t="s">
        <v>9</v>
      </c>
      <c r="U161" s="34">
        <f>U162+U163</f>
        <v>130</v>
      </c>
      <c r="V161" s="12">
        <v>5500000</v>
      </c>
      <c r="W161" s="12">
        <v>1500000</v>
      </c>
      <c r="X161" s="11" t="s">
        <v>83</v>
      </c>
    </row>
    <row r="162" spans="1:24" ht="30" customHeight="1">
      <c r="A162" s="11" t="s">
        <v>18</v>
      </c>
      <c r="B162" s="11" t="s">
        <v>18</v>
      </c>
      <c r="C162" s="9" t="s">
        <v>7</v>
      </c>
      <c r="D162" s="9" t="s">
        <v>64</v>
      </c>
      <c r="E162" s="9" t="s">
        <v>84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 t="s">
        <v>19</v>
      </c>
      <c r="U162" s="34">
        <v>90</v>
      </c>
      <c r="V162" s="12">
        <v>5500000</v>
      </c>
      <c r="W162" s="12">
        <v>1500000</v>
      </c>
      <c r="X162" s="11" t="s">
        <v>18</v>
      </c>
    </row>
    <row r="163" spans="1:24" ht="15.75">
      <c r="A163" s="11"/>
      <c r="B163" s="11" t="s">
        <v>85</v>
      </c>
      <c r="C163" s="9" t="s">
        <v>7</v>
      </c>
      <c r="D163" s="9" t="s">
        <v>64</v>
      </c>
      <c r="E163" s="9" t="s">
        <v>84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 t="s">
        <v>86</v>
      </c>
      <c r="U163" s="34">
        <v>40</v>
      </c>
      <c r="V163" s="12"/>
      <c r="W163" s="12"/>
      <c r="X163" s="11"/>
    </row>
    <row r="164" spans="1:24" ht="31.5">
      <c r="A164" s="11"/>
      <c r="B164" s="11" t="s">
        <v>425</v>
      </c>
      <c r="C164" s="9" t="s">
        <v>7</v>
      </c>
      <c r="D164" s="9" t="s">
        <v>64</v>
      </c>
      <c r="E164" s="9" t="s">
        <v>436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34">
        <f>U165</f>
        <v>187.6</v>
      </c>
      <c r="V164" s="12"/>
      <c r="W164" s="12"/>
      <c r="X164" s="11"/>
    </row>
    <row r="165" spans="1:24" ht="30" customHeight="1">
      <c r="A165" s="11" t="s">
        <v>87</v>
      </c>
      <c r="B165" s="11" t="s">
        <v>87</v>
      </c>
      <c r="C165" s="9" t="s">
        <v>7</v>
      </c>
      <c r="D165" s="9" t="s">
        <v>64</v>
      </c>
      <c r="E165" s="9" t="s">
        <v>88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 t="s">
        <v>9</v>
      </c>
      <c r="U165" s="34">
        <f>U166</f>
        <v>187.6</v>
      </c>
      <c r="V165" s="12">
        <v>818100</v>
      </c>
      <c r="W165" s="12">
        <v>818100</v>
      </c>
      <c r="X165" s="11" t="s">
        <v>87</v>
      </c>
    </row>
    <row r="166" spans="1:24" ht="30" customHeight="1">
      <c r="A166" s="11" t="s">
        <v>18</v>
      </c>
      <c r="B166" s="11" t="s">
        <v>18</v>
      </c>
      <c r="C166" s="9" t="s">
        <v>7</v>
      </c>
      <c r="D166" s="9" t="s">
        <v>64</v>
      </c>
      <c r="E166" s="9" t="s">
        <v>88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 t="s">
        <v>19</v>
      </c>
      <c r="U166" s="34">
        <v>187.6</v>
      </c>
      <c r="V166" s="12">
        <v>818100</v>
      </c>
      <c r="W166" s="12">
        <v>818100</v>
      </c>
      <c r="X166" s="11" t="s">
        <v>18</v>
      </c>
    </row>
    <row r="167" spans="1:24" ht="15.75">
      <c r="A167" s="11"/>
      <c r="B167" s="11" t="s">
        <v>506</v>
      </c>
      <c r="C167" s="9" t="s">
        <v>7</v>
      </c>
      <c r="D167" s="9" t="s">
        <v>64</v>
      </c>
      <c r="E167" s="9" t="s">
        <v>504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34">
        <f>U168</f>
        <v>3594.3</v>
      </c>
      <c r="V167" s="12"/>
      <c r="W167" s="12"/>
      <c r="X167" s="11"/>
    </row>
    <row r="168" spans="1:24" ht="15.75">
      <c r="A168" s="11"/>
      <c r="B168" s="11" t="s">
        <v>506</v>
      </c>
      <c r="C168" s="9" t="s">
        <v>7</v>
      </c>
      <c r="D168" s="9" t="s">
        <v>64</v>
      </c>
      <c r="E168" s="9" t="s">
        <v>503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34">
        <f>U169</f>
        <v>3594.3</v>
      </c>
      <c r="V168" s="12"/>
      <c r="W168" s="12"/>
      <c r="X168" s="11"/>
    </row>
    <row r="169" spans="1:24" ht="31.5">
      <c r="A169" s="11"/>
      <c r="B169" s="11" t="s">
        <v>505</v>
      </c>
      <c r="C169" s="9" t="s">
        <v>7</v>
      </c>
      <c r="D169" s="9" t="s">
        <v>64</v>
      </c>
      <c r="E169" s="9" t="s">
        <v>502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34">
        <f>U170</f>
        <v>3594.3</v>
      </c>
      <c r="V169" s="12"/>
      <c r="W169" s="12"/>
      <c r="X169" s="11"/>
    </row>
    <row r="170" spans="1:24" ht="31.5">
      <c r="A170" s="11"/>
      <c r="B170" s="11" t="s">
        <v>93</v>
      </c>
      <c r="C170" s="9" t="s">
        <v>7</v>
      </c>
      <c r="D170" s="9" t="s">
        <v>64</v>
      </c>
      <c r="E170" s="9" t="s">
        <v>502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 t="s">
        <v>94</v>
      </c>
      <c r="U170" s="34">
        <v>3594.3</v>
      </c>
      <c r="V170" s="12"/>
      <c r="W170" s="12"/>
      <c r="X170" s="11"/>
    </row>
    <row r="171" spans="1:24" ht="31.5">
      <c r="A171" s="11"/>
      <c r="B171" s="8" t="s">
        <v>515</v>
      </c>
      <c r="C171" s="83" t="s">
        <v>11</v>
      </c>
      <c r="D171" s="83" t="s">
        <v>8</v>
      </c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33">
        <f>U172+U178</f>
        <v>13.5</v>
      </c>
      <c r="V171" s="12"/>
      <c r="W171" s="12"/>
      <c r="X171" s="11"/>
    </row>
    <row r="172" spans="1:24" ht="31.5">
      <c r="A172" s="11"/>
      <c r="B172" s="11" t="s">
        <v>514</v>
      </c>
      <c r="C172" s="9" t="s">
        <v>11</v>
      </c>
      <c r="D172" s="9" t="s">
        <v>89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4">
        <f>U173</f>
        <v>11.3</v>
      </c>
      <c r="V172" s="12"/>
      <c r="W172" s="12"/>
      <c r="X172" s="11"/>
    </row>
    <row r="173" spans="1:24" ht="31.5">
      <c r="A173" s="11"/>
      <c r="B173" s="11" t="s">
        <v>382</v>
      </c>
      <c r="C173" s="9" t="s">
        <v>11</v>
      </c>
      <c r="D173" s="9" t="s">
        <v>89</v>
      </c>
      <c r="E173" s="9" t="s">
        <v>383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34">
        <f>U174</f>
        <v>11.3</v>
      </c>
      <c r="V173" s="12"/>
      <c r="W173" s="12"/>
      <c r="X173" s="11"/>
    </row>
    <row r="174" spans="1:24" ht="31.5">
      <c r="A174" s="11"/>
      <c r="B174" s="11" t="s">
        <v>511</v>
      </c>
      <c r="C174" s="9" t="s">
        <v>11</v>
      </c>
      <c r="D174" s="9" t="s">
        <v>89</v>
      </c>
      <c r="E174" s="9" t="s">
        <v>510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34">
        <f>U175</f>
        <v>11.3</v>
      </c>
      <c r="V174" s="12"/>
      <c r="W174" s="12"/>
      <c r="X174" s="11"/>
    </row>
    <row r="175" spans="1:24" ht="31.5">
      <c r="A175" s="11"/>
      <c r="B175" s="11" t="s">
        <v>512</v>
      </c>
      <c r="C175" s="9" t="s">
        <v>11</v>
      </c>
      <c r="D175" s="9" t="s">
        <v>89</v>
      </c>
      <c r="E175" s="9" t="s">
        <v>509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34">
        <f>U176</f>
        <v>11.3</v>
      </c>
      <c r="V175" s="12"/>
      <c r="W175" s="12"/>
      <c r="X175" s="11"/>
    </row>
    <row r="176" spans="1:24" ht="31.5">
      <c r="A176" s="11"/>
      <c r="B176" s="11" t="s">
        <v>513</v>
      </c>
      <c r="C176" s="9" t="s">
        <v>11</v>
      </c>
      <c r="D176" s="9" t="s">
        <v>89</v>
      </c>
      <c r="E176" s="9" t="s">
        <v>508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34">
        <f>U177</f>
        <v>11.3</v>
      </c>
      <c r="V176" s="12"/>
      <c r="W176" s="12"/>
      <c r="X176" s="11"/>
    </row>
    <row r="177" spans="1:24" ht="31.5">
      <c r="A177" s="11"/>
      <c r="B177" s="11" t="s">
        <v>18</v>
      </c>
      <c r="C177" s="9" t="s">
        <v>11</v>
      </c>
      <c r="D177" s="9" t="s">
        <v>89</v>
      </c>
      <c r="E177" s="9" t="s">
        <v>508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 t="s">
        <v>19</v>
      </c>
      <c r="U177" s="34">
        <v>11.3</v>
      </c>
      <c r="V177" s="12"/>
      <c r="W177" s="12"/>
      <c r="X177" s="11"/>
    </row>
    <row r="178" spans="1:24" ht="31.5">
      <c r="A178" s="11"/>
      <c r="B178" s="11" t="s">
        <v>507</v>
      </c>
      <c r="C178" s="9" t="s">
        <v>11</v>
      </c>
      <c r="D178" s="9" t="s">
        <v>90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34">
        <f>U179</f>
        <v>2.2</v>
      </c>
      <c r="V178" s="12"/>
      <c r="W178" s="12"/>
      <c r="X178" s="11"/>
    </row>
    <row r="179" spans="1:24" ht="31.5">
      <c r="A179" s="11"/>
      <c r="B179" s="11" t="s">
        <v>382</v>
      </c>
      <c r="C179" s="9" t="s">
        <v>11</v>
      </c>
      <c r="D179" s="9" t="s">
        <v>90</v>
      </c>
      <c r="E179" s="9" t="s">
        <v>383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34">
        <f>U180</f>
        <v>2.2</v>
      </c>
      <c r="V179" s="12"/>
      <c r="W179" s="12"/>
      <c r="X179" s="11"/>
    </row>
    <row r="180" spans="1:24" ht="31.5">
      <c r="A180" s="11"/>
      <c r="B180" s="11" t="s">
        <v>384</v>
      </c>
      <c r="C180" s="9" t="s">
        <v>11</v>
      </c>
      <c r="D180" s="9" t="s">
        <v>90</v>
      </c>
      <c r="E180" s="9" t="s">
        <v>385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34">
        <f>U181</f>
        <v>2.2</v>
      </c>
      <c r="V180" s="12"/>
      <c r="W180" s="12"/>
      <c r="X180" s="11"/>
    </row>
    <row r="181" spans="1:24" ht="31.5">
      <c r="A181" s="11"/>
      <c r="B181" s="11" t="s">
        <v>386</v>
      </c>
      <c r="C181" s="9" t="s">
        <v>11</v>
      </c>
      <c r="D181" s="9" t="s">
        <v>90</v>
      </c>
      <c r="E181" s="9" t="s">
        <v>387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34">
        <f>U182</f>
        <v>2.2</v>
      </c>
      <c r="V181" s="12"/>
      <c r="W181" s="12"/>
      <c r="X181" s="11"/>
    </row>
    <row r="182" spans="1:24" ht="31.5">
      <c r="A182" s="11"/>
      <c r="B182" s="11" t="s">
        <v>69</v>
      </c>
      <c r="C182" s="9" t="s">
        <v>11</v>
      </c>
      <c r="D182" s="9" t="s">
        <v>90</v>
      </c>
      <c r="E182" s="9" t="s">
        <v>70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34">
        <f>U183</f>
        <v>2.2</v>
      </c>
      <c r="V182" s="12"/>
      <c r="W182" s="12"/>
      <c r="X182" s="11"/>
    </row>
    <row r="183" spans="1:24" ht="31.5">
      <c r="A183" s="11"/>
      <c r="B183" s="11" t="s">
        <v>18</v>
      </c>
      <c r="C183" s="9" t="s">
        <v>11</v>
      </c>
      <c r="D183" s="9" t="s">
        <v>90</v>
      </c>
      <c r="E183" s="9" t="s">
        <v>70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 t="s">
        <v>19</v>
      </c>
      <c r="U183" s="34">
        <v>2.2</v>
      </c>
      <c r="V183" s="12"/>
      <c r="W183" s="12"/>
      <c r="X183" s="11"/>
    </row>
    <row r="184" spans="1:24" ht="15.75">
      <c r="A184" s="8" t="s">
        <v>91</v>
      </c>
      <c r="B184" s="8" t="s">
        <v>91</v>
      </c>
      <c r="C184" s="4" t="s">
        <v>22</v>
      </c>
      <c r="D184" s="4" t="s">
        <v>8</v>
      </c>
      <c r="E184" s="4" t="s">
        <v>9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 t="s">
        <v>9</v>
      </c>
      <c r="U184" s="33">
        <f>U185+U195+U201+U212+U220</f>
        <v>3407.8</v>
      </c>
      <c r="V184" s="10">
        <v>19733112</v>
      </c>
      <c r="W184" s="10">
        <v>20131512</v>
      </c>
      <c r="X184" s="8" t="s">
        <v>91</v>
      </c>
    </row>
    <row r="185" spans="1:24" ht="15.75">
      <c r="A185" s="11" t="s">
        <v>92</v>
      </c>
      <c r="B185" s="11" t="s">
        <v>92</v>
      </c>
      <c r="C185" s="9" t="s">
        <v>22</v>
      </c>
      <c r="D185" s="9" t="s">
        <v>55</v>
      </c>
      <c r="E185" s="9" t="s">
        <v>9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 t="s">
        <v>9</v>
      </c>
      <c r="U185" s="34">
        <f>U186</f>
        <v>2106.6</v>
      </c>
      <c r="V185" s="12">
        <v>12630000</v>
      </c>
      <c r="W185" s="12">
        <v>13130000</v>
      </c>
      <c r="X185" s="11" t="s">
        <v>92</v>
      </c>
    </row>
    <row r="186" spans="1:24" ht="31.5">
      <c r="A186" s="11"/>
      <c r="B186" s="11" t="s">
        <v>396</v>
      </c>
      <c r="C186" s="9" t="s">
        <v>22</v>
      </c>
      <c r="D186" s="9" t="s">
        <v>55</v>
      </c>
      <c r="E186" s="9" t="s">
        <v>397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34">
        <f>U187</f>
        <v>2106.6</v>
      </c>
      <c r="V186" s="12"/>
      <c r="W186" s="12"/>
      <c r="X186" s="11"/>
    </row>
    <row r="187" spans="1:24" ht="47.25">
      <c r="A187" s="11"/>
      <c r="B187" s="11" t="s">
        <v>398</v>
      </c>
      <c r="C187" s="9" t="s">
        <v>22</v>
      </c>
      <c r="D187" s="9" t="s">
        <v>55</v>
      </c>
      <c r="E187" s="9" t="s">
        <v>399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34">
        <f>U188</f>
        <v>2106.6</v>
      </c>
      <c r="V187" s="12"/>
      <c r="W187" s="12"/>
      <c r="X187" s="11"/>
    </row>
    <row r="188" spans="1:24" ht="15.75">
      <c r="A188" s="11"/>
      <c r="B188" s="11" t="s">
        <v>400</v>
      </c>
      <c r="C188" s="9" t="s">
        <v>22</v>
      </c>
      <c r="D188" s="9" t="s">
        <v>55</v>
      </c>
      <c r="E188" s="9" t="s">
        <v>401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34">
        <f>U189+U191+U193</f>
        <v>2106.6</v>
      </c>
      <c r="V188" s="12"/>
      <c r="W188" s="12"/>
      <c r="X188" s="11"/>
    </row>
    <row r="189" spans="1:24" ht="15.75">
      <c r="A189" s="11"/>
      <c r="B189" s="11" t="s">
        <v>517</v>
      </c>
      <c r="C189" s="9" t="s">
        <v>22</v>
      </c>
      <c r="D189" s="9" t="s">
        <v>55</v>
      </c>
      <c r="E189" s="9" t="s">
        <v>516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34">
        <f>U190</f>
        <v>1010</v>
      </c>
      <c r="V189" s="12"/>
      <c r="W189" s="12"/>
      <c r="X189" s="11"/>
    </row>
    <row r="190" spans="1:24" ht="31.5">
      <c r="A190" s="11"/>
      <c r="B190" s="11" t="s">
        <v>93</v>
      </c>
      <c r="C190" s="9" t="s">
        <v>22</v>
      </c>
      <c r="D190" s="9" t="s">
        <v>55</v>
      </c>
      <c r="E190" s="9" t="s">
        <v>516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 t="s">
        <v>94</v>
      </c>
      <c r="U190" s="34">
        <v>1010</v>
      </c>
      <c r="V190" s="12"/>
      <c r="W190" s="12"/>
      <c r="X190" s="11"/>
    </row>
    <row r="191" spans="1:24" ht="31.5">
      <c r="A191" s="11" t="s">
        <v>95</v>
      </c>
      <c r="B191" s="11" t="s">
        <v>95</v>
      </c>
      <c r="C191" s="9" t="s">
        <v>22</v>
      </c>
      <c r="D191" s="9" t="s">
        <v>55</v>
      </c>
      <c r="E191" s="9" t="s">
        <v>96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 t="s">
        <v>9</v>
      </c>
      <c r="U191" s="34">
        <f>U192</f>
        <v>410</v>
      </c>
      <c r="V191" s="12">
        <v>440000</v>
      </c>
      <c r="W191" s="12">
        <v>550000</v>
      </c>
      <c r="X191" s="11" t="s">
        <v>95</v>
      </c>
    </row>
    <row r="192" spans="1:24" ht="30" customHeight="1">
      <c r="A192" s="11" t="s">
        <v>18</v>
      </c>
      <c r="B192" s="11" t="s">
        <v>18</v>
      </c>
      <c r="C192" s="9" t="s">
        <v>22</v>
      </c>
      <c r="D192" s="9" t="s">
        <v>55</v>
      </c>
      <c r="E192" s="9" t="s">
        <v>96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 t="s">
        <v>19</v>
      </c>
      <c r="U192" s="34">
        <v>410</v>
      </c>
      <c r="V192" s="12">
        <v>440000</v>
      </c>
      <c r="W192" s="12">
        <v>550000</v>
      </c>
      <c r="X192" s="11" t="s">
        <v>18</v>
      </c>
    </row>
    <row r="193" spans="1:24" ht="31.5">
      <c r="A193" s="11"/>
      <c r="B193" s="11" t="s">
        <v>29</v>
      </c>
      <c r="C193" s="9" t="s">
        <v>22</v>
      </c>
      <c r="D193" s="9" t="s">
        <v>55</v>
      </c>
      <c r="E193" s="9" t="s">
        <v>30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34">
        <f>U194</f>
        <v>686.6</v>
      </c>
      <c r="V193" s="12"/>
      <c r="W193" s="12"/>
      <c r="X193" s="11"/>
    </row>
    <row r="194" spans="1:24" ht="30" customHeight="1">
      <c r="A194" s="11"/>
      <c r="B194" s="11" t="s">
        <v>97</v>
      </c>
      <c r="C194" s="9" t="s">
        <v>22</v>
      </c>
      <c r="D194" s="9" t="s">
        <v>55</v>
      </c>
      <c r="E194" s="9" t="s">
        <v>30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 t="s">
        <v>98</v>
      </c>
      <c r="U194" s="34">
        <v>686.6</v>
      </c>
      <c r="V194" s="12"/>
      <c r="W194" s="12"/>
      <c r="X194" s="11"/>
    </row>
    <row r="195" spans="1:24" ht="15.75">
      <c r="A195" s="11" t="s">
        <v>99</v>
      </c>
      <c r="B195" s="11" t="s">
        <v>99</v>
      </c>
      <c r="C195" s="9" t="s">
        <v>22</v>
      </c>
      <c r="D195" s="9" t="s">
        <v>100</v>
      </c>
      <c r="E195" s="9" t="s">
        <v>9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 t="s">
        <v>9</v>
      </c>
      <c r="U195" s="34">
        <f>U196</f>
        <v>869</v>
      </c>
      <c r="V195" s="12">
        <v>1675212</v>
      </c>
      <c r="W195" s="12">
        <v>1675212</v>
      </c>
      <c r="X195" s="11" t="s">
        <v>99</v>
      </c>
    </row>
    <row r="196" spans="1:24" ht="31.5">
      <c r="A196" s="11"/>
      <c r="B196" s="11" t="s">
        <v>312</v>
      </c>
      <c r="C196" s="9" t="s">
        <v>22</v>
      </c>
      <c r="D196" s="9" t="s">
        <v>100</v>
      </c>
      <c r="E196" s="9" t="s">
        <v>313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34">
        <f>U197</f>
        <v>869</v>
      </c>
      <c r="V196" s="12"/>
      <c r="W196" s="12"/>
      <c r="X196" s="11"/>
    </row>
    <row r="197" spans="1:24" ht="31.5">
      <c r="A197" s="11"/>
      <c r="B197" s="11" t="s">
        <v>339</v>
      </c>
      <c r="C197" s="9" t="s">
        <v>22</v>
      </c>
      <c r="D197" s="9" t="s">
        <v>100</v>
      </c>
      <c r="E197" s="9" t="s">
        <v>340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34">
        <f>U198</f>
        <v>869</v>
      </c>
      <c r="V197" s="12"/>
      <c r="W197" s="12"/>
      <c r="X197" s="11"/>
    </row>
    <row r="198" spans="1:24" ht="30" customHeight="1">
      <c r="A198" s="11"/>
      <c r="B198" s="11" t="s">
        <v>322</v>
      </c>
      <c r="C198" s="9" t="s">
        <v>22</v>
      </c>
      <c r="D198" s="9" t="s">
        <v>100</v>
      </c>
      <c r="E198" s="9" t="s">
        <v>341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34">
        <f>U199</f>
        <v>869</v>
      </c>
      <c r="V198" s="12"/>
      <c r="W198" s="12"/>
      <c r="X198" s="11"/>
    </row>
    <row r="199" spans="1:24" ht="30" customHeight="1">
      <c r="A199" s="11" t="s">
        <v>101</v>
      </c>
      <c r="B199" s="11" t="s">
        <v>101</v>
      </c>
      <c r="C199" s="9" t="s">
        <v>22</v>
      </c>
      <c r="D199" s="9" t="s">
        <v>100</v>
      </c>
      <c r="E199" s="9" t="s">
        <v>102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 t="s">
        <v>9</v>
      </c>
      <c r="U199" s="34">
        <f>U200</f>
        <v>869</v>
      </c>
      <c r="V199" s="12">
        <v>1675212</v>
      </c>
      <c r="W199" s="12">
        <v>1675212</v>
      </c>
      <c r="X199" s="11" t="s">
        <v>101</v>
      </c>
    </row>
    <row r="200" spans="1:24" ht="30" customHeight="1">
      <c r="A200" s="11" t="s">
        <v>93</v>
      </c>
      <c r="B200" s="11" t="s">
        <v>93</v>
      </c>
      <c r="C200" s="9" t="s">
        <v>22</v>
      </c>
      <c r="D200" s="9" t="s">
        <v>100</v>
      </c>
      <c r="E200" s="9" t="s">
        <v>102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 t="s">
        <v>94</v>
      </c>
      <c r="U200" s="34">
        <v>869</v>
      </c>
      <c r="V200" s="12">
        <v>1675212</v>
      </c>
      <c r="W200" s="12">
        <v>1675212</v>
      </c>
      <c r="X200" s="11" t="s">
        <v>93</v>
      </c>
    </row>
    <row r="201" spans="1:24" ht="15.75">
      <c r="A201" s="11" t="s">
        <v>107</v>
      </c>
      <c r="B201" s="11" t="s">
        <v>107</v>
      </c>
      <c r="C201" s="9" t="s">
        <v>22</v>
      </c>
      <c r="D201" s="9" t="s">
        <v>89</v>
      </c>
      <c r="E201" s="9" t="s">
        <v>9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 t="s">
        <v>9</v>
      </c>
      <c r="U201" s="34">
        <f>U202+U207</f>
        <v>184.8</v>
      </c>
      <c r="V201" s="12">
        <v>4382900</v>
      </c>
      <c r="W201" s="12">
        <v>4271300</v>
      </c>
      <c r="X201" s="11" t="s">
        <v>107</v>
      </c>
    </row>
    <row r="202" spans="1:24" ht="31.5">
      <c r="A202" s="11"/>
      <c r="B202" s="11" t="s">
        <v>382</v>
      </c>
      <c r="C202" s="9" t="s">
        <v>22</v>
      </c>
      <c r="D202" s="9" t="s">
        <v>89</v>
      </c>
      <c r="E202" s="9" t="s">
        <v>383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34">
        <f>U203</f>
        <v>61.5</v>
      </c>
      <c r="V202" s="12"/>
      <c r="W202" s="12"/>
      <c r="X202" s="11"/>
    </row>
    <row r="203" spans="1:24" ht="31.5">
      <c r="A203" s="11"/>
      <c r="B203" s="11" t="s">
        <v>392</v>
      </c>
      <c r="C203" s="9" t="s">
        <v>22</v>
      </c>
      <c r="D203" s="9" t="s">
        <v>89</v>
      </c>
      <c r="E203" s="9" t="s">
        <v>393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34">
        <f>U204</f>
        <v>61.5</v>
      </c>
      <c r="V203" s="12"/>
      <c r="W203" s="12"/>
      <c r="X203" s="11"/>
    </row>
    <row r="204" spans="1:24" ht="30" customHeight="1">
      <c r="A204" s="11"/>
      <c r="B204" s="11" t="s">
        <v>394</v>
      </c>
      <c r="C204" s="9" t="s">
        <v>22</v>
      </c>
      <c r="D204" s="9" t="s">
        <v>89</v>
      </c>
      <c r="E204" s="9" t="s">
        <v>395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34">
        <f>U205</f>
        <v>61.5</v>
      </c>
      <c r="V204" s="12"/>
      <c r="W204" s="12"/>
      <c r="X204" s="11"/>
    </row>
    <row r="205" spans="1:24" ht="30" customHeight="1">
      <c r="A205" s="11" t="s">
        <v>108</v>
      </c>
      <c r="B205" s="11" t="s">
        <v>108</v>
      </c>
      <c r="C205" s="9" t="s">
        <v>22</v>
      </c>
      <c r="D205" s="9" t="s">
        <v>89</v>
      </c>
      <c r="E205" s="9" t="s">
        <v>109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 t="s">
        <v>9</v>
      </c>
      <c r="U205" s="34">
        <f>U206</f>
        <v>61.5</v>
      </c>
      <c r="V205" s="12"/>
      <c r="W205" s="12"/>
      <c r="X205" s="11" t="s">
        <v>108</v>
      </c>
    </row>
    <row r="206" spans="1:24" ht="30" customHeight="1">
      <c r="A206" s="11" t="s">
        <v>18</v>
      </c>
      <c r="B206" s="11" t="s">
        <v>18</v>
      </c>
      <c r="C206" s="9" t="s">
        <v>22</v>
      </c>
      <c r="D206" s="9" t="s">
        <v>89</v>
      </c>
      <c r="E206" s="9" t="s">
        <v>109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 t="s">
        <v>19</v>
      </c>
      <c r="U206" s="34">
        <v>61.5</v>
      </c>
      <c r="V206" s="12"/>
      <c r="W206" s="12"/>
      <c r="X206" s="11" t="s">
        <v>18</v>
      </c>
    </row>
    <row r="207" spans="1:24" ht="31.5">
      <c r="A207" s="11"/>
      <c r="B207" s="11" t="s">
        <v>396</v>
      </c>
      <c r="C207" s="9" t="s">
        <v>22</v>
      </c>
      <c r="D207" s="9" t="s">
        <v>89</v>
      </c>
      <c r="E207" s="9" t="s">
        <v>397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34">
        <f>U208</f>
        <v>123.3</v>
      </c>
      <c r="V207" s="12"/>
      <c r="W207" s="12"/>
      <c r="X207" s="11"/>
    </row>
    <row r="208" spans="1:24" ht="31.5">
      <c r="A208" s="11"/>
      <c r="B208" s="11" t="s">
        <v>402</v>
      </c>
      <c r="C208" s="9" t="s">
        <v>22</v>
      </c>
      <c r="D208" s="9" t="s">
        <v>89</v>
      </c>
      <c r="E208" s="9" t="s">
        <v>403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34">
        <f>U209</f>
        <v>123.3</v>
      </c>
      <c r="V208" s="12"/>
      <c r="W208" s="12"/>
      <c r="X208" s="11"/>
    </row>
    <row r="209" spans="1:24" ht="47.25">
      <c r="A209" s="11"/>
      <c r="B209" s="11" t="s">
        <v>404</v>
      </c>
      <c r="C209" s="9" t="s">
        <v>22</v>
      </c>
      <c r="D209" s="9" t="s">
        <v>89</v>
      </c>
      <c r="E209" s="9" t="s">
        <v>405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34">
        <f>U210</f>
        <v>123.3</v>
      </c>
      <c r="V209" s="12"/>
      <c r="W209" s="12"/>
      <c r="X209" s="11"/>
    </row>
    <row r="210" spans="1:24" ht="31.5">
      <c r="A210" s="11" t="s">
        <v>110</v>
      </c>
      <c r="B210" s="11" t="s">
        <v>110</v>
      </c>
      <c r="C210" s="9" t="s">
        <v>22</v>
      </c>
      <c r="D210" s="9" t="s">
        <v>89</v>
      </c>
      <c r="E210" s="9" t="s">
        <v>111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 t="s">
        <v>9</v>
      </c>
      <c r="U210" s="34">
        <f>U211</f>
        <v>123.3</v>
      </c>
      <c r="V210" s="12">
        <v>100000</v>
      </c>
      <c r="W210" s="12">
        <v>100000</v>
      </c>
      <c r="X210" s="11" t="s">
        <v>110</v>
      </c>
    </row>
    <row r="211" spans="1:24" ht="15.75">
      <c r="A211" s="11" t="s">
        <v>85</v>
      </c>
      <c r="B211" s="11" t="s">
        <v>85</v>
      </c>
      <c r="C211" s="9" t="s">
        <v>22</v>
      </c>
      <c r="D211" s="9" t="s">
        <v>89</v>
      </c>
      <c r="E211" s="9" t="s">
        <v>111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 t="s">
        <v>86</v>
      </c>
      <c r="U211" s="34">
        <v>123.3</v>
      </c>
      <c r="V211" s="12">
        <v>100000</v>
      </c>
      <c r="W211" s="12">
        <v>100000</v>
      </c>
      <c r="X211" s="11" t="s">
        <v>85</v>
      </c>
    </row>
    <row r="212" spans="1:24" ht="15.75">
      <c r="A212" s="11" t="s">
        <v>114</v>
      </c>
      <c r="B212" s="11" t="s">
        <v>114</v>
      </c>
      <c r="C212" s="9" t="s">
        <v>22</v>
      </c>
      <c r="D212" s="9" t="s">
        <v>115</v>
      </c>
      <c r="E212" s="9" t="s">
        <v>9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 t="s">
        <v>9</v>
      </c>
      <c r="U212" s="34">
        <f>U213</f>
        <v>137.4</v>
      </c>
      <c r="V212" s="12">
        <v>350000</v>
      </c>
      <c r="W212" s="12">
        <v>350000</v>
      </c>
      <c r="X212" s="11" t="s">
        <v>114</v>
      </c>
    </row>
    <row r="213" spans="1:24" ht="31.5">
      <c r="A213" s="11"/>
      <c r="B213" s="11" t="s">
        <v>408</v>
      </c>
      <c r="C213" s="9" t="s">
        <v>22</v>
      </c>
      <c r="D213" s="9" t="s">
        <v>115</v>
      </c>
      <c r="E213" s="9" t="s">
        <v>409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34">
        <f>U214</f>
        <v>137.4</v>
      </c>
      <c r="V213" s="12"/>
      <c r="W213" s="12"/>
      <c r="X213" s="11"/>
    </row>
    <row r="214" spans="1:24" ht="15.75">
      <c r="A214" s="11"/>
      <c r="B214" s="11" t="s">
        <v>414</v>
      </c>
      <c r="C214" s="9" t="s">
        <v>22</v>
      </c>
      <c r="D214" s="9" t="s">
        <v>115</v>
      </c>
      <c r="E214" s="9" t="s">
        <v>415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34">
        <f>U215</f>
        <v>137.4</v>
      </c>
      <c r="V214" s="12"/>
      <c r="W214" s="12"/>
      <c r="X214" s="11"/>
    </row>
    <row r="215" spans="1:24" ht="15.75">
      <c r="A215" s="11"/>
      <c r="B215" s="11" t="s">
        <v>358</v>
      </c>
      <c r="C215" s="9" t="s">
        <v>22</v>
      </c>
      <c r="D215" s="9" t="s">
        <v>115</v>
      </c>
      <c r="E215" s="9" t="s">
        <v>416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34">
        <f>U216+U218</f>
        <v>137.4</v>
      </c>
      <c r="V215" s="12"/>
      <c r="W215" s="12"/>
      <c r="X215" s="11"/>
    </row>
    <row r="216" spans="1:24" ht="30" customHeight="1">
      <c r="A216" s="11" t="s">
        <v>116</v>
      </c>
      <c r="B216" s="11" t="s">
        <v>116</v>
      </c>
      <c r="C216" s="9" t="s">
        <v>22</v>
      </c>
      <c r="D216" s="9" t="s">
        <v>115</v>
      </c>
      <c r="E216" s="9" t="s">
        <v>117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 t="s">
        <v>9</v>
      </c>
      <c r="U216" s="34">
        <f>U217</f>
        <v>30</v>
      </c>
      <c r="V216" s="12">
        <v>350000</v>
      </c>
      <c r="W216" s="12">
        <v>350000</v>
      </c>
      <c r="X216" s="11" t="s">
        <v>116</v>
      </c>
    </row>
    <row r="217" spans="1:24" ht="30" customHeight="1">
      <c r="A217" s="11" t="s">
        <v>18</v>
      </c>
      <c r="B217" s="11" t="s">
        <v>18</v>
      </c>
      <c r="C217" s="9" t="s">
        <v>22</v>
      </c>
      <c r="D217" s="9" t="s">
        <v>115</v>
      </c>
      <c r="E217" s="9" t="s">
        <v>117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 t="s">
        <v>19</v>
      </c>
      <c r="U217" s="34">
        <v>30</v>
      </c>
      <c r="V217" s="12">
        <v>350000</v>
      </c>
      <c r="W217" s="12">
        <v>350000</v>
      </c>
      <c r="X217" s="11" t="s">
        <v>18</v>
      </c>
    </row>
    <row r="218" spans="1:24" ht="31.5">
      <c r="A218" s="11"/>
      <c r="B218" s="11" t="s">
        <v>116</v>
      </c>
      <c r="C218" s="9" t="s">
        <v>22</v>
      </c>
      <c r="D218" s="9" t="s">
        <v>115</v>
      </c>
      <c r="E218" s="9" t="s">
        <v>518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34">
        <f>U219</f>
        <v>107.4</v>
      </c>
      <c r="V218" s="12"/>
      <c r="W218" s="12"/>
      <c r="X218" s="11"/>
    </row>
    <row r="219" spans="1:24" ht="31.5">
      <c r="A219" s="11"/>
      <c r="B219" s="11" t="s">
        <v>18</v>
      </c>
      <c r="C219" s="9" t="s">
        <v>22</v>
      </c>
      <c r="D219" s="9" t="s">
        <v>115</v>
      </c>
      <c r="E219" s="9" t="s">
        <v>518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 t="s">
        <v>19</v>
      </c>
      <c r="U219" s="34">
        <v>107.4</v>
      </c>
      <c r="V219" s="12"/>
      <c r="W219" s="12"/>
      <c r="X219" s="11"/>
    </row>
    <row r="220" spans="1:24" ht="31.5">
      <c r="A220" s="11" t="s">
        <v>118</v>
      </c>
      <c r="B220" s="11" t="s">
        <v>118</v>
      </c>
      <c r="C220" s="9" t="s">
        <v>22</v>
      </c>
      <c r="D220" s="9" t="s">
        <v>119</v>
      </c>
      <c r="E220" s="9" t="s">
        <v>9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 t="s">
        <v>9</v>
      </c>
      <c r="U220" s="34">
        <f>U221</f>
        <v>110</v>
      </c>
      <c r="V220" s="12">
        <v>695000</v>
      </c>
      <c r="W220" s="12">
        <v>705000</v>
      </c>
      <c r="X220" s="11" t="s">
        <v>118</v>
      </c>
    </row>
    <row r="221" spans="1:24" ht="31.5">
      <c r="A221" s="11"/>
      <c r="B221" s="11" t="s">
        <v>417</v>
      </c>
      <c r="C221" s="9" t="s">
        <v>22</v>
      </c>
      <c r="D221" s="9" t="s">
        <v>119</v>
      </c>
      <c r="E221" s="9" t="s">
        <v>418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34">
        <f>U222</f>
        <v>110</v>
      </c>
      <c r="V221" s="12"/>
      <c r="W221" s="12"/>
      <c r="X221" s="11"/>
    </row>
    <row r="222" spans="1:24" ht="31.5">
      <c r="A222" s="11"/>
      <c r="B222" s="11" t="s">
        <v>422</v>
      </c>
      <c r="C222" s="9" t="s">
        <v>22</v>
      </c>
      <c r="D222" s="9" t="s">
        <v>119</v>
      </c>
      <c r="E222" s="9" t="s">
        <v>423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34">
        <f>U223</f>
        <v>110</v>
      </c>
      <c r="V222" s="12"/>
      <c r="W222" s="12"/>
      <c r="X222" s="11"/>
    </row>
    <row r="223" spans="1:24" ht="31.5">
      <c r="A223" s="11"/>
      <c r="B223" s="11" t="s">
        <v>425</v>
      </c>
      <c r="C223" s="9" t="s">
        <v>22</v>
      </c>
      <c r="D223" s="9" t="s">
        <v>119</v>
      </c>
      <c r="E223" s="9" t="s">
        <v>426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34">
        <f>U224</f>
        <v>110</v>
      </c>
      <c r="V223" s="12"/>
      <c r="W223" s="12"/>
      <c r="X223" s="11"/>
    </row>
    <row r="224" spans="1:24" ht="30" customHeight="1">
      <c r="A224" s="11" t="s">
        <v>120</v>
      </c>
      <c r="B224" s="11" t="s">
        <v>120</v>
      </c>
      <c r="C224" s="9" t="s">
        <v>22</v>
      </c>
      <c r="D224" s="9" t="s">
        <v>119</v>
      </c>
      <c r="E224" s="9" t="s">
        <v>121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 t="s">
        <v>9</v>
      </c>
      <c r="U224" s="34">
        <f>U225</f>
        <v>110</v>
      </c>
      <c r="V224" s="12">
        <v>410000</v>
      </c>
      <c r="W224" s="12">
        <v>410000</v>
      </c>
      <c r="X224" s="11" t="s">
        <v>120</v>
      </c>
    </row>
    <row r="225" spans="1:24" ht="30" customHeight="1">
      <c r="A225" s="11" t="s">
        <v>18</v>
      </c>
      <c r="B225" s="11" t="s">
        <v>18</v>
      </c>
      <c r="C225" s="9" t="s">
        <v>22</v>
      </c>
      <c r="D225" s="9" t="s">
        <v>119</v>
      </c>
      <c r="E225" s="9" t="s">
        <v>121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 t="s">
        <v>19</v>
      </c>
      <c r="U225" s="34">
        <v>110</v>
      </c>
      <c r="V225" s="12">
        <v>400000</v>
      </c>
      <c r="W225" s="12">
        <v>400000</v>
      </c>
      <c r="X225" s="11" t="s">
        <v>18</v>
      </c>
    </row>
    <row r="226" spans="1:24" ht="31.5">
      <c r="A226" s="8" t="s">
        <v>122</v>
      </c>
      <c r="B226" s="8" t="s">
        <v>122</v>
      </c>
      <c r="C226" s="4" t="s">
        <v>55</v>
      </c>
      <c r="D226" s="4" t="s">
        <v>8</v>
      </c>
      <c r="E226" s="4" t="s">
        <v>9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 t="s">
        <v>9</v>
      </c>
      <c r="U226" s="33">
        <f>U227+U238</f>
        <v>757.6999999999999</v>
      </c>
      <c r="V226" s="10">
        <v>1373600</v>
      </c>
      <c r="W226" s="10">
        <v>1373600</v>
      </c>
      <c r="X226" s="8" t="s">
        <v>122</v>
      </c>
    </row>
    <row r="227" spans="1:24" ht="15.75">
      <c r="A227" s="8"/>
      <c r="B227" s="11" t="s">
        <v>527</v>
      </c>
      <c r="C227" s="9" t="s">
        <v>55</v>
      </c>
      <c r="D227" s="9" t="s">
        <v>7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34">
        <f>U228+U233</f>
        <v>268.9</v>
      </c>
      <c r="V227" s="10"/>
      <c r="W227" s="10"/>
      <c r="X227" s="8"/>
    </row>
    <row r="228" spans="1:24" ht="31.5">
      <c r="A228" s="8"/>
      <c r="B228" s="11" t="s">
        <v>396</v>
      </c>
      <c r="C228" s="9" t="s">
        <v>55</v>
      </c>
      <c r="D228" s="9" t="s">
        <v>7</v>
      </c>
      <c r="E228" s="9" t="s">
        <v>397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34">
        <f>U229</f>
        <v>93.2</v>
      </c>
      <c r="V228" s="10"/>
      <c r="W228" s="10"/>
      <c r="X228" s="8"/>
    </row>
    <row r="229" spans="1:24" ht="31.5">
      <c r="A229" s="8"/>
      <c r="B229" s="11" t="s">
        <v>524</v>
      </c>
      <c r="C229" s="9" t="s">
        <v>55</v>
      </c>
      <c r="D229" s="9" t="s">
        <v>7</v>
      </c>
      <c r="E229" s="9" t="s">
        <v>523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34">
        <f>U230</f>
        <v>93.2</v>
      </c>
      <c r="V229" s="10"/>
      <c r="W229" s="10"/>
      <c r="X229" s="8"/>
    </row>
    <row r="230" spans="1:24" ht="31.5">
      <c r="A230" s="8"/>
      <c r="B230" s="11" t="s">
        <v>525</v>
      </c>
      <c r="C230" s="9" t="s">
        <v>55</v>
      </c>
      <c r="D230" s="9" t="s">
        <v>7</v>
      </c>
      <c r="E230" s="9" t="s">
        <v>522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34">
        <f>U231</f>
        <v>93.2</v>
      </c>
      <c r="V230" s="10"/>
      <c r="W230" s="10"/>
      <c r="X230" s="8"/>
    </row>
    <row r="231" spans="1:24" ht="31.5">
      <c r="A231" s="8"/>
      <c r="B231" s="11" t="s">
        <v>526</v>
      </c>
      <c r="C231" s="9" t="s">
        <v>55</v>
      </c>
      <c r="D231" s="9" t="s">
        <v>7</v>
      </c>
      <c r="E231" s="9" t="s">
        <v>521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34">
        <f>U232</f>
        <v>93.2</v>
      </c>
      <c r="V231" s="10"/>
      <c r="W231" s="10"/>
      <c r="X231" s="8"/>
    </row>
    <row r="232" spans="1:24" ht="31.5">
      <c r="A232" s="8"/>
      <c r="B232" s="11" t="s">
        <v>18</v>
      </c>
      <c r="C232" s="9" t="s">
        <v>55</v>
      </c>
      <c r="D232" s="9" t="s">
        <v>7</v>
      </c>
      <c r="E232" s="9" t="s">
        <v>521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 t="s">
        <v>19</v>
      </c>
      <c r="U232" s="34">
        <v>93.2</v>
      </c>
      <c r="V232" s="10"/>
      <c r="W232" s="10"/>
      <c r="X232" s="8"/>
    </row>
    <row r="233" spans="1:24" ht="31.5">
      <c r="A233" s="8"/>
      <c r="B233" s="11" t="s">
        <v>408</v>
      </c>
      <c r="C233" s="9" t="s">
        <v>55</v>
      </c>
      <c r="D233" s="9" t="s">
        <v>7</v>
      </c>
      <c r="E233" s="9" t="s">
        <v>409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34">
        <f>U234</f>
        <v>175.7</v>
      </c>
      <c r="V233" s="10"/>
      <c r="W233" s="10"/>
      <c r="X233" s="8"/>
    </row>
    <row r="234" spans="1:24" ht="31.5">
      <c r="A234" s="8"/>
      <c r="B234" s="11" t="s">
        <v>410</v>
      </c>
      <c r="C234" s="9" t="s">
        <v>55</v>
      </c>
      <c r="D234" s="9" t="s">
        <v>7</v>
      </c>
      <c r="E234" s="9" t="s">
        <v>411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34">
        <f>U235</f>
        <v>175.7</v>
      </c>
      <c r="V234" s="10"/>
      <c r="W234" s="10"/>
      <c r="X234" s="8"/>
    </row>
    <row r="235" spans="1:24" ht="31.5">
      <c r="A235" s="8"/>
      <c r="B235" s="11" t="s">
        <v>412</v>
      </c>
      <c r="C235" s="9" t="s">
        <v>55</v>
      </c>
      <c r="D235" s="9" t="s">
        <v>7</v>
      </c>
      <c r="E235" s="9" t="s">
        <v>413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34">
        <f>U236</f>
        <v>175.7</v>
      </c>
      <c r="V235" s="10"/>
      <c r="W235" s="10"/>
      <c r="X235" s="8"/>
    </row>
    <row r="236" spans="1:24" ht="63">
      <c r="A236" s="8"/>
      <c r="B236" s="11" t="s">
        <v>520</v>
      </c>
      <c r="C236" s="9" t="s">
        <v>55</v>
      </c>
      <c r="D236" s="9" t="s">
        <v>7</v>
      </c>
      <c r="E236" s="9" t="s">
        <v>519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34">
        <f>U237</f>
        <v>175.7</v>
      </c>
      <c r="V236" s="10"/>
      <c r="W236" s="10"/>
      <c r="X236" s="8"/>
    </row>
    <row r="237" spans="1:24" ht="15.75">
      <c r="A237" s="8"/>
      <c r="B237" s="11" t="s">
        <v>123</v>
      </c>
      <c r="C237" s="9" t="s">
        <v>55</v>
      </c>
      <c r="D237" s="9" t="s">
        <v>7</v>
      </c>
      <c r="E237" s="9" t="s">
        <v>519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9" t="s">
        <v>124</v>
      </c>
      <c r="U237" s="34">
        <v>175.7</v>
      </c>
      <c r="V237" s="10"/>
      <c r="W237" s="10"/>
      <c r="X237" s="8"/>
    </row>
    <row r="238" spans="1:24" ht="15.75">
      <c r="A238" s="11" t="s">
        <v>125</v>
      </c>
      <c r="B238" s="11" t="s">
        <v>125</v>
      </c>
      <c r="C238" s="9" t="s">
        <v>55</v>
      </c>
      <c r="D238" s="9" t="s">
        <v>11</v>
      </c>
      <c r="E238" s="9" t="s">
        <v>9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 t="s">
        <v>9</v>
      </c>
      <c r="U238" s="34">
        <f>U239+U246</f>
        <v>488.79999999999995</v>
      </c>
      <c r="V238" s="12">
        <v>1373600</v>
      </c>
      <c r="W238" s="12">
        <v>1373600</v>
      </c>
      <c r="X238" s="11" t="s">
        <v>125</v>
      </c>
    </row>
    <row r="239" spans="1:24" ht="31.5">
      <c r="A239" s="11"/>
      <c r="B239" s="11" t="s">
        <v>396</v>
      </c>
      <c r="C239" s="9" t="s">
        <v>55</v>
      </c>
      <c r="D239" s="9" t="s">
        <v>11</v>
      </c>
      <c r="E239" s="9" t="s">
        <v>397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34">
        <f>U240</f>
        <v>104.5</v>
      </c>
      <c r="V239" s="12"/>
      <c r="W239" s="12"/>
      <c r="X239" s="11"/>
    </row>
    <row r="240" spans="1:24" ht="31.5">
      <c r="A240" s="11"/>
      <c r="B240" s="11" t="s">
        <v>535</v>
      </c>
      <c r="C240" s="9" t="s">
        <v>55</v>
      </c>
      <c r="D240" s="9" t="s">
        <v>11</v>
      </c>
      <c r="E240" s="9" t="s">
        <v>533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34">
        <f>U241</f>
        <v>104.5</v>
      </c>
      <c r="V240" s="12"/>
      <c r="W240" s="12"/>
      <c r="X240" s="11"/>
    </row>
    <row r="241" spans="1:24" ht="31.5">
      <c r="A241" s="11"/>
      <c r="B241" s="11" t="s">
        <v>534</v>
      </c>
      <c r="C241" s="9" t="s">
        <v>55</v>
      </c>
      <c r="D241" s="9" t="s">
        <v>11</v>
      </c>
      <c r="E241" s="9" t="s">
        <v>532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34">
        <f>U242+U244</f>
        <v>104.5</v>
      </c>
      <c r="V241" s="12"/>
      <c r="W241" s="12"/>
      <c r="X241" s="11"/>
    </row>
    <row r="242" spans="1:24" ht="15.75">
      <c r="A242" s="11"/>
      <c r="B242" s="11" t="s">
        <v>531</v>
      </c>
      <c r="C242" s="9" t="s">
        <v>55</v>
      </c>
      <c r="D242" s="9" t="s">
        <v>11</v>
      </c>
      <c r="E242" s="9" t="s">
        <v>529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34">
        <f>U243</f>
        <v>30</v>
      </c>
      <c r="V242" s="12"/>
      <c r="W242" s="12"/>
      <c r="X242" s="11"/>
    </row>
    <row r="243" spans="1:24" ht="31.5">
      <c r="A243" s="11"/>
      <c r="B243" s="11" t="s">
        <v>18</v>
      </c>
      <c r="C243" s="9" t="s">
        <v>55</v>
      </c>
      <c r="D243" s="9" t="s">
        <v>11</v>
      </c>
      <c r="E243" s="9" t="s">
        <v>529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 t="s">
        <v>19</v>
      </c>
      <c r="U243" s="34">
        <v>30</v>
      </c>
      <c r="V243" s="12"/>
      <c r="W243" s="12"/>
      <c r="X243" s="11"/>
    </row>
    <row r="244" spans="1:24" ht="15.75">
      <c r="A244" s="11"/>
      <c r="B244" s="11" t="s">
        <v>530</v>
      </c>
      <c r="C244" s="9" t="s">
        <v>55</v>
      </c>
      <c r="D244" s="9" t="s">
        <v>11</v>
      </c>
      <c r="E244" s="9" t="s">
        <v>528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34">
        <f>U245</f>
        <v>74.5</v>
      </c>
      <c r="V244" s="12"/>
      <c r="W244" s="12"/>
      <c r="X244" s="11"/>
    </row>
    <row r="245" spans="1:24" ht="31.5">
      <c r="A245" s="11"/>
      <c r="B245" s="11" t="s">
        <v>18</v>
      </c>
      <c r="C245" s="9" t="s">
        <v>55</v>
      </c>
      <c r="D245" s="9" t="s">
        <v>11</v>
      </c>
      <c r="E245" s="9" t="s">
        <v>528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 t="s">
        <v>19</v>
      </c>
      <c r="U245" s="34">
        <v>74.5</v>
      </c>
      <c r="V245" s="12"/>
      <c r="W245" s="12"/>
      <c r="X245" s="11"/>
    </row>
    <row r="246" spans="1:24" ht="31.5">
      <c r="A246" s="11"/>
      <c r="B246" s="11" t="s">
        <v>417</v>
      </c>
      <c r="C246" s="9" t="s">
        <v>55</v>
      </c>
      <c r="D246" s="9" t="s">
        <v>11</v>
      </c>
      <c r="E246" s="9" t="s">
        <v>418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34">
        <f>U247</f>
        <v>384.29999999999995</v>
      </c>
      <c r="V246" s="12"/>
      <c r="W246" s="12"/>
      <c r="X246" s="11"/>
    </row>
    <row r="247" spans="1:24" ht="31.5">
      <c r="A247" s="11"/>
      <c r="B247" s="11" t="s">
        <v>427</v>
      </c>
      <c r="C247" s="9" t="s">
        <v>55</v>
      </c>
      <c r="D247" s="9" t="s">
        <v>11</v>
      </c>
      <c r="E247" s="9" t="s">
        <v>428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34">
        <f>U248</f>
        <v>384.29999999999995</v>
      </c>
      <c r="V247" s="12"/>
      <c r="W247" s="12"/>
      <c r="X247" s="11"/>
    </row>
    <row r="248" spans="1:24" ht="15.75">
      <c r="A248" s="11"/>
      <c r="B248" s="11" t="s">
        <v>358</v>
      </c>
      <c r="C248" s="9" t="s">
        <v>55</v>
      </c>
      <c r="D248" s="9" t="s">
        <v>11</v>
      </c>
      <c r="E248" s="9" t="s">
        <v>431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34">
        <f>U249</f>
        <v>384.29999999999995</v>
      </c>
      <c r="V248" s="12"/>
      <c r="W248" s="12"/>
      <c r="X248" s="11"/>
    </row>
    <row r="249" spans="1:24" ht="50.25" customHeight="1">
      <c r="A249" s="11" t="s">
        <v>126</v>
      </c>
      <c r="B249" s="11" t="s">
        <v>126</v>
      </c>
      <c r="C249" s="9" t="s">
        <v>55</v>
      </c>
      <c r="D249" s="9" t="s">
        <v>11</v>
      </c>
      <c r="E249" s="9" t="s">
        <v>127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 t="s">
        <v>9</v>
      </c>
      <c r="U249" s="34">
        <f>U250+U251</f>
        <v>384.29999999999995</v>
      </c>
      <c r="V249" s="12">
        <v>873600</v>
      </c>
      <c r="W249" s="12">
        <v>873600</v>
      </c>
      <c r="X249" s="11" t="s">
        <v>126</v>
      </c>
    </row>
    <row r="250" spans="1:24" ht="30" customHeight="1">
      <c r="A250" s="11" t="s">
        <v>14</v>
      </c>
      <c r="B250" s="11" t="s">
        <v>14</v>
      </c>
      <c r="C250" s="9" t="s">
        <v>55</v>
      </c>
      <c r="D250" s="9" t="s">
        <v>11</v>
      </c>
      <c r="E250" s="9" t="s">
        <v>127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 t="s">
        <v>15</v>
      </c>
      <c r="U250" s="34">
        <v>80.4</v>
      </c>
      <c r="V250" s="12">
        <v>218400</v>
      </c>
      <c r="W250" s="12">
        <v>218400</v>
      </c>
      <c r="X250" s="11" t="s">
        <v>14</v>
      </c>
    </row>
    <row r="251" spans="1:24" ht="31.5">
      <c r="A251" s="11"/>
      <c r="B251" s="11" t="s">
        <v>18</v>
      </c>
      <c r="C251" s="9" t="s">
        <v>55</v>
      </c>
      <c r="D251" s="9" t="s">
        <v>11</v>
      </c>
      <c r="E251" s="9" t="s">
        <v>127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 t="s">
        <v>19</v>
      </c>
      <c r="U251" s="34">
        <v>303.9</v>
      </c>
      <c r="V251" s="12"/>
      <c r="W251" s="12"/>
      <c r="X251" s="11"/>
    </row>
    <row r="252" spans="1:24" ht="15.75">
      <c r="A252" s="8" t="s">
        <v>128</v>
      </c>
      <c r="B252" s="8" t="s">
        <v>128</v>
      </c>
      <c r="C252" s="4" t="s">
        <v>129</v>
      </c>
      <c r="D252" s="4" t="s">
        <v>8</v>
      </c>
      <c r="E252" s="4" t="s">
        <v>9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 t="s">
        <v>9</v>
      </c>
      <c r="U252" s="33">
        <f>U253+U309+U386+U439</f>
        <v>534542.2</v>
      </c>
      <c r="V252" s="10">
        <v>707903482</v>
      </c>
      <c r="W252" s="10">
        <v>736181536</v>
      </c>
      <c r="X252" s="8" t="s">
        <v>128</v>
      </c>
    </row>
    <row r="253" spans="1:24" ht="15.75">
      <c r="A253" s="11" t="s">
        <v>130</v>
      </c>
      <c r="B253" s="11" t="s">
        <v>130</v>
      </c>
      <c r="C253" s="9" t="s">
        <v>129</v>
      </c>
      <c r="D253" s="9" t="s">
        <v>7</v>
      </c>
      <c r="E253" s="9" t="s">
        <v>9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 t="s">
        <v>9</v>
      </c>
      <c r="U253" s="34">
        <f>U254+U289+U304</f>
        <v>153005.40000000002</v>
      </c>
      <c r="V253" s="12">
        <v>269914495</v>
      </c>
      <c r="W253" s="12">
        <v>292760055</v>
      </c>
      <c r="X253" s="11" t="s">
        <v>130</v>
      </c>
    </row>
    <row r="254" spans="1:24" ht="31.5">
      <c r="A254" s="11"/>
      <c r="B254" s="11" t="s">
        <v>312</v>
      </c>
      <c r="C254" s="9" t="s">
        <v>129</v>
      </c>
      <c r="D254" s="9" t="s">
        <v>7</v>
      </c>
      <c r="E254" s="9" t="s">
        <v>313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34">
        <f>U255</f>
        <v>148399.2</v>
      </c>
      <c r="V254" s="12"/>
      <c r="W254" s="12"/>
      <c r="X254" s="11"/>
    </row>
    <row r="255" spans="1:24" ht="47.25">
      <c r="A255" s="11"/>
      <c r="B255" s="11" t="s">
        <v>320</v>
      </c>
      <c r="C255" s="9" t="s">
        <v>129</v>
      </c>
      <c r="D255" s="9" t="s">
        <v>7</v>
      </c>
      <c r="E255" s="9" t="s">
        <v>321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34">
        <f>U256+U282+U286</f>
        <v>148399.2</v>
      </c>
      <c r="V255" s="12"/>
      <c r="W255" s="12"/>
      <c r="X255" s="11"/>
    </row>
    <row r="256" spans="1:24" ht="31.5">
      <c r="A256" s="11"/>
      <c r="B256" s="11" t="s">
        <v>322</v>
      </c>
      <c r="C256" s="9" t="s">
        <v>129</v>
      </c>
      <c r="D256" s="9" t="s">
        <v>7</v>
      </c>
      <c r="E256" s="9" t="s">
        <v>323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34">
        <f>U257+U261+U265+U267+U269+U272+U275+U279</f>
        <v>143411.1</v>
      </c>
      <c r="V256" s="12"/>
      <c r="W256" s="12"/>
      <c r="X256" s="11"/>
    </row>
    <row r="257" spans="1:24" ht="30" customHeight="1">
      <c r="A257" s="11" t="s">
        <v>131</v>
      </c>
      <c r="B257" s="11" t="s">
        <v>131</v>
      </c>
      <c r="C257" s="9" t="s">
        <v>129</v>
      </c>
      <c r="D257" s="9" t="s">
        <v>7</v>
      </c>
      <c r="E257" s="9" t="s">
        <v>132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 t="s">
        <v>9</v>
      </c>
      <c r="U257" s="34">
        <f>U258+U259+U260</f>
        <v>16356.199999999999</v>
      </c>
      <c r="V257" s="12">
        <v>34777854</v>
      </c>
      <c r="W257" s="12">
        <v>34777854</v>
      </c>
      <c r="X257" s="11" t="s">
        <v>131</v>
      </c>
    </row>
    <row r="258" spans="1:24" ht="30" customHeight="1">
      <c r="A258" s="11" t="s">
        <v>133</v>
      </c>
      <c r="B258" s="11" t="s">
        <v>133</v>
      </c>
      <c r="C258" s="9" t="s">
        <v>129</v>
      </c>
      <c r="D258" s="9" t="s">
        <v>7</v>
      </c>
      <c r="E258" s="9" t="s">
        <v>132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 t="s">
        <v>134</v>
      </c>
      <c r="U258" s="34">
        <v>5149.4</v>
      </c>
      <c r="V258" s="12">
        <v>13293986</v>
      </c>
      <c r="W258" s="12">
        <v>14072025</v>
      </c>
      <c r="X258" s="11" t="s">
        <v>133</v>
      </c>
    </row>
    <row r="259" spans="1:24" ht="30" customHeight="1">
      <c r="A259" s="11" t="s">
        <v>18</v>
      </c>
      <c r="B259" s="11" t="s">
        <v>18</v>
      </c>
      <c r="C259" s="9" t="s">
        <v>129</v>
      </c>
      <c r="D259" s="9" t="s">
        <v>7</v>
      </c>
      <c r="E259" s="9" t="s">
        <v>132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 t="s">
        <v>19</v>
      </c>
      <c r="U259" s="34">
        <v>10354.9</v>
      </c>
      <c r="V259" s="12">
        <v>20003868</v>
      </c>
      <c r="W259" s="12">
        <v>19355829</v>
      </c>
      <c r="X259" s="11" t="s">
        <v>18</v>
      </c>
    </row>
    <row r="260" spans="1:24" ht="15.75">
      <c r="A260" s="11" t="s">
        <v>33</v>
      </c>
      <c r="B260" s="11" t="s">
        <v>33</v>
      </c>
      <c r="C260" s="9" t="s">
        <v>129</v>
      </c>
      <c r="D260" s="9" t="s">
        <v>7</v>
      </c>
      <c r="E260" s="9" t="s">
        <v>132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 t="s">
        <v>34</v>
      </c>
      <c r="U260" s="34">
        <v>851.9</v>
      </c>
      <c r="V260" s="12">
        <v>1480000</v>
      </c>
      <c r="W260" s="12">
        <v>1350000</v>
      </c>
      <c r="X260" s="11" t="s">
        <v>33</v>
      </c>
    </row>
    <row r="261" spans="1:24" ht="30" customHeight="1">
      <c r="A261" s="11" t="s">
        <v>135</v>
      </c>
      <c r="B261" s="11" t="s">
        <v>135</v>
      </c>
      <c r="C261" s="9" t="s">
        <v>129</v>
      </c>
      <c r="D261" s="9" t="s">
        <v>7</v>
      </c>
      <c r="E261" s="9" t="s">
        <v>136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 t="s">
        <v>9</v>
      </c>
      <c r="U261" s="34">
        <f>U262+U263+U264</f>
        <v>21631.2</v>
      </c>
      <c r="V261" s="12">
        <v>49456461</v>
      </c>
      <c r="W261" s="12">
        <v>49456461</v>
      </c>
      <c r="X261" s="11" t="s">
        <v>135</v>
      </c>
    </row>
    <row r="262" spans="1:24" ht="30" customHeight="1">
      <c r="A262" s="11" t="s">
        <v>133</v>
      </c>
      <c r="B262" s="11" t="s">
        <v>133</v>
      </c>
      <c r="C262" s="9" t="s">
        <v>129</v>
      </c>
      <c r="D262" s="9" t="s">
        <v>7</v>
      </c>
      <c r="E262" s="9" t="s">
        <v>136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 t="s">
        <v>134</v>
      </c>
      <c r="U262" s="34">
        <v>7433</v>
      </c>
      <c r="V262" s="12">
        <v>15201639</v>
      </c>
      <c r="W262" s="12">
        <v>15201639</v>
      </c>
      <c r="X262" s="11" t="s">
        <v>133</v>
      </c>
    </row>
    <row r="263" spans="1:24" ht="30" customHeight="1">
      <c r="A263" s="11" t="s">
        <v>18</v>
      </c>
      <c r="B263" s="11" t="s">
        <v>18</v>
      </c>
      <c r="C263" s="9" t="s">
        <v>129</v>
      </c>
      <c r="D263" s="9" t="s">
        <v>7</v>
      </c>
      <c r="E263" s="9" t="s">
        <v>136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 t="s">
        <v>19</v>
      </c>
      <c r="U263" s="34">
        <v>8075.1</v>
      </c>
      <c r="V263" s="12">
        <v>25507600</v>
      </c>
      <c r="W263" s="12">
        <v>25507600</v>
      </c>
      <c r="X263" s="11" t="s">
        <v>18</v>
      </c>
    </row>
    <row r="264" spans="1:24" ht="15.75">
      <c r="A264" s="11" t="s">
        <v>137</v>
      </c>
      <c r="B264" s="11" t="s">
        <v>137</v>
      </c>
      <c r="C264" s="9" t="s">
        <v>129</v>
      </c>
      <c r="D264" s="9" t="s">
        <v>7</v>
      </c>
      <c r="E264" s="9" t="s">
        <v>136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 t="s">
        <v>138</v>
      </c>
      <c r="U264" s="34">
        <v>6123.1</v>
      </c>
      <c r="V264" s="12">
        <v>8747222</v>
      </c>
      <c r="W264" s="12">
        <v>8747222</v>
      </c>
      <c r="X264" s="11" t="s">
        <v>137</v>
      </c>
    </row>
    <row r="265" spans="1:24" ht="30" customHeight="1">
      <c r="A265" s="11" t="s">
        <v>139</v>
      </c>
      <c r="B265" s="11" t="s">
        <v>139</v>
      </c>
      <c r="C265" s="9" t="s">
        <v>129</v>
      </c>
      <c r="D265" s="9" t="s">
        <v>7</v>
      </c>
      <c r="E265" s="9" t="s">
        <v>140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 t="s">
        <v>9</v>
      </c>
      <c r="U265" s="34">
        <f>U266</f>
        <v>5634.2</v>
      </c>
      <c r="V265" s="12">
        <v>8048920</v>
      </c>
      <c r="W265" s="12">
        <v>8048920</v>
      </c>
      <c r="X265" s="11" t="s">
        <v>139</v>
      </c>
    </row>
    <row r="266" spans="1:24" ht="15.75">
      <c r="A266" s="11" t="s">
        <v>137</v>
      </c>
      <c r="B266" s="11" t="s">
        <v>137</v>
      </c>
      <c r="C266" s="9" t="s">
        <v>129</v>
      </c>
      <c r="D266" s="9" t="s">
        <v>7</v>
      </c>
      <c r="E266" s="9" t="s">
        <v>140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 t="s">
        <v>138</v>
      </c>
      <c r="U266" s="34">
        <v>5634.2</v>
      </c>
      <c r="V266" s="12">
        <v>8048920</v>
      </c>
      <c r="W266" s="12">
        <v>8048920</v>
      </c>
      <c r="X266" s="11" t="s">
        <v>137</v>
      </c>
    </row>
    <row r="267" spans="1:24" ht="30" customHeight="1">
      <c r="A267" s="11" t="s">
        <v>141</v>
      </c>
      <c r="B267" s="11" t="s">
        <v>141</v>
      </c>
      <c r="C267" s="9" t="s">
        <v>129</v>
      </c>
      <c r="D267" s="9" t="s">
        <v>7</v>
      </c>
      <c r="E267" s="9" t="s">
        <v>142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 t="s">
        <v>9</v>
      </c>
      <c r="U267" s="34">
        <f>U268</f>
        <v>190.2</v>
      </c>
      <c r="V267" s="12">
        <v>400000</v>
      </c>
      <c r="W267" s="12">
        <v>350000</v>
      </c>
      <c r="X267" s="11" t="s">
        <v>141</v>
      </c>
    </row>
    <row r="268" spans="1:24" ht="30" customHeight="1">
      <c r="A268" s="11" t="s">
        <v>18</v>
      </c>
      <c r="B268" s="11" t="s">
        <v>18</v>
      </c>
      <c r="C268" s="9" t="s">
        <v>129</v>
      </c>
      <c r="D268" s="9" t="s">
        <v>7</v>
      </c>
      <c r="E268" s="9" t="s">
        <v>142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 t="s">
        <v>19</v>
      </c>
      <c r="U268" s="34">
        <v>190.2</v>
      </c>
      <c r="V268" s="12">
        <v>400000</v>
      </c>
      <c r="W268" s="12">
        <v>350000</v>
      </c>
      <c r="X268" s="11" t="s">
        <v>18</v>
      </c>
    </row>
    <row r="269" spans="1:24" ht="30" customHeight="1">
      <c r="A269" s="11" t="s">
        <v>143</v>
      </c>
      <c r="B269" s="11" t="s">
        <v>143</v>
      </c>
      <c r="C269" s="9" t="s">
        <v>129</v>
      </c>
      <c r="D269" s="9" t="s">
        <v>7</v>
      </c>
      <c r="E269" s="9" t="s">
        <v>144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 t="s">
        <v>9</v>
      </c>
      <c r="U269" s="34">
        <f>U270+U271</f>
        <v>1604.2</v>
      </c>
      <c r="V269" s="12">
        <v>1000000</v>
      </c>
      <c r="W269" s="12">
        <v>1000000</v>
      </c>
      <c r="X269" s="11" t="s">
        <v>143</v>
      </c>
    </row>
    <row r="270" spans="1:24" ht="30" customHeight="1">
      <c r="A270" s="11" t="s">
        <v>18</v>
      </c>
      <c r="B270" s="11" t="s">
        <v>18</v>
      </c>
      <c r="C270" s="9" t="s">
        <v>129</v>
      </c>
      <c r="D270" s="9" t="s">
        <v>7</v>
      </c>
      <c r="E270" s="9" t="s">
        <v>144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 t="s">
        <v>19</v>
      </c>
      <c r="U270" s="34">
        <v>674.6</v>
      </c>
      <c r="V270" s="12">
        <v>1000000</v>
      </c>
      <c r="W270" s="12">
        <v>1000000</v>
      </c>
      <c r="X270" s="11" t="s">
        <v>18</v>
      </c>
    </row>
    <row r="271" spans="1:24" ht="15.75">
      <c r="A271" s="11"/>
      <c r="B271" s="11" t="s">
        <v>137</v>
      </c>
      <c r="C271" s="9" t="s">
        <v>129</v>
      </c>
      <c r="D271" s="9" t="s">
        <v>7</v>
      </c>
      <c r="E271" s="9" t="s">
        <v>144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 t="s">
        <v>138</v>
      </c>
      <c r="U271" s="34">
        <v>929.6</v>
      </c>
      <c r="V271" s="12"/>
      <c r="W271" s="12"/>
      <c r="X271" s="11"/>
    </row>
    <row r="272" spans="1:24" ht="31.5">
      <c r="A272" s="11"/>
      <c r="B272" s="11" t="s">
        <v>537</v>
      </c>
      <c r="C272" s="9" t="s">
        <v>129</v>
      </c>
      <c r="D272" s="9" t="s">
        <v>7</v>
      </c>
      <c r="E272" s="9" t="s">
        <v>536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34">
        <f>U273+U274</f>
        <v>382.1</v>
      </c>
      <c r="V272" s="12"/>
      <c r="W272" s="12"/>
      <c r="X272" s="11"/>
    </row>
    <row r="273" spans="1:24" ht="31.5">
      <c r="A273" s="11"/>
      <c r="B273" s="11" t="s">
        <v>18</v>
      </c>
      <c r="C273" s="9" t="s">
        <v>129</v>
      </c>
      <c r="D273" s="9" t="s">
        <v>7</v>
      </c>
      <c r="E273" s="9" t="s">
        <v>536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 t="s">
        <v>19</v>
      </c>
      <c r="U273" s="34">
        <v>189.6</v>
      </c>
      <c r="V273" s="12"/>
      <c r="W273" s="12"/>
      <c r="X273" s="11"/>
    </row>
    <row r="274" spans="1:24" ht="15.75">
      <c r="A274" s="11"/>
      <c r="B274" s="11" t="s">
        <v>137</v>
      </c>
      <c r="C274" s="9" t="s">
        <v>129</v>
      </c>
      <c r="D274" s="9" t="s">
        <v>7</v>
      </c>
      <c r="E274" s="9" t="s">
        <v>536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 t="s">
        <v>138</v>
      </c>
      <c r="U274" s="34">
        <v>192.5</v>
      </c>
      <c r="V274" s="12"/>
      <c r="W274" s="12"/>
      <c r="X274" s="11"/>
    </row>
    <row r="275" spans="1:24" ht="30" customHeight="1">
      <c r="A275" s="11" t="s">
        <v>145</v>
      </c>
      <c r="B275" s="11" t="s">
        <v>145</v>
      </c>
      <c r="C275" s="9" t="s">
        <v>129</v>
      </c>
      <c r="D275" s="9" t="s">
        <v>7</v>
      </c>
      <c r="E275" s="9" t="s">
        <v>146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 t="s">
        <v>9</v>
      </c>
      <c r="U275" s="34">
        <f>U276+U277+U278</f>
        <v>97596.4</v>
      </c>
      <c r="V275" s="12">
        <v>167610000</v>
      </c>
      <c r="W275" s="12">
        <v>190640400</v>
      </c>
      <c r="X275" s="11" t="s">
        <v>145</v>
      </c>
    </row>
    <row r="276" spans="1:24" ht="30" customHeight="1">
      <c r="A276" s="11" t="s">
        <v>133</v>
      </c>
      <c r="B276" s="11" t="s">
        <v>133</v>
      </c>
      <c r="C276" s="9" t="s">
        <v>129</v>
      </c>
      <c r="D276" s="9" t="s">
        <v>7</v>
      </c>
      <c r="E276" s="9" t="s">
        <v>146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 t="s">
        <v>134</v>
      </c>
      <c r="U276" s="34">
        <v>60285.7</v>
      </c>
      <c r="V276" s="12">
        <v>113689839</v>
      </c>
      <c r="W276" s="12">
        <v>129258479</v>
      </c>
      <c r="X276" s="11" t="s">
        <v>133</v>
      </c>
    </row>
    <row r="277" spans="1:24" ht="30" customHeight="1">
      <c r="A277" s="11" t="s">
        <v>18</v>
      </c>
      <c r="B277" s="11" t="s">
        <v>18</v>
      </c>
      <c r="C277" s="9" t="s">
        <v>129</v>
      </c>
      <c r="D277" s="9" t="s">
        <v>7</v>
      </c>
      <c r="E277" s="9" t="s">
        <v>146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 t="s">
        <v>19</v>
      </c>
      <c r="U277" s="34">
        <v>2330.5</v>
      </c>
      <c r="V277" s="12">
        <v>2442570</v>
      </c>
      <c r="W277" s="12">
        <v>2777200</v>
      </c>
      <c r="X277" s="11" t="s">
        <v>18</v>
      </c>
    </row>
    <row r="278" spans="1:24" ht="15.75">
      <c r="A278" s="11" t="s">
        <v>137</v>
      </c>
      <c r="B278" s="11" t="s">
        <v>137</v>
      </c>
      <c r="C278" s="9" t="s">
        <v>129</v>
      </c>
      <c r="D278" s="9" t="s">
        <v>7</v>
      </c>
      <c r="E278" s="9" t="s">
        <v>146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 t="s">
        <v>138</v>
      </c>
      <c r="U278" s="34">
        <v>34980.2</v>
      </c>
      <c r="V278" s="12">
        <v>51477591</v>
      </c>
      <c r="W278" s="12">
        <v>58604721</v>
      </c>
      <c r="X278" s="11" t="s">
        <v>137</v>
      </c>
    </row>
    <row r="279" spans="1:24" ht="31.5">
      <c r="A279" s="11"/>
      <c r="B279" s="11" t="s">
        <v>539</v>
      </c>
      <c r="C279" s="9" t="s">
        <v>129</v>
      </c>
      <c r="D279" s="9" t="s">
        <v>7</v>
      </c>
      <c r="E279" s="9" t="s">
        <v>538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34">
        <f>U280+U281</f>
        <v>16.6</v>
      </c>
      <c r="V279" s="12"/>
      <c r="W279" s="12"/>
      <c r="X279" s="11"/>
    </row>
    <row r="280" spans="1:24" ht="31.5">
      <c r="A280" s="11"/>
      <c r="B280" s="11" t="s">
        <v>18</v>
      </c>
      <c r="C280" s="9" t="s">
        <v>129</v>
      </c>
      <c r="D280" s="9" t="s">
        <v>7</v>
      </c>
      <c r="E280" s="9" t="s">
        <v>538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 t="s">
        <v>19</v>
      </c>
      <c r="U280" s="34">
        <v>7</v>
      </c>
      <c r="V280" s="12"/>
      <c r="W280" s="12"/>
      <c r="X280" s="11"/>
    </row>
    <row r="281" spans="1:24" ht="15.75">
      <c r="A281" s="11"/>
      <c r="B281" s="11" t="s">
        <v>137</v>
      </c>
      <c r="C281" s="9" t="s">
        <v>129</v>
      </c>
      <c r="D281" s="9" t="s">
        <v>7</v>
      </c>
      <c r="E281" s="9" t="s">
        <v>538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 t="s">
        <v>138</v>
      </c>
      <c r="U281" s="34">
        <v>9.6</v>
      </c>
      <c r="V281" s="12"/>
      <c r="W281" s="12"/>
      <c r="X281" s="11"/>
    </row>
    <row r="282" spans="1:24" ht="31.5">
      <c r="A282" s="11"/>
      <c r="B282" s="11" t="s">
        <v>324</v>
      </c>
      <c r="C282" s="9" t="s">
        <v>129</v>
      </c>
      <c r="D282" s="9" t="s">
        <v>7</v>
      </c>
      <c r="E282" s="9" t="s">
        <v>325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34">
        <f>U283</f>
        <v>286.6</v>
      </c>
      <c r="V282" s="12"/>
      <c r="W282" s="12"/>
      <c r="X282" s="11"/>
    </row>
    <row r="283" spans="1:24" ht="30" customHeight="1">
      <c r="A283" s="11" t="s">
        <v>147</v>
      </c>
      <c r="B283" s="11" t="s">
        <v>147</v>
      </c>
      <c r="C283" s="9" t="s">
        <v>129</v>
      </c>
      <c r="D283" s="9" t="s">
        <v>7</v>
      </c>
      <c r="E283" s="9" t="s">
        <v>148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 t="s">
        <v>9</v>
      </c>
      <c r="U283" s="34">
        <f>U284+U285</f>
        <v>286.6</v>
      </c>
      <c r="V283" s="12">
        <v>1335000</v>
      </c>
      <c r="W283" s="12"/>
      <c r="X283" s="11" t="s">
        <v>147</v>
      </c>
    </row>
    <row r="284" spans="1:24" ht="30" customHeight="1">
      <c r="A284" s="11" t="s">
        <v>18</v>
      </c>
      <c r="B284" s="11" t="s">
        <v>18</v>
      </c>
      <c r="C284" s="9" t="s">
        <v>129</v>
      </c>
      <c r="D284" s="9" t="s">
        <v>7</v>
      </c>
      <c r="E284" s="9" t="s">
        <v>148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 t="s">
        <v>19</v>
      </c>
      <c r="U284" s="34">
        <v>223.6</v>
      </c>
      <c r="V284" s="12">
        <v>1250000</v>
      </c>
      <c r="W284" s="12"/>
      <c r="X284" s="11" t="s">
        <v>18</v>
      </c>
    </row>
    <row r="285" spans="1:24" ht="15.75">
      <c r="A285" s="11" t="s">
        <v>137</v>
      </c>
      <c r="B285" s="11" t="s">
        <v>137</v>
      </c>
      <c r="C285" s="9" t="s">
        <v>129</v>
      </c>
      <c r="D285" s="9" t="s">
        <v>7</v>
      </c>
      <c r="E285" s="9" t="s">
        <v>148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 t="s">
        <v>138</v>
      </c>
      <c r="U285" s="34">
        <v>63</v>
      </c>
      <c r="V285" s="12">
        <v>38000</v>
      </c>
      <c r="W285" s="12"/>
      <c r="X285" s="11" t="s">
        <v>137</v>
      </c>
    </row>
    <row r="286" spans="1:24" ht="31.5">
      <c r="A286" s="11"/>
      <c r="B286" s="11" t="s">
        <v>542</v>
      </c>
      <c r="C286" s="9" t="s">
        <v>129</v>
      </c>
      <c r="D286" s="9" t="s">
        <v>7</v>
      </c>
      <c r="E286" s="9" t="s">
        <v>541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34">
        <f>U287</f>
        <v>4701.5</v>
      </c>
      <c r="V286" s="12"/>
      <c r="W286" s="12"/>
      <c r="X286" s="11"/>
    </row>
    <row r="287" spans="1:24" ht="63">
      <c r="A287" s="11"/>
      <c r="B287" s="11" t="s">
        <v>543</v>
      </c>
      <c r="C287" s="9" t="s">
        <v>129</v>
      </c>
      <c r="D287" s="9" t="s">
        <v>7</v>
      </c>
      <c r="E287" s="9" t="s">
        <v>540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34">
        <f>U288</f>
        <v>4701.5</v>
      </c>
      <c r="V287" s="12"/>
      <c r="W287" s="12"/>
      <c r="X287" s="11"/>
    </row>
    <row r="288" spans="1:24" ht="15.75">
      <c r="A288" s="11"/>
      <c r="B288" s="11" t="s">
        <v>85</v>
      </c>
      <c r="C288" s="9" t="s">
        <v>129</v>
      </c>
      <c r="D288" s="9" t="s">
        <v>7</v>
      </c>
      <c r="E288" s="9" t="s">
        <v>540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 t="s">
        <v>86</v>
      </c>
      <c r="U288" s="34">
        <v>4701.5</v>
      </c>
      <c r="V288" s="12"/>
      <c r="W288" s="12"/>
      <c r="X288" s="11"/>
    </row>
    <row r="289" spans="1:24" ht="30" customHeight="1">
      <c r="A289" s="11"/>
      <c r="B289" s="11" t="s">
        <v>382</v>
      </c>
      <c r="C289" s="9" t="s">
        <v>129</v>
      </c>
      <c r="D289" s="9" t="s">
        <v>7</v>
      </c>
      <c r="E289" s="9" t="s">
        <v>383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34">
        <f>U290+U300</f>
        <v>3156.2000000000003</v>
      </c>
      <c r="V289" s="12"/>
      <c r="W289" s="12"/>
      <c r="X289" s="11"/>
    </row>
    <row r="290" spans="1:24" ht="31.5">
      <c r="A290" s="11"/>
      <c r="B290" s="11" t="s">
        <v>388</v>
      </c>
      <c r="C290" s="9" t="s">
        <v>129</v>
      </c>
      <c r="D290" s="9" t="s">
        <v>7</v>
      </c>
      <c r="E290" s="9" t="s">
        <v>389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34">
        <f>U291</f>
        <v>3006.9</v>
      </c>
      <c r="V290" s="12"/>
      <c r="W290" s="12"/>
      <c r="X290" s="11"/>
    </row>
    <row r="291" spans="1:24" ht="47.25">
      <c r="A291" s="11"/>
      <c r="B291" s="11" t="s">
        <v>390</v>
      </c>
      <c r="C291" s="9" t="s">
        <v>129</v>
      </c>
      <c r="D291" s="9" t="s">
        <v>7</v>
      </c>
      <c r="E291" s="9" t="s">
        <v>391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34">
        <f>U292+U295+U298</f>
        <v>3006.9</v>
      </c>
      <c r="V291" s="12"/>
      <c r="W291" s="12"/>
      <c r="X291" s="11"/>
    </row>
    <row r="292" spans="1:24" ht="30" customHeight="1">
      <c r="A292" s="11" t="s">
        <v>149</v>
      </c>
      <c r="B292" s="11" t="s">
        <v>149</v>
      </c>
      <c r="C292" s="9" t="s">
        <v>129</v>
      </c>
      <c r="D292" s="9" t="s">
        <v>7</v>
      </c>
      <c r="E292" s="9" t="s">
        <v>150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 t="s">
        <v>9</v>
      </c>
      <c r="U292" s="34">
        <f>U293+U294</f>
        <v>1019.8</v>
      </c>
      <c r="V292" s="12">
        <v>3498500</v>
      </c>
      <c r="W292" s="12">
        <v>4139400</v>
      </c>
      <c r="X292" s="11" t="s">
        <v>149</v>
      </c>
    </row>
    <row r="293" spans="1:24" ht="30" customHeight="1">
      <c r="A293" s="11" t="s">
        <v>18</v>
      </c>
      <c r="B293" s="11" t="s">
        <v>18</v>
      </c>
      <c r="C293" s="9" t="s">
        <v>129</v>
      </c>
      <c r="D293" s="9" t="s">
        <v>7</v>
      </c>
      <c r="E293" s="9" t="s">
        <v>150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 t="s">
        <v>19</v>
      </c>
      <c r="U293" s="34">
        <v>856</v>
      </c>
      <c r="V293" s="12">
        <v>2827500</v>
      </c>
      <c r="W293" s="12">
        <v>3963300</v>
      </c>
      <c r="X293" s="11" t="s">
        <v>18</v>
      </c>
    </row>
    <row r="294" spans="1:24" ht="15.75">
      <c r="A294" s="11" t="s">
        <v>137</v>
      </c>
      <c r="B294" s="11" t="s">
        <v>137</v>
      </c>
      <c r="C294" s="9" t="s">
        <v>129</v>
      </c>
      <c r="D294" s="9" t="s">
        <v>7</v>
      </c>
      <c r="E294" s="9" t="s">
        <v>150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 t="s">
        <v>138</v>
      </c>
      <c r="U294" s="34">
        <v>163.8</v>
      </c>
      <c r="V294" s="12">
        <v>671000</v>
      </c>
      <c r="W294" s="12">
        <v>176100</v>
      </c>
      <c r="X294" s="11" t="s">
        <v>137</v>
      </c>
    </row>
    <row r="295" spans="1:24" ht="30" customHeight="1">
      <c r="A295" s="11" t="s">
        <v>151</v>
      </c>
      <c r="B295" s="11" t="s">
        <v>151</v>
      </c>
      <c r="C295" s="9" t="s">
        <v>129</v>
      </c>
      <c r="D295" s="9" t="s">
        <v>7</v>
      </c>
      <c r="E295" s="9" t="s">
        <v>152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 t="s">
        <v>9</v>
      </c>
      <c r="U295" s="34">
        <f>U296+U297</f>
        <v>987.1</v>
      </c>
      <c r="V295" s="12">
        <v>2095260</v>
      </c>
      <c r="W295" s="12">
        <v>2270620</v>
      </c>
      <c r="X295" s="11" t="s">
        <v>151</v>
      </c>
    </row>
    <row r="296" spans="1:24" ht="30" customHeight="1">
      <c r="A296" s="11" t="s">
        <v>18</v>
      </c>
      <c r="B296" s="11" t="s">
        <v>18</v>
      </c>
      <c r="C296" s="9" t="s">
        <v>129</v>
      </c>
      <c r="D296" s="9" t="s">
        <v>7</v>
      </c>
      <c r="E296" s="9" t="s">
        <v>152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 t="s">
        <v>19</v>
      </c>
      <c r="U296" s="34">
        <v>833.5</v>
      </c>
      <c r="V296" s="12">
        <v>1861260</v>
      </c>
      <c r="W296" s="12">
        <v>1998800</v>
      </c>
      <c r="X296" s="11" t="s">
        <v>18</v>
      </c>
    </row>
    <row r="297" spans="1:24" ht="15.75">
      <c r="A297" s="11" t="s">
        <v>137</v>
      </c>
      <c r="B297" s="11" t="s">
        <v>137</v>
      </c>
      <c r="C297" s="9" t="s">
        <v>129</v>
      </c>
      <c r="D297" s="9" t="s">
        <v>7</v>
      </c>
      <c r="E297" s="9" t="s">
        <v>152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 t="s">
        <v>138</v>
      </c>
      <c r="U297" s="34">
        <v>153.6</v>
      </c>
      <c r="V297" s="12">
        <v>234000</v>
      </c>
      <c r="W297" s="12">
        <v>271820</v>
      </c>
      <c r="X297" s="11" t="s">
        <v>137</v>
      </c>
    </row>
    <row r="298" spans="1:24" ht="31.5">
      <c r="A298" s="11"/>
      <c r="B298" s="11" t="s">
        <v>545</v>
      </c>
      <c r="C298" s="9" t="s">
        <v>129</v>
      </c>
      <c r="D298" s="9" t="s">
        <v>7</v>
      </c>
      <c r="E298" s="9" t="s">
        <v>544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34">
        <f>U299</f>
        <v>1000</v>
      </c>
      <c r="V298" s="12"/>
      <c r="W298" s="12"/>
      <c r="X298" s="11"/>
    </row>
    <row r="299" spans="1:24" ht="15.75">
      <c r="A299" s="11"/>
      <c r="B299" s="11" t="s">
        <v>137</v>
      </c>
      <c r="C299" s="9" t="s">
        <v>129</v>
      </c>
      <c r="D299" s="9" t="s">
        <v>7</v>
      </c>
      <c r="E299" s="9" t="s">
        <v>544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 t="s">
        <v>138</v>
      </c>
      <c r="U299" s="34">
        <v>1000</v>
      </c>
      <c r="V299" s="12"/>
      <c r="W299" s="12"/>
      <c r="X299" s="11"/>
    </row>
    <row r="300" spans="1:24" ht="31.5">
      <c r="A300" s="11"/>
      <c r="B300" s="11" t="s">
        <v>392</v>
      </c>
      <c r="C300" s="9" t="s">
        <v>129</v>
      </c>
      <c r="D300" s="9" t="s">
        <v>7</v>
      </c>
      <c r="E300" s="9" t="s">
        <v>393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34">
        <f>U301</f>
        <v>149.3</v>
      </c>
      <c r="V300" s="12"/>
      <c r="W300" s="12"/>
      <c r="X300" s="11"/>
    </row>
    <row r="301" spans="1:24" ht="47.25">
      <c r="A301" s="11"/>
      <c r="B301" s="11" t="s">
        <v>394</v>
      </c>
      <c r="C301" s="9" t="s">
        <v>129</v>
      </c>
      <c r="D301" s="9" t="s">
        <v>7</v>
      </c>
      <c r="E301" s="9" t="s">
        <v>395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34">
        <f>U302</f>
        <v>149.3</v>
      </c>
      <c r="V301" s="12"/>
      <c r="W301" s="12"/>
      <c r="X301" s="11"/>
    </row>
    <row r="302" spans="1:24" ht="47.25">
      <c r="A302" s="11" t="s">
        <v>153</v>
      </c>
      <c r="B302" s="11" t="s">
        <v>153</v>
      </c>
      <c r="C302" s="9" t="s">
        <v>129</v>
      </c>
      <c r="D302" s="9" t="s">
        <v>7</v>
      </c>
      <c r="E302" s="9" t="s">
        <v>154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 t="s">
        <v>9</v>
      </c>
      <c r="U302" s="34">
        <f>U303</f>
        <v>149.3</v>
      </c>
      <c r="V302" s="12">
        <v>150000</v>
      </c>
      <c r="W302" s="12">
        <v>500000</v>
      </c>
      <c r="X302" s="11" t="s">
        <v>153</v>
      </c>
    </row>
    <row r="303" spans="1:24" ht="47.25">
      <c r="A303" s="11" t="s">
        <v>18</v>
      </c>
      <c r="B303" s="11" t="s">
        <v>18</v>
      </c>
      <c r="C303" s="9" t="s">
        <v>129</v>
      </c>
      <c r="D303" s="9" t="s">
        <v>7</v>
      </c>
      <c r="E303" s="9" t="s">
        <v>154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 t="s">
        <v>19</v>
      </c>
      <c r="U303" s="34">
        <v>149.3</v>
      </c>
      <c r="V303" s="12"/>
      <c r="W303" s="12">
        <v>500000</v>
      </c>
      <c r="X303" s="11" t="s">
        <v>18</v>
      </c>
    </row>
    <row r="304" spans="1:24" ht="15.75">
      <c r="A304" s="11"/>
      <c r="B304" s="11" t="s">
        <v>506</v>
      </c>
      <c r="C304" s="9" t="s">
        <v>129</v>
      </c>
      <c r="D304" s="9" t="s">
        <v>7</v>
      </c>
      <c r="E304" s="9" t="s">
        <v>504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34">
        <f>U305</f>
        <v>1450</v>
      </c>
      <c r="V304" s="12"/>
      <c r="W304" s="12"/>
      <c r="X304" s="11"/>
    </row>
    <row r="305" spans="1:24" ht="15.75">
      <c r="A305" s="11"/>
      <c r="B305" s="11" t="s">
        <v>506</v>
      </c>
      <c r="C305" s="9" t="s">
        <v>129</v>
      </c>
      <c r="D305" s="9" t="s">
        <v>7</v>
      </c>
      <c r="E305" s="9" t="s">
        <v>503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34">
        <f>U306</f>
        <v>1450</v>
      </c>
      <c r="V305" s="12"/>
      <c r="W305" s="12"/>
      <c r="X305" s="11"/>
    </row>
    <row r="306" spans="1:24" ht="31.5">
      <c r="A306" s="11"/>
      <c r="B306" s="11" t="s">
        <v>547</v>
      </c>
      <c r="C306" s="9" t="s">
        <v>129</v>
      </c>
      <c r="D306" s="9" t="s">
        <v>7</v>
      </c>
      <c r="E306" s="9" t="s">
        <v>546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34">
        <f>U307+U308</f>
        <v>1450</v>
      </c>
      <c r="V306" s="12"/>
      <c r="W306" s="12"/>
      <c r="X306" s="11"/>
    </row>
    <row r="307" spans="1:24" ht="31.5">
      <c r="A307" s="11"/>
      <c r="B307" s="11" t="s">
        <v>18</v>
      </c>
      <c r="C307" s="9" t="s">
        <v>129</v>
      </c>
      <c r="D307" s="9" t="s">
        <v>7</v>
      </c>
      <c r="E307" s="9" t="s">
        <v>546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 t="s">
        <v>19</v>
      </c>
      <c r="U307" s="34">
        <v>930</v>
      </c>
      <c r="V307" s="12"/>
      <c r="W307" s="12"/>
      <c r="X307" s="11"/>
    </row>
    <row r="308" spans="1:24" ht="15.75">
      <c r="A308" s="11"/>
      <c r="B308" s="11" t="s">
        <v>137</v>
      </c>
      <c r="C308" s="9" t="s">
        <v>129</v>
      </c>
      <c r="D308" s="9" t="s">
        <v>7</v>
      </c>
      <c r="E308" s="9" t="s">
        <v>546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 t="s">
        <v>138</v>
      </c>
      <c r="U308" s="34">
        <v>520</v>
      </c>
      <c r="V308" s="12"/>
      <c r="W308" s="12"/>
      <c r="X308" s="11"/>
    </row>
    <row r="309" spans="1:24" ht="15.75">
      <c r="A309" s="11" t="s">
        <v>155</v>
      </c>
      <c r="B309" s="11" t="s">
        <v>155</v>
      </c>
      <c r="C309" s="9" t="s">
        <v>129</v>
      </c>
      <c r="D309" s="9" t="s">
        <v>156</v>
      </c>
      <c r="E309" s="9" t="s">
        <v>9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 t="s">
        <v>9</v>
      </c>
      <c r="U309" s="34">
        <f>U310+U372+U381</f>
        <v>366389.1</v>
      </c>
      <c r="V309" s="12">
        <v>403674634</v>
      </c>
      <c r="W309" s="12">
        <v>408460853</v>
      </c>
      <c r="X309" s="11" t="s">
        <v>155</v>
      </c>
    </row>
    <row r="310" spans="1:24" ht="31.5">
      <c r="A310" s="11"/>
      <c r="B310" s="11" t="s">
        <v>312</v>
      </c>
      <c r="C310" s="9" t="s">
        <v>129</v>
      </c>
      <c r="D310" s="9" t="s">
        <v>156</v>
      </c>
      <c r="E310" s="9" t="s">
        <v>313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34">
        <f>U311+U333</f>
        <v>360298</v>
      </c>
      <c r="V310" s="12"/>
      <c r="W310" s="12"/>
      <c r="X310" s="11"/>
    </row>
    <row r="311" spans="1:24" ht="31.5">
      <c r="A311" s="11"/>
      <c r="B311" s="11" t="s">
        <v>334</v>
      </c>
      <c r="C311" s="9" t="s">
        <v>129</v>
      </c>
      <c r="D311" s="9" t="s">
        <v>156</v>
      </c>
      <c r="E311" s="9" t="s">
        <v>335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34">
        <f>U312+U328</f>
        <v>79670.6</v>
      </c>
      <c r="V311" s="12"/>
      <c r="W311" s="12"/>
      <c r="X311" s="11"/>
    </row>
    <row r="312" spans="1:24" ht="30" customHeight="1">
      <c r="A312" s="11"/>
      <c r="B312" s="11" t="s">
        <v>322</v>
      </c>
      <c r="C312" s="9" t="s">
        <v>129</v>
      </c>
      <c r="D312" s="9" t="s">
        <v>156</v>
      </c>
      <c r="E312" s="9" t="s">
        <v>336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34">
        <f>U313+U317+U319+U321+U324+U326</f>
        <v>26876.3</v>
      </c>
      <c r="V312" s="12"/>
      <c r="W312" s="12"/>
      <c r="X312" s="11"/>
    </row>
    <row r="313" spans="1:24" ht="30" customHeight="1">
      <c r="A313" s="11" t="s">
        <v>157</v>
      </c>
      <c r="B313" s="11" t="s">
        <v>157</v>
      </c>
      <c r="C313" s="9" t="s">
        <v>129</v>
      </c>
      <c r="D313" s="9" t="s">
        <v>156</v>
      </c>
      <c r="E313" s="9" t="s">
        <v>158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 t="s">
        <v>9</v>
      </c>
      <c r="U313" s="34">
        <f>U314+U315+U316</f>
        <v>20392.399999999998</v>
      </c>
      <c r="V313" s="12">
        <v>41864174</v>
      </c>
      <c r="W313" s="12">
        <v>42864174</v>
      </c>
      <c r="X313" s="11" t="s">
        <v>157</v>
      </c>
    </row>
    <row r="314" spans="1:24" ht="30" customHeight="1">
      <c r="A314" s="11" t="s">
        <v>133</v>
      </c>
      <c r="B314" s="11" t="s">
        <v>133</v>
      </c>
      <c r="C314" s="9" t="s">
        <v>129</v>
      </c>
      <c r="D314" s="9" t="s">
        <v>156</v>
      </c>
      <c r="E314" s="9" t="s">
        <v>158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 t="s">
        <v>134</v>
      </c>
      <c r="U314" s="34">
        <v>18583.8</v>
      </c>
      <c r="V314" s="12">
        <v>39140430</v>
      </c>
      <c r="W314" s="12">
        <v>41466756</v>
      </c>
      <c r="X314" s="11" t="s">
        <v>133</v>
      </c>
    </row>
    <row r="315" spans="1:24" ht="30" customHeight="1">
      <c r="A315" s="11" t="s">
        <v>18</v>
      </c>
      <c r="B315" s="11" t="s">
        <v>18</v>
      </c>
      <c r="C315" s="9" t="s">
        <v>129</v>
      </c>
      <c r="D315" s="9" t="s">
        <v>156</v>
      </c>
      <c r="E315" s="9" t="s">
        <v>158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 t="s">
        <v>19</v>
      </c>
      <c r="U315" s="34">
        <v>1675.6</v>
      </c>
      <c r="V315" s="12">
        <v>2478744</v>
      </c>
      <c r="W315" s="12">
        <v>1147418</v>
      </c>
      <c r="X315" s="11" t="s">
        <v>18</v>
      </c>
    </row>
    <row r="316" spans="1:24" ht="30" customHeight="1">
      <c r="A316" s="11" t="s">
        <v>33</v>
      </c>
      <c r="B316" s="11" t="s">
        <v>33</v>
      </c>
      <c r="C316" s="9" t="s">
        <v>129</v>
      </c>
      <c r="D316" s="9" t="s">
        <v>156</v>
      </c>
      <c r="E316" s="9" t="s">
        <v>158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 t="s">
        <v>34</v>
      </c>
      <c r="U316" s="34">
        <v>133</v>
      </c>
      <c r="V316" s="12">
        <v>245000</v>
      </c>
      <c r="W316" s="12">
        <v>250000</v>
      </c>
      <c r="X316" s="11" t="s">
        <v>33</v>
      </c>
    </row>
    <row r="317" spans="1:24" ht="30" customHeight="1">
      <c r="A317" s="11" t="s">
        <v>159</v>
      </c>
      <c r="B317" s="11" t="s">
        <v>159</v>
      </c>
      <c r="C317" s="9" t="s">
        <v>129</v>
      </c>
      <c r="D317" s="9" t="s">
        <v>156</v>
      </c>
      <c r="E317" s="9" t="s">
        <v>160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 t="s">
        <v>9</v>
      </c>
      <c r="U317" s="34">
        <f>U318</f>
        <v>3964.4</v>
      </c>
      <c r="V317" s="12">
        <v>5437305</v>
      </c>
      <c r="W317" s="12">
        <v>5763543</v>
      </c>
      <c r="X317" s="11" t="s">
        <v>159</v>
      </c>
    </row>
    <row r="318" spans="1:24" ht="15.75">
      <c r="A318" s="11" t="s">
        <v>137</v>
      </c>
      <c r="B318" s="11" t="s">
        <v>137</v>
      </c>
      <c r="C318" s="9" t="s">
        <v>129</v>
      </c>
      <c r="D318" s="9" t="s">
        <v>156</v>
      </c>
      <c r="E318" s="9" t="s">
        <v>160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 t="s">
        <v>138</v>
      </c>
      <c r="U318" s="34">
        <v>3964.4</v>
      </c>
      <c r="V318" s="12">
        <v>5437305</v>
      </c>
      <c r="W318" s="12">
        <v>5763543</v>
      </c>
      <c r="X318" s="11" t="s">
        <v>137</v>
      </c>
    </row>
    <row r="319" spans="1:24" ht="30" customHeight="1">
      <c r="A319" s="11" t="s">
        <v>161</v>
      </c>
      <c r="B319" s="11" t="s">
        <v>161</v>
      </c>
      <c r="C319" s="9" t="s">
        <v>129</v>
      </c>
      <c r="D319" s="9" t="s">
        <v>156</v>
      </c>
      <c r="E319" s="9" t="s">
        <v>162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 t="s">
        <v>9</v>
      </c>
      <c r="U319" s="34">
        <f>U320</f>
        <v>90.7</v>
      </c>
      <c r="V319" s="12">
        <v>400000</v>
      </c>
      <c r="W319" s="12">
        <v>300000</v>
      </c>
      <c r="X319" s="11" t="s">
        <v>161</v>
      </c>
    </row>
    <row r="320" spans="1:24" ht="30" customHeight="1">
      <c r="A320" s="11" t="s">
        <v>18</v>
      </c>
      <c r="B320" s="11" t="s">
        <v>18</v>
      </c>
      <c r="C320" s="9" t="s">
        <v>129</v>
      </c>
      <c r="D320" s="9" t="s">
        <v>156</v>
      </c>
      <c r="E320" s="9" t="s">
        <v>162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 t="s">
        <v>19</v>
      </c>
      <c r="U320" s="34">
        <v>90.7</v>
      </c>
      <c r="V320" s="12">
        <v>400000</v>
      </c>
      <c r="W320" s="12">
        <v>300000</v>
      </c>
      <c r="X320" s="11" t="s">
        <v>18</v>
      </c>
    </row>
    <row r="321" spans="1:24" ht="48" customHeight="1">
      <c r="A321" s="11" t="s">
        <v>163</v>
      </c>
      <c r="B321" s="11" t="s">
        <v>163</v>
      </c>
      <c r="C321" s="9" t="s">
        <v>129</v>
      </c>
      <c r="D321" s="9" t="s">
        <v>156</v>
      </c>
      <c r="E321" s="9" t="s">
        <v>164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 t="s">
        <v>9</v>
      </c>
      <c r="U321" s="34">
        <f>U322+U323</f>
        <v>2090.3</v>
      </c>
      <c r="V321" s="12">
        <v>3876301</v>
      </c>
      <c r="W321" s="12">
        <v>3876301</v>
      </c>
      <c r="X321" s="11" t="s">
        <v>163</v>
      </c>
    </row>
    <row r="322" spans="1:24" ht="31.5">
      <c r="A322" s="11" t="s">
        <v>133</v>
      </c>
      <c r="B322" s="11" t="s">
        <v>133</v>
      </c>
      <c r="C322" s="9" t="s">
        <v>129</v>
      </c>
      <c r="D322" s="9" t="s">
        <v>156</v>
      </c>
      <c r="E322" s="9" t="s">
        <v>164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 t="s">
        <v>134</v>
      </c>
      <c r="U322" s="34">
        <v>1836.3</v>
      </c>
      <c r="V322" s="12">
        <v>3513611</v>
      </c>
      <c r="W322" s="12">
        <v>3513611</v>
      </c>
      <c r="X322" s="11" t="s">
        <v>133</v>
      </c>
    </row>
    <row r="323" spans="1:24" ht="30" customHeight="1">
      <c r="A323" s="11" t="s">
        <v>137</v>
      </c>
      <c r="B323" s="11" t="s">
        <v>137</v>
      </c>
      <c r="C323" s="9" t="s">
        <v>129</v>
      </c>
      <c r="D323" s="9" t="s">
        <v>156</v>
      </c>
      <c r="E323" s="9" t="s">
        <v>164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 t="s">
        <v>138</v>
      </c>
      <c r="U323" s="34">
        <v>254</v>
      </c>
      <c r="V323" s="12">
        <v>362690</v>
      </c>
      <c r="W323" s="12">
        <v>362690</v>
      </c>
      <c r="X323" s="11" t="s">
        <v>137</v>
      </c>
    </row>
    <row r="324" spans="1:24" ht="30" customHeight="1">
      <c r="A324" s="11" t="s">
        <v>165</v>
      </c>
      <c r="B324" s="11" t="s">
        <v>165</v>
      </c>
      <c r="C324" s="9" t="s">
        <v>129</v>
      </c>
      <c r="D324" s="9" t="s">
        <v>156</v>
      </c>
      <c r="E324" s="9" t="s">
        <v>166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 t="s">
        <v>9</v>
      </c>
      <c r="U324" s="34">
        <f>U325</f>
        <v>300</v>
      </c>
      <c r="V324" s="12">
        <v>470400</v>
      </c>
      <c r="W324" s="12">
        <v>470400</v>
      </c>
      <c r="X324" s="11" t="s">
        <v>165</v>
      </c>
    </row>
    <row r="325" spans="1:24" ht="30" customHeight="1">
      <c r="A325" s="11" t="s">
        <v>18</v>
      </c>
      <c r="B325" s="11" t="s">
        <v>18</v>
      </c>
      <c r="C325" s="9" t="s">
        <v>129</v>
      </c>
      <c r="D325" s="9" t="s">
        <v>156</v>
      </c>
      <c r="E325" s="9" t="s">
        <v>166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 t="s">
        <v>19</v>
      </c>
      <c r="U325" s="34">
        <v>300</v>
      </c>
      <c r="V325" s="12">
        <v>470400</v>
      </c>
      <c r="W325" s="12">
        <v>470400</v>
      </c>
      <c r="X325" s="11" t="s">
        <v>18</v>
      </c>
    </row>
    <row r="326" spans="1:24" ht="30" customHeight="1">
      <c r="A326" s="11" t="s">
        <v>167</v>
      </c>
      <c r="B326" s="11" t="s">
        <v>167</v>
      </c>
      <c r="C326" s="9" t="s">
        <v>129</v>
      </c>
      <c r="D326" s="9" t="s">
        <v>156</v>
      </c>
      <c r="E326" s="9" t="s">
        <v>168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 t="s">
        <v>9</v>
      </c>
      <c r="U326" s="34">
        <f>U327</f>
        <v>38.5</v>
      </c>
      <c r="V326" s="12"/>
      <c r="W326" s="12"/>
      <c r="X326" s="11" t="s">
        <v>167</v>
      </c>
    </row>
    <row r="327" spans="1:24" ht="30" customHeight="1">
      <c r="A327" s="11" t="s">
        <v>18</v>
      </c>
      <c r="B327" s="11" t="s">
        <v>18</v>
      </c>
      <c r="C327" s="9" t="s">
        <v>129</v>
      </c>
      <c r="D327" s="9" t="s">
        <v>156</v>
      </c>
      <c r="E327" s="9" t="s">
        <v>168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 t="s">
        <v>19</v>
      </c>
      <c r="U327" s="34">
        <v>38.5</v>
      </c>
      <c r="V327" s="12"/>
      <c r="W327" s="12"/>
      <c r="X327" s="11" t="s">
        <v>18</v>
      </c>
    </row>
    <row r="328" spans="1:24" ht="31.5">
      <c r="A328" s="11"/>
      <c r="B328" s="11" t="s">
        <v>337</v>
      </c>
      <c r="C328" s="9" t="s">
        <v>129</v>
      </c>
      <c r="D328" s="9" t="s">
        <v>156</v>
      </c>
      <c r="E328" s="9" t="s">
        <v>338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34">
        <f>U329+U331</f>
        <v>52794.3</v>
      </c>
      <c r="V328" s="12"/>
      <c r="W328" s="12"/>
      <c r="X328" s="11"/>
    </row>
    <row r="329" spans="1:24" ht="30" customHeight="1">
      <c r="A329" s="11" t="s">
        <v>169</v>
      </c>
      <c r="B329" s="11" t="s">
        <v>169</v>
      </c>
      <c r="C329" s="9" t="s">
        <v>129</v>
      </c>
      <c r="D329" s="9" t="s">
        <v>156</v>
      </c>
      <c r="E329" s="9" t="s">
        <v>170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 t="s">
        <v>9</v>
      </c>
      <c r="U329" s="34">
        <f>U330</f>
        <v>49990</v>
      </c>
      <c r="V329" s="12"/>
      <c r="W329" s="12"/>
      <c r="X329" s="11" t="s">
        <v>169</v>
      </c>
    </row>
    <row r="330" spans="1:24" ht="15.75">
      <c r="A330" s="11" t="s">
        <v>85</v>
      </c>
      <c r="B330" s="11" t="s">
        <v>85</v>
      </c>
      <c r="C330" s="9" t="s">
        <v>129</v>
      </c>
      <c r="D330" s="9" t="s">
        <v>156</v>
      </c>
      <c r="E330" s="9" t="s">
        <v>170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 t="s">
        <v>86</v>
      </c>
      <c r="U330" s="34">
        <v>49990</v>
      </c>
      <c r="V330" s="12"/>
      <c r="W330" s="12"/>
      <c r="X330" s="11" t="s">
        <v>85</v>
      </c>
    </row>
    <row r="331" spans="1:24" ht="30" customHeight="1">
      <c r="A331" s="11" t="s">
        <v>171</v>
      </c>
      <c r="B331" s="11" t="s">
        <v>171</v>
      </c>
      <c r="C331" s="9" t="s">
        <v>129</v>
      </c>
      <c r="D331" s="9" t="s">
        <v>156</v>
      </c>
      <c r="E331" s="9" t="s">
        <v>172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 t="s">
        <v>9</v>
      </c>
      <c r="U331" s="34">
        <f>U332</f>
        <v>2804.3</v>
      </c>
      <c r="V331" s="12"/>
      <c r="W331" s="12"/>
      <c r="X331" s="11" t="s">
        <v>171</v>
      </c>
    </row>
    <row r="332" spans="1:24" ht="31.5">
      <c r="A332" s="11" t="s">
        <v>85</v>
      </c>
      <c r="B332" s="11" t="s">
        <v>85</v>
      </c>
      <c r="C332" s="9" t="s">
        <v>129</v>
      </c>
      <c r="D332" s="9" t="s">
        <v>156</v>
      </c>
      <c r="E332" s="9" t="s">
        <v>172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 t="s">
        <v>86</v>
      </c>
      <c r="U332" s="34">
        <v>2804.3</v>
      </c>
      <c r="V332" s="12"/>
      <c r="W332" s="12"/>
      <c r="X332" s="11" t="s">
        <v>85</v>
      </c>
    </row>
    <row r="333" spans="1:24" ht="31.5">
      <c r="A333" s="11"/>
      <c r="B333" s="11" t="s">
        <v>339</v>
      </c>
      <c r="C333" s="9" t="s">
        <v>129</v>
      </c>
      <c r="D333" s="9" t="s">
        <v>156</v>
      </c>
      <c r="E333" s="9" t="s">
        <v>340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34">
        <f>U334+U365+U369</f>
        <v>280627.39999999997</v>
      </c>
      <c r="V333" s="12"/>
      <c r="W333" s="12"/>
      <c r="X333" s="11"/>
    </row>
    <row r="334" spans="1:24" ht="31.5">
      <c r="A334" s="11"/>
      <c r="B334" s="11" t="s">
        <v>322</v>
      </c>
      <c r="C334" s="9" t="s">
        <v>129</v>
      </c>
      <c r="D334" s="9" t="s">
        <v>156</v>
      </c>
      <c r="E334" s="9" t="s">
        <v>341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34">
        <f>U335+U339+U343+U345+U347+U349+U351+U354+U356+U360+U363</f>
        <v>278270.89999999997</v>
      </c>
      <c r="V334" s="12"/>
      <c r="W334" s="12"/>
      <c r="X334" s="11"/>
    </row>
    <row r="335" spans="1:24" ht="30" customHeight="1">
      <c r="A335" s="11" t="s">
        <v>173</v>
      </c>
      <c r="B335" s="11" t="s">
        <v>173</v>
      </c>
      <c r="C335" s="9" t="s">
        <v>129</v>
      </c>
      <c r="D335" s="9" t="s">
        <v>156</v>
      </c>
      <c r="E335" s="9" t="s">
        <v>174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 t="s">
        <v>9</v>
      </c>
      <c r="U335" s="34">
        <f>U336+U337+U338</f>
        <v>21598.8</v>
      </c>
      <c r="V335" s="12">
        <v>38753939</v>
      </c>
      <c r="W335" s="12">
        <v>38753939</v>
      </c>
      <c r="X335" s="11" t="s">
        <v>173</v>
      </c>
    </row>
    <row r="336" spans="1:24" ht="31.5">
      <c r="A336" s="11" t="s">
        <v>133</v>
      </c>
      <c r="B336" s="11" t="s">
        <v>133</v>
      </c>
      <c r="C336" s="9" t="s">
        <v>129</v>
      </c>
      <c r="D336" s="9" t="s">
        <v>156</v>
      </c>
      <c r="E336" s="9" t="s">
        <v>174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 t="s">
        <v>134</v>
      </c>
      <c r="U336" s="34">
        <v>116.8</v>
      </c>
      <c r="V336" s="12">
        <v>4959800</v>
      </c>
      <c r="W336" s="12">
        <v>4999800</v>
      </c>
      <c r="X336" s="11" t="s">
        <v>133</v>
      </c>
    </row>
    <row r="337" spans="1:24" ht="30" customHeight="1">
      <c r="A337" s="11" t="s">
        <v>18</v>
      </c>
      <c r="B337" s="11" t="s">
        <v>18</v>
      </c>
      <c r="C337" s="9" t="s">
        <v>129</v>
      </c>
      <c r="D337" s="9" t="s">
        <v>156</v>
      </c>
      <c r="E337" s="9" t="s">
        <v>174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 t="s">
        <v>19</v>
      </c>
      <c r="U337" s="34">
        <v>19189.4</v>
      </c>
      <c r="V337" s="12">
        <v>30834139</v>
      </c>
      <c r="W337" s="12">
        <v>30804139</v>
      </c>
      <c r="X337" s="11" t="s">
        <v>18</v>
      </c>
    </row>
    <row r="338" spans="1:24" ht="31.5">
      <c r="A338" s="11" t="s">
        <v>33</v>
      </c>
      <c r="B338" s="11" t="s">
        <v>33</v>
      </c>
      <c r="C338" s="9" t="s">
        <v>129</v>
      </c>
      <c r="D338" s="9" t="s">
        <v>156</v>
      </c>
      <c r="E338" s="9" t="s">
        <v>174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 t="s">
        <v>34</v>
      </c>
      <c r="U338" s="34">
        <v>2292.6</v>
      </c>
      <c r="V338" s="12">
        <v>2960000</v>
      </c>
      <c r="W338" s="12">
        <v>2950000</v>
      </c>
      <c r="X338" s="11" t="s">
        <v>33</v>
      </c>
    </row>
    <row r="339" spans="1:24" ht="30" customHeight="1">
      <c r="A339" s="11" t="s">
        <v>175</v>
      </c>
      <c r="B339" s="11" t="s">
        <v>175</v>
      </c>
      <c r="C339" s="9" t="s">
        <v>129</v>
      </c>
      <c r="D339" s="9" t="s">
        <v>156</v>
      </c>
      <c r="E339" s="9" t="s">
        <v>176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 t="s">
        <v>9</v>
      </c>
      <c r="U339" s="34">
        <f>U340+U341+U342</f>
        <v>5355.6</v>
      </c>
      <c r="V339" s="12">
        <v>5517519</v>
      </c>
      <c r="W339" s="12">
        <v>5836570</v>
      </c>
      <c r="X339" s="11" t="s">
        <v>175</v>
      </c>
    </row>
    <row r="340" spans="1:24" ht="31.5">
      <c r="A340" s="11" t="s">
        <v>133</v>
      </c>
      <c r="B340" s="11" t="s">
        <v>133</v>
      </c>
      <c r="C340" s="9" t="s">
        <v>129</v>
      </c>
      <c r="D340" s="9" t="s">
        <v>156</v>
      </c>
      <c r="E340" s="9" t="s">
        <v>176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 t="s">
        <v>134</v>
      </c>
      <c r="U340" s="34">
        <v>2601</v>
      </c>
      <c r="V340" s="12">
        <v>5317519</v>
      </c>
      <c r="W340" s="12">
        <v>5636570</v>
      </c>
      <c r="X340" s="11" t="s">
        <v>133</v>
      </c>
    </row>
    <row r="341" spans="1:24" ht="30" customHeight="1">
      <c r="A341" s="11" t="s">
        <v>18</v>
      </c>
      <c r="B341" s="11" t="s">
        <v>18</v>
      </c>
      <c r="C341" s="9" t="s">
        <v>129</v>
      </c>
      <c r="D341" s="9" t="s">
        <v>156</v>
      </c>
      <c r="E341" s="9" t="s">
        <v>176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 t="s">
        <v>19</v>
      </c>
      <c r="U341" s="34">
        <v>90.4</v>
      </c>
      <c r="V341" s="12">
        <v>200000</v>
      </c>
      <c r="W341" s="12">
        <v>200000</v>
      </c>
      <c r="X341" s="11" t="s">
        <v>18</v>
      </c>
    </row>
    <row r="342" spans="1:24" ht="31.5">
      <c r="A342" s="11" t="s">
        <v>137</v>
      </c>
      <c r="B342" s="11" t="s">
        <v>137</v>
      </c>
      <c r="C342" s="9" t="s">
        <v>129</v>
      </c>
      <c r="D342" s="9" t="s">
        <v>156</v>
      </c>
      <c r="E342" s="9" t="s">
        <v>176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 t="s">
        <v>138</v>
      </c>
      <c r="U342" s="34">
        <v>2664.2</v>
      </c>
      <c r="V342" s="12"/>
      <c r="W342" s="12"/>
      <c r="X342" s="11" t="s">
        <v>137</v>
      </c>
    </row>
    <row r="343" spans="1:24" ht="30" customHeight="1">
      <c r="A343" s="11" t="s">
        <v>177</v>
      </c>
      <c r="B343" s="11" t="s">
        <v>177</v>
      </c>
      <c r="C343" s="9" t="s">
        <v>129</v>
      </c>
      <c r="D343" s="9" t="s">
        <v>156</v>
      </c>
      <c r="E343" s="9" t="s">
        <v>178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 t="s">
        <v>9</v>
      </c>
      <c r="U343" s="34">
        <f>U344</f>
        <v>14381</v>
      </c>
      <c r="V343" s="12">
        <v>20543866</v>
      </c>
      <c r="W343" s="12">
        <v>20543866</v>
      </c>
      <c r="X343" s="11" t="s">
        <v>177</v>
      </c>
    </row>
    <row r="344" spans="1:24" ht="31.5">
      <c r="A344" s="11" t="s">
        <v>137</v>
      </c>
      <c r="B344" s="11" t="s">
        <v>137</v>
      </c>
      <c r="C344" s="9" t="s">
        <v>129</v>
      </c>
      <c r="D344" s="9" t="s">
        <v>156</v>
      </c>
      <c r="E344" s="9" t="s">
        <v>178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 t="s">
        <v>138</v>
      </c>
      <c r="U344" s="34">
        <v>14381</v>
      </c>
      <c r="V344" s="12">
        <v>20543866</v>
      </c>
      <c r="W344" s="12">
        <v>20543866</v>
      </c>
      <c r="X344" s="11" t="s">
        <v>137</v>
      </c>
    </row>
    <row r="345" spans="1:24" ht="30" customHeight="1">
      <c r="A345" s="11" t="s">
        <v>179</v>
      </c>
      <c r="B345" s="11" t="s">
        <v>179</v>
      </c>
      <c r="C345" s="9" t="s">
        <v>129</v>
      </c>
      <c r="D345" s="9" t="s">
        <v>156</v>
      </c>
      <c r="E345" s="9" t="s">
        <v>180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 t="s">
        <v>9</v>
      </c>
      <c r="U345" s="34">
        <f>U346</f>
        <v>94.7</v>
      </c>
      <c r="V345" s="12">
        <v>540000</v>
      </c>
      <c r="W345" s="12">
        <v>540000</v>
      </c>
      <c r="X345" s="11" t="s">
        <v>179</v>
      </c>
    </row>
    <row r="346" spans="1:24" ht="30" customHeight="1">
      <c r="A346" s="11" t="s">
        <v>18</v>
      </c>
      <c r="B346" s="11" t="s">
        <v>18</v>
      </c>
      <c r="C346" s="9" t="s">
        <v>129</v>
      </c>
      <c r="D346" s="9" t="s">
        <v>156</v>
      </c>
      <c r="E346" s="9" t="s">
        <v>180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 t="s">
        <v>19</v>
      </c>
      <c r="U346" s="34">
        <v>94.7</v>
      </c>
      <c r="V346" s="12">
        <v>540000</v>
      </c>
      <c r="W346" s="12">
        <v>540000</v>
      </c>
      <c r="X346" s="11" t="s">
        <v>18</v>
      </c>
    </row>
    <row r="347" spans="1:24" ht="30" customHeight="1">
      <c r="A347" s="11"/>
      <c r="B347" s="11" t="s">
        <v>549</v>
      </c>
      <c r="C347" s="9" t="s">
        <v>129</v>
      </c>
      <c r="D347" s="9" t="s">
        <v>156</v>
      </c>
      <c r="E347" s="9" t="s">
        <v>548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34">
        <f>U348</f>
        <v>137.3</v>
      </c>
      <c r="V347" s="12"/>
      <c r="W347" s="12"/>
      <c r="X347" s="11"/>
    </row>
    <row r="348" spans="1:24" ht="30" customHeight="1">
      <c r="A348" s="11"/>
      <c r="B348" s="11" t="s">
        <v>18</v>
      </c>
      <c r="C348" s="9" t="s">
        <v>129</v>
      </c>
      <c r="D348" s="9" t="s">
        <v>156</v>
      </c>
      <c r="E348" s="9" t="s">
        <v>548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 t="s">
        <v>19</v>
      </c>
      <c r="U348" s="34">
        <v>137.3</v>
      </c>
      <c r="V348" s="12"/>
      <c r="W348" s="12"/>
      <c r="X348" s="11"/>
    </row>
    <row r="349" spans="1:24" ht="30" customHeight="1">
      <c r="A349" s="11" t="s">
        <v>181</v>
      </c>
      <c r="B349" s="11" t="s">
        <v>181</v>
      </c>
      <c r="C349" s="9" t="s">
        <v>129</v>
      </c>
      <c r="D349" s="9" t="s">
        <v>156</v>
      </c>
      <c r="E349" s="9" t="s">
        <v>182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 t="s">
        <v>9</v>
      </c>
      <c r="U349" s="34">
        <f>U350</f>
        <v>21.2</v>
      </c>
      <c r="V349" s="12">
        <v>9000000</v>
      </c>
      <c r="W349" s="12">
        <v>6000000</v>
      </c>
      <c r="X349" s="11" t="s">
        <v>181</v>
      </c>
    </row>
    <row r="350" spans="1:24" ht="30" customHeight="1">
      <c r="A350" s="11" t="s">
        <v>18</v>
      </c>
      <c r="B350" s="11" t="s">
        <v>18</v>
      </c>
      <c r="C350" s="9" t="s">
        <v>129</v>
      </c>
      <c r="D350" s="9" t="s">
        <v>156</v>
      </c>
      <c r="E350" s="9" t="s">
        <v>182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 t="s">
        <v>19</v>
      </c>
      <c r="U350" s="34">
        <v>21.2</v>
      </c>
      <c r="V350" s="12"/>
      <c r="W350" s="12"/>
      <c r="X350" s="11" t="s">
        <v>18</v>
      </c>
    </row>
    <row r="351" spans="1:24" ht="31.5">
      <c r="A351" s="11"/>
      <c r="B351" s="11" t="s">
        <v>551</v>
      </c>
      <c r="C351" s="9" t="s">
        <v>129</v>
      </c>
      <c r="D351" s="9" t="s">
        <v>156</v>
      </c>
      <c r="E351" s="9" t="s">
        <v>550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34">
        <f>U352+U353</f>
        <v>3828.7</v>
      </c>
      <c r="V351" s="12"/>
      <c r="W351" s="12"/>
      <c r="X351" s="11"/>
    </row>
    <row r="352" spans="1:24" ht="31.5">
      <c r="A352" s="11"/>
      <c r="B352" s="11" t="s">
        <v>18</v>
      </c>
      <c r="C352" s="9" t="s">
        <v>129</v>
      </c>
      <c r="D352" s="9" t="s">
        <v>156</v>
      </c>
      <c r="E352" s="9" t="s">
        <v>550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 t="s">
        <v>19</v>
      </c>
      <c r="U352" s="34">
        <v>971.7</v>
      </c>
      <c r="V352" s="12"/>
      <c r="W352" s="12"/>
      <c r="X352" s="11"/>
    </row>
    <row r="353" spans="1:24" ht="31.5">
      <c r="A353" s="11"/>
      <c r="B353" s="11" t="s">
        <v>137</v>
      </c>
      <c r="C353" s="9" t="s">
        <v>129</v>
      </c>
      <c r="D353" s="9" t="s">
        <v>156</v>
      </c>
      <c r="E353" s="9" t="s">
        <v>550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 t="s">
        <v>138</v>
      </c>
      <c r="U353" s="34">
        <v>2857</v>
      </c>
      <c r="V353" s="12"/>
      <c r="W353" s="12"/>
      <c r="X353" s="11"/>
    </row>
    <row r="354" spans="1:24" ht="31.5">
      <c r="A354" s="11"/>
      <c r="B354" s="11" t="s">
        <v>187</v>
      </c>
      <c r="C354" s="9" t="s">
        <v>129</v>
      </c>
      <c r="D354" s="9" t="s">
        <v>156</v>
      </c>
      <c r="E354" s="9" t="s">
        <v>447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34">
        <f>U355</f>
        <v>74989.7</v>
      </c>
      <c r="V354" s="12"/>
      <c r="W354" s="12"/>
      <c r="X354" s="11"/>
    </row>
    <row r="355" spans="1:24" ht="31.5">
      <c r="A355" s="11"/>
      <c r="B355" s="11" t="s">
        <v>85</v>
      </c>
      <c r="C355" s="9" t="s">
        <v>129</v>
      </c>
      <c r="D355" s="9" t="s">
        <v>156</v>
      </c>
      <c r="E355" s="9" t="s">
        <v>447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 t="s">
        <v>86</v>
      </c>
      <c r="U355" s="34">
        <v>74989.7</v>
      </c>
      <c r="V355" s="12"/>
      <c r="W355" s="12"/>
      <c r="X355" s="11"/>
    </row>
    <row r="356" spans="1:24" ht="78.75">
      <c r="A356" s="11" t="s">
        <v>183</v>
      </c>
      <c r="B356" s="11" t="s">
        <v>183</v>
      </c>
      <c r="C356" s="9" t="s">
        <v>129</v>
      </c>
      <c r="D356" s="9" t="s">
        <v>156</v>
      </c>
      <c r="E356" s="9" t="s">
        <v>184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 t="s">
        <v>9</v>
      </c>
      <c r="U356" s="34">
        <f>U357+U358+U359</f>
        <v>157552.6</v>
      </c>
      <c r="V356" s="12">
        <v>251729000</v>
      </c>
      <c r="W356" s="12">
        <v>265020200</v>
      </c>
      <c r="X356" s="11" t="s">
        <v>183</v>
      </c>
    </row>
    <row r="357" spans="1:24" ht="30" customHeight="1">
      <c r="A357" s="11" t="s">
        <v>133</v>
      </c>
      <c r="B357" s="11" t="s">
        <v>133</v>
      </c>
      <c r="C357" s="9" t="s">
        <v>129</v>
      </c>
      <c r="D357" s="9" t="s">
        <v>156</v>
      </c>
      <c r="E357" s="9" t="s">
        <v>184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 t="s">
        <v>134</v>
      </c>
      <c r="U357" s="34">
        <v>94735.4</v>
      </c>
      <c r="V357" s="12">
        <v>161630200</v>
      </c>
      <c r="W357" s="12">
        <v>170025696</v>
      </c>
      <c r="X357" s="11" t="s">
        <v>133</v>
      </c>
    </row>
    <row r="358" spans="1:24" ht="30" customHeight="1">
      <c r="A358" s="11" t="s">
        <v>18</v>
      </c>
      <c r="B358" s="11" t="s">
        <v>18</v>
      </c>
      <c r="C358" s="9" t="s">
        <v>129</v>
      </c>
      <c r="D358" s="9" t="s">
        <v>156</v>
      </c>
      <c r="E358" s="9" t="s">
        <v>184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 t="s">
        <v>19</v>
      </c>
      <c r="U358" s="34">
        <v>7826.6</v>
      </c>
      <c r="V358" s="12">
        <v>14098800</v>
      </c>
      <c r="W358" s="12">
        <v>15042504</v>
      </c>
      <c r="X358" s="11" t="s">
        <v>18</v>
      </c>
    </row>
    <row r="359" spans="1:24" ht="31.5">
      <c r="A359" s="11" t="s">
        <v>137</v>
      </c>
      <c r="B359" s="11" t="s">
        <v>137</v>
      </c>
      <c r="C359" s="9" t="s">
        <v>129</v>
      </c>
      <c r="D359" s="9" t="s">
        <v>156</v>
      </c>
      <c r="E359" s="9" t="s">
        <v>184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 t="s">
        <v>138</v>
      </c>
      <c r="U359" s="34">
        <v>54990.6</v>
      </c>
      <c r="V359" s="12">
        <v>76000000</v>
      </c>
      <c r="W359" s="12">
        <v>79952000</v>
      </c>
      <c r="X359" s="11" t="s">
        <v>137</v>
      </c>
    </row>
    <row r="360" spans="1:24" ht="31.5">
      <c r="A360" s="11"/>
      <c r="B360" s="11" t="s">
        <v>554</v>
      </c>
      <c r="C360" s="9" t="s">
        <v>129</v>
      </c>
      <c r="D360" s="9" t="s">
        <v>156</v>
      </c>
      <c r="E360" s="9" t="s">
        <v>553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34">
        <f>U361+U362</f>
        <v>305.3</v>
      </c>
      <c r="V360" s="12"/>
      <c r="W360" s="12"/>
      <c r="X360" s="11"/>
    </row>
    <row r="361" spans="1:24" ht="31.5">
      <c r="A361" s="11"/>
      <c r="B361" s="11" t="s">
        <v>18</v>
      </c>
      <c r="C361" s="9" t="s">
        <v>129</v>
      </c>
      <c r="D361" s="9" t="s">
        <v>156</v>
      </c>
      <c r="E361" s="9" t="s">
        <v>553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 t="s">
        <v>19</v>
      </c>
      <c r="U361" s="34">
        <v>81.5</v>
      </c>
      <c r="V361" s="12"/>
      <c r="W361" s="12"/>
      <c r="X361" s="11"/>
    </row>
    <row r="362" spans="1:24" ht="31.5">
      <c r="A362" s="11"/>
      <c r="B362" s="11" t="s">
        <v>137</v>
      </c>
      <c r="C362" s="9" t="s">
        <v>129</v>
      </c>
      <c r="D362" s="9" t="s">
        <v>156</v>
      </c>
      <c r="E362" s="9" t="s">
        <v>553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 t="s">
        <v>138</v>
      </c>
      <c r="U362" s="34">
        <v>223.8</v>
      </c>
      <c r="V362" s="12"/>
      <c r="W362" s="12"/>
      <c r="X362" s="11"/>
    </row>
    <row r="363" spans="1:24" ht="31.5">
      <c r="A363" s="11"/>
      <c r="B363" s="11" t="s">
        <v>555</v>
      </c>
      <c r="C363" s="9" t="s">
        <v>129</v>
      </c>
      <c r="D363" s="9" t="s">
        <v>156</v>
      </c>
      <c r="E363" s="9" t="s">
        <v>552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34">
        <f>U364</f>
        <v>6</v>
      </c>
      <c r="V363" s="12"/>
      <c r="W363" s="12"/>
      <c r="X363" s="11"/>
    </row>
    <row r="364" spans="1:24" ht="31.5">
      <c r="A364" s="11"/>
      <c r="B364" s="11" t="s">
        <v>137</v>
      </c>
      <c r="C364" s="9" t="s">
        <v>129</v>
      </c>
      <c r="D364" s="9" t="s">
        <v>156</v>
      </c>
      <c r="E364" s="9" t="s">
        <v>552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 t="s">
        <v>138</v>
      </c>
      <c r="U364" s="34">
        <v>6</v>
      </c>
      <c r="V364" s="12"/>
      <c r="W364" s="12"/>
      <c r="X364" s="11"/>
    </row>
    <row r="365" spans="1:24" ht="31.5">
      <c r="A365" s="11"/>
      <c r="B365" s="11" t="s">
        <v>342</v>
      </c>
      <c r="C365" s="9" t="s">
        <v>129</v>
      </c>
      <c r="D365" s="9" t="s">
        <v>156</v>
      </c>
      <c r="E365" s="9" t="s">
        <v>343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34">
        <f>U366</f>
        <v>183.4</v>
      </c>
      <c r="V365" s="12"/>
      <c r="W365" s="12"/>
      <c r="X365" s="11"/>
    </row>
    <row r="366" spans="1:24" ht="45" customHeight="1">
      <c r="A366" s="11" t="s">
        <v>185</v>
      </c>
      <c r="B366" s="11" t="s">
        <v>185</v>
      </c>
      <c r="C366" s="9" t="s">
        <v>129</v>
      </c>
      <c r="D366" s="9" t="s">
        <v>156</v>
      </c>
      <c r="E366" s="9" t="s">
        <v>186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 t="s">
        <v>9</v>
      </c>
      <c r="U366" s="34">
        <f>U367+U368</f>
        <v>183.4</v>
      </c>
      <c r="V366" s="12"/>
      <c r="W366" s="12"/>
      <c r="X366" s="11" t="s">
        <v>185</v>
      </c>
    </row>
    <row r="367" spans="1:24" ht="31.5">
      <c r="A367" s="11"/>
      <c r="B367" s="11" t="s">
        <v>18</v>
      </c>
      <c r="C367" s="9" t="s">
        <v>129</v>
      </c>
      <c r="D367" s="9" t="s">
        <v>156</v>
      </c>
      <c r="E367" s="9" t="s">
        <v>186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 t="s">
        <v>19</v>
      </c>
      <c r="U367" s="34">
        <v>99.2</v>
      </c>
      <c r="V367" s="12"/>
      <c r="W367" s="12"/>
      <c r="X367" s="11"/>
    </row>
    <row r="368" spans="1:24" ht="31.5">
      <c r="A368" s="11" t="s">
        <v>137</v>
      </c>
      <c r="B368" s="11" t="s">
        <v>137</v>
      </c>
      <c r="C368" s="9" t="s">
        <v>129</v>
      </c>
      <c r="D368" s="9" t="s">
        <v>156</v>
      </c>
      <c r="E368" s="9" t="s">
        <v>186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 t="s">
        <v>138</v>
      </c>
      <c r="U368" s="34">
        <v>84.2</v>
      </c>
      <c r="V368" s="12"/>
      <c r="W368" s="12"/>
      <c r="X368" s="11" t="s">
        <v>137</v>
      </c>
    </row>
    <row r="369" spans="1:24" ht="31.5">
      <c r="A369" s="11"/>
      <c r="B369" s="11" t="s">
        <v>337</v>
      </c>
      <c r="C369" s="9" t="s">
        <v>129</v>
      </c>
      <c r="D369" s="9" t="s">
        <v>156</v>
      </c>
      <c r="E369" s="9" t="s">
        <v>344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34">
        <f>U370</f>
        <v>2173.1</v>
      </c>
      <c r="V369" s="12"/>
      <c r="W369" s="12"/>
      <c r="X369" s="11"/>
    </row>
    <row r="370" spans="1:24" ht="30" customHeight="1">
      <c r="A370" s="11" t="s">
        <v>187</v>
      </c>
      <c r="B370" s="11" t="s">
        <v>187</v>
      </c>
      <c r="C370" s="9" t="s">
        <v>129</v>
      </c>
      <c r="D370" s="9" t="s">
        <v>156</v>
      </c>
      <c r="E370" s="9" t="s">
        <v>188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 t="s">
        <v>9</v>
      </c>
      <c r="U370" s="34">
        <f>U371</f>
        <v>2173.1</v>
      </c>
      <c r="V370" s="12"/>
      <c r="W370" s="12"/>
      <c r="X370" s="11" t="s">
        <v>187</v>
      </c>
    </row>
    <row r="371" spans="1:24" ht="30" customHeight="1">
      <c r="A371" s="11" t="s">
        <v>85</v>
      </c>
      <c r="B371" s="11" t="s">
        <v>85</v>
      </c>
      <c r="C371" s="9" t="s">
        <v>129</v>
      </c>
      <c r="D371" s="9" t="s">
        <v>156</v>
      </c>
      <c r="E371" s="9" t="s">
        <v>188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 t="s">
        <v>86</v>
      </c>
      <c r="U371" s="34">
        <v>2173.1</v>
      </c>
      <c r="V371" s="12"/>
      <c r="W371" s="12"/>
      <c r="X371" s="11" t="s">
        <v>85</v>
      </c>
    </row>
    <row r="372" spans="1:24" ht="30" customHeight="1">
      <c r="A372" s="11"/>
      <c r="B372" s="11" t="s">
        <v>382</v>
      </c>
      <c r="C372" s="9" t="s">
        <v>129</v>
      </c>
      <c r="D372" s="9" t="s">
        <v>156</v>
      </c>
      <c r="E372" s="9" t="s">
        <v>383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34">
        <f>U373</f>
        <v>1993.6</v>
      </c>
      <c r="V372" s="12"/>
      <c r="W372" s="12"/>
      <c r="X372" s="11"/>
    </row>
    <row r="373" spans="1:24" ht="31.5">
      <c r="A373" s="11"/>
      <c r="B373" s="11" t="s">
        <v>388</v>
      </c>
      <c r="C373" s="9" t="s">
        <v>129</v>
      </c>
      <c r="D373" s="9" t="s">
        <v>156</v>
      </c>
      <c r="E373" s="9" t="s">
        <v>389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34">
        <f>U374</f>
        <v>1993.6</v>
      </c>
      <c r="V373" s="12"/>
      <c r="W373" s="12"/>
      <c r="X373" s="11"/>
    </row>
    <row r="374" spans="1:24" ht="47.25">
      <c r="A374" s="11"/>
      <c r="B374" s="11" t="s">
        <v>390</v>
      </c>
      <c r="C374" s="9" t="s">
        <v>129</v>
      </c>
      <c r="D374" s="9" t="s">
        <v>156</v>
      </c>
      <c r="E374" s="9" t="s">
        <v>391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34">
        <f>U375+U378</f>
        <v>1993.6</v>
      </c>
      <c r="V374" s="12"/>
      <c r="W374" s="12"/>
      <c r="X374" s="11"/>
    </row>
    <row r="375" spans="1:24" ht="30" customHeight="1">
      <c r="A375" s="11" t="s">
        <v>190</v>
      </c>
      <c r="B375" s="11" t="s">
        <v>190</v>
      </c>
      <c r="C375" s="9" t="s">
        <v>129</v>
      </c>
      <c r="D375" s="9" t="s">
        <v>156</v>
      </c>
      <c r="E375" s="9" t="s">
        <v>191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 t="s">
        <v>9</v>
      </c>
      <c r="U375" s="34">
        <f>U376+U377</f>
        <v>782.9</v>
      </c>
      <c r="V375" s="12">
        <v>3309350</v>
      </c>
      <c r="W375" s="12">
        <v>2586400</v>
      </c>
      <c r="X375" s="11" t="s">
        <v>190</v>
      </c>
    </row>
    <row r="376" spans="1:24" ht="30" customHeight="1">
      <c r="A376" s="11" t="s">
        <v>18</v>
      </c>
      <c r="B376" s="11" t="s">
        <v>18</v>
      </c>
      <c r="C376" s="9" t="s">
        <v>129</v>
      </c>
      <c r="D376" s="9" t="s">
        <v>156</v>
      </c>
      <c r="E376" s="9" t="s">
        <v>191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 t="s">
        <v>19</v>
      </c>
      <c r="U376" s="34">
        <v>424</v>
      </c>
      <c r="V376" s="12">
        <v>2908550</v>
      </c>
      <c r="W376" s="12">
        <v>2173600</v>
      </c>
      <c r="X376" s="11" t="s">
        <v>18</v>
      </c>
    </row>
    <row r="377" spans="1:24" ht="15.75">
      <c r="A377" s="11" t="s">
        <v>137</v>
      </c>
      <c r="B377" s="11" t="s">
        <v>137</v>
      </c>
      <c r="C377" s="9" t="s">
        <v>129</v>
      </c>
      <c r="D377" s="9" t="s">
        <v>156</v>
      </c>
      <c r="E377" s="9" t="s">
        <v>191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 t="s">
        <v>138</v>
      </c>
      <c r="U377" s="34">
        <v>358.9</v>
      </c>
      <c r="V377" s="12">
        <v>400800</v>
      </c>
      <c r="W377" s="12">
        <v>412800</v>
      </c>
      <c r="X377" s="11" t="s">
        <v>137</v>
      </c>
    </row>
    <row r="378" spans="1:24" ht="47.25">
      <c r="A378" s="11" t="s">
        <v>192</v>
      </c>
      <c r="B378" s="11" t="s">
        <v>192</v>
      </c>
      <c r="C378" s="9" t="s">
        <v>129</v>
      </c>
      <c r="D378" s="9" t="s">
        <v>156</v>
      </c>
      <c r="E378" s="9" t="s">
        <v>193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 t="s">
        <v>9</v>
      </c>
      <c r="U378" s="34">
        <f>U379+U380</f>
        <v>1210.7</v>
      </c>
      <c r="V378" s="12">
        <v>2727580</v>
      </c>
      <c r="W378" s="12">
        <v>3184860</v>
      </c>
      <c r="X378" s="11" t="s">
        <v>192</v>
      </c>
    </row>
    <row r="379" spans="1:24" ht="30" customHeight="1">
      <c r="A379" s="11" t="s">
        <v>18</v>
      </c>
      <c r="B379" s="11" t="s">
        <v>18</v>
      </c>
      <c r="C379" s="9" t="s">
        <v>129</v>
      </c>
      <c r="D379" s="9" t="s">
        <v>156</v>
      </c>
      <c r="E379" s="9" t="s">
        <v>193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 t="s">
        <v>19</v>
      </c>
      <c r="U379" s="34">
        <v>842.5</v>
      </c>
      <c r="V379" s="12">
        <v>2218340</v>
      </c>
      <c r="W379" s="12">
        <v>2613940</v>
      </c>
      <c r="X379" s="11" t="s">
        <v>18</v>
      </c>
    </row>
    <row r="380" spans="1:24" ht="15.75">
      <c r="A380" s="11" t="s">
        <v>137</v>
      </c>
      <c r="B380" s="11" t="s">
        <v>137</v>
      </c>
      <c r="C380" s="9" t="s">
        <v>129</v>
      </c>
      <c r="D380" s="9" t="s">
        <v>156</v>
      </c>
      <c r="E380" s="9" t="s">
        <v>193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 t="s">
        <v>138</v>
      </c>
      <c r="U380" s="34">
        <v>368.2</v>
      </c>
      <c r="V380" s="12">
        <v>509240</v>
      </c>
      <c r="W380" s="12">
        <v>570920</v>
      </c>
      <c r="X380" s="11" t="s">
        <v>137</v>
      </c>
    </row>
    <row r="381" spans="1:24" ht="15.75">
      <c r="A381" s="11"/>
      <c r="B381" s="11" t="s">
        <v>506</v>
      </c>
      <c r="C381" s="9" t="s">
        <v>129</v>
      </c>
      <c r="D381" s="9" t="s">
        <v>156</v>
      </c>
      <c r="E381" s="9" t="s">
        <v>504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34">
        <f>U382</f>
        <v>4097.5</v>
      </c>
      <c r="V381" s="12"/>
      <c r="W381" s="12"/>
      <c r="X381" s="11"/>
    </row>
    <row r="382" spans="1:24" ht="15.75">
      <c r="A382" s="11"/>
      <c r="B382" s="11" t="s">
        <v>506</v>
      </c>
      <c r="C382" s="9" t="s">
        <v>129</v>
      </c>
      <c r="D382" s="9" t="s">
        <v>156</v>
      </c>
      <c r="E382" s="9" t="s">
        <v>503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34">
        <f>U383</f>
        <v>4097.5</v>
      </c>
      <c r="V382" s="12"/>
      <c r="W382" s="12"/>
      <c r="X382" s="11"/>
    </row>
    <row r="383" spans="1:24" ht="31.5">
      <c r="A383" s="11"/>
      <c r="B383" s="11" t="s">
        <v>547</v>
      </c>
      <c r="C383" s="9" t="s">
        <v>129</v>
      </c>
      <c r="D383" s="9" t="s">
        <v>156</v>
      </c>
      <c r="E383" s="9" t="s">
        <v>546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34">
        <f>U384+U385</f>
        <v>4097.5</v>
      </c>
      <c r="V383" s="12"/>
      <c r="W383" s="12"/>
      <c r="X383" s="11"/>
    </row>
    <row r="384" spans="1:24" ht="31.5">
      <c r="A384" s="11"/>
      <c r="B384" s="11" t="s">
        <v>18</v>
      </c>
      <c r="C384" s="9" t="s">
        <v>129</v>
      </c>
      <c r="D384" s="9" t="s">
        <v>156</v>
      </c>
      <c r="E384" s="9" t="s">
        <v>546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 t="s">
        <v>19</v>
      </c>
      <c r="U384" s="34">
        <v>1404.3</v>
      </c>
      <c r="V384" s="12"/>
      <c r="W384" s="12"/>
      <c r="X384" s="11"/>
    </row>
    <row r="385" spans="1:24" ht="15.75">
      <c r="A385" s="11"/>
      <c r="B385" s="11" t="s">
        <v>137</v>
      </c>
      <c r="C385" s="9" t="s">
        <v>129</v>
      </c>
      <c r="D385" s="9" t="s">
        <v>156</v>
      </c>
      <c r="E385" s="9" t="s">
        <v>546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 t="s">
        <v>138</v>
      </c>
      <c r="U385" s="34">
        <v>2693.2</v>
      </c>
      <c r="V385" s="12"/>
      <c r="W385" s="12"/>
      <c r="X385" s="11"/>
    </row>
    <row r="386" spans="1:24" ht="30" customHeight="1">
      <c r="A386" s="11" t="s">
        <v>194</v>
      </c>
      <c r="B386" s="11" t="s">
        <v>194</v>
      </c>
      <c r="C386" s="9" t="s">
        <v>129</v>
      </c>
      <c r="D386" s="9" t="s">
        <v>129</v>
      </c>
      <c r="E386" s="9" t="s">
        <v>9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 t="s">
        <v>9</v>
      </c>
      <c r="U386" s="34">
        <f>U387+U412+U429</f>
        <v>4497</v>
      </c>
      <c r="V386" s="12">
        <v>10512377</v>
      </c>
      <c r="W386" s="12">
        <v>10613977</v>
      </c>
      <c r="X386" s="11" t="s">
        <v>194</v>
      </c>
    </row>
    <row r="387" spans="1:24" ht="31.5">
      <c r="A387" s="11"/>
      <c r="B387" s="11" t="s">
        <v>312</v>
      </c>
      <c r="C387" s="9" t="s">
        <v>129</v>
      </c>
      <c r="D387" s="9" t="s">
        <v>129</v>
      </c>
      <c r="E387" s="9" t="s">
        <v>313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34">
        <f>U388</f>
        <v>3352.3</v>
      </c>
      <c r="V387" s="12"/>
      <c r="W387" s="12"/>
      <c r="X387" s="11"/>
    </row>
    <row r="388" spans="1:24" ht="31.5">
      <c r="A388" s="11"/>
      <c r="B388" s="11" t="s">
        <v>326</v>
      </c>
      <c r="C388" s="9" t="s">
        <v>129</v>
      </c>
      <c r="D388" s="9" t="s">
        <v>129</v>
      </c>
      <c r="E388" s="9" t="s">
        <v>327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34">
        <f>U389+U397</f>
        <v>3352.3</v>
      </c>
      <c r="V388" s="12"/>
      <c r="W388" s="12"/>
      <c r="X388" s="11"/>
    </row>
    <row r="389" spans="1:24" ht="30" customHeight="1">
      <c r="A389" s="11"/>
      <c r="B389" s="11" t="s">
        <v>322</v>
      </c>
      <c r="C389" s="9" t="s">
        <v>129</v>
      </c>
      <c r="D389" s="9" t="s">
        <v>129</v>
      </c>
      <c r="E389" s="9" t="s">
        <v>328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34">
        <f>U390+U393+U395</f>
        <v>1019.6</v>
      </c>
      <c r="V389" s="12"/>
      <c r="W389" s="12"/>
      <c r="X389" s="11"/>
    </row>
    <row r="390" spans="1:24" ht="30" customHeight="1">
      <c r="A390" s="11" t="s">
        <v>195</v>
      </c>
      <c r="B390" s="11" t="s">
        <v>195</v>
      </c>
      <c r="C390" s="9" t="s">
        <v>129</v>
      </c>
      <c r="D390" s="9" t="s">
        <v>129</v>
      </c>
      <c r="E390" s="9" t="s">
        <v>196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 t="s">
        <v>9</v>
      </c>
      <c r="U390" s="34">
        <f>U391+U392</f>
        <v>869.6</v>
      </c>
      <c r="V390" s="12">
        <v>1658160</v>
      </c>
      <c r="W390" s="12">
        <v>1658160</v>
      </c>
      <c r="X390" s="11" t="s">
        <v>195</v>
      </c>
    </row>
    <row r="391" spans="1:24" ht="15.75">
      <c r="A391" s="11"/>
      <c r="B391" s="11" t="s">
        <v>133</v>
      </c>
      <c r="C391" s="9" t="s">
        <v>129</v>
      </c>
      <c r="D391" s="9" t="s">
        <v>129</v>
      </c>
      <c r="E391" s="9" t="s">
        <v>196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 t="s">
        <v>134</v>
      </c>
      <c r="U391" s="34">
        <v>300.6</v>
      </c>
      <c r="V391" s="12"/>
      <c r="W391" s="12"/>
      <c r="X391" s="11"/>
    </row>
    <row r="392" spans="1:24" ht="47.25">
      <c r="A392" s="11" t="s">
        <v>18</v>
      </c>
      <c r="B392" s="11" t="s">
        <v>18</v>
      </c>
      <c r="C392" s="9" t="s">
        <v>129</v>
      </c>
      <c r="D392" s="9" t="s">
        <v>129</v>
      </c>
      <c r="E392" s="9" t="s">
        <v>196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 t="s">
        <v>19</v>
      </c>
      <c r="U392" s="34">
        <v>569</v>
      </c>
      <c r="V392" s="12">
        <v>912000</v>
      </c>
      <c r="W392" s="12">
        <v>912000</v>
      </c>
      <c r="X392" s="11" t="s">
        <v>18</v>
      </c>
    </row>
    <row r="393" spans="1:24" ht="50.25" customHeight="1">
      <c r="A393" s="11" t="s">
        <v>197</v>
      </c>
      <c r="B393" s="11" t="s">
        <v>197</v>
      </c>
      <c r="C393" s="9" t="s">
        <v>129</v>
      </c>
      <c r="D393" s="9" t="s">
        <v>129</v>
      </c>
      <c r="E393" s="9" t="s">
        <v>198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 t="s">
        <v>9</v>
      </c>
      <c r="U393" s="34">
        <f>U394</f>
        <v>30</v>
      </c>
      <c r="V393" s="12">
        <v>100000</v>
      </c>
      <c r="W393" s="12">
        <v>100000</v>
      </c>
      <c r="X393" s="11" t="s">
        <v>197</v>
      </c>
    </row>
    <row r="394" spans="1:24" ht="30" customHeight="1">
      <c r="A394" s="11" t="s">
        <v>18</v>
      </c>
      <c r="B394" s="11" t="s">
        <v>18</v>
      </c>
      <c r="C394" s="9" t="s">
        <v>129</v>
      </c>
      <c r="D394" s="9" t="s">
        <v>129</v>
      </c>
      <c r="E394" s="9" t="s">
        <v>198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 t="s">
        <v>19</v>
      </c>
      <c r="U394" s="34">
        <v>30</v>
      </c>
      <c r="V394" s="12">
        <v>100000</v>
      </c>
      <c r="W394" s="12">
        <v>100000</v>
      </c>
      <c r="X394" s="11" t="s">
        <v>18</v>
      </c>
    </row>
    <row r="395" spans="1:24" ht="31.5">
      <c r="A395" s="11"/>
      <c r="B395" s="11" t="s">
        <v>557</v>
      </c>
      <c r="C395" s="9" t="s">
        <v>129</v>
      </c>
      <c r="D395" s="9" t="s">
        <v>129</v>
      </c>
      <c r="E395" s="9" t="s">
        <v>556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34">
        <f>U396</f>
        <v>120</v>
      </c>
      <c r="V395" s="12"/>
      <c r="W395" s="12"/>
      <c r="X395" s="11"/>
    </row>
    <row r="396" spans="1:24" ht="31.5">
      <c r="A396" s="11"/>
      <c r="B396" s="11" t="s">
        <v>18</v>
      </c>
      <c r="C396" s="9" t="s">
        <v>129</v>
      </c>
      <c r="D396" s="9" t="s">
        <v>129</v>
      </c>
      <c r="E396" s="9" t="s">
        <v>556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 t="s">
        <v>19</v>
      </c>
      <c r="U396" s="34">
        <v>120</v>
      </c>
      <c r="V396" s="12"/>
      <c r="W396" s="12"/>
      <c r="X396" s="11"/>
    </row>
    <row r="397" spans="1:24" ht="31.5">
      <c r="A397" s="11"/>
      <c r="B397" s="11" t="s">
        <v>329</v>
      </c>
      <c r="C397" s="9" t="s">
        <v>129</v>
      </c>
      <c r="D397" s="9" t="s">
        <v>129</v>
      </c>
      <c r="E397" s="9" t="s">
        <v>330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34">
        <f>U398+U402+U405+U407+U410</f>
        <v>2332.7000000000003</v>
      </c>
      <c r="V397" s="12"/>
      <c r="W397" s="12"/>
      <c r="X397" s="11"/>
    </row>
    <row r="398" spans="1:24" ht="30" customHeight="1">
      <c r="A398" s="11" t="s">
        <v>199</v>
      </c>
      <c r="B398" s="11" t="s">
        <v>199</v>
      </c>
      <c r="C398" s="9" t="s">
        <v>129</v>
      </c>
      <c r="D398" s="9" t="s">
        <v>129</v>
      </c>
      <c r="E398" s="9" t="s">
        <v>200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 t="s">
        <v>9</v>
      </c>
      <c r="U398" s="34">
        <f>U399+U400+U401</f>
        <v>744.5</v>
      </c>
      <c r="V398" s="12">
        <v>1155384</v>
      </c>
      <c r="W398" s="12">
        <v>1155384</v>
      </c>
      <c r="X398" s="11" t="s">
        <v>199</v>
      </c>
    </row>
    <row r="399" spans="1:24" ht="15.75">
      <c r="A399" s="11"/>
      <c r="B399" s="11" t="s">
        <v>133</v>
      </c>
      <c r="C399" s="9" t="s">
        <v>129</v>
      </c>
      <c r="D399" s="9" t="s">
        <v>129</v>
      </c>
      <c r="E399" s="9" t="s">
        <v>200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 t="s">
        <v>134</v>
      </c>
      <c r="U399" s="34">
        <v>292.8</v>
      </c>
      <c r="V399" s="12"/>
      <c r="W399" s="12"/>
      <c r="X399" s="11"/>
    </row>
    <row r="400" spans="1:24" ht="30" customHeight="1">
      <c r="A400" s="11" t="s">
        <v>18</v>
      </c>
      <c r="B400" s="11" t="s">
        <v>18</v>
      </c>
      <c r="C400" s="9" t="s">
        <v>129</v>
      </c>
      <c r="D400" s="9" t="s">
        <v>129</v>
      </c>
      <c r="E400" s="9" t="s">
        <v>200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 t="s">
        <v>19</v>
      </c>
      <c r="U400" s="34">
        <v>222.5</v>
      </c>
      <c r="V400" s="12">
        <v>355539</v>
      </c>
      <c r="W400" s="12">
        <v>355539</v>
      </c>
      <c r="X400" s="11" t="s">
        <v>18</v>
      </c>
    </row>
    <row r="401" spans="1:24" ht="15.75">
      <c r="A401" s="11" t="s">
        <v>137</v>
      </c>
      <c r="B401" s="11" t="s">
        <v>137</v>
      </c>
      <c r="C401" s="9" t="s">
        <v>129</v>
      </c>
      <c r="D401" s="9" t="s">
        <v>129</v>
      </c>
      <c r="E401" s="9" t="s">
        <v>200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 t="s">
        <v>138</v>
      </c>
      <c r="U401" s="34">
        <v>229.2</v>
      </c>
      <c r="V401" s="12">
        <v>229215</v>
      </c>
      <c r="W401" s="12">
        <v>229215</v>
      </c>
      <c r="X401" s="11" t="s">
        <v>137</v>
      </c>
    </row>
    <row r="402" spans="1:24" ht="30" customHeight="1">
      <c r="A402" s="11" t="s">
        <v>201</v>
      </c>
      <c r="B402" s="11" t="s">
        <v>201</v>
      </c>
      <c r="C402" s="9" t="s">
        <v>129</v>
      </c>
      <c r="D402" s="9" t="s">
        <v>129</v>
      </c>
      <c r="E402" s="9" t="s">
        <v>202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 t="s">
        <v>9</v>
      </c>
      <c r="U402" s="34">
        <f>U403+U404</f>
        <v>920.7</v>
      </c>
      <c r="V402" s="12">
        <v>3569633</v>
      </c>
      <c r="W402" s="12">
        <v>3569633</v>
      </c>
      <c r="X402" s="11" t="s">
        <v>201</v>
      </c>
    </row>
    <row r="403" spans="1:24" ht="30" customHeight="1">
      <c r="A403" s="11"/>
      <c r="B403" s="11" t="s">
        <v>18</v>
      </c>
      <c r="C403" s="9" t="s">
        <v>129</v>
      </c>
      <c r="D403" s="9" t="s">
        <v>129</v>
      </c>
      <c r="E403" s="9" t="s">
        <v>202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 t="s">
        <v>19</v>
      </c>
      <c r="U403" s="34">
        <v>115.6</v>
      </c>
      <c r="V403" s="12"/>
      <c r="W403" s="12"/>
      <c r="X403" s="11"/>
    </row>
    <row r="404" spans="1:24" ht="15.75">
      <c r="A404" s="11" t="s">
        <v>137</v>
      </c>
      <c r="B404" s="11" t="s">
        <v>137</v>
      </c>
      <c r="C404" s="9" t="s">
        <v>129</v>
      </c>
      <c r="D404" s="9" t="s">
        <v>129</v>
      </c>
      <c r="E404" s="9" t="s">
        <v>202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 t="s">
        <v>138</v>
      </c>
      <c r="U404" s="34">
        <v>805.1</v>
      </c>
      <c r="V404" s="12">
        <v>840893</v>
      </c>
      <c r="W404" s="12">
        <v>840893</v>
      </c>
      <c r="X404" s="11" t="s">
        <v>137</v>
      </c>
    </row>
    <row r="405" spans="1:24" ht="30" customHeight="1">
      <c r="A405" s="11" t="s">
        <v>203</v>
      </c>
      <c r="B405" s="11" t="s">
        <v>203</v>
      </c>
      <c r="C405" s="9" t="s">
        <v>129</v>
      </c>
      <c r="D405" s="9" t="s">
        <v>129</v>
      </c>
      <c r="E405" s="9" t="s">
        <v>204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 t="s">
        <v>9</v>
      </c>
      <c r="U405" s="34">
        <f>U406</f>
        <v>8</v>
      </c>
      <c r="V405" s="12">
        <v>598700</v>
      </c>
      <c r="W405" s="12">
        <v>631800</v>
      </c>
      <c r="X405" s="11" t="s">
        <v>203</v>
      </c>
    </row>
    <row r="406" spans="1:24" ht="30" customHeight="1">
      <c r="A406" s="11" t="s">
        <v>18</v>
      </c>
      <c r="B406" s="11" t="s">
        <v>18</v>
      </c>
      <c r="C406" s="9" t="s">
        <v>129</v>
      </c>
      <c r="D406" s="9" t="s">
        <v>129</v>
      </c>
      <c r="E406" s="9" t="s">
        <v>204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 t="s">
        <v>19</v>
      </c>
      <c r="U406" s="34">
        <v>8</v>
      </c>
      <c r="V406" s="12">
        <v>399908</v>
      </c>
      <c r="W406" s="12">
        <v>422018</v>
      </c>
      <c r="X406" s="11" t="s">
        <v>18</v>
      </c>
    </row>
    <row r="407" spans="1:24" ht="15.75">
      <c r="A407" s="11"/>
      <c r="B407" s="11" t="s">
        <v>559</v>
      </c>
      <c r="C407" s="9" t="s">
        <v>129</v>
      </c>
      <c r="D407" s="9" t="s">
        <v>129</v>
      </c>
      <c r="E407" s="9" t="s">
        <v>558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34">
        <f>U408+U409</f>
        <v>658.7</v>
      </c>
      <c r="V407" s="12"/>
      <c r="W407" s="12"/>
      <c r="X407" s="11"/>
    </row>
    <row r="408" spans="1:24" ht="31.5">
      <c r="A408" s="11"/>
      <c r="B408" s="11" t="s">
        <v>18</v>
      </c>
      <c r="C408" s="9" t="s">
        <v>129</v>
      </c>
      <c r="D408" s="9" t="s">
        <v>129</v>
      </c>
      <c r="E408" s="9" t="s">
        <v>558</v>
      </c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 t="s">
        <v>19</v>
      </c>
      <c r="U408" s="34">
        <v>152.1</v>
      </c>
      <c r="V408" s="12"/>
      <c r="W408" s="12"/>
      <c r="X408" s="11"/>
    </row>
    <row r="409" spans="1:24" ht="15.75">
      <c r="A409" s="11"/>
      <c r="B409" s="11" t="s">
        <v>137</v>
      </c>
      <c r="C409" s="9" t="s">
        <v>129</v>
      </c>
      <c r="D409" s="9" t="s">
        <v>129</v>
      </c>
      <c r="E409" s="9" t="s">
        <v>558</v>
      </c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 t="s">
        <v>138</v>
      </c>
      <c r="U409" s="34">
        <v>506.6</v>
      </c>
      <c r="V409" s="12"/>
      <c r="W409" s="12"/>
      <c r="X409" s="11"/>
    </row>
    <row r="410" spans="1:24" ht="30" customHeight="1">
      <c r="A410" s="11" t="s">
        <v>201</v>
      </c>
      <c r="B410" s="11" t="s">
        <v>201</v>
      </c>
      <c r="C410" s="9" t="s">
        <v>129</v>
      </c>
      <c r="D410" s="9" t="s">
        <v>129</v>
      </c>
      <c r="E410" s="9" t="s">
        <v>205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 t="s">
        <v>9</v>
      </c>
      <c r="U410" s="34">
        <f>U411</f>
        <v>0.8</v>
      </c>
      <c r="V410" s="12"/>
      <c r="W410" s="12"/>
      <c r="X410" s="11" t="s">
        <v>201</v>
      </c>
    </row>
    <row r="411" spans="1:24" ht="30" customHeight="1">
      <c r="A411" s="11" t="s">
        <v>18</v>
      </c>
      <c r="B411" s="11" t="s">
        <v>18</v>
      </c>
      <c r="C411" s="9" t="s">
        <v>129</v>
      </c>
      <c r="D411" s="9" t="s">
        <v>129</v>
      </c>
      <c r="E411" s="9" t="s">
        <v>205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 t="s">
        <v>19</v>
      </c>
      <c r="U411" s="34">
        <v>0.8</v>
      </c>
      <c r="V411" s="12"/>
      <c r="W411" s="12"/>
      <c r="X411" s="11" t="s">
        <v>18</v>
      </c>
    </row>
    <row r="412" spans="1:24" ht="31.5">
      <c r="A412" s="11"/>
      <c r="B412" s="11" t="s">
        <v>345</v>
      </c>
      <c r="C412" s="9" t="s">
        <v>129</v>
      </c>
      <c r="D412" s="9" t="s">
        <v>129</v>
      </c>
      <c r="E412" s="9" t="s">
        <v>346</v>
      </c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34">
        <f>U413</f>
        <v>792.4</v>
      </c>
      <c r="V412" s="12"/>
      <c r="W412" s="12"/>
      <c r="X412" s="11"/>
    </row>
    <row r="413" spans="1:24" ht="31.5">
      <c r="A413" s="11"/>
      <c r="B413" s="11" t="s">
        <v>376</v>
      </c>
      <c r="C413" s="9" t="s">
        <v>129</v>
      </c>
      <c r="D413" s="9" t="s">
        <v>129</v>
      </c>
      <c r="E413" s="9" t="s">
        <v>377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34">
        <f>U414</f>
        <v>792.4</v>
      </c>
      <c r="V413" s="12"/>
      <c r="W413" s="12"/>
      <c r="X413" s="11"/>
    </row>
    <row r="414" spans="1:24" ht="31.5">
      <c r="A414" s="11"/>
      <c r="B414" s="11" t="s">
        <v>378</v>
      </c>
      <c r="C414" s="9" t="s">
        <v>129</v>
      </c>
      <c r="D414" s="9" t="s">
        <v>129</v>
      </c>
      <c r="E414" s="9" t="s">
        <v>379</v>
      </c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34">
        <f>U415+U417+U419+U421+U423+U425+U427</f>
        <v>792.4</v>
      </c>
      <c r="V414" s="12"/>
      <c r="W414" s="12"/>
      <c r="X414" s="11"/>
    </row>
    <row r="415" spans="1:24" ht="30" customHeight="1">
      <c r="A415" s="11" t="s">
        <v>206</v>
      </c>
      <c r="B415" s="11" t="s">
        <v>206</v>
      </c>
      <c r="C415" s="9" t="s">
        <v>129</v>
      </c>
      <c r="D415" s="9" t="s">
        <v>129</v>
      </c>
      <c r="E415" s="9" t="s">
        <v>207</v>
      </c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 t="s">
        <v>9</v>
      </c>
      <c r="U415" s="34">
        <f>U416</f>
        <v>270</v>
      </c>
      <c r="V415" s="12">
        <v>845000</v>
      </c>
      <c r="W415" s="12">
        <v>845000</v>
      </c>
      <c r="X415" s="11" t="s">
        <v>206</v>
      </c>
    </row>
    <row r="416" spans="1:24" ht="30" customHeight="1">
      <c r="A416" s="11" t="s">
        <v>18</v>
      </c>
      <c r="B416" s="11" t="s">
        <v>18</v>
      </c>
      <c r="C416" s="9" t="s">
        <v>129</v>
      </c>
      <c r="D416" s="9" t="s">
        <v>129</v>
      </c>
      <c r="E416" s="9" t="s">
        <v>207</v>
      </c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 t="s">
        <v>19</v>
      </c>
      <c r="U416" s="34">
        <v>270</v>
      </c>
      <c r="V416" s="12">
        <v>845000</v>
      </c>
      <c r="W416" s="12">
        <v>845000</v>
      </c>
      <c r="X416" s="11" t="s">
        <v>18</v>
      </c>
    </row>
    <row r="417" spans="1:24" ht="31.5">
      <c r="A417" s="11" t="s">
        <v>208</v>
      </c>
      <c r="B417" s="11" t="s">
        <v>208</v>
      </c>
      <c r="C417" s="9" t="s">
        <v>129</v>
      </c>
      <c r="D417" s="9" t="s">
        <v>129</v>
      </c>
      <c r="E417" s="9" t="s">
        <v>209</v>
      </c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 t="s">
        <v>9</v>
      </c>
      <c r="U417" s="34">
        <f>U418</f>
        <v>64.9</v>
      </c>
      <c r="V417" s="12">
        <v>310000</v>
      </c>
      <c r="W417" s="12">
        <v>310000</v>
      </c>
      <c r="X417" s="11" t="s">
        <v>208</v>
      </c>
    </row>
    <row r="418" spans="1:24" ht="30" customHeight="1">
      <c r="A418" s="11" t="s">
        <v>18</v>
      </c>
      <c r="B418" s="11" t="s">
        <v>18</v>
      </c>
      <c r="C418" s="9" t="s">
        <v>129</v>
      </c>
      <c r="D418" s="9" t="s">
        <v>129</v>
      </c>
      <c r="E418" s="9" t="s">
        <v>209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 t="s">
        <v>19</v>
      </c>
      <c r="U418" s="34">
        <v>64.9</v>
      </c>
      <c r="V418" s="12">
        <v>310000</v>
      </c>
      <c r="W418" s="12">
        <v>310000</v>
      </c>
      <c r="X418" s="11" t="s">
        <v>18</v>
      </c>
    </row>
    <row r="419" spans="1:24" ht="30" customHeight="1">
      <c r="A419" s="11" t="s">
        <v>210</v>
      </c>
      <c r="B419" s="11" t="s">
        <v>210</v>
      </c>
      <c r="C419" s="9" t="s">
        <v>129</v>
      </c>
      <c r="D419" s="9" t="s">
        <v>129</v>
      </c>
      <c r="E419" s="9" t="s">
        <v>211</v>
      </c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 t="s">
        <v>9</v>
      </c>
      <c r="U419" s="34">
        <f>U420</f>
        <v>260</v>
      </c>
      <c r="V419" s="12">
        <v>500000</v>
      </c>
      <c r="W419" s="12">
        <v>500000</v>
      </c>
      <c r="X419" s="11" t="s">
        <v>210</v>
      </c>
    </row>
    <row r="420" spans="1:24" ht="30" customHeight="1">
      <c r="A420" s="11" t="s">
        <v>18</v>
      </c>
      <c r="B420" s="11" t="s">
        <v>18</v>
      </c>
      <c r="C420" s="9" t="s">
        <v>129</v>
      </c>
      <c r="D420" s="9" t="s">
        <v>129</v>
      </c>
      <c r="E420" s="9" t="s">
        <v>211</v>
      </c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 t="s">
        <v>19</v>
      </c>
      <c r="U420" s="34">
        <v>260</v>
      </c>
      <c r="V420" s="12">
        <v>500000</v>
      </c>
      <c r="W420" s="12">
        <v>500000</v>
      </c>
      <c r="X420" s="11" t="s">
        <v>18</v>
      </c>
    </row>
    <row r="421" spans="1:24" ht="15.75">
      <c r="A421" s="11"/>
      <c r="B421" s="11" t="s">
        <v>561</v>
      </c>
      <c r="C421" s="9" t="s">
        <v>129</v>
      </c>
      <c r="D421" s="9" t="s">
        <v>129</v>
      </c>
      <c r="E421" s="9" t="s">
        <v>560</v>
      </c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34">
        <f>U422</f>
        <v>135.9</v>
      </c>
      <c r="V421" s="12"/>
      <c r="W421" s="12"/>
      <c r="X421" s="11"/>
    </row>
    <row r="422" spans="1:24" ht="31.5">
      <c r="A422" s="11"/>
      <c r="B422" s="11" t="s">
        <v>18</v>
      </c>
      <c r="C422" s="9" t="s">
        <v>129</v>
      </c>
      <c r="D422" s="9" t="s">
        <v>129</v>
      </c>
      <c r="E422" s="9" t="s">
        <v>560</v>
      </c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 t="s">
        <v>19</v>
      </c>
      <c r="U422" s="34">
        <v>135.9</v>
      </c>
      <c r="V422" s="12"/>
      <c r="W422" s="12"/>
      <c r="X422" s="11"/>
    </row>
    <row r="423" spans="1:24" ht="31.5">
      <c r="A423" s="11"/>
      <c r="B423" s="11" t="s">
        <v>563</v>
      </c>
      <c r="C423" s="9" t="s">
        <v>129</v>
      </c>
      <c r="D423" s="9" t="s">
        <v>129</v>
      </c>
      <c r="E423" s="9" t="s">
        <v>562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34">
        <f>U424</f>
        <v>42.6</v>
      </c>
      <c r="V423" s="12"/>
      <c r="W423" s="12"/>
      <c r="X423" s="11"/>
    </row>
    <row r="424" spans="1:24" ht="31.5">
      <c r="A424" s="11"/>
      <c r="B424" s="11" t="s">
        <v>18</v>
      </c>
      <c r="C424" s="9" t="s">
        <v>129</v>
      </c>
      <c r="D424" s="9" t="s">
        <v>129</v>
      </c>
      <c r="E424" s="9" t="s">
        <v>562</v>
      </c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 t="s">
        <v>19</v>
      </c>
      <c r="U424" s="34">
        <v>42.6</v>
      </c>
      <c r="V424" s="12"/>
      <c r="W424" s="12"/>
      <c r="X424" s="11"/>
    </row>
    <row r="425" spans="1:24" ht="31.5">
      <c r="A425" s="11"/>
      <c r="B425" s="11" t="s">
        <v>565</v>
      </c>
      <c r="C425" s="9" t="s">
        <v>129</v>
      </c>
      <c r="D425" s="9" t="s">
        <v>129</v>
      </c>
      <c r="E425" s="9" t="s">
        <v>564</v>
      </c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34">
        <f>U426</f>
        <v>14</v>
      </c>
      <c r="V425" s="12"/>
      <c r="W425" s="12"/>
      <c r="X425" s="11"/>
    </row>
    <row r="426" spans="1:24" ht="31.5">
      <c r="A426" s="11"/>
      <c r="B426" s="11" t="s">
        <v>18</v>
      </c>
      <c r="C426" s="9" t="s">
        <v>129</v>
      </c>
      <c r="D426" s="9" t="s">
        <v>129</v>
      </c>
      <c r="E426" s="9" t="s">
        <v>564</v>
      </c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 t="s">
        <v>19</v>
      </c>
      <c r="U426" s="34">
        <v>14</v>
      </c>
      <c r="V426" s="12"/>
      <c r="W426" s="12"/>
      <c r="X426" s="11"/>
    </row>
    <row r="427" spans="1:24" ht="31.5">
      <c r="A427" s="11"/>
      <c r="B427" s="11" t="s">
        <v>567</v>
      </c>
      <c r="C427" s="9" t="s">
        <v>129</v>
      </c>
      <c r="D427" s="9" t="s">
        <v>129</v>
      </c>
      <c r="E427" s="9" t="s">
        <v>566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34">
        <f>U428</f>
        <v>5</v>
      </c>
      <c r="V427" s="12"/>
      <c r="W427" s="12"/>
      <c r="X427" s="11"/>
    </row>
    <row r="428" spans="1:24" ht="31.5">
      <c r="A428" s="11"/>
      <c r="B428" s="11" t="s">
        <v>18</v>
      </c>
      <c r="C428" s="9" t="s">
        <v>129</v>
      </c>
      <c r="D428" s="9" t="s">
        <v>129</v>
      </c>
      <c r="E428" s="9" t="s">
        <v>566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 t="s">
        <v>19</v>
      </c>
      <c r="U428" s="34">
        <v>5</v>
      </c>
      <c r="V428" s="12"/>
      <c r="W428" s="12"/>
      <c r="X428" s="11"/>
    </row>
    <row r="429" spans="1:24" ht="31.5">
      <c r="A429" s="11"/>
      <c r="B429" s="11" t="s">
        <v>382</v>
      </c>
      <c r="C429" s="9" t="s">
        <v>129</v>
      </c>
      <c r="D429" s="9" t="s">
        <v>129</v>
      </c>
      <c r="E429" s="9" t="s">
        <v>383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34">
        <f>U430</f>
        <v>352.3</v>
      </c>
      <c r="V429" s="12"/>
      <c r="W429" s="12"/>
      <c r="X429" s="11"/>
    </row>
    <row r="430" spans="1:24" ht="31.5">
      <c r="A430" s="11"/>
      <c r="B430" s="11" t="s">
        <v>384</v>
      </c>
      <c r="C430" s="9" t="s">
        <v>129</v>
      </c>
      <c r="D430" s="9" t="s">
        <v>129</v>
      </c>
      <c r="E430" s="9" t="s">
        <v>385</v>
      </c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34">
        <f>U431</f>
        <v>352.3</v>
      </c>
      <c r="V430" s="12"/>
      <c r="W430" s="12"/>
      <c r="X430" s="11"/>
    </row>
    <row r="431" spans="1:24" ht="31.5">
      <c r="A431" s="11"/>
      <c r="B431" s="11" t="s">
        <v>386</v>
      </c>
      <c r="C431" s="9" t="s">
        <v>129</v>
      </c>
      <c r="D431" s="9" t="s">
        <v>129</v>
      </c>
      <c r="E431" s="9" t="s">
        <v>387</v>
      </c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34">
        <f>U432+U434+U436</f>
        <v>352.3</v>
      </c>
      <c r="V431" s="12"/>
      <c r="W431" s="12"/>
      <c r="X431" s="11"/>
    </row>
    <row r="432" spans="1:24" ht="15.75">
      <c r="A432" s="11"/>
      <c r="B432" s="11" t="s">
        <v>212</v>
      </c>
      <c r="C432" s="9" t="s">
        <v>129</v>
      </c>
      <c r="D432" s="9" t="s">
        <v>129</v>
      </c>
      <c r="E432" s="9" t="s">
        <v>213</v>
      </c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34">
        <f>U433</f>
        <v>43.8</v>
      </c>
      <c r="V432" s="12"/>
      <c r="W432" s="12"/>
      <c r="X432" s="11"/>
    </row>
    <row r="433" spans="1:24" ht="31.5">
      <c r="A433" s="11"/>
      <c r="B433" s="11" t="s">
        <v>18</v>
      </c>
      <c r="C433" s="9" t="s">
        <v>129</v>
      </c>
      <c r="D433" s="9" t="s">
        <v>129</v>
      </c>
      <c r="E433" s="9" t="s">
        <v>213</v>
      </c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 t="s">
        <v>19</v>
      </c>
      <c r="U433" s="34">
        <v>43.8</v>
      </c>
      <c r="V433" s="12"/>
      <c r="W433" s="12"/>
      <c r="X433" s="11"/>
    </row>
    <row r="434" spans="1:24" ht="31.5">
      <c r="A434" s="11"/>
      <c r="B434" s="11" t="s">
        <v>189</v>
      </c>
      <c r="C434" s="9" t="s">
        <v>129</v>
      </c>
      <c r="D434" s="9" t="s">
        <v>129</v>
      </c>
      <c r="E434" s="9" t="s">
        <v>568</v>
      </c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34">
        <f>U435</f>
        <v>119.9</v>
      </c>
      <c r="V434" s="12"/>
      <c r="W434" s="12"/>
      <c r="X434" s="11"/>
    </row>
    <row r="435" spans="1:24" ht="31.5">
      <c r="A435" s="11"/>
      <c r="B435" s="11" t="s">
        <v>18</v>
      </c>
      <c r="C435" s="9" t="s">
        <v>129</v>
      </c>
      <c r="D435" s="9" t="s">
        <v>129</v>
      </c>
      <c r="E435" s="9" t="s">
        <v>568</v>
      </c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 t="s">
        <v>19</v>
      </c>
      <c r="U435" s="34">
        <v>119.9</v>
      </c>
      <c r="V435" s="12"/>
      <c r="W435" s="12"/>
      <c r="X435" s="11"/>
    </row>
    <row r="436" spans="1:24" ht="47.25">
      <c r="A436" s="11" t="s">
        <v>71</v>
      </c>
      <c r="B436" s="11" t="s">
        <v>71</v>
      </c>
      <c r="C436" s="9" t="s">
        <v>129</v>
      </c>
      <c r="D436" s="9" t="s">
        <v>129</v>
      </c>
      <c r="E436" s="9" t="s">
        <v>72</v>
      </c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 t="s">
        <v>9</v>
      </c>
      <c r="U436" s="34">
        <f>U437+U438</f>
        <v>188.60000000000002</v>
      </c>
      <c r="V436" s="12">
        <v>589500</v>
      </c>
      <c r="W436" s="12">
        <v>625000</v>
      </c>
      <c r="X436" s="11" t="s">
        <v>71</v>
      </c>
    </row>
    <row r="437" spans="1:24" ht="15.75">
      <c r="A437" s="11"/>
      <c r="B437" s="11" t="s">
        <v>133</v>
      </c>
      <c r="C437" s="9" t="s">
        <v>129</v>
      </c>
      <c r="D437" s="9" t="s">
        <v>129</v>
      </c>
      <c r="E437" s="9" t="s">
        <v>72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 t="s">
        <v>134</v>
      </c>
      <c r="U437" s="34">
        <v>101.4</v>
      </c>
      <c r="V437" s="12"/>
      <c r="W437" s="12"/>
      <c r="X437" s="11"/>
    </row>
    <row r="438" spans="1:24" ht="47.25">
      <c r="A438" s="11" t="s">
        <v>18</v>
      </c>
      <c r="B438" s="11" t="s">
        <v>18</v>
      </c>
      <c r="C438" s="9" t="s">
        <v>129</v>
      </c>
      <c r="D438" s="9" t="s">
        <v>129</v>
      </c>
      <c r="E438" s="9" t="s">
        <v>72</v>
      </c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 t="s">
        <v>19</v>
      </c>
      <c r="U438" s="34">
        <v>87.2</v>
      </c>
      <c r="V438" s="12">
        <v>409500</v>
      </c>
      <c r="W438" s="12">
        <v>445000</v>
      </c>
      <c r="X438" s="11" t="s">
        <v>18</v>
      </c>
    </row>
    <row r="439" spans="1:24" ht="15.75">
      <c r="A439" s="11" t="s">
        <v>214</v>
      </c>
      <c r="B439" s="11" t="s">
        <v>214</v>
      </c>
      <c r="C439" s="9" t="s">
        <v>129</v>
      </c>
      <c r="D439" s="9" t="s">
        <v>89</v>
      </c>
      <c r="E439" s="9" t="s">
        <v>9</v>
      </c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 t="s">
        <v>9</v>
      </c>
      <c r="U439" s="34">
        <f>U440</f>
        <v>10650.699999999999</v>
      </c>
      <c r="V439" s="12">
        <v>23801976</v>
      </c>
      <c r="W439" s="12">
        <v>24346651</v>
      </c>
      <c r="X439" s="11" t="s">
        <v>214</v>
      </c>
    </row>
    <row r="440" spans="1:24" ht="31.5">
      <c r="A440" s="11"/>
      <c r="B440" s="11" t="s">
        <v>312</v>
      </c>
      <c r="C440" s="9" t="s">
        <v>129</v>
      </c>
      <c r="D440" s="9" t="s">
        <v>89</v>
      </c>
      <c r="E440" s="9" t="s">
        <v>313</v>
      </c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34">
        <f>U441</f>
        <v>10650.699999999999</v>
      </c>
      <c r="V440" s="12"/>
      <c r="W440" s="12"/>
      <c r="X440" s="11"/>
    </row>
    <row r="441" spans="1:24" ht="15.75">
      <c r="A441" s="11"/>
      <c r="B441" s="11" t="s">
        <v>331</v>
      </c>
      <c r="C441" s="9" t="s">
        <v>129</v>
      </c>
      <c r="D441" s="9" t="s">
        <v>89</v>
      </c>
      <c r="E441" s="9" t="s">
        <v>332</v>
      </c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34">
        <f>U442</f>
        <v>10650.699999999999</v>
      </c>
      <c r="V441" s="12"/>
      <c r="W441" s="12"/>
      <c r="X441" s="11"/>
    </row>
    <row r="442" spans="1:24" ht="31.5">
      <c r="A442" s="11"/>
      <c r="B442" s="11" t="s">
        <v>322</v>
      </c>
      <c r="C442" s="9" t="s">
        <v>129</v>
      </c>
      <c r="D442" s="9" t="s">
        <v>89</v>
      </c>
      <c r="E442" s="9" t="s">
        <v>333</v>
      </c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34">
        <f>U443+U447+U449+U451</f>
        <v>10650.699999999999</v>
      </c>
      <c r="V442" s="12"/>
      <c r="W442" s="12"/>
      <c r="X442" s="11"/>
    </row>
    <row r="443" spans="1:24" ht="31.5">
      <c r="A443" s="11" t="s">
        <v>215</v>
      </c>
      <c r="B443" s="11" t="s">
        <v>215</v>
      </c>
      <c r="C443" s="9" t="s">
        <v>129</v>
      </c>
      <c r="D443" s="9" t="s">
        <v>89</v>
      </c>
      <c r="E443" s="9" t="s">
        <v>216</v>
      </c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 t="s">
        <v>9</v>
      </c>
      <c r="U443" s="34">
        <f>U444+U445+U446</f>
        <v>9978.999999999998</v>
      </c>
      <c r="V443" s="12">
        <v>23051976</v>
      </c>
      <c r="W443" s="12">
        <v>23696651</v>
      </c>
      <c r="X443" s="11" t="s">
        <v>215</v>
      </c>
    </row>
    <row r="444" spans="1:24" ht="31.5">
      <c r="A444" s="11" t="s">
        <v>133</v>
      </c>
      <c r="B444" s="11" t="s">
        <v>133</v>
      </c>
      <c r="C444" s="9" t="s">
        <v>129</v>
      </c>
      <c r="D444" s="9" t="s">
        <v>89</v>
      </c>
      <c r="E444" s="9" t="s">
        <v>216</v>
      </c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 t="s">
        <v>134</v>
      </c>
      <c r="U444" s="34">
        <v>8977.8</v>
      </c>
      <c r="V444" s="12">
        <v>21234366</v>
      </c>
      <c r="W444" s="12">
        <v>22256785</v>
      </c>
      <c r="X444" s="11" t="s">
        <v>133</v>
      </c>
    </row>
    <row r="445" spans="1:24" ht="47.25">
      <c r="A445" s="11" t="s">
        <v>18</v>
      </c>
      <c r="B445" s="11" t="s">
        <v>18</v>
      </c>
      <c r="C445" s="9" t="s">
        <v>129</v>
      </c>
      <c r="D445" s="9" t="s">
        <v>89</v>
      </c>
      <c r="E445" s="9" t="s">
        <v>216</v>
      </c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 t="s">
        <v>19</v>
      </c>
      <c r="U445" s="34">
        <v>855.3</v>
      </c>
      <c r="V445" s="12">
        <v>1578810</v>
      </c>
      <c r="W445" s="12">
        <v>1200566</v>
      </c>
      <c r="X445" s="11" t="s">
        <v>18</v>
      </c>
    </row>
    <row r="446" spans="1:24" ht="15.75">
      <c r="A446" s="11" t="s">
        <v>33</v>
      </c>
      <c r="B446" s="11" t="s">
        <v>33</v>
      </c>
      <c r="C446" s="9" t="s">
        <v>129</v>
      </c>
      <c r="D446" s="9" t="s">
        <v>89</v>
      </c>
      <c r="E446" s="9" t="s">
        <v>216</v>
      </c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 t="s">
        <v>34</v>
      </c>
      <c r="U446" s="34">
        <v>145.9</v>
      </c>
      <c r="V446" s="12">
        <v>238800</v>
      </c>
      <c r="W446" s="12">
        <v>239300</v>
      </c>
      <c r="X446" s="11" t="s">
        <v>33</v>
      </c>
    </row>
    <row r="447" spans="1:24" ht="47.25">
      <c r="A447" s="11" t="s">
        <v>217</v>
      </c>
      <c r="B447" s="11" t="s">
        <v>217</v>
      </c>
      <c r="C447" s="9" t="s">
        <v>129</v>
      </c>
      <c r="D447" s="9" t="s">
        <v>89</v>
      </c>
      <c r="E447" s="9" t="s">
        <v>218</v>
      </c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 t="s">
        <v>9</v>
      </c>
      <c r="U447" s="34">
        <f>U448</f>
        <v>22</v>
      </c>
      <c r="V447" s="12">
        <v>100000</v>
      </c>
      <c r="W447" s="12">
        <v>100000</v>
      </c>
      <c r="X447" s="11" t="s">
        <v>217</v>
      </c>
    </row>
    <row r="448" spans="1:24" ht="47.25">
      <c r="A448" s="11" t="s">
        <v>18</v>
      </c>
      <c r="B448" s="11" t="s">
        <v>18</v>
      </c>
      <c r="C448" s="9" t="s">
        <v>129</v>
      </c>
      <c r="D448" s="9" t="s">
        <v>89</v>
      </c>
      <c r="E448" s="9" t="s">
        <v>218</v>
      </c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 t="s">
        <v>19</v>
      </c>
      <c r="U448" s="34">
        <v>22</v>
      </c>
      <c r="V448" s="12">
        <v>100000</v>
      </c>
      <c r="W448" s="12">
        <v>100000</v>
      </c>
      <c r="X448" s="11" t="s">
        <v>18</v>
      </c>
    </row>
    <row r="449" spans="1:24" ht="31.5">
      <c r="A449" s="11" t="s">
        <v>219</v>
      </c>
      <c r="B449" s="11" t="s">
        <v>219</v>
      </c>
      <c r="C449" s="9" t="s">
        <v>129</v>
      </c>
      <c r="D449" s="9" t="s">
        <v>89</v>
      </c>
      <c r="E449" s="9" t="s">
        <v>220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 t="s">
        <v>9</v>
      </c>
      <c r="U449" s="34">
        <f>U450</f>
        <v>529.7</v>
      </c>
      <c r="V449" s="12">
        <v>500000</v>
      </c>
      <c r="W449" s="12">
        <v>400000</v>
      </c>
      <c r="X449" s="11" t="s">
        <v>219</v>
      </c>
    </row>
    <row r="450" spans="1:24" ht="47.25">
      <c r="A450" s="11" t="s">
        <v>18</v>
      </c>
      <c r="B450" s="11" t="s">
        <v>18</v>
      </c>
      <c r="C450" s="9" t="s">
        <v>129</v>
      </c>
      <c r="D450" s="9" t="s">
        <v>89</v>
      </c>
      <c r="E450" s="9" t="s">
        <v>220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 t="s">
        <v>19</v>
      </c>
      <c r="U450" s="34">
        <v>529.7</v>
      </c>
      <c r="V450" s="12">
        <v>500000</v>
      </c>
      <c r="W450" s="12">
        <v>400000</v>
      </c>
      <c r="X450" s="11" t="s">
        <v>18</v>
      </c>
    </row>
    <row r="451" spans="1:24" ht="31.5">
      <c r="A451" s="11"/>
      <c r="B451" s="11" t="s">
        <v>570</v>
      </c>
      <c r="C451" s="9" t="s">
        <v>129</v>
      </c>
      <c r="D451" s="9" t="s">
        <v>89</v>
      </c>
      <c r="E451" s="9" t="s">
        <v>569</v>
      </c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34">
        <f>U452+U453</f>
        <v>120</v>
      </c>
      <c r="V451" s="12"/>
      <c r="W451" s="12"/>
      <c r="X451" s="11"/>
    </row>
    <row r="452" spans="1:24" ht="31.5">
      <c r="A452" s="11"/>
      <c r="B452" s="11" t="s">
        <v>18</v>
      </c>
      <c r="C452" s="9" t="s">
        <v>129</v>
      </c>
      <c r="D452" s="9" t="s">
        <v>89</v>
      </c>
      <c r="E452" s="9" t="s">
        <v>569</v>
      </c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 t="s">
        <v>19</v>
      </c>
      <c r="U452" s="34">
        <v>60</v>
      </c>
      <c r="V452" s="12"/>
      <c r="W452" s="12"/>
      <c r="X452" s="11"/>
    </row>
    <row r="453" spans="1:24" ht="15.75">
      <c r="A453" s="11"/>
      <c r="B453" s="11" t="s">
        <v>137</v>
      </c>
      <c r="C453" s="9" t="s">
        <v>129</v>
      </c>
      <c r="D453" s="9" t="s">
        <v>89</v>
      </c>
      <c r="E453" s="9" t="s">
        <v>569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 t="s">
        <v>138</v>
      </c>
      <c r="U453" s="34">
        <v>60</v>
      </c>
      <c r="V453" s="12"/>
      <c r="W453" s="12"/>
      <c r="X453" s="11"/>
    </row>
    <row r="454" spans="1:24" ht="15.75">
      <c r="A454" s="8" t="s">
        <v>221</v>
      </c>
      <c r="B454" s="8" t="s">
        <v>221</v>
      </c>
      <c r="C454" s="4" t="s">
        <v>100</v>
      </c>
      <c r="D454" s="4" t="s">
        <v>8</v>
      </c>
      <c r="E454" s="4" t="s">
        <v>9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 t="s">
        <v>9</v>
      </c>
      <c r="U454" s="33">
        <f>U455</f>
        <v>1593.7</v>
      </c>
      <c r="V454" s="10">
        <v>3307723</v>
      </c>
      <c r="W454" s="10">
        <v>3312723</v>
      </c>
      <c r="X454" s="8" t="s">
        <v>221</v>
      </c>
    </row>
    <row r="455" spans="1:24" ht="15.75">
      <c r="A455" s="11" t="s">
        <v>222</v>
      </c>
      <c r="B455" s="11" t="s">
        <v>222</v>
      </c>
      <c r="C455" s="9" t="s">
        <v>100</v>
      </c>
      <c r="D455" s="9" t="s">
        <v>7</v>
      </c>
      <c r="E455" s="9" t="s">
        <v>9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 t="s">
        <v>9</v>
      </c>
      <c r="U455" s="34">
        <f>U456+U465+U470</f>
        <v>1593.7</v>
      </c>
      <c r="V455" s="12">
        <v>3307723</v>
      </c>
      <c r="W455" s="12">
        <v>3312723</v>
      </c>
      <c r="X455" s="11" t="s">
        <v>222</v>
      </c>
    </row>
    <row r="456" spans="1:24" ht="31.5">
      <c r="A456" s="11"/>
      <c r="B456" s="11" t="s">
        <v>345</v>
      </c>
      <c r="C456" s="9" t="s">
        <v>100</v>
      </c>
      <c r="D456" s="9" t="s">
        <v>7</v>
      </c>
      <c r="E456" s="9" t="s">
        <v>346</v>
      </c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34">
        <f>U457</f>
        <v>292</v>
      </c>
      <c r="V456" s="12"/>
      <c r="W456" s="12"/>
      <c r="X456" s="11"/>
    </row>
    <row r="457" spans="1:24" ht="31.5">
      <c r="A457" s="11"/>
      <c r="B457" s="11" t="s">
        <v>376</v>
      </c>
      <c r="C457" s="9" t="s">
        <v>100</v>
      </c>
      <c r="D457" s="9" t="s">
        <v>7</v>
      </c>
      <c r="E457" s="9" t="s">
        <v>377</v>
      </c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34">
        <f>U458</f>
        <v>292</v>
      </c>
      <c r="V457" s="12"/>
      <c r="W457" s="12"/>
      <c r="X457" s="11"/>
    </row>
    <row r="458" spans="1:24" ht="31.5">
      <c r="A458" s="11"/>
      <c r="B458" s="11" t="s">
        <v>380</v>
      </c>
      <c r="C458" s="9" t="s">
        <v>100</v>
      </c>
      <c r="D458" s="9" t="s">
        <v>7</v>
      </c>
      <c r="E458" s="9" t="s">
        <v>381</v>
      </c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34">
        <f>U459+U461+U463</f>
        <v>292</v>
      </c>
      <c r="V458" s="12"/>
      <c r="W458" s="12"/>
      <c r="X458" s="11"/>
    </row>
    <row r="459" spans="1:24" ht="94.5">
      <c r="A459" s="11" t="s">
        <v>223</v>
      </c>
      <c r="B459" s="11" t="s">
        <v>223</v>
      </c>
      <c r="C459" s="9" t="s">
        <v>100</v>
      </c>
      <c r="D459" s="9" t="s">
        <v>7</v>
      </c>
      <c r="E459" s="9" t="s">
        <v>224</v>
      </c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 t="s">
        <v>9</v>
      </c>
      <c r="U459" s="34">
        <f>U460</f>
        <v>214</v>
      </c>
      <c r="V459" s="12">
        <v>436000</v>
      </c>
      <c r="W459" s="12">
        <v>436000</v>
      </c>
      <c r="X459" s="11" t="s">
        <v>223</v>
      </c>
    </row>
    <row r="460" spans="1:24" ht="15.75">
      <c r="A460" s="11" t="s">
        <v>123</v>
      </c>
      <c r="B460" s="11" t="s">
        <v>123</v>
      </c>
      <c r="C460" s="9" t="s">
        <v>100</v>
      </c>
      <c r="D460" s="9" t="s">
        <v>7</v>
      </c>
      <c r="E460" s="9" t="s">
        <v>224</v>
      </c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 t="s">
        <v>124</v>
      </c>
      <c r="U460" s="34">
        <v>214</v>
      </c>
      <c r="V460" s="12">
        <v>436000</v>
      </c>
      <c r="W460" s="12">
        <v>436000</v>
      </c>
      <c r="X460" s="11" t="s">
        <v>123</v>
      </c>
    </row>
    <row r="461" spans="1:24" ht="63">
      <c r="A461" s="11"/>
      <c r="B461" s="11" t="s">
        <v>574</v>
      </c>
      <c r="C461" s="9" t="s">
        <v>100</v>
      </c>
      <c r="D461" s="9" t="s">
        <v>7</v>
      </c>
      <c r="E461" s="9" t="s">
        <v>572</v>
      </c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34">
        <f>U462</f>
        <v>70</v>
      </c>
      <c r="V461" s="12"/>
      <c r="W461" s="12"/>
      <c r="X461" s="11"/>
    </row>
    <row r="462" spans="1:24" ht="15.75">
      <c r="A462" s="11"/>
      <c r="B462" s="11" t="s">
        <v>123</v>
      </c>
      <c r="C462" s="9" t="s">
        <v>100</v>
      </c>
      <c r="D462" s="9" t="s">
        <v>7</v>
      </c>
      <c r="E462" s="9" t="s">
        <v>572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 t="s">
        <v>124</v>
      </c>
      <c r="U462" s="34">
        <v>70</v>
      </c>
      <c r="V462" s="12"/>
      <c r="W462" s="12"/>
      <c r="X462" s="11"/>
    </row>
    <row r="463" spans="1:24" ht="47.25">
      <c r="A463" s="11"/>
      <c r="B463" s="11" t="s">
        <v>573</v>
      </c>
      <c r="C463" s="9" t="s">
        <v>100</v>
      </c>
      <c r="D463" s="9" t="s">
        <v>7</v>
      </c>
      <c r="E463" s="9" t="s">
        <v>571</v>
      </c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34">
        <f>U464</f>
        <v>8</v>
      </c>
      <c r="V463" s="12"/>
      <c r="W463" s="12"/>
      <c r="X463" s="11"/>
    </row>
    <row r="464" spans="1:24" ht="15.75">
      <c r="A464" s="11"/>
      <c r="B464" s="11" t="s">
        <v>123</v>
      </c>
      <c r="C464" s="9" t="s">
        <v>100</v>
      </c>
      <c r="D464" s="9" t="s">
        <v>7</v>
      </c>
      <c r="E464" s="9" t="s">
        <v>571</v>
      </c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 t="s">
        <v>124</v>
      </c>
      <c r="U464" s="34">
        <v>8</v>
      </c>
      <c r="V464" s="12"/>
      <c r="W464" s="12"/>
      <c r="X464" s="11"/>
    </row>
    <row r="465" spans="1:24" ht="31.5">
      <c r="A465" s="11"/>
      <c r="B465" s="11" t="s">
        <v>382</v>
      </c>
      <c r="C465" s="9" t="s">
        <v>100</v>
      </c>
      <c r="D465" s="9" t="s">
        <v>7</v>
      </c>
      <c r="E465" s="9" t="s">
        <v>383</v>
      </c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34">
        <f>U466</f>
        <v>55</v>
      </c>
      <c r="V465" s="12"/>
      <c r="W465" s="12"/>
      <c r="X465" s="11"/>
    </row>
    <row r="466" spans="1:24" ht="31.5">
      <c r="A466" s="11"/>
      <c r="B466" s="11" t="s">
        <v>384</v>
      </c>
      <c r="C466" s="9" t="s">
        <v>100</v>
      </c>
      <c r="D466" s="9" t="s">
        <v>7</v>
      </c>
      <c r="E466" s="9" t="s">
        <v>385</v>
      </c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34">
        <f>U467</f>
        <v>55</v>
      </c>
      <c r="V466" s="12"/>
      <c r="W466" s="12"/>
      <c r="X466" s="11"/>
    </row>
    <row r="467" spans="1:24" ht="31.5">
      <c r="A467" s="11"/>
      <c r="B467" s="11" t="s">
        <v>386</v>
      </c>
      <c r="C467" s="9" t="s">
        <v>100</v>
      </c>
      <c r="D467" s="9" t="s">
        <v>7</v>
      </c>
      <c r="E467" s="9" t="s">
        <v>387</v>
      </c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34">
        <f>U468</f>
        <v>55</v>
      </c>
      <c r="V467" s="12"/>
      <c r="W467" s="12"/>
      <c r="X467" s="11"/>
    </row>
    <row r="468" spans="1:24" ht="15.75">
      <c r="A468" s="11"/>
      <c r="B468" s="11" t="s">
        <v>212</v>
      </c>
      <c r="C468" s="9" t="s">
        <v>100</v>
      </c>
      <c r="D468" s="9" t="s">
        <v>7</v>
      </c>
      <c r="E468" s="9" t="s">
        <v>213</v>
      </c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34">
        <f>U469</f>
        <v>55</v>
      </c>
      <c r="V468" s="12"/>
      <c r="W468" s="12"/>
      <c r="X468" s="11"/>
    </row>
    <row r="469" spans="1:24" ht="31.5">
      <c r="A469" s="11"/>
      <c r="B469" s="11" t="s">
        <v>18</v>
      </c>
      <c r="C469" s="9" t="s">
        <v>100</v>
      </c>
      <c r="D469" s="9" t="s">
        <v>7</v>
      </c>
      <c r="E469" s="9" t="s">
        <v>213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 t="s">
        <v>19</v>
      </c>
      <c r="U469" s="34">
        <v>55</v>
      </c>
      <c r="V469" s="12"/>
      <c r="W469" s="12"/>
      <c r="X469" s="11"/>
    </row>
    <row r="470" spans="1:24" ht="31.5">
      <c r="A470" s="11"/>
      <c r="B470" s="11" t="s">
        <v>408</v>
      </c>
      <c r="C470" s="9" t="s">
        <v>100</v>
      </c>
      <c r="D470" s="9" t="s">
        <v>7</v>
      </c>
      <c r="E470" s="9" t="s">
        <v>409</v>
      </c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34">
        <f>U471</f>
        <v>1246.7</v>
      </c>
      <c r="V470" s="12"/>
      <c r="W470" s="12"/>
      <c r="X470" s="11"/>
    </row>
    <row r="471" spans="1:24" ht="31.5">
      <c r="A471" s="11"/>
      <c r="B471" s="11" t="s">
        <v>410</v>
      </c>
      <c r="C471" s="9" t="s">
        <v>100</v>
      </c>
      <c r="D471" s="9" t="s">
        <v>7</v>
      </c>
      <c r="E471" s="9" t="s">
        <v>411</v>
      </c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34">
        <f>U472</f>
        <v>1246.7</v>
      </c>
      <c r="V471" s="12"/>
      <c r="W471" s="12"/>
      <c r="X471" s="11"/>
    </row>
    <row r="472" spans="1:24" ht="31.5">
      <c r="A472" s="11"/>
      <c r="B472" s="11" t="s">
        <v>412</v>
      </c>
      <c r="C472" s="9" t="s">
        <v>100</v>
      </c>
      <c r="D472" s="9" t="s">
        <v>7</v>
      </c>
      <c r="E472" s="9" t="s">
        <v>413</v>
      </c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34">
        <f>U473</f>
        <v>1246.7</v>
      </c>
      <c r="V472" s="12"/>
      <c r="W472" s="12"/>
      <c r="X472" s="11"/>
    </row>
    <row r="473" spans="1:24" ht="46.5" customHeight="1">
      <c r="A473" s="11" t="s">
        <v>225</v>
      </c>
      <c r="B473" s="11" t="s">
        <v>225</v>
      </c>
      <c r="C473" s="9" t="s">
        <v>100</v>
      </c>
      <c r="D473" s="9" t="s">
        <v>7</v>
      </c>
      <c r="E473" s="9" t="s">
        <v>226</v>
      </c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 t="s">
        <v>9</v>
      </c>
      <c r="U473" s="34">
        <f>U474</f>
        <v>1246.7</v>
      </c>
      <c r="V473" s="12">
        <v>2493323</v>
      </c>
      <c r="W473" s="12">
        <v>2493323</v>
      </c>
      <c r="X473" s="11" t="s">
        <v>225</v>
      </c>
    </row>
    <row r="474" spans="1:24" ht="15.75">
      <c r="A474" s="11" t="s">
        <v>123</v>
      </c>
      <c r="B474" s="11" t="s">
        <v>123</v>
      </c>
      <c r="C474" s="9" t="s">
        <v>100</v>
      </c>
      <c r="D474" s="9" t="s">
        <v>7</v>
      </c>
      <c r="E474" s="9" t="s">
        <v>226</v>
      </c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 t="s">
        <v>124</v>
      </c>
      <c r="U474" s="34">
        <v>1246.7</v>
      </c>
      <c r="V474" s="12">
        <v>2493323</v>
      </c>
      <c r="W474" s="12">
        <v>2493323</v>
      </c>
      <c r="X474" s="11" t="s">
        <v>123</v>
      </c>
    </row>
    <row r="475" spans="1:24" ht="15.75">
      <c r="A475" s="8" t="s">
        <v>227</v>
      </c>
      <c r="B475" s="8" t="s">
        <v>227</v>
      </c>
      <c r="C475" s="4" t="s">
        <v>115</v>
      </c>
      <c r="D475" s="4" t="s">
        <v>8</v>
      </c>
      <c r="E475" s="4" t="s">
        <v>9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 t="s">
        <v>9</v>
      </c>
      <c r="U475" s="33">
        <f>U476+U482+U495+U534+U549</f>
        <v>68569</v>
      </c>
      <c r="V475" s="10">
        <v>171673800</v>
      </c>
      <c r="W475" s="10">
        <v>162831400</v>
      </c>
      <c r="X475" s="8" t="s">
        <v>227</v>
      </c>
    </row>
    <row r="476" spans="1:24" ht="15.75">
      <c r="A476" s="11" t="s">
        <v>228</v>
      </c>
      <c r="B476" s="11" t="s">
        <v>228</v>
      </c>
      <c r="C476" s="9" t="s">
        <v>115</v>
      </c>
      <c r="D476" s="9" t="s">
        <v>7</v>
      </c>
      <c r="E476" s="9" t="s">
        <v>9</v>
      </c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 t="s">
        <v>9</v>
      </c>
      <c r="U476" s="34">
        <f>U477</f>
        <v>5394.7</v>
      </c>
      <c r="V476" s="12">
        <v>10938000</v>
      </c>
      <c r="W476" s="12">
        <v>10938000</v>
      </c>
      <c r="X476" s="11" t="s">
        <v>228</v>
      </c>
    </row>
    <row r="477" spans="1:24" ht="31.5">
      <c r="A477" s="11"/>
      <c r="B477" s="11" t="s">
        <v>345</v>
      </c>
      <c r="C477" s="9" t="s">
        <v>115</v>
      </c>
      <c r="D477" s="9" t="s">
        <v>7</v>
      </c>
      <c r="E477" s="9" t="s">
        <v>346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34">
        <f>U478</f>
        <v>5394.7</v>
      </c>
      <c r="V477" s="12"/>
      <c r="W477" s="12"/>
      <c r="X477" s="11"/>
    </row>
    <row r="478" spans="1:24" ht="31.5">
      <c r="A478" s="11"/>
      <c r="B478" s="11" t="s">
        <v>347</v>
      </c>
      <c r="C478" s="9" t="s">
        <v>115</v>
      </c>
      <c r="D478" s="9" t="s">
        <v>7</v>
      </c>
      <c r="E478" s="9" t="s">
        <v>348</v>
      </c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34">
        <f>U479</f>
        <v>5394.7</v>
      </c>
      <c r="V478" s="12"/>
      <c r="W478" s="12"/>
      <c r="X478" s="11"/>
    </row>
    <row r="479" spans="1:24" ht="31.5">
      <c r="A479" s="11"/>
      <c r="B479" s="11" t="s">
        <v>351</v>
      </c>
      <c r="C479" s="9" t="s">
        <v>115</v>
      </c>
      <c r="D479" s="9" t="s">
        <v>7</v>
      </c>
      <c r="E479" s="9" t="s">
        <v>352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34">
        <f>U480</f>
        <v>5394.7</v>
      </c>
      <c r="V479" s="12"/>
      <c r="W479" s="12"/>
      <c r="X479" s="11"/>
    </row>
    <row r="480" spans="1:24" ht="53.25" customHeight="1">
      <c r="A480" s="11" t="s">
        <v>229</v>
      </c>
      <c r="B480" s="11" t="s">
        <v>229</v>
      </c>
      <c r="C480" s="9" t="s">
        <v>115</v>
      </c>
      <c r="D480" s="9" t="s">
        <v>7</v>
      </c>
      <c r="E480" s="9" t="s">
        <v>230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 t="s">
        <v>9</v>
      </c>
      <c r="U480" s="34">
        <f>U481</f>
        <v>5394.7</v>
      </c>
      <c r="V480" s="12">
        <v>10938000</v>
      </c>
      <c r="W480" s="12">
        <v>10938000</v>
      </c>
      <c r="X480" s="11" t="s">
        <v>229</v>
      </c>
    </row>
    <row r="481" spans="1:24" ht="28.5" customHeight="1">
      <c r="A481" s="11" t="s">
        <v>97</v>
      </c>
      <c r="B481" s="11" t="s">
        <v>97</v>
      </c>
      <c r="C481" s="9" t="s">
        <v>115</v>
      </c>
      <c r="D481" s="9" t="s">
        <v>7</v>
      </c>
      <c r="E481" s="9" t="s">
        <v>230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 t="s">
        <v>98</v>
      </c>
      <c r="U481" s="34">
        <v>5394.7</v>
      </c>
      <c r="V481" s="12">
        <v>10938000</v>
      </c>
      <c r="W481" s="12">
        <v>10938000</v>
      </c>
      <c r="X481" s="11" t="s">
        <v>97</v>
      </c>
    </row>
    <row r="482" spans="1:24" ht="15.75">
      <c r="A482" s="11" t="s">
        <v>231</v>
      </c>
      <c r="B482" s="11" t="s">
        <v>231</v>
      </c>
      <c r="C482" s="9" t="s">
        <v>115</v>
      </c>
      <c r="D482" s="9" t="s">
        <v>156</v>
      </c>
      <c r="E482" s="9" t="s">
        <v>9</v>
      </c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 t="s">
        <v>9</v>
      </c>
      <c r="U482" s="34">
        <f>U483</f>
        <v>12781</v>
      </c>
      <c r="V482" s="12">
        <v>30903400</v>
      </c>
      <c r="W482" s="12">
        <v>38201400</v>
      </c>
      <c r="X482" s="11" t="s">
        <v>231</v>
      </c>
    </row>
    <row r="483" spans="1:24" ht="31.5">
      <c r="A483" s="11"/>
      <c r="B483" s="11" t="s">
        <v>345</v>
      </c>
      <c r="C483" s="9" t="s">
        <v>115</v>
      </c>
      <c r="D483" s="9" t="s">
        <v>156</v>
      </c>
      <c r="E483" s="9" t="s">
        <v>346</v>
      </c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34">
        <f>U484</f>
        <v>12781</v>
      </c>
      <c r="V483" s="12"/>
      <c r="W483" s="12"/>
      <c r="X483" s="11"/>
    </row>
    <row r="484" spans="1:24" ht="31.5">
      <c r="A484" s="11"/>
      <c r="B484" s="11" t="s">
        <v>353</v>
      </c>
      <c r="C484" s="9" t="s">
        <v>115</v>
      </c>
      <c r="D484" s="9" t="s">
        <v>156</v>
      </c>
      <c r="E484" s="9" t="s">
        <v>354</v>
      </c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34">
        <f>U485+U491</f>
        <v>12781</v>
      </c>
      <c r="V484" s="12"/>
      <c r="W484" s="12"/>
      <c r="X484" s="11"/>
    </row>
    <row r="485" spans="1:24" ht="31.5">
      <c r="A485" s="11"/>
      <c r="B485" s="11" t="s">
        <v>322</v>
      </c>
      <c r="C485" s="9" t="s">
        <v>115</v>
      </c>
      <c r="D485" s="9" t="s">
        <v>156</v>
      </c>
      <c r="E485" s="9" t="s">
        <v>355</v>
      </c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34">
        <f>U486+U488</f>
        <v>12754.5</v>
      </c>
      <c r="V485" s="12"/>
      <c r="W485" s="12"/>
      <c r="X485" s="11"/>
    </row>
    <row r="486" spans="1:24" ht="104.25" customHeight="1">
      <c r="A486" s="13" t="s">
        <v>232</v>
      </c>
      <c r="B486" s="13" t="s">
        <v>232</v>
      </c>
      <c r="C486" s="9" t="s">
        <v>115</v>
      </c>
      <c r="D486" s="9" t="s">
        <v>156</v>
      </c>
      <c r="E486" s="9" t="s">
        <v>233</v>
      </c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 t="s">
        <v>9</v>
      </c>
      <c r="U486" s="34">
        <f>U487</f>
        <v>180</v>
      </c>
      <c r="V486" s="12">
        <v>300000</v>
      </c>
      <c r="W486" s="12">
        <v>300000</v>
      </c>
      <c r="X486" s="13" t="s">
        <v>232</v>
      </c>
    </row>
    <row r="487" spans="1:24" ht="15.75">
      <c r="A487" s="11" t="s">
        <v>137</v>
      </c>
      <c r="B487" s="11" t="s">
        <v>137</v>
      </c>
      <c r="C487" s="9" t="s">
        <v>115</v>
      </c>
      <c r="D487" s="9" t="s">
        <v>156</v>
      </c>
      <c r="E487" s="9" t="s">
        <v>233</v>
      </c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 t="s">
        <v>138</v>
      </c>
      <c r="U487" s="34">
        <v>180</v>
      </c>
      <c r="V487" s="12">
        <v>300000</v>
      </c>
      <c r="W487" s="12">
        <v>300000</v>
      </c>
      <c r="X487" s="11" t="s">
        <v>137</v>
      </c>
    </row>
    <row r="488" spans="1:24" ht="31.5">
      <c r="A488" s="11" t="s">
        <v>234</v>
      </c>
      <c r="B488" s="11" t="s">
        <v>234</v>
      </c>
      <c r="C488" s="9" t="s">
        <v>115</v>
      </c>
      <c r="D488" s="9" t="s">
        <v>156</v>
      </c>
      <c r="E488" s="9" t="s">
        <v>235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 t="s">
        <v>9</v>
      </c>
      <c r="U488" s="34">
        <f>U489+U490</f>
        <v>12574.5</v>
      </c>
      <c r="V488" s="12">
        <v>30600400</v>
      </c>
      <c r="W488" s="12">
        <v>37831400</v>
      </c>
      <c r="X488" s="11" t="s">
        <v>234</v>
      </c>
    </row>
    <row r="489" spans="1:24" ht="15.75">
      <c r="A489" s="11" t="s">
        <v>137</v>
      </c>
      <c r="B489" s="11" t="s">
        <v>137</v>
      </c>
      <c r="C489" s="9" t="s">
        <v>115</v>
      </c>
      <c r="D489" s="9" t="s">
        <v>156</v>
      </c>
      <c r="E489" s="9" t="s">
        <v>235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 t="s">
        <v>138</v>
      </c>
      <c r="U489" s="34">
        <v>12190</v>
      </c>
      <c r="V489" s="12">
        <v>27600400</v>
      </c>
      <c r="W489" s="12">
        <v>32831400</v>
      </c>
      <c r="X489" s="11" t="s">
        <v>137</v>
      </c>
    </row>
    <row r="490" spans="1:24" ht="47.25">
      <c r="A490" s="11" t="s">
        <v>236</v>
      </c>
      <c r="B490" s="11" t="s">
        <v>236</v>
      </c>
      <c r="C490" s="9" t="s">
        <v>115</v>
      </c>
      <c r="D490" s="9" t="s">
        <v>156</v>
      </c>
      <c r="E490" s="9" t="s">
        <v>235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 t="s">
        <v>237</v>
      </c>
      <c r="U490" s="34">
        <v>384.5</v>
      </c>
      <c r="V490" s="12">
        <v>3000000</v>
      </c>
      <c r="W490" s="12">
        <v>5000000</v>
      </c>
      <c r="X490" s="11" t="s">
        <v>236</v>
      </c>
    </row>
    <row r="491" spans="1:24" ht="31.5">
      <c r="A491" s="11"/>
      <c r="B491" s="11" t="s">
        <v>364</v>
      </c>
      <c r="C491" s="9" t="s">
        <v>115</v>
      </c>
      <c r="D491" s="9" t="s">
        <v>156</v>
      </c>
      <c r="E491" s="9" t="s">
        <v>365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34">
        <f>U492</f>
        <v>26.5</v>
      </c>
      <c r="V491" s="12"/>
      <c r="W491" s="12"/>
      <c r="X491" s="11"/>
    </row>
    <row r="492" spans="1:24" ht="31.5">
      <c r="A492" s="11"/>
      <c r="B492" s="11" t="s">
        <v>366</v>
      </c>
      <c r="C492" s="9" t="s">
        <v>115</v>
      </c>
      <c r="D492" s="9" t="s">
        <v>156</v>
      </c>
      <c r="E492" s="9" t="s">
        <v>367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34">
        <f>U493</f>
        <v>26.5</v>
      </c>
      <c r="V492" s="12"/>
      <c r="W492" s="12"/>
      <c r="X492" s="11"/>
    </row>
    <row r="493" spans="1:24" ht="47.25">
      <c r="A493" s="11" t="s">
        <v>240</v>
      </c>
      <c r="B493" s="11" t="s">
        <v>240</v>
      </c>
      <c r="C493" s="9" t="s">
        <v>115</v>
      </c>
      <c r="D493" s="9" t="s">
        <v>156</v>
      </c>
      <c r="E493" s="9" t="s">
        <v>241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 t="s">
        <v>9</v>
      </c>
      <c r="U493" s="34">
        <f>U494</f>
        <v>26.5</v>
      </c>
      <c r="V493" s="12">
        <v>3000</v>
      </c>
      <c r="W493" s="12">
        <v>70000</v>
      </c>
      <c r="X493" s="11" t="s">
        <v>240</v>
      </c>
    </row>
    <row r="494" spans="1:24" ht="15.75">
      <c r="A494" s="11" t="s">
        <v>137</v>
      </c>
      <c r="B494" s="11" t="s">
        <v>137</v>
      </c>
      <c r="C494" s="9" t="s">
        <v>115</v>
      </c>
      <c r="D494" s="9" t="s">
        <v>156</v>
      </c>
      <c r="E494" s="9" t="s">
        <v>241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 t="s">
        <v>138</v>
      </c>
      <c r="U494" s="34">
        <v>26.5</v>
      </c>
      <c r="V494" s="12">
        <v>3000</v>
      </c>
      <c r="W494" s="12">
        <v>70000</v>
      </c>
      <c r="X494" s="11" t="s">
        <v>137</v>
      </c>
    </row>
    <row r="495" spans="1:24" ht="15.75">
      <c r="A495" s="11" t="s">
        <v>242</v>
      </c>
      <c r="B495" s="11" t="s">
        <v>242</v>
      </c>
      <c r="C495" s="9" t="s">
        <v>115</v>
      </c>
      <c r="D495" s="9" t="s">
        <v>11</v>
      </c>
      <c r="E495" s="9" t="s">
        <v>9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 t="s">
        <v>9</v>
      </c>
      <c r="U495" s="34">
        <f>U496+U510+U530</f>
        <v>21761.9</v>
      </c>
      <c r="V495" s="12">
        <v>31044300</v>
      </c>
      <c r="W495" s="12">
        <v>32556300</v>
      </c>
      <c r="X495" s="11" t="s">
        <v>242</v>
      </c>
    </row>
    <row r="496" spans="1:24" ht="31.5">
      <c r="A496" s="11"/>
      <c r="B496" s="11" t="s">
        <v>312</v>
      </c>
      <c r="C496" s="9" t="s">
        <v>115</v>
      </c>
      <c r="D496" s="9" t="s">
        <v>11</v>
      </c>
      <c r="E496" s="9" t="s">
        <v>313</v>
      </c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34">
        <f>U497</f>
        <v>12664.2</v>
      </c>
      <c r="V496" s="12"/>
      <c r="W496" s="12"/>
      <c r="X496" s="11"/>
    </row>
    <row r="497" spans="1:24" ht="15.75">
      <c r="A497" s="11"/>
      <c r="B497" s="11" t="s">
        <v>314</v>
      </c>
      <c r="C497" s="9" t="s">
        <v>115</v>
      </c>
      <c r="D497" s="9" t="s">
        <v>11</v>
      </c>
      <c r="E497" s="9" t="s">
        <v>315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34">
        <f>U498+U502</f>
        <v>12664.2</v>
      </c>
      <c r="V497" s="12"/>
      <c r="W497" s="12"/>
      <c r="X497" s="11"/>
    </row>
    <row r="498" spans="1:24" ht="31.5">
      <c r="A498" s="11"/>
      <c r="B498" s="11" t="s">
        <v>316</v>
      </c>
      <c r="C498" s="9" t="s">
        <v>115</v>
      </c>
      <c r="D498" s="9" t="s">
        <v>11</v>
      </c>
      <c r="E498" s="9" t="s">
        <v>317</v>
      </c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34">
        <f>U499</f>
        <v>11730</v>
      </c>
      <c r="V498" s="12"/>
      <c r="W498" s="12"/>
      <c r="X498" s="11"/>
    </row>
    <row r="499" spans="1:24" ht="40.5" customHeight="1">
      <c r="A499" s="11" t="s">
        <v>25</v>
      </c>
      <c r="B499" s="11" t="s">
        <v>25</v>
      </c>
      <c r="C499" s="9" t="s">
        <v>115</v>
      </c>
      <c r="D499" s="9" t="s">
        <v>11</v>
      </c>
      <c r="E499" s="9" t="s">
        <v>26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 t="s">
        <v>9</v>
      </c>
      <c r="U499" s="34">
        <f>U500+U501</f>
        <v>11730</v>
      </c>
      <c r="V499" s="12">
        <v>24535100</v>
      </c>
      <c r="W499" s="12">
        <v>25908500</v>
      </c>
      <c r="X499" s="11" t="s">
        <v>25</v>
      </c>
    </row>
    <row r="500" spans="1:24" ht="27" customHeight="1">
      <c r="A500" s="11" t="s">
        <v>243</v>
      </c>
      <c r="B500" s="11" t="s">
        <v>243</v>
      </c>
      <c r="C500" s="9" t="s">
        <v>115</v>
      </c>
      <c r="D500" s="9" t="s">
        <v>11</v>
      </c>
      <c r="E500" s="9" t="s">
        <v>26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 t="s">
        <v>244</v>
      </c>
      <c r="U500" s="34">
        <v>7703.4</v>
      </c>
      <c r="V500" s="12">
        <v>18402000</v>
      </c>
      <c r="W500" s="12">
        <v>19414100</v>
      </c>
      <c r="X500" s="11" t="s">
        <v>243</v>
      </c>
    </row>
    <row r="501" spans="1:24" ht="15.75">
      <c r="A501" s="11" t="s">
        <v>137</v>
      </c>
      <c r="B501" s="11" t="s">
        <v>137</v>
      </c>
      <c r="C501" s="9" t="s">
        <v>115</v>
      </c>
      <c r="D501" s="9" t="s">
        <v>11</v>
      </c>
      <c r="E501" s="9" t="s">
        <v>26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 t="s">
        <v>138</v>
      </c>
      <c r="U501" s="34">
        <v>4026.6</v>
      </c>
      <c r="V501" s="12">
        <v>6133100</v>
      </c>
      <c r="W501" s="12">
        <v>6494400</v>
      </c>
      <c r="X501" s="11" t="s">
        <v>137</v>
      </c>
    </row>
    <row r="502" spans="1:24" ht="31.5">
      <c r="A502" s="11"/>
      <c r="B502" s="11" t="s">
        <v>318</v>
      </c>
      <c r="C502" s="9" t="s">
        <v>115</v>
      </c>
      <c r="D502" s="9" t="s">
        <v>11</v>
      </c>
      <c r="E502" s="9" t="s">
        <v>319</v>
      </c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34">
        <f>U503+U506+U508</f>
        <v>934.2</v>
      </c>
      <c r="V502" s="12"/>
      <c r="W502" s="12"/>
      <c r="X502" s="11"/>
    </row>
    <row r="503" spans="1:24" ht="48" customHeight="1">
      <c r="A503" s="11" t="s">
        <v>245</v>
      </c>
      <c r="B503" s="11" t="s">
        <v>245</v>
      </c>
      <c r="C503" s="9" t="s">
        <v>115</v>
      </c>
      <c r="D503" s="9" t="s">
        <v>11</v>
      </c>
      <c r="E503" s="9" t="s">
        <v>246</v>
      </c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 t="s">
        <v>9</v>
      </c>
      <c r="U503" s="34">
        <f>U504+U505</f>
        <v>367.4</v>
      </c>
      <c r="V503" s="12">
        <v>951700</v>
      </c>
      <c r="W503" s="12">
        <v>1004000</v>
      </c>
      <c r="X503" s="11" t="s">
        <v>245</v>
      </c>
    </row>
    <row r="504" spans="1:24" ht="31.5">
      <c r="A504" s="11" t="s">
        <v>133</v>
      </c>
      <c r="B504" s="11" t="s">
        <v>133</v>
      </c>
      <c r="C504" s="9" t="s">
        <v>115</v>
      </c>
      <c r="D504" s="9" t="s">
        <v>11</v>
      </c>
      <c r="E504" s="9" t="s">
        <v>246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 t="s">
        <v>134</v>
      </c>
      <c r="U504" s="34">
        <v>296.4</v>
      </c>
      <c r="V504" s="12">
        <v>554600</v>
      </c>
      <c r="W504" s="12">
        <v>584780</v>
      </c>
      <c r="X504" s="11" t="s">
        <v>133</v>
      </c>
    </row>
    <row r="505" spans="1:24" ht="31.5">
      <c r="A505" s="11"/>
      <c r="B505" s="11" t="s">
        <v>18</v>
      </c>
      <c r="C505" s="9" t="s">
        <v>115</v>
      </c>
      <c r="D505" s="9" t="s">
        <v>11</v>
      </c>
      <c r="E505" s="9" t="s">
        <v>246</v>
      </c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 t="s">
        <v>19</v>
      </c>
      <c r="U505" s="34">
        <v>71</v>
      </c>
      <c r="V505" s="12"/>
      <c r="W505" s="12"/>
      <c r="X505" s="11"/>
    </row>
    <row r="506" spans="1:24" ht="81" customHeight="1">
      <c r="A506" s="13" t="s">
        <v>247</v>
      </c>
      <c r="B506" s="13" t="s">
        <v>247</v>
      </c>
      <c r="C506" s="9" t="s">
        <v>115</v>
      </c>
      <c r="D506" s="9" t="s">
        <v>11</v>
      </c>
      <c r="E506" s="9" t="s">
        <v>248</v>
      </c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 t="s">
        <v>9</v>
      </c>
      <c r="U506" s="34">
        <f>U507</f>
        <v>319.5</v>
      </c>
      <c r="V506" s="12">
        <v>760400</v>
      </c>
      <c r="W506" s="12">
        <v>802200</v>
      </c>
      <c r="X506" s="13" t="s">
        <v>247</v>
      </c>
    </row>
    <row r="507" spans="1:24" ht="31.5">
      <c r="A507" s="11" t="s">
        <v>243</v>
      </c>
      <c r="B507" s="11" t="s">
        <v>243</v>
      </c>
      <c r="C507" s="9" t="s">
        <v>115</v>
      </c>
      <c r="D507" s="9" t="s">
        <v>11</v>
      </c>
      <c r="E507" s="9" t="s">
        <v>248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 t="s">
        <v>244</v>
      </c>
      <c r="U507" s="34">
        <v>319.5</v>
      </c>
      <c r="V507" s="12">
        <v>760400</v>
      </c>
      <c r="W507" s="12">
        <v>802200</v>
      </c>
      <c r="X507" s="11" t="s">
        <v>243</v>
      </c>
    </row>
    <row r="508" spans="1:24" ht="213" customHeight="1">
      <c r="A508" s="13" t="s">
        <v>249</v>
      </c>
      <c r="B508" s="13" t="s">
        <v>249</v>
      </c>
      <c r="C508" s="9" t="s">
        <v>115</v>
      </c>
      <c r="D508" s="9" t="s">
        <v>11</v>
      </c>
      <c r="E508" s="9" t="s">
        <v>250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 t="s">
        <v>9</v>
      </c>
      <c r="U508" s="34">
        <f>U509</f>
        <v>247.3</v>
      </c>
      <c r="V508" s="12">
        <v>267600</v>
      </c>
      <c r="W508" s="12">
        <v>282000</v>
      </c>
      <c r="X508" s="13" t="s">
        <v>249</v>
      </c>
    </row>
    <row r="509" spans="1:24" ht="31.5">
      <c r="A509" s="11" t="s">
        <v>243</v>
      </c>
      <c r="B509" s="11" t="s">
        <v>243</v>
      </c>
      <c r="C509" s="9" t="s">
        <v>115</v>
      </c>
      <c r="D509" s="9" t="s">
        <v>11</v>
      </c>
      <c r="E509" s="9" t="s">
        <v>250</v>
      </c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 t="s">
        <v>244</v>
      </c>
      <c r="U509" s="34">
        <v>247.3</v>
      </c>
      <c r="V509" s="12">
        <v>267600</v>
      </c>
      <c r="W509" s="12">
        <v>282000</v>
      </c>
      <c r="X509" s="11" t="s">
        <v>243</v>
      </c>
    </row>
    <row r="510" spans="1:24" ht="31.5">
      <c r="A510" s="11"/>
      <c r="B510" s="11" t="s">
        <v>345</v>
      </c>
      <c r="C510" s="9" t="s">
        <v>115</v>
      </c>
      <c r="D510" s="9" t="s">
        <v>11</v>
      </c>
      <c r="E510" s="9" t="s">
        <v>346</v>
      </c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34">
        <f>U511+U526</f>
        <v>8284.7</v>
      </c>
      <c r="V510" s="12"/>
      <c r="W510" s="12"/>
      <c r="X510" s="11"/>
    </row>
    <row r="511" spans="1:24" ht="31.5">
      <c r="A511" s="11"/>
      <c r="B511" s="11" t="s">
        <v>347</v>
      </c>
      <c r="C511" s="9" t="s">
        <v>115</v>
      </c>
      <c r="D511" s="9" t="s">
        <v>11</v>
      </c>
      <c r="E511" s="9" t="s">
        <v>348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34">
        <f>U512+U519</f>
        <v>7840.200000000001</v>
      </c>
      <c r="V511" s="12"/>
      <c r="W511" s="12"/>
      <c r="X511" s="11"/>
    </row>
    <row r="512" spans="1:24" ht="47.25">
      <c r="A512" s="11"/>
      <c r="B512" s="11" t="s">
        <v>349</v>
      </c>
      <c r="C512" s="9" t="s">
        <v>115</v>
      </c>
      <c r="D512" s="9" t="s">
        <v>11</v>
      </c>
      <c r="E512" s="9" t="s">
        <v>350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34">
        <f>U513+U515+U517</f>
        <v>1678.9</v>
      </c>
      <c r="V512" s="12"/>
      <c r="W512" s="12"/>
      <c r="X512" s="11"/>
    </row>
    <row r="513" spans="1:24" ht="63" customHeight="1">
      <c r="A513" s="11" t="s">
        <v>251</v>
      </c>
      <c r="B513" s="11" t="s">
        <v>251</v>
      </c>
      <c r="C513" s="9" t="s">
        <v>115</v>
      </c>
      <c r="D513" s="9" t="s">
        <v>11</v>
      </c>
      <c r="E513" s="9" t="s">
        <v>252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 t="s">
        <v>9</v>
      </c>
      <c r="U513" s="34">
        <f>U514</f>
        <v>741.2</v>
      </c>
      <c r="V513" s="12"/>
      <c r="W513" s="12"/>
      <c r="X513" s="11" t="s">
        <v>251</v>
      </c>
    </row>
    <row r="514" spans="1:24" ht="31.5">
      <c r="A514" s="11" t="s">
        <v>243</v>
      </c>
      <c r="B514" s="11" t="s">
        <v>243</v>
      </c>
      <c r="C514" s="9" t="s">
        <v>115</v>
      </c>
      <c r="D514" s="9" t="s">
        <v>11</v>
      </c>
      <c r="E514" s="9" t="s">
        <v>252</v>
      </c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 t="s">
        <v>244</v>
      </c>
      <c r="U514" s="34">
        <v>741.2</v>
      </c>
      <c r="V514" s="12"/>
      <c r="W514" s="12"/>
      <c r="X514" s="11" t="s">
        <v>243</v>
      </c>
    </row>
    <row r="515" spans="1:24" ht="31.5">
      <c r="A515" s="11"/>
      <c r="B515" s="11" t="s">
        <v>253</v>
      </c>
      <c r="C515" s="9" t="s">
        <v>115</v>
      </c>
      <c r="D515" s="9" t="s">
        <v>11</v>
      </c>
      <c r="E515" s="9" t="s">
        <v>254</v>
      </c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34">
        <f>U516</f>
        <v>320</v>
      </c>
      <c r="V515" s="12"/>
      <c r="W515" s="12"/>
      <c r="X515" s="11"/>
    </row>
    <row r="516" spans="1:24" ht="15.75">
      <c r="A516" s="11"/>
      <c r="B516" s="11" t="s">
        <v>243</v>
      </c>
      <c r="C516" s="9" t="s">
        <v>115</v>
      </c>
      <c r="D516" s="9" t="s">
        <v>11</v>
      </c>
      <c r="E516" s="9" t="s">
        <v>254</v>
      </c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 t="s">
        <v>244</v>
      </c>
      <c r="U516" s="34">
        <v>320</v>
      </c>
      <c r="V516" s="12"/>
      <c r="W516" s="12"/>
      <c r="X516" s="11"/>
    </row>
    <row r="517" spans="1:24" ht="63">
      <c r="A517" s="11"/>
      <c r="B517" s="11" t="s">
        <v>576</v>
      </c>
      <c r="C517" s="9" t="s">
        <v>115</v>
      </c>
      <c r="D517" s="9" t="s">
        <v>11</v>
      </c>
      <c r="E517" s="9" t="s">
        <v>575</v>
      </c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34">
        <f>U518</f>
        <v>617.7</v>
      </c>
      <c r="V517" s="12"/>
      <c r="W517" s="12"/>
      <c r="X517" s="11"/>
    </row>
    <row r="518" spans="1:24" ht="15.75">
      <c r="A518" s="11"/>
      <c r="B518" s="11" t="s">
        <v>243</v>
      </c>
      <c r="C518" s="9" t="s">
        <v>115</v>
      </c>
      <c r="D518" s="9" t="s">
        <v>11</v>
      </c>
      <c r="E518" s="9" t="s">
        <v>575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 t="s">
        <v>244</v>
      </c>
      <c r="U518" s="34">
        <v>617.7</v>
      </c>
      <c r="V518" s="12"/>
      <c r="W518" s="12"/>
      <c r="X518" s="11"/>
    </row>
    <row r="519" spans="1:24" ht="31.5">
      <c r="A519" s="11"/>
      <c r="B519" s="11" t="s">
        <v>351</v>
      </c>
      <c r="C519" s="9" t="s">
        <v>115</v>
      </c>
      <c r="D519" s="9" t="s">
        <v>11</v>
      </c>
      <c r="E519" s="9" t="s">
        <v>352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34">
        <f>U520+U522+U524</f>
        <v>6161.3</v>
      </c>
      <c r="V519" s="12"/>
      <c r="W519" s="12"/>
      <c r="X519" s="11"/>
    </row>
    <row r="520" spans="1:24" ht="78.75">
      <c r="A520" s="11"/>
      <c r="B520" s="84" t="s">
        <v>103</v>
      </c>
      <c r="C520" s="9" t="s">
        <v>115</v>
      </c>
      <c r="D520" s="9" t="s">
        <v>11</v>
      </c>
      <c r="E520" s="9" t="s">
        <v>104</v>
      </c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34">
        <f>U521</f>
        <v>5486.9</v>
      </c>
      <c r="V520" s="12"/>
      <c r="W520" s="12"/>
      <c r="X520" s="11"/>
    </row>
    <row r="521" spans="1:24" ht="31.5">
      <c r="A521" s="11"/>
      <c r="B521" s="11" t="s">
        <v>93</v>
      </c>
      <c r="C521" s="9" t="s">
        <v>115</v>
      </c>
      <c r="D521" s="9" t="s">
        <v>11</v>
      </c>
      <c r="E521" s="9" t="s">
        <v>104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 t="s">
        <v>94</v>
      </c>
      <c r="U521" s="34">
        <v>5486.9</v>
      </c>
      <c r="V521" s="12"/>
      <c r="W521" s="12"/>
      <c r="X521" s="11"/>
    </row>
    <row r="522" spans="1:24" ht="63">
      <c r="A522" s="11"/>
      <c r="B522" s="11" t="s">
        <v>105</v>
      </c>
      <c r="C522" s="9" t="s">
        <v>115</v>
      </c>
      <c r="D522" s="9" t="s">
        <v>11</v>
      </c>
      <c r="E522" s="9" t="s">
        <v>106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34">
        <f>U523</f>
        <v>72.8</v>
      </c>
      <c r="V522" s="12"/>
      <c r="W522" s="12"/>
      <c r="X522" s="11"/>
    </row>
    <row r="523" spans="1:24" ht="31.5">
      <c r="A523" s="11"/>
      <c r="B523" s="11" t="s">
        <v>93</v>
      </c>
      <c r="C523" s="9" t="s">
        <v>115</v>
      </c>
      <c r="D523" s="9" t="s">
        <v>11</v>
      </c>
      <c r="E523" s="9" t="s">
        <v>106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 t="s">
        <v>94</v>
      </c>
      <c r="U523" s="34">
        <v>72.8</v>
      </c>
      <c r="V523" s="12"/>
      <c r="W523" s="12"/>
      <c r="X523" s="11"/>
    </row>
    <row r="524" spans="1:24" ht="63">
      <c r="A524" s="11"/>
      <c r="B524" s="11" t="s">
        <v>446</v>
      </c>
      <c r="C524" s="9" t="s">
        <v>115</v>
      </c>
      <c r="D524" s="9" t="s">
        <v>11</v>
      </c>
      <c r="E524" s="9" t="s">
        <v>445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34">
        <f>U525</f>
        <v>601.6</v>
      </c>
      <c r="V524" s="12"/>
      <c r="W524" s="12"/>
      <c r="X524" s="11"/>
    </row>
    <row r="525" spans="1:24" ht="31.5">
      <c r="A525" s="11"/>
      <c r="B525" s="11" t="s">
        <v>93</v>
      </c>
      <c r="C525" s="9" t="s">
        <v>115</v>
      </c>
      <c r="D525" s="9" t="s">
        <v>11</v>
      </c>
      <c r="E525" s="9" t="s">
        <v>445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 t="s">
        <v>94</v>
      </c>
      <c r="U525" s="34">
        <v>601.6</v>
      </c>
      <c r="V525" s="12"/>
      <c r="W525" s="12"/>
      <c r="X525" s="11"/>
    </row>
    <row r="526" spans="1:24" ht="15.75">
      <c r="A526" s="11"/>
      <c r="B526" s="11" t="s">
        <v>582</v>
      </c>
      <c r="C526" s="9" t="s">
        <v>115</v>
      </c>
      <c r="D526" s="9" t="s">
        <v>11</v>
      </c>
      <c r="E526" s="9" t="s">
        <v>577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34">
        <f>U527</f>
        <v>444.5</v>
      </c>
      <c r="V526" s="12"/>
      <c r="W526" s="12"/>
      <c r="X526" s="11"/>
    </row>
    <row r="527" spans="1:24" ht="31.5">
      <c r="A527" s="11"/>
      <c r="B527" s="11" t="s">
        <v>581</v>
      </c>
      <c r="C527" s="9" t="s">
        <v>115</v>
      </c>
      <c r="D527" s="9" t="s">
        <v>11</v>
      </c>
      <c r="E527" s="9" t="s">
        <v>578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34">
        <f>U528</f>
        <v>444.5</v>
      </c>
      <c r="V527" s="12"/>
      <c r="W527" s="12"/>
      <c r="X527" s="11"/>
    </row>
    <row r="528" spans="1:24" ht="78.75">
      <c r="A528" s="11"/>
      <c r="B528" s="84" t="s">
        <v>580</v>
      </c>
      <c r="C528" s="9" t="s">
        <v>115</v>
      </c>
      <c r="D528" s="9" t="s">
        <v>11</v>
      </c>
      <c r="E528" s="9" t="s">
        <v>579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34">
        <f>U529</f>
        <v>444.5</v>
      </c>
      <c r="V528" s="12"/>
      <c r="W528" s="12"/>
      <c r="X528" s="11"/>
    </row>
    <row r="529" spans="1:24" ht="31.5">
      <c r="A529" s="11"/>
      <c r="B529" s="11" t="s">
        <v>93</v>
      </c>
      <c r="C529" s="9" t="s">
        <v>115</v>
      </c>
      <c r="D529" s="9" t="s">
        <v>11</v>
      </c>
      <c r="E529" s="9" t="s">
        <v>579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 t="s">
        <v>94</v>
      </c>
      <c r="U529" s="34">
        <v>444.5</v>
      </c>
      <c r="V529" s="12"/>
      <c r="W529" s="12"/>
      <c r="X529" s="11"/>
    </row>
    <row r="530" spans="1:24" ht="15.75">
      <c r="A530" s="11"/>
      <c r="B530" s="11" t="s">
        <v>506</v>
      </c>
      <c r="C530" s="9" t="s">
        <v>115</v>
      </c>
      <c r="D530" s="9" t="s">
        <v>11</v>
      </c>
      <c r="E530" s="9" t="s">
        <v>504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34">
        <f>U531</f>
        <v>813</v>
      </c>
      <c r="V530" s="12"/>
      <c r="W530" s="12"/>
      <c r="X530" s="11"/>
    </row>
    <row r="531" spans="1:24" ht="15.75">
      <c r="A531" s="11"/>
      <c r="B531" s="11" t="s">
        <v>506</v>
      </c>
      <c r="C531" s="9" t="s">
        <v>115</v>
      </c>
      <c r="D531" s="9" t="s">
        <v>11</v>
      </c>
      <c r="E531" s="9" t="s">
        <v>503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34">
        <f>U532</f>
        <v>813</v>
      </c>
      <c r="V531" s="12"/>
      <c r="W531" s="12"/>
      <c r="X531" s="11"/>
    </row>
    <row r="532" spans="1:24" ht="31.5">
      <c r="A532" s="11"/>
      <c r="B532" s="11" t="s">
        <v>584</v>
      </c>
      <c r="C532" s="9" t="s">
        <v>115</v>
      </c>
      <c r="D532" s="9" t="s">
        <v>11</v>
      </c>
      <c r="E532" s="9" t="s">
        <v>583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34">
        <f>U533</f>
        <v>813</v>
      </c>
      <c r="V532" s="12"/>
      <c r="W532" s="12"/>
      <c r="X532" s="11"/>
    </row>
    <row r="533" spans="1:24" ht="31.5">
      <c r="A533" s="11"/>
      <c r="B533" s="11" t="s">
        <v>97</v>
      </c>
      <c r="C533" s="9" t="s">
        <v>115</v>
      </c>
      <c r="D533" s="9" t="s">
        <v>11</v>
      </c>
      <c r="E533" s="9" t="s">
        <v>583</v>
      </c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 t="s">
        <v>98</v>
      </c>
      <c r="U533" s="34">
        <v>813</v>
      </c>
      <c r="V533" s="12"/>
      <c r="W533" s="12"/>
      <c r="X533" s="11"/>
    </row>
    <row r="534" spans="1:24" ht="15.75">
      <c r="A534" s="11" t="s">
        <v>255</v>
      </c>
      <c r="B534" s="11" t="s">
        <v>255</v>
      </c>
      <c r="C534" s="9" t="s">
        <v>115</v>
      </c>
      <c r="D534" s="9" t="s">
        <v>22</v>
      </c>
      <c r="E534" s="9" t="s">
        <v>9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 t="s">
        <v>9</v>
      </c>
      <c r="U534" s="34">
        <f>U535</f>
        <v>20300.6</v>
      </c>
      <c r="V534" s="12">
        <v>82892500</v>
      </c>
      <c r="W534" s="12">
        <v>65212600</v>
      </c>
      <c r="X534" s="11" t="s">
        <v>255</v>
      </c>
    </row>
    <row r="535" spans="1:24" ht="31.5">
      <c r="A535" s="11"/>
      <c r="B535" s="11" t="s">
        <v>312</v>
      </c>
      <c r="C535" s="9" t="s">
        <v>115</v>
      </c>
      <c r="D535" s="9" t="s">
        <v>22</v>
      </c>
      <c r="E535" s="9" t="s">
        <v>313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34">
        <f>U536</f>
        <v>20300.6</v>
      </c>
      <c r="V535" s="12"/>
      <c r="W535" s="12"/>
      <c r="X535" s="11"/>
    </row>
    <row r="536" spans="1:24" ht="15.75">
      <c r="A536" s="11"/>
      <c r="B536" s="11" t="s">
        <v>314</v>
      </c>
      <c r="C536" s="9" t="s">
        <v>115</v>
      </c>
      <c r="D536" s="9" t="s">
        <v>22</v>
      </c>
      <c r="E536" s="9" t="s">
        <v>315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34">
        <f>U537</f>
        <v>20300.6</v>
      </c>
      <c r="V536" s="12"/>
      <c r="W536" s="12"/>
      <c r="X536" s="11"/>
    </row>
    <row r="537" spans="1:24" ht="31.5">
      <c r="A537" s="11"/>
      <c r="B537" s="11" t="s">
        <v>318</v>
      </c>
      <c r="C537" s="9" t="s">
        <v>115</v>
      </c>
      <c r="D537" s="9" t="s">
        <v>22</v>
      </c>
      <c r="E537" s="9" t="s">
        <v>319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34">
        <f>U538+U540+U543+U545+U547</f>
        <v>20300.6</v>
      </c>
      <c r="V537" s="12"/>
      <c r="W537" s="12"/>
      <c r="X537" s="11"/>
    </row>
    <row r="538" spans="1:24" ht="47.25">
      <c r="A538" s="11" t="s">
        <v>256</v>
      </c>
      <c r="B538" s="11" t="s">
        <v>256</v>
      </c>
      <c r="C538" s="9" t="s">
        <v>115</v>
      </c>
      <c r="D538" s="9" t="s">
        <v>22</v>
      </c>
      <c r="E538" s="9" t="s">
        <v>257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 t="s">
        <v>9</v>
      </c>
      <c r="U538" s="34">
        <f>U539</f>
        <v>149</v>
      </c>
      <c r="V538" s="12"/>
      <c r="W538" s="12"/>
      <c r="X538" s="11" t="s">
        <v>256</v>
      </c>
    </row>
    <row r="539" spans="1:24" ht="31.5">
      <c r="A539" s="11" t="s">
        <v>243</v>
      </c>
      <c r="B539" s="11" t="s">
        <v>243</v>
      </c>
      <c r="C539" s="9" t="s">
        <v>115</v>
      </c>
      <c r="D539" s="9" t="s">
        <v>22</v>
      </c>
      <c r="E539" s="9" t="s">
        <v>257</v>
      </c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 t="s">
        <v>244</v>
      </c>
      <c r="U539" s="34">
        <v>149</v>
      </c>
      <c r="V539" s="12"/>
      <c r="W539" s="12"/>
      <c r="X539" s="11" t="s">
        <v>243</v>
      </c>
    </row>
    <row r="540" spans="1:24" ht="31.5">
      <c r="A540" s="11" t="s">
        <v>23</v>
      </c>
      <c r="B540" s="11" t="s">
        <v>23</v>
      </c>
      <c r="C540" s="9" t="s">
        <v>115</v>
      </c>
      <c r="D540" s="9" t="s">
        <v>22</v>
      </c>
      <c r="E540" s="9" t="s">
        <v>258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 t="s">
        <v>9</v>
      </c>
      <c r="U540" s="34">
        <f>U541+U542</f>
        <v>2691.1</v>
      </c>
      <c r="V540" s="12">
        <v>6306400</v>
      </c>
      <c r="W540" s="12">
        <v>6653300</v>
      </c>
      <c r="X540" s="11" t="s">
        <v>23</v>
      </c>
    </row>
    <row r="541" spans="1:24" ht="47.25">
      <c r="A541" s="11" t="s">
        <v>18</v>
      </c>
      <c r="B541" s="11" t="s">
        <v>18</v>
      </c>
      <c r="C541" s="9" t="s">
        <v>115</v>
      </c>
      <c r="D541" s="9" t="s">
        <v>22</v>
      </c>
      <c r="E541" s="9" t="s">
        <v>258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 t="s">
        <v>19</v>
      </c>
      <c r="U541" s="34">
        <v>1834.8</v>
      </c>
      <c r="V541" s="12">
        <v>4683250</v>
      </c>
      <c r="W541" s="12">
        <v>4942974</v>
      </c>
      <c r="X541" s="11" t="s">
        <v>18</v>
      </c>
    </row>
    <row r="542" spans="1:24" ht="15.75">
      <c r="A542" s="11" t="s">
        <v>137</v>
      </c>
      <c r="B542" s="11" t="s">
        <v>137</v>
      </c>
      <c r="C542" s="9" t="s">
        <v>115</v>
      </c>
      <c r="D542" s="9" t="s">
        <v>22</v>
      </c>
      <c r="E542" s="9" t="s">
        <v>258</v>
      </c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 t="s">
        <v>138</v>
      </c>
      <c r="U542" s="34">
        <v>856.3</v>
      </c>
      <c r="V542" s="12">
        <v>1623150</v>
      </c>
      <c r="W542" s="12">
        <v>1710326</v>
      </c>
      <c r="X542" s="11" t="s">
        <v>137</v>
      </c>
    </row>
    <row r="543" spans="1:24" ht="47.25">
      <c r="A543" s="11"/>
      <c r="B543" s="11" t="s">
        <v>586</v>
      </c>
      <c r="C543" s="9" t="s">
        <v>115</v>
      </c>
      <c r="D543" s="9" t="s">
        <v>22</v>
      </c>
      <c r="E543" s="9" t="s">
        <v>585</v>
      </c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34">
        <f>U544</f>
        <v>4076.8</v>
      </c>
      <c r="V543" s="12"/>
      <c r="W543" s="12"/>
      <c r="X543" s="11"/>
    </row>
    <row r="544" spans="1:24" ht="15.75">
      <c r="A544" s="11"/>
      <c r="B544" s="11" t="s">
        <v>243</v>
      </c>
      <c r="C544" s="9" t="s">
        <v>115</v>
      </c>
      <c r="D544" s="9" t="s">
        <v>22</v>
      </c>
      <c r="E544" s="9" t="s">
        <v>585</v>
      </c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 t="s">
        <v>244</v>
      </c>
      <c r="U544" s="34">
        <v>4076.8</v>
      </c>
      <c r="V544" s="12"/>
      <c r="W544" s="12"/>
      <c r="X544" s="11"/>
    </row>
    <row r="545" spans="1:24" ht="31.5">
      <c r="A545" s="11" t="s">
        <v>259</v>
      </c>
      <c r="B545" s="11" t="s">
        <v>259</v>
      </c>
      <c r="C545" s="9" t="s">
        <v>115</v>
      </c>
      <c r="D545" s="9" t="s">
        <v>22</v>
      </c>
      <c r="E545" s="9" t="s">
        <v>260</v>
      </c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 t="s">
        <v>9</v>
      </c>
      <c r="U545" s="34">
        <f>U546</f>
        <v>3577.3</v>
      </c>
      <c r="V545" s="12">
        <v>9184800</v>
      </c>
      <c r="W545" s="12">
        <v>9690000</v>
      </c>
      <c r="X545" s="11" t="s">
        <v>259</v>
      </c>
    </row>
    <row r="546" spans="1:24" ht="31.5">
      <c r="A546" s="11" t="s">
        <v>133</v>
      </c>
      <c r="B546" s="11" t="s">
        <v>133</v>
      </c>
      <c r="C546" s="9" t="s">
        <v>115</v>
      </c>
      <c r="D546" s="9" t="s">
        <v>22</v>
      </c>
      <c r="E546" s="9" t="s">
        <v>260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 t="s">
        <v>134</v>
      </c>
      <c r="U546" s="34">
        <v>3577.3</v>
      </c>
      <c r="V546" s="12">
        <v>9184800</v>
      </c>
      <c r="W546" s="12">
        <v>9690000</v>
      </c>
      <c r="X546" s="11" t="s">
        <v>133</v>
      </c>
    </row>
    <row r="547" spans="1:24" ht="63">
      <c r="A547" s="11" t="s">
        <v>261</v>
      </c>
      <c r="B547" s="11" t="s">
        <v>261</v>
      </c>
      <c r="C547" s="9" t="s">
        <v>115</v>
      </c>
      <c r="D547" s="9" t="s">
        <v>22</v>
      </c>
      <c r="E547" s="9" t="s">
        <v>262</v>
      </c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 t="s">
        <v>9</v>
      </c>
      <c r="U547" s="34">
        <f>U548</f>
        <v>9806.4</v>
      </c>
      <c r="V547" s="12">
        <v>23836700</v>
      </c>
      <c r="W547" s="12">
        <v>25147700</v>
      </c>
      <c r="X547" s="11" t="s">
        <v>261</v>
      </c>
    </row>
    <row r="548" spans="1:24" ht="31.5">
      <c r="A548" s="11" t="s">
        <v>243</v>
      </c>
      <c r="B548" s="11" t="s">
        <v>243</v>
      </c>
      <c r="C548" s="9" t="s">
        <v>115</v>
      </c>
      <c r="D548" s="9" t="s">
        <v>22</v>
      </c>
      <c r="E548" s="9" t="s">
        <v>262</v>
      </c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 t="s">
        <v>244</v>
      </c>
      <c r="U548" s="34">
        <v>9806.4</v>
      </c>
      <c r="V548" s="12">
        <v>23836700</v>
      </c>
      <c r="W548" s="12">
        <v>25147700</v>
      </c>
      <c r="X548" s="11" t="s">
        <v>243</v>
      </c>
    </row>
    <row r="549" spans="1:24" ht="31.5">
      <c r="A549" s="11" t="s">
        <v>263</v>
      </c>
      <c r="B549" s="11" t="s">
        <v>263</v>
      </c>
      <c r="C549" s="9" t="s">
        <v>115</v>
      </c>
      <c r="D549" s="9" t="s">
        <v>57</v>
      </c>
      <c r="E549" s="9" t="s">
        <v>9</v>
      </c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 t="s">
        <v>9</v>
      </c>
      <c r="U549" s="34">
        <f>U550+U570</f>
        <v>8330.800000000001</v>
      </c>
      <c r="V549" s="12">
        <v>15895600</v>
      </c>
      <c r="W549" s="12">
        <v>15923100</v>
      </c>
      <c r="X549" s="11" t="s">
        <v>263</v>
      </c>
    </row>
    <row r="550" spans="1:24" ht="31.5">
      <c r="A550" s="11"/>
      <c r="B550" s="11" t="s">
        <v>345</v>
      </c>
      <c r="C550" s="9" t="s">
        <v>115</v>
      </c>
      <c r="D550" s="9" t="s">
        <v>57</v>
      </c>
      <c r="E550" s="9" t="s">
        <v>346</v>
      </c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34">
        <f>U551+U556+U562</f>
        <v>8147.400000000001</v>
      </c>
      <c r="V550" s="12"/>
      <c r="W550" s="12"/>
      <c r="X550" s="11"/>
    </row>
    <row r="551" spans="1:24" ht="15.75">
      <c r="A551" s="11"/>
      <c r="B551" s="11" t="s">
        <v>582</v>
      </c>
      <c r="C551" s="9" t="s">
        <v>115</v>
      </c>
      <c r="D551" s="9" t="s">
        <v>57</v>
      </c>
      <c r="E551" s="9" t="s">
        <v>577</v>
      </c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34">
        <f>U552</f>
        <v>96.6</v>
      </c>
      <c r="V551" s="12"/>
      <c r="W551" s="12"/>
      <c r="X551" s="11"/>
    </row>
    <row r="552" spans="1:24" ht="31.5">
      <c r="A552" s="11"/>
      <c r="B552" s="11" t="s">
        <v>581</v>
      </c>
      <c r="C552" s="9" t="s">
        <v>115</v>
      </c>
      <c r="D552" s="9" t="s">
        <v>57</v>
      </c>
      <c r="E552" s="9" t="s">
        <v>578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34">
        <f>U553</f>
        <v>96.6</v>
      </c>
      <c r="V552" s="12"/>
      <c r="W552" s="12"/>
      <c r="X552" s="11"/>
    </row>
    <row r="553" spans="1:24" ht="31.5">
      <c r="A553" s="11"/>
      <c r="B553" s="11" t="s">
        <v>588</v>
      </c>
      <c r="C553" s="9" t="s">
        <v>115</v>
      </c>
      <c r="D553" s="9" t="s">
        <v>57</v>
      </c>
      <c r="E553" s="9" t="s">
        <v>587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34">
        <f>U554+U555</f>
        <v>96.6</v>
      </c>
      <c r="V553" s="12"/>
      <c r="W553" s="12"/>
      <c r="X553" s="11"/>
    </row>
    <row r="554" spans="1:24" ht="31.5">
      <c r="A554" s="11"/>
      <c r="B554" s="11" t="s">
        <v>18</v>
      </c>
      <c r="C554" s="9" t="s">
        <v>115</v>
      </c>
      <c r="D554" s="9" t="s">
        <v>57</v>
      </c>
      <c r="E554" s="9" t="s">
        <v>587</v>
      </c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 t="s">
        <v>19</v>
      </c>
      <c r="U554" s="34">
        <v>71.6</v>
      </c>
      <c r="V554" s="12"/>
      <c r="W554" s="12"/>
      <c r="X554" s="11"/>
    </row>
    <row r="555" spans="1:24" ht="31.5">
      <c r="A555" s="11"/>
      <c r="B555" s="11" t="s">
        <v>97</v>
      </c>
      <c r="C555" s="9" t="s">
        <v>115</v>
      </c>
      <c r="D555" s="9" t="s">
        <v>57</v>
      </c>
      <c r="E555" s="9" t="s">
        <v>587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 t="s">
        <v>98</v>
      </c>
      <c r="U555" s="34">
        <v>25</v>
      </c>
      <c r="V555" s="12"/>
      <c r="W555" s="12"/>
      <c r="X555" s="11"/>
    </row>
    <row r="556" spans="1:24" ht="31.5">
      <c r="A556" s="11"/>
      <c r="B556" s="11" t="s">
        <v>356</v>
      </c>
      <c r="C556" s="9" t="s">
        <v>115</v>
      </c>
      <c r="D556" s="9" t="s">
        <v>57</v>
      </c>
      <c r="E556" s="9" t="s">
        <v>357</v>
      </c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34">
        <f>U557</f>
        <v>7676.3</v>
      </c>
      <c r="V556" s="12"/>
      <c r="W556" s="12"/>
      <c r="X556" s="11"/>
    </row>
    <row r="557" spans="1:24" ht="15.75">
      <c r="A557" s="11"/>
      <c r="B557" s="11" t="s">
        <v>358</v>
      </c>
      <c r="C557" s="9" t="s">
        <v>115</v>
      </c>
      <c r="D557" s="9" t="s">
        <v>57</v>
      </c>
      <c r="E557" s="9" t="s">
        <v>359</v>
      </c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34">
        <f>U558</f>
        <v>7676.3</v>
      </c>
      <c r="V557" s="12"/>
      <c r="W557" s="12"/>
      <c r="X557" s="11"/>
    </row>
    <row r="558" spans="1:24" ht="31.5">
      <c r="A558" s="11" t="s">
        <v>264</v>
      </c>
      <c r="B558" s="11" t="s">
        <v>264</v>
      </c>
      <c r="C558" s="9" t="s">
        <v>115</v>
      </c>
      <c r="D558" s="9" t="s">
        <v>57</v>
      </c>
      <c r="E558" s="9" t="s">
        <v>265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 t="s">
        <v>9</v>
      </c>
      <c r="U558" s="34">
        <f>U559+U560+U561</f>
        <v>7676.3</v>
      </c>
      <c r="V558" s="12">
        <v>14402600</v>
      </c>
      <c r="W558" s="12">
        <v>14402600</v>
      </c>
      <c r="X558" s="11" t="s">
        <v>264</v>
      </c>
    </row>
    <row r="559" spans="1:24" ht="47.25">
      <c r="A559" s="11" t="s">
        <v>14</v>
      </c>
      <c r="B559" s="11" t="s">
        <v>14</v>
      </c>
      <c r="C559" s="9" t="s">
        <v>115</v>
      </c>
      <c r="D559" s="9" t="s">
        <v>57</v>
      </c>
      <c r="E559" s="9" t="s">
        <v>265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 t="s">
        <v>15</v>
      </c>
      <c r="U559" s="34">
        <v>7144.5</v>
      </c>
      <c r="V559" s="12">
        <v>12760600</v>
      </c>
      <c r="W559" s="12">
        <v>12760600</v>
      </c>
      <c r="X559" s="11" t="s">
        <v>14</v>
      </c>
    </row>
    <row r="560" spans="1:24" ht="47.25">
      <c r="A560" s="11" t="s">
        <v>18</v>
      </c>
      <c r="B560" s="11" t="s">
        <v>18</v>
      </c>
      <c r="C560" s="9" t="s">
        <v>115</v>
      </c>
      <c r="D560" s="9" t="s">
        <v>57</v>
      </c>
      <c r="E560" s="9" t="s">
        <v>265</v>
      </c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 t="s">
        <v>19</v>
      </c>
      <c r="U560" s="34">
        <v>510.2</v>
      </c>
      <c r="V560" s="12">
        <v>1634000</v>
      </c>
      <c r="W560" s="12">
        <v>1634000</v>
      </c>
      <c r="X560" s="11" t="s">
        <v>18</v>
      </c>
    </row>
    <row r="561" spans="1:24" ht="15.75">
      <c r="A561" s="11" t="s">
        <v>33</v>
      </c>
      <c r="B561" s="11" t="s">
        <v>33</v>
      </c>
      <c r="C561" s="9" t="s">
        <v>115</v>
      </c>
      <c r="D561" s="9" t="s">
        <v>57</v>
      </c>
      <c r="E561" s="9" t="s">
        <v>265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 t="s">
        <v>34</v>
      </c>
      <c r="U561" s="34">
        <v>21.6</v>
      </c>
      <c r="V561" s="12">
        <v>8000</v>
      </c>
      <c r="W561" s="12">
        <v>8000</v>
      </c>
      <c r="X561" s="11" t="s">
        <v>33</v>
      </c>
    </row>
    <row r="562" spans="1:24" ht="31.5">
      <c r="A562" s="11"/>
      <c r="B562" s="11" t="s">
        <v>360</v>
      </c>
      <c r="C562" s="9" t="s">
        <v>115</v>
      </c>
      <c r="D562" s="9" t="s">
        <v>57</v>
      </c>
      <c r="E562" s="9" t="s">
        <v>361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34">
        <f>U563</f>
        <v>374.5</v>
      </c>
      <c r="V562" s="12"/>
      <c r="W562" s="12"/>
      <c r="X562" s="11"/>
    </row>
    <row r="563" spans="1:24" ht="31.5">
      <c r="A563" s="11"/>
      <c r="B563" s="11" t="s">
        <v>362</v>
      </c>
      <c r="C563" s="9" t="s">
        <v>115</v>
      </c>
      <c r="D563" s="9" t="s">
        <v>57</v>
      </c>
      <c r="E563" s="9" t="s">
        <v>363</v>
      </c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34">
        <f>U564+U566+U568</f>
        <v>374.5</v>
      </c>
      <c r="V563" s="12"/>
      <c r="W563" s="12"/>
      <c r="X563" s="11"/>
    </row>
    <row r="564" spans="1:24" ht="47.25">
      <c r="A564" s="11" t="s">
        <v>238</v>
      </c>
      <c r="B564" s="11" t="s">
        <v>238</v>
      </c>
      <c r="C564" s="9" t="s">
        <v>115</v>
      </c>
      <c r="D564" s="9" t="s">
        <v>57</v>
      </c>
      <c r="E564" s="9" t="s">
        <v>239</v>
      </c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 t="s">
        <v>9</v>
      </c>
      <c r="U564" s="34">
        <f>U565</f>
        <v>156.5</v>
      </c>
      <c r="V564" s="12">
        <v>320000</v>
      </c>
      <c r="W564" s="12">
        <v>320000</v>
      </c>
      <c r="X564" s="11" t="s">
        <v>238</v>
      </c>
    </row>
    <row r="565" spans="1:24" ht="63">
      <c r="A565" s="11" t="s">
        <v>93</v>
      </c>
      <c r="B565" s="11" t="s">
        <v>93</v>
      </c>
      <c r="C565" s="9" t="s">
        <v>115</v>
      </c>
      <c r="D565" s="9" t="s">
        <v>57</v>
      </c>
      <c r="E565" s="9" t="s">
        <v>239</v>
      </c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 t="s">
        <v>94</v>
      </c>
      <c r="U565" s="34">
        <v>156.5</v>
      </c>
      <c r="V565" s="12">
        <v>320000</v>
      </c>
      <c r="W565" s="12">
        <v>320000</v>
      </c>
      <c r="X565" s="11" t="s">
        <v>93</v>
      </c>
    </row>
    <row r="566" spans="1:24" ht="47.25">
      <c r="A566" s="11" t="s">
        <v>65</v>
      </c>
      <c r="B566" s="11" t="s">
        <v>65</v>
      </c>
      <c r="C566" s="9" t="s">
        <v>115</v>
      </c>
      <c r="D566" s="9" t="s">
        <v>57</v>
      </c>
      <c r="E566" s="9" t="s">
        <v>66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 t="s">
        <v>9</v>
      </c>
      <c r="U566" s="34">
        <f>U567</f>
        <v>78.7</v>
      </c>
      <c r="V566" s="12">
        <v>135500</v>
      </c>
      <c r="W566" s="12">
        <v>135500</v>
      </c>
      <c r="X566" s="11" t="s">
        <v>65</v>
      </c>
    </row>
    <row r="567" spans="1:24" ht="47.25">
      <c r="A567" s="11" t="s">
        <v>18</v>
      </c>
      <c r="B567" s="11" t="s">
        <v>18</v>
      </c>
      <c r="C567" s="9" t="s">
        <v>115</v>
      </c>
      <c r="D567" s="9" t="s">
        <v>57</v>
      </c>
      <c r="E567" s="9" t="s">
        <v>66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 t="s">
        <v>19</v>
      </c>
      <c r="U567" s="34">
        <v>78.7</v>
      </c>
      <c r="V567" s="12">
        <v>115500</v>
      </c>
      <c r="W567" s="12">
        <v>115500</v>
      </c>
      <c r="X567" s="11" t="s">
        <v>18</v>
      </c>
    </row>
    <row r="568" spans="1:24" ht="94.5">
      <c r="A568" s="11" t="s">
        <v>266</v>
      </c>
      <c r="B568" s="11" t="s">
        <v>266</v>
      </c>
      <c r="C568" s="9" t="s">
        <v>115</v>
      </c>
      <c r="D568" s="9" t="s">
        <v>57</v>
      </c>
      <c r="E568" s="9" t="s">
        <v>267</v>
      </c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 t="s">
        <v>9</v>
      </c>
      <c r="U568" s="34">
        <f>U569</f>
        <v>139.3</v>
      </c>
      <c r="V568" s="12"/>
      <c r="W568" s="12"/>
      <c r="X568" s="11" t="s">
        <v>266</v>
      </c>
    </row>
    <row r="569" spans="1:24" ht="63">
      <c r="A569" s="11" t="s">
        <v>93</v>
      </c>
      <c r="B569" s="11" t="s">
        <v>93</v>
      </c>
      <c r="C569" s="9" t="s">
        <v>115</v>
      </c>
      <c r="D569" s="9" t="s">
        <v>57</v>
      </c>
      <c r="E569" s="9" t="s">
        <v>267</v>
      </c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 t="s">
        <v>94</v>
      </c>
      <c r="U569" s="34">
        <v>139.3</v>
      </c>
      <c r="V569" s="12"/>
      <c r="W569" s="12"/>
      <c r="X569" s="11" t="s">
        <v>93</v>
      </c>
    </row>
    <row r="570" spans="1:24" ht="31.5">
      <c r="A570" s="11"/>
      <c r="B570" s="11" t="s">
        <v>382</v>
      </c>
      <c r="C570" s="9" t="s">
        <v>115</v>
      </c>
      <c r="D570" s="9" t="s">
        <v>57</v>
      </c>
      <c r="E570" s="9" t="s">
        <v>383</v>
      </c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34">
        <f>U571</f>
        <v>183.4</v>
      </c>
      <c r="V570" s="12"/>
      <c r="W570" s="12"/>
      <c r="X570" s="11"/>
    </row>
    <row r="571" spans="1:24" ht="31.5">
      <c r="A571" s="11"/>
      <c r="B571" s="11" t="s">
        <v>384</v>
      </c>
      <c r="C571" s="9" t="s">
        <v>115</v>
      </c>
      <c r="D571" s="9" t="s">
        <v>57</v>
      </c>
      <c r="E571" s="9" t="s">
        <v>385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34">
        <f>U572</f>
        <v>183.4</v>
      </c>
      <c r="V571" s="12"/>
      <c r="W571" s="12"/>
      <c r="X571" s="11"/>
    </row>
    <row r="572" spans="1:24" ht="31.5">
      <c r="A572" s="11"/>
      <c r="B572" s="11" t="s">
        <v>386</v>
      </c>
      <c r="C572" s="9" t="s">
        <v>115</v>
      </c>
      <c r="D572" s="9" t="s">
        <v>57</v>
      </c>
      <c r="E572" s="9" t="s">
        <v>387</v>
      </c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34">
        <f>U573+U575</f>
        <v>183.4</v>
      </c>
      <c r="V572" s="12"/>
      <c r="W572" s="12"/>
      <c r="X572" s="11"/>
    </row>
    <row r="573" spans="1:24" ht="47.25">
      <c r="A573" s="11" t="s">
        <v>69</v>
      </c>
      <c r="B573" s="11" t="s">
        <v>69</v>
      </c>
      <c r="C573" s="9" t="s">
        <v>115</v>
      </c>
      <c r="D573" s="9" t="s">
        <v>57</v>
      </c>
      <c r="E573" s="9" t="s">
        <v>70</v>
      </c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 t="s">
        <v>9</v>
      </c>
      <c r="U573" s="34">
        <f>U574</f>
        <v>21</v>
      </c>
      <c r="V573" s="12">
        <v>125000</v>
      </c>
      <c r="W573" s="12">
        <v>130000</v>
      </c>
      <c r="X573" s="11" t="s">
        <v>69</v>
      </c>
    </row>
    <row r="574" spans="1:24" ht="47.25">
      <c r="A574" s="11" t="s">
        <v>97</v>
      </c>
      <c r="B574" s="11" t="s">
        <v>97</v>
      </c>
      <c r="C574" s="9" t="s">
        <v>115</v>
      </c>
      <c r="D574" s="9" t="s">
        <v>57</v>
      </c>
      <c r="E574" s="9" t="s">
        <v>70</v>
      </c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 t="s">
        <v>98</v>
      </c>
      <c r="U574" s="34">
        <v>21</v>
      </c>
      <c r="V574" s="12">
        <v>125000</v>
      </c>
      <c r="W574" s="12">
        <v>130000</v>
      </c>
      <c r="X574" s="11" t="s">
        <v>97</v>
      </c>
    </row>
    <row r="575" spans="1:24" ht="47.25">
      <c r="A575" s="11" t="s">
        <v>71</v>
      </c>
      <c r="B575" s="11" t="s">
        <v>71</v>
      </c>
      <c r="C575" s="9" t="s">
        <v>115</v>
      </c>
      <c r="D575" s="9" t="s">
        <v>57</v>
      </c>
      <c r="E575" s="9" t="s">
        <v>72</v>
      </c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 t="s">
        <v>9</v>
      </c>
      <c r="U575" s="34">
        <f>U576+U577</f>
        <v>162.4</v>
      </c>
      <c r="V575" s="12">
        <v>350500</v>
      </c>
      <c r="W575" s="12">
        <v>373000</v>
      </c>
      <c r="X575" s="11" t="s">
        <v>71</v>
      </c>
    </row>
    <row r="576" spans="1:24" ht="31.5">
      <c r="A576" s="11"/>
      <c r="B576" s="11" t="s">
        <v>18</v>
      </c>
      <c r="C576" s="9" t="s">
        <v>115</v>
      </c>
      <c r="D576" s="9" t="s">
        <v>57</v>
      </c>
      <c r="E576" s="9" t="s">
        <v>72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 t="s">
        <v>19</v>
      </c>
      <c r="U576" s="34">
        <v>94</v>
      </c>
      <c r="V576" s="12"/>
      <c r="W576" s="12"/>
      <c r="X576" s="11"/>
    </row>
    <row r="577" spans="1:24" ht="47.25">
      <c r="A577" s="11" t="s">
        <v>97</v>
      </c>
      <c r="B577" s="11" t="s">
        <v>97</v>
      </c>
      <c r="C577" s="9" t="s">
        <v>115</v>
      </c>
      <c r="D577" s="9" t="s">
        <v>57</v>
      </c>
      <c r="E577" s="9" t="s">
        <v>72</v>
      </c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 t="s">
        <v>98</v>
      </c>
      <c r="U577" s="34">
        <v>68.4</v>
      </c>
      <c r="V577" s="12">
        <v>156500</v>
      </c>
      <c r="W577" s="12">
        <v>163000</v>
      </c>
      <c r="X577" s="11" t="s">
        <v>97</v>
      </c>
    </row>
    <row r="578" spans="1:24" ht="15.75">
      <c r="A578" s="8" t="s">
        <v>268</v>
      </c>
      <c r="B578" s="8" t="s">
        <v>268</v>
      </c>
      <c r="C578" s="4" t="s">
        <v>62</v>
      </c>
      <c r="D578" s="4" t="s">
        <v>8</v>
      </c>
      <c r="E578" s="4" t="s">
        <v>9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 t="s">
        <v>9</v>
      </c>
      <c r="U578" s="33">
        <f>U579+U595</f>
        <v>50299.899999999994</v>
      </c>
      <c r="V578" s="10">
        <v>1381000</v>
      </c>
      <c r="W578" s="10">
        <v>1386000</v>
      </c>
      <c r="X578" s="8" t="s">
        <v>268</v>
      </c>
    </row>
    <row r="579" spans="1:24" ht="15.75">
      <c r="A579" s="11" t="s">
        <v>269</v>
      </c>
      <c r="B579" s="11" t="s">
        <v>269</v>
      </c>
      <c r="C579" s="9" t="s">
        <v>62</v>
      </c>
      <c r="D579" s="9" t="s">
        <v>7</v>
      </c>
      <c r="E579" s="9" t="s">
        <v>9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 t="s">
        <v>9</v>
      </c>
      <c r="U579" s="34">
        <f>U580+U590</f>
        <v>785.7</v>
      </c>
      <c r="V579" s="12">
        <v>1381000</v>
      </c>
      <c r="W579" s="12">
        <v>1386000</v>
      </c>
      <c r="X579" s="11" t="s">
        <v>269</v>
      </c>
    </row>
    <row r="580" spans="1:24" ht="31.5">
      <c r="A580" s="11"/>
      <c r="B580" s="11" t="s">
        <v>345</v>
      </c>
      <c r="C580" s="9" t="s">
        <v>62</v>
      </c>
      <c r="D580" s="9" t="s">
        <v>7</v>
      </c>
      <c r="E580" s="9" t="s">
        <v>346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34">
        <f>U581</f>
        <v>729.7</v>
      </c>
      <c r="V580" s="12"/>
      <c r="W580" s="12"/>
      <c r="X580" s="11"/>
    </row>
    <row r="581" spans="1:24" ht="31.5">
      <c r="A581" s="11"/>
      <c r="B581" s="11" t="s">
        <v>368</v>
      </c>
      <c r="C581" s="9" t="s">
        <v>62</v>
      </c>
      <c r="D581" s="9" t="s">
        <v>7</v>
      </c>
      <c r="E581" s="9" t="s">
        <v>369</v>
      </c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34">
        <f>U582</f>
        <v>729.7</v>
      </c>
      <c r="V581" s="12"/>
      <c r="W581" s="12"/>
      <c r="X581" s="11"/>
    </row>
    <row r="582" spans="1:24" ht="31.5">
      <c r="A582" s="11"/>
      <c r="B582" s="11" t="s">
        <v>371</v>
      </c>
      <c r="C582" s="9" t="s">
        <v>62</v>
      </c>
      <c r="D582" s="9" t="s">
        <v>7</v>
      </c>
      <c r="E582" s="9" t="s">
        <v>372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34">
        <f>U583+U586+U588</f>
        <v>729.7</v>
      </c>
      <c r="V582" s="12"/>
      <c r="W582" s="12"/>
      <c r="X582" s="11"/>
    </row>
    <row r="583" spans="1:24" ht="31.5">
      <c r="A583" s="11" t="s">
        <v>270</v>
      </c>
      <c r="B583" s="11" t="s">
        <v>270</v>
      </c>
      <c r="C583" s="9" t="s">
        <v>62</v>
      </c>
      <c r="D583" s="9" t="s">
        <v>7</v>
      </c>
      <c r="E583" s="9" t="s">
        <v>271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 t="s">
        <v>9</v>
      </c>
      <c r="U583" s="34">
        <f>U584+U585</f>
        <v>294.8</v>
      </c>
      <c r="V583" s="12">
        <v>563000</v>
      </c>
      <c r="W583" s="12">
        <v>563000</v>
      </c>
      <c r="X583" s="11" t="s">
        <v>270</v>
      </c>
    </row>
    <row r="584" spans="1:24" ht="31.5">
      <c r="A584" s="11" t="s">
        <v>133</v>
      </c>
      <c r="B584" s="11" t="s">
        <v>133</v>
      </c>
      <c r="C584" s="9" t="s">
        <v>62</v>
      </c>
      <c r="D584" s="9" t="s">
        <v>7</v>
      </c>
      <c r="E584" s="9" t="s">
        <v>271</v>
      </c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 t="s">
        <v>134</v>
      </c>
      <c r="U584" s="34">
        <v>209.1</v>
      </c>
      <c r="V584" s="12">
        <v>250000</v>
      </c>
      <c r="W584" s="12">
        <v>250000</v>
      </c>
      <c r="X584" s="11" t="s">
        <v>133</v>
      </c>
    </row>
    <row r="585" spans="1:24" ht="47.25">
      <c r="A585" s="11" t="s">
        <v>18</v>
      </c>
      <c r="B585" s="11" t="s">
        <v>18</v>
      </c>
      <c r="C585" s="9" t="s">
        <v>62</v>
      </c>
      <c r="D585" s="9" t="s">
        <v>7</v>
      </c>
      <c r="E585" s="9" t="s">
        <v>271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 t="s">
        <v>19</v>
      </c>
      <c r="U585" s="34">
        <v>85.7</v>
      </c>
      <c r="V585" s="12">
        <v>313000</v>
      </c>
      <c r="W585" s="12">
        <v>313000</v>
      </c>
      <c r="X585" s="11" t="s">
        <v>18</v>
      </c>
    </row>
    <row r="586" spans="1:24" ht="47.25">
      <c r="A586" s="11" t="s">
        <v>272</v>
      </c>
      <c r="B586" s="11" t="s">
        <v>272</v>
      </c>
      <c r="C586" s="9" t="s">
        <v>62</v>
      </c>
      <c r="D586" s="9" t="s">
        <v>7</v>
      </c>
      <c r="E586" s="9" t="s">
        <v>273</v>
      </c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 t="s">
        <v>9</v>
      </c>
      <c r="U586" s="34">
        <f>U587</f>
        <v>380.2</v>
      </c>
      <c r="V586" s="12">
        <v>518000</v>
      </c>
      <c r="W586" s="12">
        <v>518000</v>
      </c>
      <c r="X586" s="11" t="s">
        <v>272</v>
      </c>
    </row>
    <row r="587" spans="1:24" ht="47.25">
      <c r="A587" s="11" t="s">
        <v>18</v>
      </c>
      <c r="B587" s="11" t="s">
        <v>18</v>
      </c>
      <c r="C587" s="9" t="s">
        <v>62</v>
      </c>
      <c r="D587" s="9" t="s">
        <v>7</v>
      </c>
      <c r="E587" s="9" t="s">
        <v>273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 t="s">
        <v>19</v>
      </c>
      <c r="U587" s="34">
        <v>380.2</v>
      </c>
      <c r="V587" s="12">
        <v>518000</v>
      </c>
      <c r="W587" s="12">
        <v>518000</v>
      </c>
      <c r="X587" s="11" t="s">
        <v>18</v>
      </c>
    </row>
    <row r="588" spans="1:24" ht="31.5">
      <c r="A588" s="11" t="s">
        <v>274</v>
      </c>
      <c r="B588" s="11" t="s">
        <v>274</v>
      </c>
      <c r="C588" s="9" t="s">
        <v>62</v>
      </c>
      <c r="D588" s="9" t="s">
        <v>7</v>
      </c>
      <c r="E588" s="9" t="s">
        <v>275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 t="s">
        <v>9</v>
      </c>
      <c r="U588" s="34">
        <f>U589</f>
        <v>54.7</v>
      </c>
      <c r="V588" s="12">
        <v>130000</v>
      </c>
      <c r="W588" s="12">
        <v>130000</v>
      </c>
      <c r="X588" s="11" t="s">
        <v>274</v>
      </c>
    </row>
    <row r="589" spans="1:24" ht="47.25">
      <c r="A589" s="11" t="s">
        <v>18</v>
      </c>
      <c r="B589" s="11" t="s">
        <v>18</v>
      </c>
      <c r="C589" s="9" t="s">
        <v>62</v>
      </c>
      <c r="D589" s="9" t="s">
        <v>7</v>
      </c>
      <c r="E589" s="9" t="s">
        <v>275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 t="s">
        <v>19</v>
      </c>
      <c r="U589" s="34">
        <v>54.7</v>
      </c>
      <c r="V589" s="12">
        <v>130000</v>
      </c>
      <c r="W589" s="12">
        <v>130000</v>
      </c>
      <c r="X589" s="11" t="s">
        <v>18</v>
      </c>
    </row>
    <row r="590" spans="1:24" ht="31.5">
      <c r="A590" s="11"/>
      <c r="B590" s="11" t="s">
        <v>382</v>
      </c>
      <c r="C590" s="9" t="s">
        <v>62</v>
      </c>
      <c r="D590" s="9" t="s">
        <v>7</v>
      </c>
      <c r="E590" s="9" t="s">
        <v>383</v>
      </c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34">
        <f>U591</f>
        <v>56</v>
      </c>
      <c r="V590" s="12"/>
      <c r="W590" s="12"/>
      <c r="X590" s="11"/>
    </row>
    <row r="591" spans="1:24" ht="31.5">
      <c r="A591" s="11"/>
      <c r="B591" s="11" t="s">
        <v>384</v>
      </c>
      <c r="C591" s="9" t="s">
        <v>62</v>
      </c>
      <c r="D591" s="9" t="s">
        <v>7</v>
      </c>
      <c r="E591" s="9" t="s">
        <v>385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34">
        <f>U592</f>
        <v>56</v>
      </c>
      <c r="V591" s="12"/>
      <c r="W591" s="12"/>
      <c r="X591" s="11"/>
    </row>
    <row r="592" spans="1:24" ht="31.5">
      <c r="A592" s="11"/>
      <c r="B592" s="11" t="s">
        <v>386</v>
      </c>
      <c r="C592" s="9" t="s">
        <v>62</v>
      </c>
      <c r="D592" s="9" t="s">
        <v>7</v>
      </c>
      <c r="E592" s="9" t="s">
        <v>387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34">
        <f>U593</f>
        <v>56</v>
      </c>
      <c r="V592" s="12"/>
      <c r="W592" s="12"/>
      <c r="X592" s="11"/>
    </row>
    <row r="593" spans="1:24" ht="31.5">
      <c r="A593" s="11" t="s">
        <v>212</v>
      </c>
      <c r="B593" s="11" t="s">
        <v>212</v>
      </c>
      <c r="C593" s="9" t="s">
        <v>62</v>
      </c>
      <c r="D593" s="9" t="s">
        <v>7</v>
      </c>
      <c r="E593" s="9" t="s">
        <v>213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 t="s">
        <v>9</v>
      </c>
      <c r="U593" s="34">
        <f>U594</f>
        <v>56</v>
      </c>
      <c r="V593" s="12">
        <v>170000</v>
      </c>
      <c r="W593" s="12">
        <v>175000</v>
      </c>
      <c r="X593" s="11" t="s">
        <v>212</v>
      </c>
    </row>
    <row r="594" spans="1:24" ht="47.25">
      <c r="A594" s="11" t="s">
        <v>18</v>
      </c>
      <c r="B594" s="11" t="s">
        <v>18</v>
      </c>
      <c r="C594" s="9" t="s">
        <v>62</v>
      </c>
      <c r="D594" s="9" t="s">
        <v>7</v>
      </c>
      <c r="E594" s="9" t="s">
        <v>213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 t="s">
        <v>19</v>
      </c>
      <c r="U594" s="34">
        <v>56</v>
      </c>
      <c r="V594" s="12">
        <v>170000</v>
      </c>
      <c r="W594" s="12">
        <v>175000</v>
      </c>
      <c r="X594" s="11" t="s">
        <v>18</v>
      </c>
    </row>
    <row r="595" spans="1:24" ht="15.75">
      <c r="A595" s="11" t="s">
        <v>276</v>
      </c>
      <c r="B595" s="11" t="s">
        <v>276</v>
      </c>
      <c r="C595" s="9" t="s">
        <v>62</v>
      </c>
      <c r="D595" s="9" t="s">
        <v>156</v>
      </c>
      <c r="E595" s="9" t="s">
        <v>9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 t="s">
        <v>9</v>
      </c>
      <c r="U595" s="34">
        <f>U596</f>
        <v>49514.2</v>
      </c>
      <c r="V595" s="12"/>
      <c r="W595" s="12"/>
      <c r="X595" s="11" t="s">
        <v>276</v>
      </c>
    </row>
    <row r="596" spans="1:24" ht="31.5">
      <c r="A596" s="11"/>
      <c r="B596" s="11" t="s">
        <v>345</v>
      </c>
      <c r="C596" s="9" t="s">
        <v>62</v>
      </c>
      <c r="D596" s="9" t="s">
        <v>156</v>
      </c>
      <c r="E596" s="9" t="s">
        <v>346</v>
      </c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34">
        <f>U597</f>
        <v>49514.2</v>
      </c>
      <c r="V596" s="12"/>
      <c r="W596" s="12"/>
      <c r="X596" s="11"/>
    </row>
    <row r="597" spans="1:24" ht="31.5">
      <c r="A597" s="11"/>
      <c r="B597" s="11" t="s">
        <v>368</v>
      </c>
      <c r="C597" s="9" t="s">
        <v>62</v>
      </c>
      <c r="D597" s="9" t="s">
        <v>156</v>
      </c>
      <c r="E597" s="9" t="s">
        <v>369</v>
      </c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34">
        <f>U598</f>
        <v>49514.2</v>
      </c>
      <c r="V597" s="12"/>
      <c r="W597" s="12"/>
      <c r="X597" s="11"/>
    </row>
    <row r="598" spans="1:24" ht="31.5">
      <c r="A598" s="11"/>
      <c r="B598" s="11" t="s">
        <v>337</v>
      </c>
      <c r="C598" s="9" t="s">
        <v>62</v>
      </c>
      <c r="D598" s="9" t="s">
        <v>156</v>
      </c>
      <c r="E598" s="9" t="s">
        <v>370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34">
        <f>U599+U601</f>
        <v>49514.2</v>
      </c>
      <c r="V598" s="12"/>
      <c r="W598" s="12"/>
      <c r="X598" s="11"/>
    </row>
    <row r="599" spans="1:24" ht="47.25">
      <c r="A599" s="11" t="s">
        <v>277</v>
      </c>
      <c r="B599" s="11" t="s">
        <v>277</v>
      </c>
      <c r="C599" s="9" t="s">
        <v>62</v>
      </c>
      <c r="D599" s="9" t="s">
        <v>156</v>
      </c>
      <c r="E599" s="9" t="s">
        <v>278</v>
      </c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 t="s">
        <v>9</v>
      </c>
      <c r="U599" s="34">
        <f>U600</f>
        <v>49474.1</v>
      </c>
      <c r="V599" s="12"/>
      <c r="W599" s="12"/>
      <c r="X599" s="11" t="s">
        <v>277</v>
      </c>
    </row>
    <row r="600" spans="1:24" ht="15.75">
      <c r="A600" s="11" t="s">
        <v>85</v>
      </c>
      <c r="B600" s="11" t="s">
        <v>85</v>
      </c>
      <c r="C600" s="9" t="s">
        <v>62</v>
      </c>
      <c r="D600" s="9" t="s">
        <v>156</v>
      </c>
      <c r="E600" s="9" t="s">
        <v>278</v>
      </c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 t="s">
        <v>86</v>
      </c>
      <c r="U600" s="34">
        <v>49474.1</v>
      </c>
      <c r="V600" s="12"/>
      <c r="W600" s="12"/>
      <c r="X600" s="11" t="s">
        <v>85</v>
      </c>
    </row>
    <row r="601" spans="1:24" ht="63">
      <c r="A601" s="11" t="s">
        <v>279</v>
      </c>
      <c r="B601" s="11" t="s">
        <v>279</v>
      </c>
      <c r="C601" s="9" t="s">
        <v>62</v>
      </c>
      <c r="D601" s="9" t="s">
        <v>156</v>
      </c>
      <c r="E601" s="9" t="s">
        <v>280</v>
      </c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 t="s">
        <v>9</v>
      </c>
      <c r="U601" s="34">
        <f>U602</f>
        <v>40.1</v>
      </c>
      <c r="V601" s="12"/>
      <c r="W601" s="12"/>
      <c r="X601" s="11" t="s">
        <v>279</v>
      </c>
    </row>
    <row r="602" spans="1:24" ht="15.75">
      <c r="A602" s="11" t="s">
        <v>85</v>
      </c>
      <c r="B602" s="11" t="s">
        <v>85</v>
      </c>
      <c r="C602" s="9" t="s">
        <v>62</v>
      </c>
      <c r="D602" s="9" t="s">
        <v>156</v>
      </c>
      <c r="E602" s="9" t="s">
        <v>280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 t="s">
        <v>86</v>
      </c>
      <c r="U602" s="34">
        <v>40.1</v>
      </c>
      <c r="V602" s="12"/>
      <c r="W602" s="12"/>
      <c r="X602" s="11" t="s">
        <v>85</v>
      </c>
    </row>
    <row r="603" spans="1:24" ht="31.5">
      <c r="A603" s="8" t="s">
        <v>281</v>
      </c>
      <c r="B603" s="8" t="s">
        <v>281</v>
      </c>
      <c r="C603" s="4" t="s">
        <v>119</v>
      </c>
      <c r="D603" s="4" t="s">
        <v>8</v>
      </c>
      <c r="E603" s="4" t="s">
        <v>9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 t="s">
        <v>9</v>
      </c>
      <c r="U603" s="33">
        <f aca="true" t="shared" si="0" ref="U603:U608">U604</f>
        <v>2450</v>
      </c>
      <c r="V603" s="10">
        <v>3400000</v>
      </c>
      <c r="W603" s="10">
        <v>3400000</v>
      </c>
      <c r="X603" s="8" t="s">
        <v>281</v>
      </c>
    </row>
    <row r="604" spans="1:24" ht="15.75">
      <c r="A604" s="11" t="s">
        <v>282</v>
      </c>
      <c r="B604" s="11" t="s">
        <v>282</v>
      </c>
      <c r="C604" s="9" t="s">
        <v>119</v>
      </c>
      <c r="D604" s="9" t="s">
        <v>156</v>
      </c>
      <c r="E604" s="9" t="s">
        <v>9</v>
      </c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 t="s">
        <v>9</v>
      </c>
      <c r="U604" s="34">
        <f t="shared" si="0"/>
        <v>2450</v>
      </c>
      <c r="V604" s="12">
        <v>3400000</v>
      </c>
      <c r="W604" s="12">
        <v>3400000</v>
      </c>
      <c r="X604" s="11" t="s">
        <v>282</v>
      </c>
    </row>
    <row r="605" spans="1:24" ht="31.5">
      <c r="A605" s="11"/>
      <c r="B605" s="11" t="s">
        <v>417</v>
      </c>
      <c r="C605" s="9" t="s">
        <v>119</v>
      </c>
      <c r="D605" s="9" t="s">
        <v>156</v>
      </c>
      <c r="E605" s="9" t="s">
        <v>418</v>
      </c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34">
        <f t="shared" si="0"/>
        <v>2450</v>
      </c>
      <c r="V605" s="12"/>
      <c r="W605" s="12"/>
      <c r="X605" s="11"/>
    </row>
    <row r="606" spans="1:24" ht="31.5">
      <c r="A606" s="11"/>
      <c r="B606" s="11" t="s">
        <v>419</v>
      </c>
      <c r="C606" s="9" t="s">
        <v>119</v>
      </c>
      <c r="D606" s="9" t="s">
        <v>156</v>
      </c>
      <c r="E606" s="9" t="s">
        <v>420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34">
        <f t="shared" si="0"/>
        <v>2450</v>
      </c>
      <c r="V606" s="12"/>
      <c r="W606" s="12"/>
      <c r="X606" s="11"/>
    </row>
    <row r="607" spans="1:24" ht="15.75">
      <c r="A607" s="11"/>
      <c r="B607" s="11" t="s">
        <v>358</v>
      </c>
      <c r="C607" s="9" t="s">
        <v>119</v>
      </c>
      <c r="D607" s="9" t="s">
        <v>156</v>
      </c>
      <c r="E607" s="9" t="s">
        <v>421</v>
      </c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34">
        <f t="shared" si="0"/>
        <v>2450</v>
      </c>
      <c r="V607" s="12"/>
      <c r="W607" s="12"/>
      <c r="X607" s="11"/>
    </row>
    <row r="608" spans="1:24" ht="30" customHeight="1">
      <c r="A608" s="11" t="s">
        <v>75</v>
      </c>
      <c r="B608" s="11" t="s">
        <v>75</v>
      </c>
      <c r="C608" s="9" t="s">
        <v>119</v>
      </c>
      <c r="D608" s="9" t="s">
        <v>156</v>
      </c>
      <c r="E608" s="9" t="s">
        <v>76</v>
      </c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 t="s">
        <v>9</v>
      </c>
      <c r="U608" s="34">
        <f t="shared" si="0"/>
        <v>2450</v>
      </c>
      <c r="V608" s="12">
        <v>3400000</v>
      </c>
      <c r="W608" s="12">
        <v>3400000</v>
      </c>
      <c r="X608" s="11" t="s">
        <v>75</v>
      </c>
    </row>
    <row r="609" spans="1:24" ht="30" customHeight="1">
      <c r="A609" s="11" t="s">
        <v>93</v>
      </c>
      <c r="B609" s="11" t="s">
        <v>93</v>
      </c>
      <c r="C609" s="9" t="s">
        <v>119</v>
      </c>
      <c r="D609" s="9" t="s">
        <v>156</v>
      </c>
      <c r="E609" s="9" t="s">
        <v>76</v>
      </c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 t="s">
        <v>94</v>
      </c>
      <c r="U609" s="34">
        <v>2450</v>
      </c>
      <c r="V609" s="12">
        <v>3400000</v>
      </c>
      <c r="W609" s="12">
        <v>3400000</v>
      </c>
      <c r="X609" s="11" t="s">
        <v>93</v>
      </c>
    </row>
    <row r="610" spans="1:24" ht="56.25" customHeight="1">
      <c r="A610" s="8" t="s">
        <v>283</v>
      </c>
      <c r="B610" s="8" t="s">
        <v>283</v>
      </c>
      <c r="C610" s="4" t="s">
        <v>90</v>
      </c>
      <c r="D610" s="4" t="s">
        <v>8</v>
      </c>
      <c r="E610" s="4" t="s">
        <v>9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 t="s">
        <v>9</v>
      </c>
      <c r="U610" s="33">
        <f>U611+U619</f>
        <v>75229.5</v>
      </c>
      <c r="V610" s="10">
        <v>151780500</v>
      </c>
      <c r="W610" s="10">
        <v>157959200</v>
      </c>
      <c r="X610" s="8" t="s">
        <v>283</v>
      </c>
    </row>
    <row r="611" spans="1:24" ht="30" customHeight="1">
      <c r="A611" s="11" t="s">
        <v>284</v>
      </c>
      <c r="B611" s="11" t="s">
        <v>284</v>
      </c>
      <c r="C611" s="9" t="s">
        <v>90</v>
      </c>
      <c r="D611" s="9" t="s">
        <v>7</v>
      </c>
      <c r="E611" s="9" t="s">
        <v>9</v>
      </c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 t="s">
        <v>9</v>
      </c>
      <c r="U611" s="34">
        <f>U612</f>
        <v>66093.5</v>
      </c>
      <c r="V611" s="12">
        <v>126427200</v>
      </c>
      <c r="W611" s="12">
        <v>132500400</v>
      </c>
      <c r="X611" s="11" t="s">
        <v>284</v>
      </c>
    </row>
    <row r="612" spans="1:24" ht="31.5">
      <c r="A612" s="11"/>
      <c r="B612" s="11" t="s">
        <v>408</v>
      </c>
      <c r="C612" s="9" t="s">
        <v>90</v>
      </c>
      <c r="D612" s="9" t="s">
        <v>7</v>
      </c>
      <c r="E612" s="9" t="s">
        <v>409</v>
      </c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34">
        <f>U613</f>
        <v>66093.5</v>
      </c>
      <c r="V612" s="12"/>
      <c r="W612" s="12"/>
      <c r="X612" s="11"/>
    </row>
    <row r="613" spans="1:24" ht="31.5">
      <c r="A613" s="11"/>
      <c r="B613" s="11" t="s">
        <v>410</v>
      </c>
      <c r="C613" s="9" t="s">
        <v>90</v>
      </c>
      <c r="D613" s="9" t="s">
        <v>7</v>
      </c>
      <c r="E613" s="9" t="s">
        <v>411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34">
        <f>U614</f>
        <v>66093.5</v>
      </c>
      <c r="V613" s="12"/>
      <c r="W613" s="12"/>
      <c r="X613" s="11"/>
    </row>
    <row r="614" spans="1:24" ht="31.5">
      <c r="A614" s="11"/>
      <c r="B614" s="11" t="s">
        <v>412</v>
      </c>
      <c r="C614" s="9" t="s">
        <v>90</v>
      </c>
      <c r="D614" s="9" t="s">
        <v>7</v>
      </c>
      <c r="E614" s="9" t="s">
        <v>413</v>
      </c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34">
        <f>U615+U617</f>
        <v>66093.5</v>
      </c>
      <c r="V614" s="12"/>
      <c r="W614" s="12"/>
      <c r="X614" s="11"/>
    </row>
    <row r="615" spans="1:24" ht="30" customHeight="1">
      <c r="A615" s="11" t="s">
        <v>285</v>
      </c>
      <c r="B615" s="11" t="s">
        <v>285</v>
      </c>
      <c r="C615" s="9" t="s">
        <v>90</v>
      </c>
      <c r="D615" s="9" t="s">
        <v>7</v>
      </c>
      <c r="E615" s="9" t="s">
        <v>286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 t="s">
        <v>9</v>
      </c>
      <c r="U615" s="34">
        <f>U616</f>
        <v>1100</v>
      </c>
      <c r="V615" s="12">
        <v>2000000</v>
      </c>
      <c r="W615" s="12">
        <v>2000000</v>
      </c>
      <c r="X615" s="11" t="s">
        <v>285</v>
      </c>
    </row>
    <row r="616" spans="1:24" ht="15.75">
      <c r="A616" s="11" t="s">
        <v>287</v>
      </c>
      <c r="B616" s="11" t="s">
        <v>287</v>
      </c>
      <c r="C616" s="9" t="s">
        <v>90</v>
      </c>
      <c r="D616" s="9" t="s">
        <v>7</v>
      </c>
      <c r="E616" s="9" t="s">
        <v>286</v>
      </c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 t="s">
        <v>288</v>
      </c>
      <c r="U616" s="34">
        <v>1100</v>
      </c>
      <c r="V616" s="12">
        <v>2000000</v>
      </c>
      <c r="W616" s="12">
        <v>2000000</v>
      </c>
      <c r="X616" s="11" t="s">
        <v>287</v>
      </c>
    </row>
    <row r="617" spans="1:24" ht="51" customHeight="1">
      <c r="A617" s="11" t="s">
        <v>289</v>
      </c>
      <c r="B617" s="11" t="s">
        <v>289</v>
      </c>
      <c r="C617" s="9" t="s">
        <v>90</v>
      </c>
      <c r="D617" s="9" t="s">
        <v>7</v>
      </c>
      <c r="E617" s="9" t="s">
        <v>290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 t="s">
        <v>9</v>
      </c>
      <c r="U617" s="34">
        <f>U618</f>
        <v>64993.5</v>
      </c>
      <c r="V617" s="12">
        <v>124427200</v>
      </c>
      <c r="W617" s="12">
        <v>130500400</v>
      </c>
      <c r="X617" s="11" t="s">
        <v>289</v>
      </c>
    </row>
    <row r="618" spans="1:24" ht="15.75">
      <c r="A618" s="11" t="s">
        <v>287</v>
      </c>
      <c r="B618" s="11" t="s">
        <v>287</v>
      </c>
      <c r="C618" s="9" t="s">
        <v>90</v>
      </c>
      <c r="D618" s="9" t="s">
        <v>7</v>
      </c>
      <c r="E618" s="9" t="s">
        <v>290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 t="s">
        <v>288</v>
      </c>
      <c r="U618" s="34">
        <v>64993.5</v>
      </c>
      <c r="V618" s="12">
        <v>124427200</v>
      </c>
      <c r="W618" s="12">
        <v>130500400</v>
      </c>
      <c r="X618" s="11" t="s">
        <v>287</v>
      </c>
    </row>
    <row r="619" spans="1:24" ht="31.5">
      <c r="A619" s="11" t="s">
        <v>291</v>
      </c>
      <c r="B619" s="11" t="s">
        <v>291</v>
      </c>
      <c r="C619" s="9" t="s">
        <v>90</v>
      </c>
      <c r="D619" s="9" t="s">
        <v>11</v>
      </c>
      <c r="E619" s="9" t="s">
        <v>9</v>
      </c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 t="s">
        <v>9</v>
      </c>
      <c r="U619" s="34">
        <f>U620+U625+U632</f>
        <v>9136</v>
      </c>
      <c r="V619" s="12">
        <v>25353300</v>
      </c>
      <c r="W619" s="12">
        <v>25458800</v>
      </c>
      <c r="X619" s="11" t="s">
        <v>291</v>
      </c>
    </row>
    <row r="620" spans="1:24" ht="31.5">
      <c r="A620" s="11"/>
      <c r="B620" s="11" t="s">
        <v>396</v>
      </c>
      <c r="C620" s="9" t="s">
        <v>90</v>
      </c>
      <c r="D620" s="9" t="s">
        <v>11</v>
      </c>
      <c r="E620" s="9" t="s">
        <v>397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34">
        <f>U621</f>
        <v>640.8</v>
      </c>
      <c r="V620" s="12"/>
      <c r="W620" s="12"/>
      <c r="X620" s="11"/>
    </row>
    <row r="621" spans="1:24" ht="31.5">
      <c r="A621" s="11"/>
      <c r="B621" s="11" t="s">
        <v>402</v>
      </c>
      <c r="C621" s="9" t="s">
        <v>90</v>
      </c>
      <c r="D621" s="9" t="s">
        <v>11</v>
      </c>
      <c r="E621" s="9" t="s">
        <v>403</v>
      </c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34">
        <f>U622</f>
        <v>640.8</v>
      </c>
      <c r="V621" s="12"/>
      <c r="W621" s="12"/>
      <c r="X621" s="11"/>
    </row>
    <row r="622" spans="1:24" ht="30" customHeight="1">
      <c r="A622" s="11"/>
      <c r="B622" s="11" t="s">
        <v>404</v>
      </c>
      <c r="C622" s="9" t="s">
        <v>90</v>
      </c>
      <c r="D622" s="9" t="s">
        <v>11</v>
      </c>
      <c r="E622" s="9" t="s">
        <v>405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34">
        <f>U623</f>
        <v>640.8</v>
      </c>
      <c r="V622" s="12"/>
      <c r="W622" s="12"/>
      <c r="X622" s="11"/>
    </row>
    <row r="623" spans="1:24" ht="30" customHeight="1">
      <c r="A623" s="11" t="s">
        <v>112</v>
      </c>
      <c r="B623" s="11" t="s">
        <v>112</v>
      </c>
      <c r="C623" s="9" t="s">
        <v>90</v>
      </c>
      <c r="D623" s="9" t="s">
        <v>11</v>
      </c>
      <c r="E623" s="9" t="s">
        <v>113</v>
      </c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 t="s">
        <v>9</v>
      </c>
      <c r="U623" s="34">
        <f>U624</f>
        <v>640.8</v>
      </c>
      <c r="V623" s="12">
        <v>929800</v>
      </c>
      <c r="W623" s="12">
        <v>1022800</v>
      </c>
      <c r="X623" s="11" t="s">
        <v>112</v>
      </c>
    </row>
    <row r="624" spans="1:24" ht="15.75">
      <c r="A624" s="11" t="s">
        <v>123</v>
      </c>
      <c r="B624" s="11" t="s">
        <v>123</v>
      </c>
      <c r="C624" s="9" t="s">
        <v>90</v>
      </c>
      <c r="D624" s="9" t="s">
        <v>11</v>
      </c>
      <c r="E624" s="9" t="s">
        <v>113</v>
      </c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 t="s">
        <v>124</v>
      </c>
      <c r="U624" s="34">
        <v>640.8</v>
      </c>
      <c r="V624" s="12">
        <v>929800</v>
      </c>
      <c r="W624" s="12">
        <v>1022800</v>
      </c>
      <c r="X624" s="11" t="s">
        <v>123</v>
      </c>
    </row>
    <row r="625" spans="1:24" ht="31.5">
      <c r="A625" s="11"/>
      <c r="B625" s="11" t="s">
        <v>408</v>
      </c>
      <c r="C625" s="9" t="s">
        <v>90</v>
      </c>
      <c r="D625" s="9" t="s">
        <v>11</v>
      </c>
      <c r="E625" s="9" t="s">
        <v>409</v>
      </c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34">
        <f>U626</f>
        <v>6311.2</v>
      </c>
      <c r="V625" s="12"/>
      <c r="W625" s="12"/>
      <c r="X625" s="11"/>
    </row>
    <row r="626" spans="1:24" ht="31.5">
      <c r="A626" s="11"/>
      <c r="B626" s="11" t="s">
        <v>410</v>
      </c>
      <c r="C626" s="9" t="s">
        <v>90</v>
      </c>
      <c r="D626" s="9" t="s">
        <v>11</v>
      </c>
      <c r="E626" s="9" t="s">
        <v>411</v>
      </c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34">
        <f>U627</f>
        <v>6311.2</v>
      </c>
      <c r="V626" s="12"/>
      <c r="W626" s="12"/>
      <c r="X626" s="11"/>
    </row>
    <row r="627" spans="1:24" ht="31.5">
      <c r="A627" s="11"/>
      <c r="B627" s="11" t="s">
        <v>412</v>
      </c>
      <c r="C627" s="9" t="s">
        <v>90</v>
      </c>
      <c r="D627" s="9" t="s">
        <v>11</v>
      </c>
      <c r="E627" s="9" t="s">
        <v>413</v>
      </c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34">
        <f>U628+U630</f>
        <v>6311.2</v>
      </c>
      <c r="V627" s="12"/>
      <c r="W627" s="12"/>
      <c r="X627" s="11"/>
    </row>
    <row r="628" spans="1:24" ht="78" customHeight="1">
      <c r="A628" s="13" t="s">
        <v>292</v>
      </c>
      <c r="B628" s="13" t="s">
        <v>292</v>
      </c>
      <c r="C628" s="9" t="s">
        <v>90</v>
      </c>
      <c r="D628" s="9" t="s">
        <v>11</v>
      </c>
      <c r="E628" s="9" t="s">
        <v>293</v>
      </c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 t="s">
        <v>9</v>
      </c>
      <c r="U628" s="34">
        <f>U629</f>
        <v>4359.4</v>
      </c>
      <c r="V628" s="12">
        <v>24423500</v>
      </c>
      <c r="W628" s="12">
        <v>24436000</v>
      </c>
      <c r="X628" s="13" t="s">
        <v>292</v>
      </c>
    </row>
    <row r="629" spans="1:24" ht="15.75">
      <c r="A629" s="11" t="s">
        <v>123</v>
      </c>
      <c r="B629" s="11" t="s">
        <v>123</v>
      </c>
      <c r="C629" s="9" t="s">
        <v>90</v>
      </c>
      <c r="D629" s="9" t="s">
        <v>11</v>
      </c>
      <c r="E629" s="9" t="s">
        <v>293</v>
      </c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 t="s">
        <v>124</v>
      </c>
      <c r="U629" s="34">
        <v>4359.4</v>
      </c>
      <c r="V629" s="12">
        <v>24423500</v>
      </c>
      <c r="W629" s="12">
        <v>24436000</v>
      </c>
      <c r="X629" s="11" t="s">
        <v>123</v>
      </c>
    </row>
    <row r="630" spans="1:24" ht="31.5">
      <c r="A630" s="11"/>
      <c r="B630" s="11" t="s">
        <v>590</v>
      </c>
      <c r="C630" s="9" t="s">
        <v>90</v>
      </c>
      <c r="D630" s="9" t="s">
        <v>11</v>
      </c>
      <c r="E630" s="9" t="s">
        <v>589</v>
      </c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34">
        <f>U631</f>
        <v>1951.8</v>
      </c>
      <c r="V630" s="12"/>
      <c r="W630" s="12"/>
      <c r="X630" s="11"/>
    </row>
    <row r="631" spans="1:24" ht="15.75">
      <c r="A631" s="11"/>
      <c r="B631" s="11" t="s">
        <v>123</v>
      </c>
      <c r="C631" s="9" t="s">
        <v>90</v>
      </c>
      <c r="D631" s="9" t="s">
        <v>11</v>
      </c>
      <c r="E631" s="9" t="s">
        <v>589</v>
      </c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 t="s">
        <v>124</v>
      </c>
      <c r="U631" s="34">
        <v>1951.8</v>
      </c>
      <c r="V631" s="12"/>
      <c r="W631" s="12"/>
      <c r="X631" s="11"/>
    </row>
    <row r="632" spans="1:24" ht="15.75">
      <c r="A632" s="11"/>
      <c r="B632" s="11" t="s">
        <v>506</v>
      </c>
      <c r="C632" s="9" t="s">
        <v>90</v>
      </c>
      <c r="D632" s="9" t="s">
        <v>11</v>
      </c>
      <c r="E632" s="9" t="s">
        <v>504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34">
        <f>U633</f>
        <v>2184</v>
      </c>
      <c r="V632" s="12"/>
      <c r="W632" s="12"/>
      <c r="X632" s="11"/>
    </row>
    <row r="633" spans="1:24" ht="15.75">
      <c r="A633" s="11"/>
      <c r="B633" s="11" t="s">
        <v>506</v>
      </c>
      <c r="C633" s="9" t="s">
        <v>90</v>
      </c>
      <c r="D633" s="9" t="s">
        <v>11</v>
      </c>
      <c r="E633" s="9" t="s">
        <v>503</v>
      </c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34">
        <f>U634+U636</f>
        <v>2184</v>
      </c>
      <c r="V633" s="12"/>
      <c r="W633" s="12"/>
      <c r="X633" s="11"/>
    </row>
    <row r="634" spans="1:24" ht="31.5">
      <c r="A634" s="11"/>
      <c r="B634" s="11" t="s">
        <v>547</v>
      </c>
      <c r="C634" s="9" t="s">
        <v>90</v>
      </c>
      <c r="D634" s="9" t="s">
        <v>11</v>
      </c>
      <c r="E634" s="9" t="s">
        <v>546</v>
      </c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34">
        <f>U635</f>
        <v>1948.6</v>
      </c>
      <c r="V634" s="12"/>
      <c r="W634" s="12"/>
      <c r="X634" s="11"/>
    </row>
    <row r="635" spans="1:24" ht="15.75">
      <c r="A635" s="11"/>
      <c r="B635" s="11" t="s">
        <v>123</v>
      </c>
      <c r="C635" s="9" t="s">
        <v>90</v>
      </c>
      <c r="D635" s="9" t="s">
        <v>11</v>
      </c>
      <c r="E635" s="9" t="s">
        <v>546</v>
      </c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 t="s">
        <v>124</v>
      </c>
      <c r="U635" s="34">
        <v>1948.6</v>
      </c>
      <c r="V635" s="12"/>
      <c r="W635" s="12"/>
      <c r="X635" s="11"/>
    </row>
    <row r="636" spans="1:24" ht="31.5">
      <c r="A636" s="11"/>
      <c r="B636" s="11" t="s">
        <v>592</v>
      </c>
      <c r="C636" s="9" t="s">
        <v>90</v>
      </c>
      <c r="D636" s="9" t="s">
        <v>11</v>
      </c>
      <c r="E636" s="9" t="s">
        <v>591</v>
      </c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34">
        <f>U637</f>
        <v>235.4</v>
      </c>
      <c r="V636" s="12"/>
      <c r="W636" s="12"/>
      <c r="X636" s="11"/>
    </row>
    <row r="637" spans="1:24" ht="15.75">
      <c r="A637" s="11"/>
      <c r="B637" s="11" t="s">
        <v>123</v>
      </c>
      <c r="C637" s="9" t="s">
        <v>90</v>
      </c>
      <c r="D637" s="9" t="s">
        <v>11</v>
      </c>
      <c r="E637" s="9" t="s">
        <v>591</v>
      </c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 t="s">
        <v>124</v>
      </c>
      <c r="U637" s="34">
        <v>235.4</v>
      </c>
      <c r="V637" s="12"/>
      <c r="W637" s="12"/>
      <c r="X637" s="11"/>
    </row>
    <row r="638" spans="1:24" ht="15.75">
      <c r="A638" s="8" t="s">
        <v>294</v>
      </c>
      <c r="B638" s="8" t="s">
        <v>294</v>
      </c>
      <c r="C638" s="4" t="s">
        <v>9</v>
      </c>
      <c r="D638" s="4" t="s">
        <v>9</v>
      </c>
      <c r="E638" s="4" t="s">
        <v>9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 t="s">
        <v>9</v>
      </c>
      <c r="U638" s="33">
        <f>U12+U171+U184+U226+U252+U454+U475+U578+U603+U610</f>
        <v>785896.2999999999</v>
      </c>
      <c r="V638" s="10">
        <v>1188288687</v>
      </c>
      <c r="W638" s="10">
        <v>1224888367</v>
      </c>
      <c r="X638" s="8" t="s">
        <v>294</v>
      </c>
    </row>
  </sheetData>
  <sheetProtection/>
  <mergeCells count="16">
    <mergeCell ref="B9:B10"/>
    <mergeCell ref="B7:X7"/>
    <mergeCell ref="A9:A10"/>
    <mergeCell ref="U9:U10"/>
    <mergeCell ref="X9:X10"/>
    <mergeCell ref="T9:T10"/>
    <mergeCell ref="C9:C10"/>
    <mergeCell ref="T2:X2"/>
    <mergeCell ref="T1:X1"/>
    <mergeCell ref="D9:D10"/>
    <mergeCell ref="E9:S10"/>
    <mergeCell ref="V9:V10"/>
    <mergeCell ref="W9:W10"/>
    <mergeCell ref="D3:X3"/>
    <mergeCell ref="C4:X4"/>
    <mergeCell ref="C5:X5"/>
  </mergeCells>
  <printOptions/>
  <pageMargins left="1.1811023622047245" right="0.1968503937007874" top="0.1968503937007874" bottom="0.1968503937007874" header="0" footer="0"/>
  <pageSetup fitToHeight="1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8"/>
  <sheetViews>
    <sheetView view="pageBreakPreview" zoomScale="60" zoomScalePageLayoutView="0" workbookViewId="0" topLeftCell="A1">
      <selection activeCell="C5" sqref="C5:Z5"/>
    </sheetView>
  </sheetViews>
  <sheetFormatPr defaultColWidth="9.140625" defaultRowHeight="15"/>
  <cols>
    <col min="1" max="1" width="66.8515625" style="0" customWidth="1"/>
    <col min="2" max="2" width="16.7109375" style="0" customWidth="1"/>
    <col min="3" max="3" width="10.7109375" style="0" customWidth="1"/>
    <col min="4" max="4" width="9.421875" style="0" customWidth="1"/>
    <col min="5" max="5" width="15.140625" style="0" customWidth="1"/>
    <col min="6" max="18" width="16.28125" style="0" hidden="1" customWidth="1"/>
    <col min="19" max="19" width="0.71875" style="0" hidden="1" customWidth="1"/>
    <col min="20" max="20" width="11.7109375" style="0" customWidth="1"/>
    <col min="21" max="24" width="10.7109375" style="0" hidden="1" customWidth="1"/>
    <col min="25" max="25" width="43.140625" style="0" hidden="1" customWidth="1"/>
    <col min="26" max="26" width="22.57421875" style="0" customWidth="1"/>
    <col min="27" max="28" width="26.00390625" style="0" hidden="1" customWidth="1"/>
    <col min="29" max="29" width="43.140625" style="0" hidden="1" customWidth="1"/>
  </cols>
  <sheetData>
    <row r="1" spans="3:26" ht="15">
      <c r="C1" s="133" t="s">
        <v>452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3:26" ht="15">
      <c r="C2" s="101" t="s">
        <v>449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3:26" ht="15">
      <c r="C3" s="101" t="s">
        <v>453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3:26" ht="15">
      <c r="C4" s="101" t="s">
        <v>454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3:26" ht="15">
      <c r="C5" s="101" t="s">
        <v>598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7" spans="1:29" ht="34.5" customHeight="1">
      <c r="A7" s="134" t="s">
        <v>595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 t="s">
        <v>9</v>
      </c>
      <c r="W8" s="16" t="s">
        <v>9</v>
      </c>
      <c r="X8" s="16" t="s">
        <v>9</v>
      </c>
      <c r="Y8" s="15"/>
      <c r="Z8" s="90" t="s">
        <v>442</v>
      </c>
      <c r="AA8" s="15"/>
      <c r="AB8" s="15"/>
      <c r="AC8" s="15"/>
    </row>
    <row r="9" spans="1:29" ht="15">
      <c r="A9" s="124" t="s">
        <v>1</v>
      </c>
      <c r="B9" s="122" t="s">
        <v>295</v>
      </c>
      <c r="C9" s="122" t="s">
        <v>2</v>
      </c>
      <c r="D9" s="122" t="s">
        <v>3</v>
      </c>
      <c r="E9" s="127" t="s">
        <v>4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  <c r="T9" s="122" t="s">
        <v>5</v>
      </c>
      <c r="U9" s="122" t="s">
        <v>296</v>
      </c>
      <c r="V9" s="122" t="s">
        <v>297</v>
      </c>
      <c r="W9" s="122" t="s">
        <v>298</v>
      </c>
      <c r="X9" s="122" t="s">
        <v>299</v>
      </c>
      <c r="Y9" s="124" t="s">
        <v>1</v>
      </c>
      <c r="Z9" s="124" t="s">
        <v>0</v>
      </c>
      <c r="AA9" s="125" t="s">
        <v>0</v>
      </c>
      <c r="AB9" s="125" t="s">
        <v>0</v>
      </c>
      <c r="AC9" s="124" t="s">
        <v>1</v>
      </c>
    </row>
    <row r="10" spans="1:29" ht="15">
      <c r="A10" s="124"/>
      <c r="B10" s="123"/>
      <c r="C10" s="123"/>
      <c r="D10" s="123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123"/>
      <c r="U10" s="123"/>
      <c r="V10" s="123"/>
      <c r="W10" s="123"/>
      <c r="X10" s="123"/>
      <c r="Y10" s="124"/>
      <c r="Z10" s="124"/>
      <c r="AA10" s="126"/>
      <c r="AB10" s="126"/>
      <c r="AC10" s="124"/>
    </row>
    <row r="11" spans="1:29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17"/>
      <c r="Z11" s="17"/>
      <c r="AA11" s="17"/>
      <c r="AB11" s="17"/>
      <c r="AC11" s="17"/>
    </row>
    <row r="12" spans="1:29" ht="78.75">
      <c r="A12" s="19" t="s">
        <v>300</v>
      </c>
      <c r="B12" s="20" t="s">
        <v>301</v>
      </c>
      <c r="C12" s="20" t="s">
        <v>9</v>
      </c>
      <c r="D12" s="20" t="s">
        <v>9</v>
      </c>
      <c r="E12" s="20" t="s">
        <v>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 t="s">
        <v>9</v>
      </c>
      <c r="U12" s="20" t="s">
        <v>9</v>
      </c>
      <c r="V12" s="21" t="s">
        <v>9</v>
      </c>
      <c r="W12" s="21" t="s">
        <v>9</v>
      </c>
      <c r="X12" s="21" t="s">
        <v>9</v>
      </c>
      <c r="Y12" s="19" t="s">
        <v>300</v>
      </c>
      <c r="Z12" s="35">
        <f>Z13+Z125+Z138+Z166+Z187+Z238+Z245+Z274+Z293</f>
        <v>229238.9</v>
      </c>
      <c r="AA12" s="22">
        <v>170201763</v>
      </c>
      <c r="AB12" s="22">
        <v>139475213</v>
      </c>
      <c r="AC12" s="19" t="s">
        <v>300</v>
      </c>
    </row>
    <row r="13" spans="1:29" ht="15.75">
      <c r="A13" s="23" t="s">
        <v>6</v>
      </c>
      <c r="B13" s="24" t="s">
        <v>301</v>
      </c>
      <c r="C13" s="24" t="s">
        <v>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5"/>
      <c r="X13" s="25"/>
      <c r="Y13" s="23"/>
      <c r="Z13" s="36">
        <f>Z14+Z26+Z63+Z69</f>
        <v>30744.600000000006</v>
      </c>
      <c r="AA13" s="22"/>
      <c r="AB13" s="22"/>
      <c r="AC13" s="19"/>
    </row>
    <row r="14" spans="1:29" ht="47.25">
      <c r="A14" s="23" t="s">
        <v>10</v>
      </c>
      <c r="B14" s="24" t="s">
        <v>301</v>
      </c>
      <c r="C14" s="24" t="s">
        <v>7</v>
      </c>
      <c r="D14" s="24" t="s">
        <v>11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5"/>
      <c r="X14" s="25"/>
      <c r="Y14" s="23"/>
      <c r="Z14" s="36">
        <f>Z15</f>
        <v>869.9000000000001</v>
      </c>
      <c r="AA14" s="22"/>
      <c r="AB14" s="22"/>
      <c r="AC14" s="19"/>
    </row>
    <row r="15" spans="1:29" ht="47.25">
      <c r="A15" s="23" t="s">
        <v>417</v>
      </c>
      <c r="B15" s="24" t="s">
        <v>301</v>
      </c>
      <c r="C15" s="24" t="s">
        <v>7</v>
      </c>
      <c r="D15" s="24" t="s">
        <v>11</v>
      </c>
      <c r="E15" s="24" t="s">
        <v>418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5"/>
      <c r="X15" s="25"/>
      <c r="Y15" s="23"/>
      <c r="Z15" s="36">
        <f>Z16</f>
        <v>869.9000000000001</v>
      </c>
      <c r="AA15" s="22"/>
      <c r="AB15" s="22"/>
      <c r="AC15" s="19"/>
    </row>
    <row r="16" spans="1:29" ht="31.5">
      <c r="A16" s="23" t="s">
        <v>427</v>
      </c>
      <c r="B16" s="24" t="s">
        <v>301</v>
      </c>
      <c r="C16" s="24" t="s">
        <v>7</v>
      </c>
      <c r="D16" s="24" t="s">
        <v>11</v>
      </c>
      <c r="E16" s="24" t="s">
        <v>428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  <c r="Y16" s="23"/>
      <c r="Z16" s="36">
        <f>Z17+Z23</f>
        <v>869.9000000000001</v>
      </c>
      <c r="AA16" s="22"/>
      <c r="AB16" s="22"/>
      <c r="AC16" s="19"/>
    </row>
    <row r="17" spans="1:29" ht="31.5">
      <c r="A17" s="23" t="s">
        <v>429</v>
      </c>
      <c r="B17" s="24" t="s">
        <v>301</v>
      </c>
      <c r="C17" s="24" t="s">
        <v>7</v>
      </c>
      <c r="D17" s="24" t="s">
        <v>11</v>
      </c>
      <c r="E17" s="24" t="s">
        <v>430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3"/>
      <c r="Z17" s="36">
        <f>Z18+Z20</f>
        <v>417.3</v>
      </c>
      <c r="AA17" s="22"/>
      <c r="AB17" s="22"/>
      <c r="AC17" s="19"/>
    </row>
    <row r="18" spans="1:29" ht="47.25">
      <c r="A18" s="23" t="s">
        <v>12</v>
      </c>
      <c r="B18" s="24" t="s">
        <v>301</v>
      </c>
      <c r="C18" s="24" t="s">
        <v>7</v>
      </c>
      <c r="D18" s="24" t="s">
        <v>11</v>
      </c>
      <c r="E18" s="24" t="s">
        <v>13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 t="s">
        <v>9</v>
      </c>
      <c r="U18" s="24" t="s">
        <v>9</v>
      </c>
      <c r="V18" s="25" t="s">
        <v>9</v>
      </c>
      <c r="W18" s="25" t="s">
        <v>9</v>
      </c>
      <c r="X18" s="25" t="s">
        <v>9</v>
      </c>
      <c r="Y18" s="23" t="s">
        <v>12</v>
      </c>
      <c r="Z18" s="36">
        <f>Z19</f>
        <v>307.5</v>
      </c>
      <c r="AA18" s="26">
        <v>843235</v>
      </c>
      <c r="AB18" s="26">
        <v>843235</v>
      </c>
      <c r="AC18" s="23" t="s">
        <v>12</v>
      </c>
    </row>
    <row r="19" spans="1:29" ht="47.25">
      <c r="A19" s="27" t="s">
        <v>14</v>
      </c>
      <c r="B19" s="28" t="s">
        <v>301</v>
      </c>
      <c r="C19" s="28" t="s">
        <v>7</v>
      </c>
      <c r="D19" s="28" t="s">
        <v>11</v>
      </c>
      <c r="E19" s="28" t="s">
        <v>13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 t="s">
        <v>15</v>
      </c>
      <c r="U19" s="28" t="s">
        <v>9</v>
      </c>
      <c r="V19" s="29" t="s">
        <v>9</v>
      </c>
      <c r="W19" s="29" t="s">
        <v>9</v>
      </c>
      <c r="X19" s="29" t="s">
        <v>9</v>
      </c>
      <c r="Y19" s="27" t="s">
        <v>14</v>
      </c>
      <c r="Z19" s="37">
        <v>307.5</v>
      </c>
      <c r="AA19" s="30">
        <v>843235</v>
      </c>
      <c r="AB19" s="30">
        <v>843235</v>
      </c>
      <c r="AC19" s="27" t="s">
        <v>14</v>
      </c>
    </row>
    <row r="20" spans="1:29" ht="47.25">
      <c r="A20" s="23" t="s">
        <v>16</v>
      </c>
      <c r="B20" s="24" t="s">
        <v>301</v>
      </c>
      <c r="C20" s="24" t="s">
        <v>7</v>
      </c>
      <c r="D20" s="24" t="s">
        <v>11</v>
      </c>
      <c r="E20" s="24" t="s">
        <v>17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 t="s">
        <v>9</v>
      </c>
      <c r="U20" s="24" t="s">
        <v>9</v>
      </c>
      <c r="V20" s="25" t="s">
        <v>9</v>
      </c>
      <c r="W20" s="25" t="s">
        <v>9</v>
      </c>
      <c r="X20" s="25" t="s">
        <v>9</v>
      </c>
      <c r="Y20" s="23" t="s">
        <v>16</v>
      </c>
      <c r="Z20" s="36">
        <f>Z21+Z22</f>
        <v>109.80000000000001</v>
      </c>
      <c r="AA20" s="26">
        <v>495567</v>
      </c>
      <c r="AB20" s="26">
        <v>495567</v>
      </c>
      <c r="AC20" s="23" t="s">
        <v>16</v>
      </c>
    </row>
    <row r="21" spans="1:29" ht="47.25">
      <c r="A21" s="27" t="s">
        <v>14</v>
      </c>
      <c r="B21" s="28" t="s">
        <v>301</v>
      </c>
      <c r="C21" s="28" t="s">
        <v>7</v>
      </c>
      <c r="D21" s="28" t="s">
        <v>11</v>
      </c>
      <c r="E21" s="28" t="s">
        <v>17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 t="s">
        <v>15</v>
      </c>
      <c r="U21" s="28" t="s">
        <v>9</v>
      </c>
      <c r="V21" s="29" t="s">
        <v>9</v>
      </c>
      <c r="W21" s="29" t="s">
        <v>9</v>
      </c>
      <c r="X21" s="29" t="s">
        <v>9</v>
      </c>
      <c r="Y21" s="27" t="s">
        <v>14</v>
      </c>
      <c r="Z21" s="37">
        <v>110.4</v>
      </c>
      <c r="AA21" s="30">
        <v>454567</v>
      </c>
      <c r="AB21" s="30">
        <v>454567</v>
      </c>
      <c r="AC21" s="27" t="s">
        <v>14</v>
      </c>
    </row>
    <row r="22" spans="1:29" ht="31.5">
      <c r="A22" s="27" t="s">
        <v>18</v>
      </c>
      <c r="B22" s="28" t="s">
        <v>301</v>
      </c>
      <c r="C22" s="28" t="s">
        <v>7</v>
      </c>
      <c r="D22" s="28" t="s">
        <v>11</v>
      </c>
      <c r="E22" s="28" t="s">
        <v>17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 t="s">
        <v>19</v>
      </c>
      <c r="U22" s="28"/>
      <c r="V22" s="29"/>
      <c r="W22" s="29"/>
      <c r="X22" s="29"/>
      <c r="Y22" s="27"/>
      <c r="Z22" s="37">
        <v>-0.6</v>
      </c>
      <c r="AA22" s="30"/>
      <c r="AB22" s="30"/>
      <c r="AC22" s="27"/>
    </row>
    <row r="23" spans="1:29" ht="47.25">
      <c r="A23" s="23" t="s">
        <v>432</v>
      </c>
      <c r="B23" s="24" t="s">
        <v>301</v>
      </c>
      <c r="C23" s="24" t="s">
        <v>7</v>
      </c>
      <c r="D23" s="24" t="s">
        <v>11</v>
      </c>
      <c r="E23" s="24" t="s">
        <v>433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5"/>
      <c r="X23" s="25"/>
      <c r="Y23" s="23"/>
      <c r="Z23" s="36">
        <f>Z24</f>
        <v>452.6</v>
      </c>
      <c r="AA23" s="30"/>
      <c r="AB23" s="30"/>
      <c r="AC23" s="27"/>
    </row>
    <row r="24" spans="1:29" ht="47.25">
      <c r="A24" s="23" t="s">
        <v>12</v>
      </c>
      <c r="B24" s="24" t="s">
        <v>301</v>
      </c>
      <c r="C24" s="24" t="s">
        <v>7</v>
      </c>
      <c r="D24" s="24" t="s">
        <v>11</v>
      </c>
      <c r="E24" s="24" t="s">
        <v>20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9</v>
      </c>
      <c r="U24" s="24" t="s">
        <v>9</v>
      </c>
      <c r="V24" s="25" t="s">
        <v>9</v>
      </c>
      <c r="W24" s="25" t="s">
        <v>9</v>
      </c>
      <c r="X24" s="25" t="s">
        <v>9</v>
      </c>
      <c r="Y24" s="23" t="s">
        <v>12</v>
      </c>
      <c r="Z24" s="36">
        <f>Z25</f>
        <v>452.6</v>
      </c>
      <c r="AA24" s="26">
        <v>1159163</v>
      </c>
      <c r="AB24" s="26">
        <v>1228713</v>
      </c>
      <c r="AC24" s="23" t="s">
        <v>12</v>
      </c>
    </row>
    <row r="25" spans="1:29" ht="47.25">
      <c r="A25" s="27" t="s">
        <v>14</v>
      </c>
      <c r="B25" s="28" t="s">
        <v>301</v>
      </c>
      <c r="C25" s="28" t="s">
        <v>7</v>
      </c>
      <c r="D25" s="28" t="s">
        <v>11</v>
      </c>
      <c r="E25" s="28" t="s">
        <v>20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 t="s">
        <v>15</v>
      </c>
      <c r="U25" s="28" t="s">
        <v>9</v>
      </c>
      <c r="V25" s="29" t="s">
        <v>9</v>
      </c>
      <c r="W25" s="29" t="s">
        <v>9</v>
      </c>
      <c r="X25" s="29" t="s">
        <v>9</v>
      </c>
      <c r="Y25" s="27" t="s">
        <v>14</v>
      </c>
      <c r="Z25" s="37">
        <v>452.6</v>
      </c>
      <c r="AA25" s="30">
        <v>1159163</v>
      </c>
      <c r="AB25" s="30">
        <v>1228713</v>
      </c>
      <c r="AC25" s="27" t="s">
        <v>14</v>
      </c>
    </row>
    <row r="26" spans="1:29" ht="47.25">
      <c r="A26" s="23" t="s">
        <v>21</v>
      </c>
      <c r="B26" s="24" t="s">
        <v>301</v>
      </c>
      <c r="C26" s="24" t="s">
        <v>7</v>
      </c>
      <c r="D26" s="24" t="s">
        <v>22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5"/>
      <c r="X26" s="25"/>
      <c r="Y26" s="23"/>
      <c r="Z26" s="36">
        <f>Z27+Z32</f>
        <v>27077.100000000006</v>
      </c>
      <c r="AA26" s="30"/>
      <c r="AB26" s="30"/>
      <c r="AC26" s="27"/>
    </row>
    <row r="27" spans="1:29" ht="31.5">
      <c r="A27" s="23" t="s">
        <v>396</v>
      </c>
      <c r="B27" s="24" t="s">
        <v>301</v>
      </c>
      <c r="C27" s="24" t="s">
        <v>7</v>
      </c>
      <c r="D27" s="24" t="s">
        <v>22</v>
      </c>
      <c r="E27" s="24" t="s">
        <v>397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5"/>
      <c r="X27" s="25"/>
      <c r="Y27" s="23"/>
      <c r="Z27" s="36">
        <f>Z28</f>
        <v>450.4</v>
      </c>
      <c r="AA27" s="30"/>
      <c r="AB27" s="30"/>
      <c r="AC27" s="27"/>
    </row>
    <row r="28" spans="1:29" ht="63">
      <c r="A28" s="23" t="s">
        <v>398</v>
      </c>
      <c r="B28" s="24" t="s">
        <v>301</v>
      </c>
      <c r="C28" s="24" t="s">
        <v>7</v>
      </c>
      <c r="D28" s="24" t="s">
        <v>22</v>
      </c>
      <c r="E28" s="24" t="s">
        <v>399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  <c r="X28" s="25"/>
      <c r="Y28" s="23"/>
      <c r="Z28" s="36">
        <f>Z29</f>
        <v>450.4</v>
      </c>
      <c r="AA28" s="30"/>
      <c r="AB28" s="30"/>
      <c r="AC28" s="27"/>
    </row>
    <row r="29" spans="1:29" ht="31.5">
      <c r="A29" s="23" t="s">
        <v>400</v>
      </c>
      <c r="B29" s="24" t="s">
        <v>301</v>
      </c>
      <c r="C29" s="24" t="s">
        <v>7</v>
      </c>
      <c r="D29" s="24" t="s">
        <v>22</v>
      </c>
      <c r="E29" s="24" t="s">
        <v>401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5"/>
      <c r="X29" s="25"/>
      <c r="Y29" s="23"/>
      <c r="Z29" s="36">
        <f>Z30</f>
        <v>450.4</v>
      </c>
      <c r="AA29" s="30"/>
      <c r="AB29" s="30"/>
      <c r="AC29" s="27"/>
    </row>
    <row r="30" spans="1:29" ht="63">
      <c r="A30" s="23" t="s">
        <v>29</v>
      </c>
      <c r="B30" s="24" t="s">
        <v>301</v>
      </c>
      <c r="C30" s="24" t="s">
        <v>7</v>
      </c>
      <c r="D30" s="24" t="s">
        <v>22</v>
      </c>
      <c r="E30" s="24" t="s">
        <v>30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 t="s">
        <v>9</v>
      </c>
      <c r="U30" s="24" t="s">
        <v>9</v>
      </c>
      <c r="V30" s="25" t="s">
        <v>9</v>
      </c>
      <c r="W30" s="25" t="s">
        <v>9</v>
      </c>
      <c r="X30" s="25" t="s">
        <v>9</v>
      </c>
      <c r="Y30" s="23" t="s">
        <v>29</v>
      </c>
      <c r="Z30" s="36">
        <f>Z31</f>
        <v>450.4</v>
      </c>
      <c r="AA30" s="26">
        <v>1171800</v>
      </c>
      <c r="AB30" s="26">
        <v>1171800</v>
      </c>
      <c r="AC30" s="23" t="s">
        <v>29</v>
      </c>
    </row>
    <row r="31" spans="1:29" ht="47.25">
      <c r="A31" s="27" t="s">
        <v>14</v>
      </c>
      <c r="B31" s="28" t="s">
        <v>301</v>
      </c>
      <c r="C31" s="28" t="s">
        <v>7</v>
      </c>
      <c r="D31" s="28" t="s">
        <v>22</v>
      </c>
      <c r="E31" s="28" t="s">
        <v>30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 t="s">
        <v>15</v>
      </c>
      <c r="U31" s="28" t="s">
        <v>9</v>
      </c>
      <c r="V31" s="29" t="s">
        <v>9</v>
      </c>
      <c r="W31" s="29" t="s">
        <v>9</v>
      </c>
      <c r="X31" s="29" t="s">
        <v>9</v>
      </c>
      <c r="Y31" s="27" t="s">
        <v>14</v>
      </c>
      <c r="Z31" s="37">
        <v>450.4</v>
      </c>
      <c r="AA31" s="30">
        <v>1108440</v>
      </c>
      <c r="AB31" s="30">
        <v>1108440</v>
      </c>
      <c r="AC31" s="27" t="s">
        <v>14</v>
      </c>
    </row>
    <row r="32" spans="1:29" ht="47.25">
      <c r="A32" s="23" t="s">
        <v>417</v>
      </c>
      <c r="B32" s="24" t="s">
        <v>301</v>
      </c>
      <c r="C32" s="24" t="s">
        <v>7</v>
      </c>
      <c r="D32" s="24" t="s">
        <v>22</v>
      </c>
      <c r="E32" s="24" t="s">
        <v>418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5"/>
      <c r="X32" s="25"/>
      <c r="Y32" s="23"/>
      <c r="Z32" s="36">
        <f>Z33+Z37</f>
        <v>26626.700000000004</v>
      </c>
      <c r="AA32" s="30"/>
      <c r="AB32" s="30"/>
      <c r="AC32" s="27"/>
    </row>
    <row r="33" spans="1:29" ht="31.5">
      <c r="A33" s="11" t="s">
        <v>422</v>
      </c>
      <c r="B33" s="24" t="s">
        <v>301</v>
      </c>
      <c r="C33" s="9" t="s">
        <v>7</v>
      </c>
      <c r="D33" s="9" t="s">
        <v>22</v>
      </c>
      <c r="E33" s="9" t="s">
        <v>423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25"/>
      <c r="X33" s="25"/>
      <c r="Y33" s="23"/>
      <c r="Z33" s="36">
        <f>Z34</f>
        <v>68.7</v>
      </c>
      <c r="AA33" s="30"/>
      <c r="AB33" s="30"/>
      <c r="AC33" s="27"/>
    </row>
    <row r="34" spans="1:29" ht="31.5">
      <c r="A34" s="11" t="s">
        <v>425</v>
      </c>
      <c r="B34" s="24" t="s">
        <v>301</v>
      </c>
      <c r="C34" s="9" t="s">
        <v>7</v>
      </c>
      <c r="D34" s="9" t="s">
        <v>22</v>
      </c>
      <c r="E34" s="9" t="s">
        <v>426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4">
        <f>U35</f>
        <v>68.7</v>
      </c>
      <c r="V34" s="25"/>
      <c r="W34" s="25"/>
      <c r="X34" s="25"/>
      <c r="Y34" s="23"/>
      <c r="Z34" s="36">
        <f>Z35</f>
        <v>68.7</v>
      </c>
      <c r="AA34" s="30"/>
      <c r="AB34" s="30"/>
      <c r="AC34" s="27"/>
    </row>
    <row r="35" spans="1:29" ht="31.5">
      <c r="A35" s="11" t="s">
        <v>484</v>
      </c>
      <c r="B35" s="24" t="s">
        <v>301</v>
      </c>
      <c r="C35" s="9" t="s">
        <v>7</v>
      </c>
      <c r="D35" s="9" t="s">
        <v>22</v>
      </c>
      <c r="E35" s="9" t="s">
        <v>483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4">
        <f>U36</f>
        <v>68.7</v>
      </c>
      <c r="V35" s="25"/>
      <c r="W35" s="25"/>
      <c r="X35" s="25"/>
      <c r="Y35" s="23"/>
      <c r="Z35" s="36">
        <f>Z36</f>
        <v>68.7</v>
      </c>
      <c r="AA35" s="30"/>
      <c r="AB35" s="30"/>
      <c r="AC35" s="27"/>
    </row>
    <row r="36" spans="1:29" ht="31.5">
      <c r="A36" s="86" t="s">
        <v>14</v>
      </c>
      <c r="B36" s="28" t="s">
        <v>301</v>
      </c>
      <c r="C36" s="87" t="s">
        <v>7</v>
      </c>
      <c r="D36" s="87" t="s">
        <v>22</v>
      </c>
      <c r="E36" s="87" t="s">
        <v>483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 t="s">
        <v>15</v>
      </c>
      <c r="U36" s="88">
        <v>68.7</v>
      </c>
      <c r="V36" s="29"/>
      <c r="W36" s="29"/>
      <c r="X36" s="29"/>
      <c r="Y36" s="27"/>
      <c r="Z36" s="37">
        <v>68.7</v>
      </c>
      <c r="AA36" s="30"/>
      <c r="AB36" s="30"/>
      <c r="AC36" s="27"/>
    </row>
    <row r="37" spans="1:29" ht="31.5">
      <c r="A37" s="23" t="s">
        <v>427</v>
      </c>
      <c r="B37" s="24" t="s">
        <v>301</v>
      </c>
      <c r="C37" s="24" t="s">
        <v>7</v>
      </c>
      <c r="D37" s="24" t="s">
        <v>22</v>
      </c>
      <c r="E37" s="24" t="s">
        <v>428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5"/>
      <c r="X37" s="25"/>
      <c r="Y37" s="23"/>
      <c r="Z37" s="36">
        <f>Z38</f>
        <v>26558.000000000004</v>
      </c>
      <c r="AA37" s="30"/>
      <c r="AB37" s="30"/>
      <c r="AC37" s="27"/>
    </row>
    <row r="38" spans="1:29" ht="15.75">
      <c r="A38" s="23" t="s">
        <v>358</v>
      </c>
      <c r="B38" s="24" t="s">
        <v>301</v>
      </c>
      <c r="C38" s="24" t="s">
        <v>7</v>
      </c>
      <c r="D38" s="24" t="s">
        <v>22</v>
      </c>
      <c r="E38" s="24" t="s">
        <v>431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5"/>
      <c r="X38" s="25"/>
      <c r="Y38" s="23"/>
      <c r="Z38" s="36">
        <f>Z39+Z41+Z43+Z48+Z51+Z54+Z57+Z60</f>
        <v>26558.000000000004</v>
      </c>
      <c r="AA38" s="30"/>
      <c r="AB38" s="30"/>
      <c r="AC38" s="27"/>
    </row>
    <row r="39" spans="1:29" ht="31.5">
      <c r="A39" s="23" t="s">
        <v>35</v>
      </c>
      <c r="B39" s="24" t="s">
        <v>301</v>
      </c>
      <c r="C39" s="24" t="s">
        <v>7</v>
      </c>
      <c r="D39" s="24" t="s">
        <v>22</v>
      </c>
      <c r="E39" s="24" t="s">
        <v>36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 t="s">
        <v>9</v>
      </c>
      <c r="U39" s="24" t="s">
        <v>9</v>
      </c>
      <c r="V39" s="25" t="s">
        <v>9</v>
      </c>
      <c r="W39" s="25" t="s">
        <v>9</v>
      </c>
      <c r="X39" s="25" t="s">
        <v>9</v>
      </c>
      <c r="Y39" s="23" t="s">
        <v>35</v>
      </c>
      <c r="Z39" s="36">
        <f>Z40</f>
        <v>977</v>
      </c>
      <c r="AA39" s="26">
        <v>2017560</v>
      </c>
      <c r="AB39" s="26">
        <v>2017560</v>
      </c>
      <c r="AC39" s="23" t="s">
        <v>35</v>
      </c>
    </row>
    <row r="40" spans="1:29" ht="47.25">
      <c r="A40" s="27" t="s">
        <v>14</v>
      </c>
      <c r="B40" s="28" t="s">
        <v>301</v>
      </c>
      <c r="C40" s="28" t="s">
        <v>7</v>
      </c>
      <c r="D40" s="28" t="s">
        <v>22</v>
      </c>
      <c r="E40" s="28" t="s">
        <v>36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</v>
      </c>
      <c r="U40" s="28" t="s">
        <v>9</v>
      </c>
      <c r="V40" s="29" t="s">
        <v>9</v>
      </c>
      <c r="W40" s="29" t="s">
        <v>9</v>
      </c>
      <c r="X40" s="29" t="s">
        <v>9</v>
      </c>
      <c r="Y40" s="27" t="s">
        <v>14</v>
      </c>
      <c r="Z40" s="37">
        <v>977</v>
      </c>
      <c r="AA40" s="30">
        <v>2017560</v>
      </c>
      <c r="AB40" s="30">
        <v>2017560</v>
      </c>
      <c r="AC40" s="27" t="s">
        <v>14</v>
      </c>
    </row>
    <row r="41" spans="1:29" ht="47.25">
      <c r="A41" s="23" t="s">
        <v>12</v>
      </c>
      <c r="B41" s="24" t="s">
        <v>301</v>
      </c>
      <c r="C41" s="24" t="s">
        <v>7</v>
      </c>
      <c r="D41" s="24" t="s">
        <v>22</v>
      </c>
      <c r="E41" s="24" t="s">
        <v>37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 t="s">
        <v>9</v>
      </c>
      <c r="U41" s="24" t="s">
        <v>9</v>
      </c>
      <c r="V41" s="25" t="s">
        <v>9</v>
      </c>
      <c r="W41" s="25" t="s">
        <v>9</v>
      </c>
      <c r="X41" s="25" t="s">
        <v>9</v>
      </c>
      <c r="Y41" s="23" t="s">
        <v>12</v>
      </c>
      <c r="Z41" s="36">
        <f>Z42</f>
        <v>17478.7</v>
      </c>
      <c r="AA41" s="26">
        <v>42447130</v>
      </c>
      <c r="AB41" s="26">
        <v>42447130</v>
      </c>
      <c r="AC41" s="23" t="s">
        <v>12</v>
      </c>
    </row>
    <row r="42" spans="1:29" ht="47.25">
      <c r="A42" s="27" t="s">
        <v>14</v>
      </c>
      <c r="B42" s="28" t="s">
        <v>301</v>
      </c>
      <c r="C42" s="28" t="s">
        <v>7</v>
      </c>
      <c r="D42" s="28" t="s">
        <v>22</v>
      </c>
      <c r="E42" s="28" t="s">
        <v>37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15</v>
      </c>
      <c r="U42" s="28" t="s">
        <v>9</v>
      </c>
      <c r="V42" s="29" t="s">
        <v>9</v>
      </c>
      <c r="W42" s="29" t="s">
        <v>9</v>
      </c>
      <c r="X42" s="29" t="s">
        <v>9</v>
      </c>
      <c r="Y42" s="27" t="s">
        <v>14</v>
      </c>
      <c r="Z42" s="37">
        <v>17478.7</v>
      </c>
      <c r="AA42" s="30">
        <v>42447130</v>
      </c>
      <c r="AB42" s="30">
        <v>42447130</v>
      </c>
      <c r="AC42" s="27" t="s">
        <v>14</v>
      </c>
    </row>
    <row r="43" spans="1:29" ht="47.25">
      <c r="A43" s="23" t="s">
        <v>16</v>
      </c>
      <c r="B43" s="24" t="s">
        <v>301</v>
      </c>
      <c r="C43" s="24" t="s">
        <v>7</v>
      </c>
      <c r="D43" s="24" t="s">
        <v>22</v>
      </c>
      <c r="E43" s="24" t="s">
        <v>38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 t="s">
        <v>9</v>
      </c>
      <c r="U43" s="24" t="s">
        <v>9</v>
      </c>
      <c r="V43" s="25" t="s">
        <v>9</v>
      </c>
      <c r="W43" s="25" t="s">
        <v>9</v>
      </c>
      <c r="X43" s="25" t="s">
        <v>9</v>
      </c>
      <c r="Y43" s="23" t="s">
        <v>16</v>
      </c>
      <c r="Z43" s="36">
        <f>Z44+Z45+Z46+Z47</f>
        <v>6163.499999999999</v>
      </c>
      <c r="AA43" s="26">
        <v>14321473</v>
      </c>
      <c r="AB43" s="26">
        <v>14321473</v>
      </c>
      <c r="AC43" s="23" t="s">
        <v>16</v>
      </c>
    </row>
    <row r="44" spans="1:29" ht="47.25">
      <c r="A44" s="27" t="s">
        <v>14</v>
      </c>
      <c r="B44" s="28" t="s">
        <v>301</v>
      </c>
      <c r="C44" s="28" t="s">
        <v>7</v>
      </c>
      <c r="D44" s="28" t="s">
        <v>22</v>
      </c>
      <c r="E44" s="28" t="s">
        <v>38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</v>
      </c>
      <c r="U44" s="28" t="s">
        <v>9</v>
      </c>
      <c r="V44" s="29" t="s">
        <v>9</v>
      </c>
      <c r="W44" s="29" t="s">
        <v>9</v>
      </c>
      <c r="X44" s="29" t="s">
        <v>9</v>
      </c>
      <c r="Y44" s="27" t="s">
        <v>14</v>
      </c>
      <c r="Z44" s="37">
        <v>3279.8</v>
      </c>
      <c r="AA44" s="30">
        <v>7202700</v>
      </c>
      <c r="AB44" s="30">
        <v>7202700</v>
      </c>
      <c r="AC44" s="27" t="s">
        <v>14</v>
      </c>
    </row>
    <row r="45" spans="1:29" ht="47.25">
      <c r="A45" s="27" t="s">
        <v>18</v>
      </c>
      <c r="B45" s="28" t="s">
        <v>301</v>
      </c>
      <c r="C45" s="28" t="s">
        <v>7</v>
      </c>
      <c r="D45" s="28" t="s">
        <v>22</v>
      </c>
      <c r="E45" s="28" t="s">
        <v>38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 t="s">
        <v>19</v>
      </c>
      <c r="U45" s="28" t="s">
        <v>9</v>
      </c>
      <c r="V45" s="29" t="s">
        <v>9</v>
      </c>
      <c r="W45" s="29" t="s">
        <v>9</v>
      </c>
      <c r="X45" s="29" t="s">
        <v>9</v>
      </c>
      <c r="Y45" s="27" t="s">
        <v>18</v>
      </c>
      <c r="Z45" s="37">
        <v>2854.1</v>
      </c>
      <c r="AA45" s="30">
        <v>7045469</v>
      </c>
      <c r="AB45" s="30">
        <v>7045469</v>
      </c>
      <c r="AC45" s="27" t="s">
        <v>18</v>
      </c>
    </row>
    <row r="46" spans="1:29" ht="15.75">
      <c r="A46" s="86" t="s">
        <v>39</v>
      </c>
      <c r="B46" s="28" t="s">
        <v>301</v>
      </c>
      <c r="C46" s="28" t="s">
        <v>7</v>
      </c>
      <c r="D46" s="28" t="s">
        <v>22</v>
      </c>
      <c r="E46" s="28" t="s">
        <v>38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485</v>
      </c>
      <c r="U46" s="28"/>
      <c r="V46" s="29"/>
      <c r="W46" s="29"/>
      <c r="X46" s="29"/>
      <c r="Y46" s="27"/>
      <c r="Z46" s="37">
        <v>3.4</v>
      </c>
      <c r="AA46" s="30"/>
      <c r="AB46" s="30"/>
      <c r="AC46" s="27"/>
    </row>
    <row r="47" spans="1:29" ht="31.5">
      <c r="A47" s="86" t="s">
        <v>33</v>
      </c>
      <c r="B47" s="28" t="s">
        <v>301</v>
      </c>
      <c r="C47" s="28" t="s">
        <v>7</v>
      </c>
      <c r="D47" s="28" t="s">
        <v>22</v>
      </c>
      <c r="E47" s="28" t="s">
        <v>38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 t="s">
        <v>34</v>
      </c>
      <c r="U47" s="28" t="s">
        <v>9</v>
      </c>
      <c r="V47" s="29" t="s">
        <v>9</v>
      </c>
      <c r="W47" s="29" t="s">
        <v>9</v>
      </c>
      <c r="X47" s="29" t="s">
        <v>9</v>
      </c>
      <c r="Y47" s="27" t="s">
        <v>33</v>
      </c>
      <c r="Z47" s="37">
        <v>26.2</v>
      </c>
      <c r="AA47" s="30">
        <v>73304</v>
      </c>
      <c r="AB47" s="30">
        <v>73304</v>
      </c>
      <c r="AC47" s="27" t="s">
        <v>33</v>
      </c>
    </row>
    <row r="48" spans="1:29" ht="78.75">
      <c r="A48" s="23" t="s">
        <v>40</v>
      </c>
      <c r="B48" s="24" t="s">
        <v>301</v>
      </c>
      <c r="C48" s="24" t="s">
        <v>7</v>
      </c>
      <c r="D48" s="24" t="s">
        <v>22</v>
      </c>
      <c r="E48" s="24" t="s">
        <v>41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 t="s">
        <v>9</v>
      </c>
      <c r="U48" s="24" t="s">
        <v>9</v>
      </c>
      <c r="V48" s="25" t="s">
        <v>9</v>
      </c>
      <c r="W48" s="25" t="s">
        <v>9</v>
      </c>
      <c r="X48" s="25" t="s">
        <v>9</v>
      </c>
      <c r="Y48" s="23" t="s">
        <v>40</v>
      </c>
      <c r="Z48" s="36">
        <f>Z49+Z50</f>
        <v>190.9</v>
      </c>
      <c r="AA48" s="26">
        <v>637000</v>
      </c>
      <c r="AB48" s="26">
        <v>637000</v>
      </c>
      <c r="AC48" s="23" t="s">
        <v>40</v>
      </c>
    </row>
    <row r="49" spans="1:29" ht="47.25">
      <c r="A49" s="27" t="s">
        <v>14</v>
      </c>
      <c r="B49" s="28" t="s">
        <v>301</v>
      </c>
      <c r="C49" s="28" t="s">
        <v>7</v>
      </c>
      <c r="D49" s="28" t="s">
        <v>22</v>
      </c>
      <c r="E49" s="28" t="s">
        <v>41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 t="s">
        <v>15</v>
      </c>
      <c r="U49" s="28" t="s">
        <v>9</v>
      </c>
      <c r="V49" s="29" t="s">
        <v>9</v>
      </c>
      <c r="W49" s="29" t="s">
        <v>9</v>
      </c>
      <c r="X49" s="29" t="s">
        <v>9</v>
      </c>
      <c r="Y49" s="27" t="s">
        <v>14</v>
      </c>
      <c r="Z49" s="37">
        <v>174.4</v>
      </c>
      <c r="AA49" s="30">
        <v>611000</v>
      </c>
      <c r="AB49" s="30">
        <v>611000</v>
      </c>
      <c r="AC49" s="27" t="s">
        <v>14</v>
      </c>
    </row>
    <row r="50" spans="1:29" ht="31.5">
      <c r="A50" s="27" t="s">
        <v>18</v>
      </c>
      <c r="B50" s="28" t="s">
        <v>301</v>
      </c>
      <c r="C50" s="28" t="s">
        <v>7</v>
      </c>
      <c r="D50" s="28" t="s">
        <v>22</v>
      </c>
      <c r="E50" s="28" t="s">
        <v>41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 t="s">
        <v>19</v>
      </c>
      <c r="U50" s="28"/>
      <c r="V50" s="29"/>
      <c r="W50" s="29"/>
      <c r="X50" s="29"/>
      <c r="Y50" s="27"/>
      <c r="Z50" s="37">
        <v>16.5</v>
      </c>
      <c r="AA50" s="30"/>
      <c r="AB50" s="30"/>
      <c r="AC50" s="27"/>
    </row>
    <row r="51" spans="1:29" ht="63">
      <c r="A51" s="23" t="s">
        <v>42</v>
      </c>
      <c r="B51" s="24" t="s">
        <v>301</v>
      </c>
      <c r="C51" s="24" t="s">
        <v>7</v>
      </c>
      <c r="D51" s="24" t="s">
        <v>22</v>
      </c>
      <c r="E51" s="24" t="s">
        <v>43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 t="s">
        <v>9</v>
      </c>
      <c r="U51" s="24" t="s">
        <v>9</v>
      </c>
      <c r="V51" s="25" t="s">
        <v>9</v>
      </c>
      <c r="W51" s="25" t="s">
        <v>9</v>
      </c>
      <c r="X51" s="25" t="s">
        <v>9</v>
      </c>
      <c r="Y51" s="23" t="s">
        <v>42</v>
      </c>
      <c r="Z51" s="36">
        <f>Z52+Z53</f>
        <v>593.8</v>
      </c>
      <c r="AA51" s="26">
        <v>1886865</v>
      </c>
      <c r="AB51" s="26">
        <v>1886865</v>
      </c>
      <c r="AC51" s="23" t="s">
        <v>42</v>
      </c>
    </row>
    <row r="52" spans="1:29" ht="47.25">
      <c r="A52" s="27" t="s">
        <v>14</v>
      </c>
      <c r="B52" s="28" t="s">
        <v>301</v>
      </c>
      <c r="C52" s="28" t="s">
        <v>7</v>
      </c>
      <c r="D52" s="28" t="s">
        <v>22</v>
      </c>
      <c r="E52" s="28" t="s">
        <v>43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 t="s">
        <v>15</v>
      </c>
      <c r="U52" s="28" t="s">
        <v>9</v>
      </c>
      <c r="V52" s="29" t="s">
        <v>9</v>
      </c>
      <c r="W52" s="29" t="s">
        <v>9</v>
      </c>
      <c r="X52" s="29" t="s">
        <v>9</v>
      </c>
      <c r="Y52" s="27" t="s">
        <v>14</v>
      </c>
      <c r="Z52" s="37">
        <v>445.2</v>
      </c>
      <c r="AA52" s="30">
        <v>1378865</v>
      </c>
      <c r="AB52" s="30">
        <v>1378865</v>
      </c>
      <c r="AC52" s="27" t="s">
        <v>14</v>
      </c>
    </row>
    <row r="53" spans="1:29" ht="47.25">
      <c r="A53" s="27" t="s">
        <v>18</v>
      </c>
      <c r="B53" s="28" t="s">
        <v>301</v>
      </c>
      <c r="C53" s="28" t="s">
        <v>7</v>
      </c>
      <c r="D53" s="28" t="s">
        <v>22</v>
      </c>
      <c r="E53" s="28" t="s">
        <v>43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 t="s">
        <v>19</v>
      </c>
      <c r="U53" s="28" t="s">
        <v>9</v>
      </c>
      <c r="V53" s="29" t="s">
        <v>9</v>
      </c>
      <c r="W53" s="29" t="s">
        <v>9</v>
      </c>
      <c r="X53" s="29" t="s">
        <v>9</v>
      </c>
      <c r="Y53" s="27" t="s">
        <v>18</v>
      </c>
      <c r="Z53" s="37">
        <v>148.6</v>
      </c>
      <c r="AA53" s="30">
        <v>508000</v>
      </c>
      <c r="AB53" s="30">
        <v>508000</v>
      </c>
      <c r="AC53" s="27" t="s">
        <v>18</v>
      </c>
    </row>
    <row r="54" spans="1:29" ht="110.25">
      <c r="A54" s="23" t="s">
        <v>44</v>
      </c>
      <c r="B54" s="24" t="s">
        <v>301</v>
      </c>
      <c r="C54" s="24" t="s">
        <v>7</v>
      </c>
      <c r="D54" s="24" t="s">
        <v>22</v>
      </c>
      <c r="E54" s="24" t="s">
        <v>45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 t="s">
        <v>9</v>
      </c>
      <c r="U54" s="24" t="s">
        <v>9</v>
      </c>
      <c r="V54" s="25" t="s">
        <v>9</v>
      </c>
      <c r="W54" s="25" t="s">
        <v>9</v>
      </c>
      <c r="X54" s="25" t="s">
        <v>9</v>
      </c>
      <c r="Y54" s="23" t="s">
        <v>44</v>
      </c>
      <c r="Z54" s="36">
        <f>Z55+Z56</f>
        <v>526.2</v>
      </c>
      <c r="AA54" s="26">
        <v>1302500</v>
      </c>
      <c r="AB54" s="26">
        <v>1302500</v>
      </c>
      <c r="AC54" s="23" t="s">
        <v>44</v>
      </c>
    </row>
    <row r="55" spans="1:29" ht="47.25">
      <c r="A55" s="27" t="s">
        <v>14</v>
      </c>
      <c r="B55" s="28" t="s">
        <v>301</v>
      </c>
      <c r="C55" s="28" t="s">
        <v>7</v>
      </c>
      <c r="D55" s="28" t="s">
        <v>22</v>
      </c>
      <c r="E55" s="28" t="s">
        <v>45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 t="s">
        <v>15</v>
      </c>
      <c r="U55" s="28" t="s">
        <v>9</v>
      </c>
      <c r="V55" s="29" t="s">
        <v>9</v>
      </c>
      <c r="W55" s="29" t="s">
        <v>9</v>
      </c>
      <c r="X55" s="29" t="s">
        <v>9</v>
      </c>
      <c r="Y55" s="27" t="s">
        <v>14</v>
      </c>
      <c r="Z55" s="37">
        <v>514.2</v>
      </c>
      <c r="AA55" s="30">
        <v>1282500</v>
      </c>
      <c r="AB55" s="30">
        <v>1282500</v>
      </c>
      <c r="AC55" s="27" t="s">
        <v>14</v>
      </c>
    </row>
    <row r="56" spans="1:29" ht="31.5">
      <c r="A56" s="27" t="s">
        <v>18</v>
      </c>
      <c r="B56" s="28" t="s">
        <v>301</v>
      </c>
      <c r="C56" s="28" t="s">
        <v>7</v>
      </c>
      <c r="D56" s="28" t="s">
        <v>22</v>
      </c>
      <c r="E56" s="28" t="s">
        <v>45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 t="s">
        <v>19</v>
      </c>
      <c r="U56" s="28"/>
      <c r="V56" s="29"/>
      <c r="W56" s="29"/>
      <c r="X56" s="29"/>
      <c r="Y56" s="27"/>
      <c r="Z56" s="37">
        <v>12</v>
      </c>
      <c r="AA56" s="30"/>
      <c r="AB56" s="30"/>
      <c r="AC56" s="27"/>
    </row>
    <row r="57" spans="1:29" ht="78.75">
      <c r="A57" s="23" t="s">
        <v>46</v>
      </c>
      <c r="B57" s="24" t="s">
        <v>301</v>
      </c>
      <c r="C57" s="24" t="s">
        <v>7</v>
      </c>
      <c r="D57" s="24" t="s">
        <v>22</v>
      </c>
      <c r="E57" s="24" t="s">
        <v>47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 t="s">
        <v>9</v>
      </c>
      <c r="U57" s="24" t="s">
        <v>9</v>
      </c>
      <c r="V57" s="25" t="s">
        <v>9</v>
      </c>
      <c r="W57" s="25" t="s">
        <v>9</v>
      </c>
      <c r="X57" s="25" t="s">
        <v>9</v>
      </c>
      <c r="Y57" s="23" t="s">
        <v>46</v>
      </c>
      <c r="Z57" s="36">
        <f>Z58+Z59</f>
        <v>304.4</v>
      </c>
      <c r="AA57" s="26">
        <v>671500</v>
      </c>
      <c r="AB57" s="26">
        <v>671500</v>
      </c>
      <c r="AC57" s="23" t="s">
        <v>46</v>
      </c>
    </row>
    <row r="58" spans="1:29" ht="47.25">
      <c r="A58" s="27" t="s">
        <v>14</v>
      </c>
      <c r="B58" s="28" t="s">
        <v>301</v>
      </c>
      <c r="C58" s="28" t="s">
        <v>7</v>
      </c>
      <c r="D58" s="28" t="s">
        <v>22</v>
      </c>
      <c r="E58" s="28" t="s">
        <v>47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 t="s">
        <v>15</v>
      </c>
      <c r="U58" s="28" t="s">
        <v>9</v>
      </c>
      <c r="V58" s="29" t="s">
        <v>9</v>
      </c>
      <c r="W58" s="29" t="s">
        <v>9</v>
      </c>
      <c r="X58" s="29" t="s">
        <v>9</v>
      </c>
      <c r="Y58" s="27" t="s">
        <v>14</v>
      </c>
      <c r="Z58" s="37">
        <v>300.5</v>
      </c>
      <c r="AA58" s="30">
        <v>576200</v>
      </c>
      <c r="AB58" s="30">
        <v>576200</v>
      </c>
      <c r="AC58" s="27" t="s">
        <v>14</v>
      </c>
    </row>
    <row r="59" spans="1:29" ht="31.5">
      <c r="A59" s="27" t="s">
        <v>18</v>
      </c>
      <c r="B59" s="28" t="s">
        <v>301</v>
      </c>
      <c r="C59" s="28" t="s">
        <v>7</v>
      </c>
      <c r="D59" s="28" t="s">
        <v>22</v>
      </c>
      <c r="E59" s="28" t="s">
        <v>47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 t="s">
        <v>19</v>
      </c>
      <c r="U59" s="28"/>
      <c r="V59" s="29"/>
      <c r="W59" s="29"/>
      <c r="X59" s="29"/>
      <c r="Y59" s="27"/>
      <c r="Z59" s="37">
        <v>3.9</v>
      </c>
      <c r="AA59" s="30"/>
      <c r="AB59" s="30"/>
      <c r="AC59" s="27"/>
    </row>
    <row r="60" spans="1:29" ht="63">
      <c r="A60" s="23" t="s">
        <v>48</v>
      </c>
      <c r="B60" s="24" t="s">
        <v>301</v>
      </c>
      <c r="C60" s="24" t="s">
        <v>7</v>
      </c>
      <c r="D60" s="24" t="s">
        <v>22</v>
      </c>
      <c r="E60" s="24" t="s">
        <v>49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 t="s">
        <v>9</v>
      </c>
      <c r="U60" s="24" t="s">
        <v>9</v>
      </c>
      <c r="V60" s="25" t="s">
        <v>9</v>
      </c>
      <c r="W60" s="25" t="s">
        <v>9</v>
      </c>
      <c r="X60" s="25" t="s">
        <v>9</v>
      </c>
      <c r="Y60" s="23" t="s">
        <v>48</v>
      </c>
      <c r="Z60" s="36">
        <f>Z61+Z62</f>
        <v>323.5</v>
      </c>
      <c r="AA60" s="26">
        <v>683600</v>
      </c>
      <c r="AB60" s="26">
        <v>683600</v>
      </c>
      <c r="AC60" s="23" t="s">
        <v>48</v>
      </c>
    </row>
    <row r="61" spans="1:29" ht="47.25">
      <c r="A61" s="27" t="s">
        <v>14</v>
      </c>
      <c r="B61" s="28" t="s">
        <v>301</v>
      </c>
      <c r="C61" s="28" t="s">
        <v>7</v>
      </c>
      <c r="D61" s="28" t="s">
        <v>22</v>
      </c>
      <c r="E61" s="28" t="s">
        <v>49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15</v>
      </c>
      <c r="U61" s="28" t="s">
        <v>9</v>
      </c>
      <c r="V61" s="29" t="s">
        <v>9</v>
      </c>
      <c r="W61" s="29" t="s">
        <v>9</v>
      </c>
      <c r="X61" s="29" t="s">
        <v>9</v>
      </c>
      <c r="Y61" s="27" t="s">
        <v>14</v>
      </c>
      <c r="Z61" s="37">
        <v>319.8</v>
      </c>
      <c r="AA61" s="30">
        <v>670300</v>
      </c>
      <c r="AB61" s="30">
        <v>670300</v>
      </c>
      <c r="AC61" s="27" t="s">
        <v>14</v>
      </c>
    </row>
    <row r="62" spans="1:29" ht="31.5">
      <c r="A62" s="27" t="s">
        <v>18</v>
      </c>
      <c r="B62" s="28" t="s">
        <v>301</v>
      </c>
      <c r="C62" s="28" t="s">
        <v>7</v>
      </c>
      <c r="D62" s="28" t="s">
        <v>22</v>
      </c>
      <c r="E62" s="28" t="s">
        <v>49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 t="s">
        <v>19</v>
      </c>
      <c r="U62" s="28"/>
      <c r="V62" s="29"/>
      <c r="W62" s="29"/>
      <c r="X62" s="29"/>
      <c r="Y62" s="27"/>
      <c r="Z62" s="37">
        <v>3.7</v>
      </c>
      <c r="AA62" s="30"/>
      <c r="AB62" s="30"/>
      <c r="AC62" s="27"/>
    </row>
    <row r="63" spans="1:29" ht="47.25">
      <c r="A63" s="23" t="s">
        <v>56</v>
      </c>
      <c r="B63" s="24" t="s">
        <v>301</v>
      </c>
      <c r="C63" s="24" t="s">
        <v>7</v>
      </c>
      <c r="D63" s="24" t="s">
        <v>57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3"/>
      <c r="Z63" s="36">
        <f>Z64</f>
        <v>467.8</v>
      </c>
      <c r="AA63" s="30"/>
      <c r="AB63" s="30"/>
      <c r="AC63" s="27"/>
    </row>
    <row r="64" spans="1:29" ht="47.25">
      <c r="A64" s="23" t="s">
        <v>417</v>
      </c>
      <c r="B64" s="24" t="s">
        <v>301</v>
      </c>
      <c r="C64" s="24" t="s">
        <v>7</v>
      </c>
      <c r="D64" s="24" t="s">
        <v>57</v>
      </c>
      <c r="E64" s="24" t="s">
        <v>418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25"/>
      <c r="X64" s="25"/>
      <c r="Y64" s="23"/>
      <c r="Z64" s="36">
        <f>Z65</f>
        <v>467.8</v>
      </c>
      <c r="AA64" s="30"/>
      <c r="AB64" s="30"/>
      <c r="AC64" s="27"/>
    </row>
    <row r="65" spans="1:29" ht="31.5">
      <c r="A65" s="23" t="s">
        <v>427</v>
      </c>
      <c r="B65" s="24" t="s">
        <v>301</v>
      </c>
      <c r="C65" s="24" t="s">
        <v>7</v>
      </c>
      <c r="D65" s="24" t="s">
        <v>57</v>
      </c>
      <c r="E65" s="24" t="s">
        <v>428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25"/>
      <c r="X65" s="25"/>
      <c r="Y65" s="23"/>
      <c r="Z65" s="36">
        <f>Z66</f>
        <v>467.8</v>
      </c>
      <c r="AA65" s="30"/>
      <c r="AB65" s="30"/>
      <c r="AC65" s="27"/>
    </row>
    <row r="66" spans="1:29" ht="47.25">
      <c r="A66" s="23" t="s">
        <v>432</v>
      </c>
      <c r="B66" s="24" t="s">
        <v>301</v>
      </c>
      <c r="C66" s="24" t="s">
        <v>7</v>
      </c>
      <c r="D66" s="24" t="s">
        <v>57</v>
      </c>
      <c r="E66" s="24" t="s">
        <v>433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5"/>
      <c r="X66" s="25"/>
      <c r="Y66" s="23"/>
      <c r="Z66" s="36">
        <f>Z67</f>
        <v>467.8</v>
      </c>
      <c r="AA66" s="30"/>
      <c r="AB66" s="30"/>
      <c r="AC66" s="27"/>
    </row>
    <row r="67" spans="1:29" ht="47.25">
      <c r="A67" s="23" t="s">
        <v>12</v>
      </c>
      <c r="B67" s="24" t="s">
        <v>301</v>
      </c>
      <c r="C67" s="24" t="s">
        <v>7</v>
      </c>
      <c r="D67" s="24" t="s">
        <v>57</v>
      </c>
      <c r="E67" s="24" t="s">
        <v>20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 t="s">
        <v>9</v>
      </c>
      <c r="U67" s="24" t="s">
        <v>9</v>
      </c>
      <c r="V67" s="25" t="s">
        <v>9</v>
      </c>
      <c r="W67" s="25" t="s">
        <v>9</v>
      </c>
      <c r="X67" s="25" t="s">
        <v>9</v>
      </c>
      <c r="Y67" s="23" t="s">
        <v>12</v>
      </c>
      <c r="Z67" s="36">
        <f>Z68</f>
        <v>467.8</v>
      </c>
      <c r="AA67" s="26">
        <v>1622658</v>
      </c>
      <c r="AB67" s="26">
        <v>1622658</v>
      </c>
      <c r="AC67" s="23" t="s">
        <v>12</v>
      </c>
    </row>
    <row r="68" spans="1:29" ht="47.25">
      <c r="A68" s="27" t="s">
        <v>14</v>
      </c>
      <c r="B68" s="28" t="s">
        <v>301</v>
      </c>
      <c r="C68" s="28" t="s">
        <v>7</v>
      </c>
      <c r="D68" s="28" t="s">
        <v>57</v>
      </c>
      <c r="E68" s="28" t="s">
        <v>20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 t="s">
        <v>15</v>
      </c>
      <c r="U68" s="28" t="s">
        <v>9</v>
      </c>
      <c r="V68" s="29" t="s">
        <v>9</v>
      </c>
      <c r="W68" s="29" t="s">
        <v>9</v>
      </c>
      <c r="X68" s="29" t="s">
        <v>9</v>
      </c>
      <c r="Y68" s="27" t="s">
        <v>14</v>
      </c>
      <c r="Z68" s="37">
        <v>467.8</v>
      </c>
      <c r="AA68" s="30">
        <v>1622658</v>
      </c>
      <c r="AB68" s="30">
        <v>1622658</v>
      </c>
      <c r="AC68" s="27" t="s">
        <v>14</v>
      </c>
    </row>
    <row r="69" spans="1:29" ht="15.75">
      <c r="A69" s="23" t="s">
        <v>63</v>
      </c>
      <c r="B69" s="24" t="s">
        <v>301</v>
      </c>
      <c r="C69" s="24" t="s">
        <v>7</v>
      </c>
      <c r="D69" s="24" t="s">
        <v>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5"/>
      <c r="W69" s="25"/>
      <c r="X69" s="25"/>
      <c r="Y69" s="23"/>
      <c r="Z69" s="36">
        <f>Z70+Z82+Z91+Z100</f>
        <v>2329.7999999999997</v>
      </c>
      <c r="AA69" s="30"/>
      <c r="AB69" s="30"/>
      <c r="AC69" s="27"/>
    </row>
    <row r="70" spans="1:29" ht="31.5">
      <c r="A70" s="23" t="s">
        <v>345</v>
      </c>
      <c r="B70" s="24" t="s">
        <v>301</v>
      </c>
      <c r="C70" s="24" t="s">
        <v>7</v>
      </c>
      <c r="D70" s="24" t="s">
        <v>64</v>
      </c>
      <c r="E70" s="24" t="s">
        <v>346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5"/>
      <c r="W70" s="25"/>
      <c r="X70" s="25"/>
      <c r="Y70" s="23"/>
      <c r="Z70" s="36">
        <f>Z71+Z75</f>
        <v>125</v>
      </c>
      <c r="AA70" s="30"/>
      <c r="AB70" s="30"/>
      <c r="AC70" s="27"/>
    </row>
    <row r="71" spans="1:29" ht="47.25">
      <c r="A71" s="11" t="s">
        <v>360</v>
      </c>
      <c r="B71" s="24" t="s">
        <v>301</v>
      </c>
      <c r="C71" s="9" t="s">
        <v>7</v>
      </c>
      <c r="D71" s="9" t="s">
        <v>64</v>
      </c>
      <c r="E71" s="9" t="s">
        <v>361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34">
        <f>U72</f>
        <v>228.2</v>
      </c>
      <c r="V71" s="25"/>
      <c r="W71" s="25"/>
      <c r="X71" s="25"/>
      <c r="Y71" s="23"/>
      <c r="Z71" s="36">
        <f>Z72</f>
        <v>60</v>
      </c>
      <c r="AA71" s="30"/>
      <c r="AB71" s="30"/>
      <c r="AC71" s="27"/>
    </row>
    <row r="72" spans="1:29" ht="47.25">
      <c r="A72" s="11" t="s">
        <v>362</v>
      </c>
      <c r="B72" s="24" t="s">
        <v>301</v>
      </c>
      <c r="C72" s="9" t="s">
        <v>7</v>
      </c>
      <c r="D72" s="9" t="s">
        <v>64</v>
      </c>
      <c r="E72" s="9" t="s">
        <v>363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34">
        <f>U73</f>
        <v>228.2</v>
      </c>
      <c r="V72" s="25"/>
      <c r="W72" s="25"/>
      <c r="X72" s="25"/>
      <c r="Y72" s="23"/>
      <c r="Z72" s="36">
        <f>Z73</f>
        <v>60</v>
      </c>
      <c r="AA72" s="30"/>
      <c r="AB72" s="30"/>
      <c r="AC72" s="27"/>
    </row>
    <row r="73" spans="1:29" ht="31.5">
      <c r="A73" s="11" t="s">
        <v>65</v>
      </c>
      <c r="B73" s="24" t="s">
        <v>301</v>
      </c>
      <c r="C73" s="9" t="s">
        <v>7</v>
      </c>
      <c r="D73" s="9" t="s">
        <v>64</v>
      </c>
      <c r="E73" s="9" t="s">
        <v>66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 t="s">
        <v>9</v>
      </c>
      <c r="U73" s="34">
        <f>U74</f>
        <v>228.2</v>
      </c>
      <c r="V73" s="25"/>
      <c r="W73" s="25"/>
      <c r="X73" s="25"/>
      <c r="Y73" s="23"/>
      <c r="Z73" s="36">
        <f>Z74</f>
        <v>60</v>
      </c>
      <c r="AA73" s="30"/>
      <c r="AB73" s="30"/>
      <c r="AC73" s="27"/>
    </row>
    <row r="74" spans="1:29" ht="31.5">
      <c r="A74" s="86" t="s">
        <v>18</v>
      </c>
      <c r="B74" s="28" t="s">
        <v>301</v>
      </c>
      <c r="C74" s="87" t="s">
        <v>7</v>
      </c>
      <c r="D74" s="87" t="s">
        <v>64</v>
      </c>
      <c r="E74" s="87" t="s">
        <v>66</v>
      </c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 t="s">
        <v>19</v>
      </c>
      <c r="U74" s="88">
        <v>228.2</v>
      </c>
      <c r="V74" s="29"/>
      <c r="W74" s="29"/>
      <c r="X74" s="29"/>
      <c r="Y74" s="27"/>
      <c r="Z74" s="37">
        <v>60</v>
      </c>
      <c r="AA74" s="30"/>
      <c r="AB74" s="30"/>
      <c r="AC74" s="27"/>
    </row>
    <row r="75" spans="1:29" ht="31.5">
      <c r="A75" s="23" t="s">
        <v>373</v>
      </c>
      <c r="B75" s="24" t="s">
        <v>301</v>
      </c>
      <c r="C75" s="24" t="s">
        <v>7</v>
      </c>
      <c r="D75" s="24" t="s">
        <v>64</v>
      </c>
      <c r="E75" s="24" t="s">
        <v>374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5"/>
      <c r="W75" s="25"/>
      <c r="X75" s="25"/>
      <c r="Y75" s="23"/>
      <c r="Z75" s="36">
        <f>Z77+Z79</f>
        <v>65</v>
      </c>
      <c r="AA75" s="30"/>
      <c r="AB75" s="30"/>
      <c r="AC75" s="27"/>
    </row>
    <row r="76" spans="1:29" ht="47.25">
      <c r="A76" s="11" t="s">
        <v>362</v>
      </c>
      <c r="B76" s="24" t="s">
        <v>301</v>
      </c>
      <c r="C76" s="9" t="s">
        <v>7</v>
      </c>
      <c r="D76" s="9" t="s">
        <v>64</v>
      </c>
      <c r="E76" s="9" t="s">
        <v>487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34">
        <f>U77</f>
        <v>15</v>
      </c>
      <c r="V76" s="25"/>
      <c r="W76" s="25"/>
      <c r="X76" s="25"/>
      <c r="Y76" s="23"/>
      <c r="Z76" s="36">
        <f>Z77</f>
        <v>15</v>
      </c>
      <c r="AA76" s="30"/>
      <c r="AB76" s="30"/>
      <c r="AC76" s="27"/>
    </row>
    <row r="77" spans="1:29" ht="31.5">
      <c r="A77" s="11" t="s">
        <v>488</v>
      </c>
      <c r="B77" s="24" t="s">
        <v>301</v>
      </c>
      <c r="C77" s="9" t="s">
        <v>7</v>
      </c>
      <c r="D77" s="9" t="s">
        <v>64</v>
      </c>
      <c r="E77" s="9" t="s">
        <v>486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34">
        <f>U78</f>
        <v>15</v>
      </c>
      <c r="V77" s="25"/>
      <c r="W77" s="25"/>
      <c r="X77" s="25"/>
      <c r="Y77" s="23"/>
      <c r="Z77" s="36">
        <f>Z78</f>
        <v>15</v>
      </c>
      <c r="AA77" s="30"/>
      <c r="AB77" s="30"/>
      <c r="AC77" s="27"/>
    </row>
    <row r="78" spans="1:29" ht="31.5">
      <c r="A78" s="86" t="s">
        <v>18</v>
      </c>
      <c r="B78" s="28" t="s">
        <v>301</v>
      </c>
      <c r="C78" s="87" t="s">
        <v>7</v>
      </c>
      <c r="D78" s="87" t="s">
        <v>64</v>
      </c>
      <c r="E78" s="87" t="s">
        <v>486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 t="s">
        <v>19</v>
      </c>
      <c r="U78" s="88">
        <v>15</v>
      </c>
      <c r="V78" s="29"/>
      <c r="W78" s="29"/>
      <c r="X78" s="29"/>
      <c r="Y78" s="27"/>
      <c r="Z78" s="37">
        <v>15</v>
      </c>
      <c r="AA78" s="30"/>
      <c r="AB78" s="30"/>
      <c r="AC78" s="27"/>
    </row>
    <row r="79" spans="1:29" ht="47.25">
      <c r="A79" s="23" t="s">
        <v>316</v>
      </c>
      <c r="B79" s="24" t="s">
        <v>301</v>
      </c>
      <c r="C79" s="24" t="s">
        <v>7</v>
      </c>
      <c r="D79" s="24" t="s">
        <v>64</v>
      </c>
      <c r="E79" s="24" t="s">
        <v>375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5"/>
      <c r="W79" s="25"/>
      <c r="X79" s="25"/>
      <c r="Y79" s="23"/>
      <c r="Z79" s="36">
        <f>Z80</f>
        <v>50</v>
      </c>
      <c r="AA79" s="30"/>
      <c r="AB79" s="30"/>
      <c r="AC79" s="27"/>
    </row>
    <row r="80" spans="1:29" ht="78.75">
      <c r="A80" s="23" t="s">
        <v>67</v>
      </c>
      <c r="B80" s="24" t="s">
        <v>301</v>
      </c>
      <c r="C80" s="24" t="s">
        <v>7</v>
      </c>
      <c r="D80" s="24" t="s">
        <v>64</v>
      </c>
      <c r="E80" s="24" t="s">
        <v>68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 t="s">
        <v>9</v>
      </c>
      <c r="U80" s="24" t="s">
        <v>9</v>
      </c>
      <c r="V80" s="25" t="s">
        <v>9</v>
      </c>
      <c r="W80" s="25" t="s">
        <v>9</v>
      </c>
      <c r="X80" s="25" t="s">
        <v>9</v>
      </c>
      <c r="Y80" s="23" t="s">
        <v>67</v>
      </c>
      <c r="Z80" s="36">
        <f>Z81</f>
        <v>50</v>
      </c>
      <c r="AA80" s="26">
        <v>55000</v>
      </c>
      <c r="AB80" s="26">
        <v>55000</v>
      </c>
      <c r="AC80" s="23" t="s">
        <v>67</v>
      </c>
    </row>
    <row r="81" spans="1:29" ht="47.25">
      <c r="A81" s="27" t="s">
        <v>18</v>
      </c>
      <c r="B81" s="28" t="s">
        <v>301</v>
      </c>
      <c r="C81" s="28" t="s">
        <v>7</v>
      </c>
      <c r="D81" s="28" t="s">
        <v>64</v>
      </c>
      <c r="E81" s="28" t="s">
        <v>68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 t="s">
        <v>19</v>
      </c>
      <c r="U81" s="28" t="s">
        <v>9</v>
      </c>
      <c r="V81" s="29" t="s">
        <v>9</v>
      </c>
      <c r="W81" s="29" t="s">
        <v>9</v>
      </c>
      <c r="X81" s="29" t="s">
        <v>9</v>
      </c>
      <c r="Y81" s="27" t="s">
        <v>18</v>
      </c>
      <c r="Z81" s="37">
        <v>50</v>
      </c>
      <c r="AA81" s="30">
        <v>55000</v>
      </c>
      <c r="AB81" s="30">
        <v>55000</v>
      </c>
      <c r="AC81" s="27" t="s">
        <v>18</v>
      </c>
    </row>
    <row r="82" spans="1:29" ht="31.5">
      <c r="A82" s="11" t="s">
        <v>382</v>
      </c>
      <c r="B82" s="24" t="s">
        <v>301</v>
      </c>
      <c r="C82" s="9" t="s">
        <v>7</v>
      </c>
      <c r="D82" s="9" t="s">
        <v>64</v>
      </c>
      <c r="E82" s="9" t="s">
        <v>383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4">
        <f>U83+U87</f>
        <v>12.899999999999999</v>
      </c>
      <c r="V82" s="29"/>
      <c r="W82" s="29"/>
      <c r="X82" s="29"/>
      <c r="Y82" s="27"/>
      <c r="Z82" s="36">
        <f>Z83+Z87</f>
        <v>12.899999999999999</v>
      </c>
      <c r="AA82" s="30"/>
      <c r="AB82" s="30"/>
      <c r="AC82" s="27"/>
    </row>
    <row r="83" spans="1:29" ht="47.25">
      <c r="A83" s="11" t="s">
        <v>384</v>
      </c>
      <c r="B83" s="24" t="s">
        <v>301</v>
      </c>
      <c r="C83" s="9" t="s">
        <v>7</v>
      </c>
      <c r="D83" s="9" t="s">
        <v>64</v>
      </c>
      <c r="E83" s="9" t="s">
        <v>385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34">
        <f>U84</f>
        <v>7.3</v>
      </c>
      <c r="V83" s="29"/>
      <c r="W83" s="29"/>
      <c r="X83" s="29"/>
      <c r="Y83" s="27"/>
      <c r="Z83" s="36">
        <f>Z84</f>
        <v>7.3</v>
      </c>
      <c r="AA83" s="30"/>
      <c r="AB83" s="30"/>
      <c r="AC83" s="27"/>
    </row>
    <row r="84" spans="1:29" ht="47.25">
      <c r="A84" s="11" t="s">
        <v>386</v>
      </c>
      <c r="B84" s="24" t="s">
        <v>301</v>
      </c>
      <c r="C84" s="9" t="s">
        <v>7</v>
      </c>
      <c r="D84" s="9" t="s">
        <v>64</v>
      </c>
      <c r="E84" s="9" t="s">
        <v>387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34">
        <f>U85</f>
        <v>7.3</v>
      </c>
      <c r="V84" s="29"/>
      <c r="W84" s="29"/>
      <c r="X84" s="29"/>
      <c r="Y84" s="27"/>
      <c r="Z84" s="36">
        <f>Z85</f>
        <v>7.3</v>
      </c>
      <c r="AA84" s="30"/>
      <c r="AB84" s="30"/>
      <c r="AC84" s="27"/>
    </row>
    <row r="85" spans="1:29" ht="31.5">
      <c r="A85" s="11" t="s">
        <v>69</v>
      </c>
      <c r="B85" s="24" t="s">
        <v>301</v>
      </c>
      <c r="C85" s="9" t="s">
        <v>7</v>
      </c>
      <c r="D85" s="9" t="s">
        <v>64</v>
      </c>
      <c r="E85" s="9" t="s">
        <v>70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34">
        <f>U86</f>
        <v>7.3</v>
      </c>
      <c r="V85" s="29"/>
      <c r="W85" s="29"/>
      <c r="X85" s="29"/>
      <c r="Y85" s="27"/>
      <c r="Z85" s="36">
        <f>Z86</f>
        <v>7.3</v>
      </c>
      <c r="AA85" s="30"/>
      <c r="AB85" s="30"/>
      <c r="AC85" s="27"/>
    </row>
    <row r="86" spans="1:29" ht="31.5">
      <c r="A86" s="86" t="s">
        <v>18</v>
      </c>
      <c r="B86" s="28" t="s">
        <v>301</v>
      </c>
      <c r="C86" s="87" t="s">
        <v>7</v>
      </c>
      <c r="D86" s="87" t="s">
        <v>64</v>
      </c>
      <c r="E86" s="87" t="s">
        <v>70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 t="s">
        <v>19</v>
      </c>
      <c r="U86" s="88">
        <v>7.3</v>
      </c>
      <c r="V86" s="29"/>
      <c r="W86" s="29"/>
      <c r="X86" s="29"/>
      <c r="Y86" s="27"/>
      <c r="Z86" s="37">
        <v>7.3</v>
      </c>
      <c r="AA86" s="30"/>
      <c r="AB86" s="30"/>
      <c r="AC86" s="27"/>
    </row>
    <row r="87" spans="1:29" ht="31.5">
      <c r="A87" s="11" t="s">
        <v>392</v>
      </c>
      <c r="B87" s="24" t="s">
        <v>301</v>
      </c>
      <c r="C87" s="9" t="s">
        <v>7</v>
      </c>
      <c r="D87" s="9" t="s">
        <v>64</v>
      </c>
      <c r="E87" s="9" t="s">
        <v>393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34">
        <f>U88</f>
        <v>5.6</v>
      </c>
      <c r="V87" s="29"/>
      <c r="W87" s="29"/>
      <c r="X87" s="29"/>
      <c r="Y87" s="27"/>
      <c r="Z87" s="36">
        <f>Z88</f>
        <v>5.6</v>
      </c>
      <c r="AA87" s="30"/>
      <c r="AB87" s="30"/>
      <c r="AC87" s="27"/>
    </row>
    <row r="88" spans="1:29" ht="47.25">
      <c r="A88" s="11" t="s">
        <v>394</v>
      </c>
      <c r="B88" s="24" t="s">
        <v>301</v>
      </c>
      <c r="C88" s="9" t="s">
        <v>7</v>
      </c>
      <c r="D88" s="9" t="s">
        <v>64</v>
      </c>
      <c r="E88" s="9" t="s">
        <v>395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34">
        <f>U89</f>
        <v>5.6</v>
      </c>
      <c r="V88" s="29"/>
      <c r="W88" s="29"/>
      <c r="X88" s="29"/>
      <c r="Y88" s="27"/>
      <c r="Z88" s="36">
        <f>Z89</f>
        <v>5.6</v>
      </c>
      <c r="AA88" s="30"/>
      <c r="AB88" s="30"/>
      <c r="AC88" s="27"/>
    </row>
    <row r="89" spans="1:29" ht="31.5">
      <c r="A89" s="11" t="s">
        <v>490</v>
      </c>
      <c r="B89" s="24" t="s">
        <v>301</v>
      </c>
      <c r="C89" s="9" t="s">
        <v>7</v>
      </c>
      <c r="D89" s="9" t="s">
        <v>64</v>
      </c>
      <c r="E89" s="9" t="s">
        <v>489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34">
        <f>U90</f>
        <v>5.6</v>
      </c>
      <c r="V89" s="29"/>
      <c r="W89" s="29"/>
      <c r="X89" s="29"/>
      <c r="Y89" s="27"/>
      <c r="Z89" s="36">
        <f>Z90</f>
        <v>5.6</v>
      </c>
      <c r="AA89" s="30"/>
      <c r="AB89" s="30"/>
      <c r="AC89" s="27"/>
    </row>
    <row r="90" spans="1:29" ht="31.5">
      <c r="A90" s="86" t="s">
        <v>18</v>
      </c>
      <c r="B90" s="28" t="s">
        <v>301</v>
      </c>
      <c r="C90" s="87" t="s">
        <v>7</v>
      </c>
      <c r="D90" s="87" t="s">
        <v>64</v>
      </c>
      <c r="E90" s="87" t="s">
        <v>489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 t="s">
        <v>19</v>
      </c>
      <c r="U90" s="88">
        <v>5.6</v>
      </c>
      <c r="V90" s="29"/>
      <c r="W90" s="29"/>
      <c r="X90" s="29"/>
      <c r="Y90" s="27"/>
      <c r="Z90" s="37">
        <v>5.6</v>
      </c>
      <c r="AA90" s="30"/>
      <c r="AB90" s="30"/>
      <c r="AC90" s="27"/>
    </row>
    <row r="91" spans="1:29" ht="31.5">
      <c r="A91" s="23" t="s">
        <v>396</v>
      </c>
      <c r="B91" s="24" t="s">
        <v>301</v>
      </c>
      <c r="C91" s="24" t="s">
        <v>7</v>
      </c>
      <c r="D91" s="24" t="s">
        <v>64</v>
      </c>
      <c r="E91" s="24" t="s">
        <v>397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5"/>
      <c r="W91" s="25"/>
      <c r="X91" s="25"/>
      <c r="Y91" s="23"/>
      <c r="Z91" s="36">
        <f>Z92</f>
        <v>517.8</v>
      </c>
      <c r="AA91" s="30"/>
      <c r="AB91" s="30"/>
      <c r="AC91" s="27"/>
    </row>
    <row r="92" spans="1:29" ht="31.5">
      <c r="A92" s="23" t="s">
        <v>444</v>
      </c>
      <c r="B92" s="24" t="s">
        <v>301</v>
      </c>
      <c r="C92" s="24" t="s">
        <v>7</v>
      </c>
      <c r="D92" s="24" t="s">
        <v>64</v>
      </c>
      <c r="E92" s="24" t="s">
        <v>406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5"/>
      <c r="W92" s="25"/>
      <c r="X92" s="25"/>
      <c r="Y92" s="23"/>
      <c r="Z92" s="36">
        <f>Z93</f>
        <v>517.8</v>
      </c>
      <c r="AA92" s="30"/>
      <c r="AB92" s="30"/>
      <c r="AC92" s="27"/>
    </row>
    <row r="93" spans="1:29" ht="31.5">
      <c r="A93" s="23" t="s">
        <v>440</v>
      </c>
      <c r="B93" s="24" t="s">
        <v>301</v>
      </c>
      <c r="C93" s="24" t="s">
        <v>7</v>
      </c>
      <c r="D93" s="24" t="s">
        <v>64</v>
      </c>
      <c r="E93" s="24" t="s">
        <v>407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5"/>
      <c r="W93" s="25"/>
      <c r="X93" s="25"/>
      <c r="Y93" s="23"/>
      <c r="Z93" s="36">
        <f>Z94+Z96+Z98</f>
        <v>517.8</v>
      </c>
      <c r="AA93" s="30"/>
      <c r="AB93" s="30"/>
      <c r="AC93" s="27"/>
    </row>
    <row r="94" spans="1:29" ht="63">
      <c r="A94" s="23" t="s">
        <v>441</v>
      </c>
      <c r="B94" s="24" t="s">
        <v>301</v>
      </c>
      <c r="C94" s="24" t="s">
        <v>7</v>
      </c>
      <c r="D94" s="24" t="s">
        <v>64</v>
      </c>
      <c r="E94" s="24" t="s">
        <v>74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 t="s">
        <v>9</v>
      </c>
      <c r="U94" s="24" t="s">
        <v>9</v>
      </c>
      <c r="V94" s="25" t="s">
        <v>9</v>
      </c>
      <c r="W94" s="25" t="s">
        <v>9</v>
      </c>
      <c r="X94" s="25" t="s">
        <v>9</v>
      </c>
      <c r="Y94" s="23" t="s">
        <v>73</v>
      </c>
      <c r="Z94" s="36">
        <f>Z95</f>
        <v>138.1</v>
      </c>
      <c r="AA94" s="26">
        <v>225000</v>
      </c>
      <c r="AB94" s="26">
        <v>235000</v>
      </c>
      <c r="AC94" s="23" t="s">
        <v>73</v>
      </c>
    </row>
    <row r="95" spans="1:29" ht="47.25">
      <c r="A95" s="27" t="s">
        <v>18</v>
      </c>
      <c r="B95" s="28" t="s">
        <v>301</v>
      </c>
      <c r="C95" s="28" t="s">
        <v>7</v>
      </c>
      <c r="D95" s="28" t="s">
        <v>64</v>
      </c>
      <c r="E95" s="28" t="s">
        <v>74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 t="s">
        <v>19</v>
      </c>
      <c r="U95" s="28" t="s">
        <v>9</v>
      </c>
      <c r="V95" s="29" t="s">
        <v>9</v>
      </c>
      <c r="W95" s="29" t="s">
        <v>9</v>
      </c>
      <c r="X95" s="29" t="s">
        <v>9</v>
      </c>
      <c r="Y95" s="27" t="s">
        <v>18</v>
      </c>
      <c r="Z95" s="37">
        <v>138.1</v>
      </c>
      <c r="AA95" s="30">
        <v>225000</v>
      </c>
      <c r="AB95" s="30">
        <v>235000</v>
      </c>
      <c r="AC95" s="27" t="s">
        <v>18</v>
      </c>
    </row>
    <row r="96" spans="1:29" ht="31.5">
      <c r="A96" s="11" t="s">
        <v>494</v>
      </c>
      <c r="B96" s="24" t="s">
        <v>301</v>
      </c>
      <c r="C96" s="24" t="s">
        <v>7</v>
      </c>
      <c r="D96" s="24" t="s">
        <v>64</v>
      </c>
      <c r="E96" s="24" t="s">
        <v>491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9"/>
      <c r="W96" s="29"/>
      <c r="X96" s="29"/>
      <c r="Y96" s="27"/>
      <c r="Z96" s="36">
        <f>Z97</f>
        <v>265.8</v>
      </c>
      <c r="AA96" s="30"/>
      <c r="AB96" s="30"/>
      <c r="AC96" s="27"/>
    </row>
    <row r="97" spans="1:29" ht="31.5">
      <c r="A97" s="27" t="s">
        <v>18</v>
      </c>
      <c r="B97" s="28" t="s">
        <v>301</v>
      </c>
      <c r="C97" s="28" t="s">
        <v>7</v>
      </c>
      <c r="D97" s="28" t="s">
        <v>64</v>
      </c>
      <c r="E97" s="28" t="s">
        <v>491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 t="s">
        <v>19</v>
      </c>
      <c r="U97" s="28"/>
      <c r="V97" s="29"/>
      <c r="W97" s="29"/>
      <c r="X97" s="29"/>
      <c r="Y97" s="27"/>
      <c r="Z97" s="37">
        <v>265.8</v>
      </c>
      <c r="AA97" s="30"/>
      <c r="AB97" s="30"/>
      <c r="AC97" s="27"/>
    </row>
    <row r="98" spans="1:29" ht="31.5">
      <c r="A98" s="11" t="s">
        <v>493</v>
      </c>
      <c r="B98" s="24" t="s">
        <v>301</v>
      </c>
      <c r="C98" s="24" t="s">
        <v>7</v>
      </c>
      <c r="D98" s="24" t="s">
        <v>64</v>
      </c>
      <c r="E98" s="24" t="s">
        <v>492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9"/>
      <c r="W98" s="29"/>
      <c r="X98" s="29"/>
      <c r="Y98" s="27"/>
      <c r="Z98" s="36">
        <f>Z99</f>
        <v>113.9</v>
      </c>
      <c r="AA98" s="30"/>
      <c r="AB98" s="30"/>
      <c r="AC98" s="27"/>
    </row>
    <row r="99" spans="1:29" ht="31.5">
      <c r="A99" s="27" t="s">
        <v>18</v>
      </c>
      <c r="B99" s="28" t="s">
        <v>301</v>
      </c>
      <c r="C99" s="28" t="s">
        <v>7</v>
      </c>
      <c r="D99" s="28" t="s">
        <v>64</v>
      </c>
      <c r="E99" s="28" t="s">
        <v>492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 t="s">
        <v>19</v>
      </c>
      <c r="U99" s="28"/>
      <c r="V99" s="29"/>
      <c r="W99" s="29"/>
      <c r="X99" s="29"/>
      <c r="Y99" s="27"/>
      <c r="Z99" s="37">
        <v>113.9</v>
      </c>
      <c r="AA99" s="30"/>
      <c r="AB99" s="30"/>
      <c r="AC99" s="27"/>
    </row>
    <row r="100" spans="1:29" ht="47.25">
      <c r="A100" s="23" t="s">
        <v>417</v>
      </c>
      <c r="B100" s="24" t="s">
        <v>301</v>
      </c>
      <c r="C100" s="24" t="s">
        <v>7</v>
      </c>
      <c r="D100" s="24" t="s">
        <v>64</v>
      </c>
      <c r="E100" s="24" t="s">
        <v>418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5"/>
      <c r="W100" s="25"/>
      <c r="X100" s="25"/>
      <c r="Y100" s="23"/>
      <c r="Z100" s="36">
        <f>Z101+Z105+Z109</f>
        <v>1674.0999999999997</v>
      </c>
      <c r="AA100" s="30"/>
      <c r="AB100" s="30"/>
      <c r="AC100" s="27"/>
    </row>
    <row r="101" spans="1:29" ht="31.5">
      <c r="A101" s="11" t="s">
        <v>499</v>
      </c>
      <c r="B101" s="24" t="s">
        <v>301</v>
      </c>
      <c r="C101" s="9" t="s">
        <v>7</v>
      </c>
      <c r="D101" s="9" t="s">
        <v>64</v>
      </c>
      <c r="E101" s="9" t="s">
        <v>497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34">
        <f>U102</f>
        <v>14</v>
      </c>
      <c r="V101" s="25"/>
      <c r="W101" s="25"/>
      <c r="X101" s="25"/>
      <c r="Y101" s="23"/>
      <c r="Z101" s="36">
        <f>Z102</f>
        <v>14</v>
      </c>
      <c r="AA101" s="30"/>
      <c r="AB101" s="30"/>
      <c r="AC101" s="27"/>
    </row>
    <row r="102" spans="1:29" ht="15.75">
      <c r="A102" s="11" t="s">
        <v>358</v>
      </c>
      <c r="B102" s="24" t="s">
        <v>301</v>
      </c>
      <c r="C102" s="9" t="s">
        <v>7</v>
      </c>
      <c r="D102" s="9" t="s">
        <v>64</v>
      </c>
      <c r="E102" s="9" t="s">
        <v>496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34">
        <f>U103</f>
        <v>14</v>
      </c>
      <c r="V102" s="25"/>
      <c r="W102" s="25"/>
      <c r="X102" s="25"/>
      <c r="Y102" s="23"/>
      <c r="Z102" s="36">
        <f>Z103</f>
        <v>14</v>
      </c>
      <c r="AA102" s="30"/>
      <c r="AB102" s="30"/>
      <c r="AC102" s="27"/>
    </row>
    <row r="103" spans="1:29" ht="47.25">
      <c r="A103" s="11" t="s">
        <v>498</v>
      </c>
      <c r="B103" s="24" t="s">
        <v>301</v>
      </c>
      <c r="C103" s="9" t="s">
        <v>7</v>
      </c>
      <c r="D103" s="9" t="s">
        <v>64</v>
      </c>
      <c r="E103" s="9" t="s">
        <v>495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34">
        <f>U104</f>
        <v>14</v>
      </c>
      <c r="V103" s="25"/>
      <c r="W103" s="25"/>
      <c r="X103" s="25"/>
      <c r="Y103" s="23"/>
      <c r="Z103" s="36">
        <f>Z104</f>
        <v>14</v>
      </c>
      <c r="AA103" s="30"/>
      <c r="AB103" s="30"/>
      <c r="AC103" s="27"/>
    </row>
    <row r="104" spans="1:29" ht="31.5">
      <c r="A104" s="86" t="s">
        <v>18</v>
      </c>
      <c r="B104" s="28" t="s">
        <v>301</v>
      </c>
      <c r="C104" s="87" t="s">
        <v>7</v>
      </c>
      <c r="D104" s="87" t="s">
        <v>64</v>
      </c>
      <c r="E104" s="87" t="s">
        <v>495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 t="s">
        <v>19</v>
      </c>
      <c r="U104" s="88">
        <v>14</v>
      </c>
      <c r="V104" s="29"/>
      <c r="W104" s="29"/>
      <c r="X104" s="29"/>
      <c r="Y104" s="27"/>
      <c r="Z104" s="37">
        <v>14</v>
      </c>
      <c r="AA104" s="30"/>
      <c r="AB104" s="30"/>
      <c r="AC104" s="27"/>
    </row>
    <row r="105" spans="1:29" ht="31.5">
      <c r="A105" s="23" t="s">
        <v>419</v>
      </c>
      <c r="B105" s="24" t="s">
        <v>301</v>
      </c>
      <c r="C105" s="24" t="s">
        <v>7</v>
      </c>
      <c r="D105" s="24" t="s">
        <v>64</v>
      </c>
      <c r="E105" s="24" t="s">
        <v>420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5"/>
      <c r="W105" s="25"/>
      <c r="X105" s="25"/>
      <c r="Y105" s="23"/>
      <c r="Z105" s="36">
        <f>Z106</f>
        <v>239.8</v>
      </c>
      <c r="AA105" s="30"/>
      <c r="AB105" s="30"/>
      <c r="AC105" s="27"/>
    </row>
    <row r="106" spans="1:29" ht="15.75">
      <c r="A106" s="23" t="s">
        <v>358</v>
      </c>
      <c r="B106" s="24" t="s">
        <v>301</v>
      </c>
      <c r="C106" s="24" t="s">
        <v>7</v>
      </c>
      <c r="D106" s="24" t="s">
        <v>64</v>
      </c>
      <c r="E106" s="24" t="s">
        <v>421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5"/>
      <c r="W106" s="25"/>
      <c r="X106" s="25"/>
      <c r="Y106" s="23"/>
      <c r="Z106" s="36">
        <f>Z107</f>
        <v>239.8</v>
      </c>
      <c r="AA106" s="30"/>
      <c r="AB106" s="30"/>
      <c r="AC106" s="27"/>
    </row>
    <row r="107" spans="1:29" ht="78.75">
      <c r="A107" s="23" t="s">
        <v>75</v>
      </c>
      <c r="B107" s="24" t="s">
        <v>301</v>
      </c>
      <c r="C107" s="24" t="s">
        <v>7</v>
      </c>
      <c r="D107" s="24" t="s">
        <v>64</v>
      </c>
      <c r="E107" s="24" t="s">
        <v>76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 t="s">
        <v>9</v>
      </c>
      <c r="U107" s="24" t="s">
        <v>9</v>
      </c>
      <c r="V107" s="25" t="s">
        <v>9</v>
      </c>
      <c r="W107" s="25" t="s">
        <v>9</v>
      </c>
      <c r="X107" s="25" t="s">
        <v>9</v>
      </c>
      <c r="Y107" s="23" t="s">
        <v>75</v>
      </c>
      <c r="Z107" s="36">
        <f>Z108</f>
        <v>239.8</v>
      </c>
      <c r="AA107" s="26">
        <v>1060000</v>
      </c>
      <c r="AB107" s="26">
        <v>1060000</v>
      </c>
      <c r="AC107" s="23" t="s">
        <v>75</v>
      </c>
    </row>
    <row r="108" spans="1:29" ht="47.25">
      <c r="A108" s="27" t="s">
        <v>18</v>
      </c>
      <c r="B108" s="28" t="s">
        <v>301</v>
      </c>
      <c r="C108" s="28" t="s">
        <v>7</v>
      </c>
      <c r="D108" s="28" t="s">
        <v>64</v>
      </c>
      <c r="E108" s="28" t="s">
        <v>76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 t="s">
        <v>19</v>
      </c>
      <c r="U108" s="28" t="s">
        <v>9</v>
      </c>
      <c r="V108" s="29" t="s">
        <v>9</v>
      </c>
      <c r="W108" s="29" t="s">
        <v>9</v>
      </c>
      <c r="X108" s="29" t="s">
        <v>9</v>
      </c>
      <c r="Y108" s="27" t="s">
        <v>18</v>
      </c>
      <c r="Z108" s="37">
        <v>239.8</v>
      </c>
      <c r="AA108" s="30">
        <v>1060000</v>
      </c>
      <c r="AB108" s="30">
        <v>1060000</v>
      </c>
      <c r="AC108" s="27" t="s">
        <v>18</v>
      </c>
    </row>
    <row r="109" spans="1:29" ht="31.5">
      <c r="A109" s="23" t="s">
        <v>427</v>
      </c>
      <c r="B109" s="24" t="s">
        <v>301</v>
      </c>
      <c r="C109" s="24" t="s">
        <v>7</v>
      </c>
      <c r="D109" s="24" t="s">
        <v>64</v>
      </c>
      <c r="E109" s="24" t="s">
        <v>428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5"/>
      <c r="W109" s="25"/>
      <c r="X109" s="25"/>
      <c r="Y109" s="23"/>
      <c r="Z109" s="36">
        <f>Z110+Z118+Z122</f>
        <v>1420.2999999999997</v>
      </c>
      <c r="AA109" s="30"/>
      <c r="AB109" s="30"/>
      <c r="AC109" s="27"/>
    </row>
    <row r="110" spans="1:29" ht="15.75">
      <c r="A110" s="23" t="s">
        <v>358</v>
      </c>
      <c r="B110" s="24" t="s">
        <v>301</v>
      </c>
      <c r="C110" s="24" t="s">
        <v>7</v>
      </c>
      <c r="D110" s="24" t="s">
        <v>64</v>
      </c>
      <c r="E110" s="24" t="s">
        <v>431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5"/>
      <c r="W110" s="25"/>
      <c r="X110" s="25"/>
      <c r="Y110" s="23"/>
      <c r="Z110" s="36">
        <f>Z111+Z113+Z115</f>
        <v>1102.6999999999998</v>
      </c>
      <c r="AA110" s="30"/>
      <c r="AB110" s="30"/>
      <c r="AC110" s="27"/>
    </row>
    <row r="111" spans="1:29" ht="63">
      <c r="A111" s="23" t="s">
        <v>79</v>
      </c>
      <c r="B111" s="24" t="s">
        <v>301</v>
      </c>
      <c r="C111" s="24" t="s">
        <v>7</v>
      </c>
      <c r="D111" s="24" t="s">
        <v>64</v>
      </c>
      <c r="E111" s="24" t="s">
        <v>80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 t="s">
        <v>9</v>
      </c>
      <c r="U111" s="24" t="s">
        <v>9</v>
      </c>
      <c r="V111" s="25" t="s">
        <v>9</v>
      </c>
      <c r="W111" s="25" t="s">
        <v>9</v>
      </c>
      <c r="X111" s="25" t="s">
        <v>9</v>
      </c>
      <c r="Y111" s="23" t="s">
        <v>79</v>
      </c>
      <c r="Z111" s="36">
        <f>Z112</f>
        <v>166</v>
      </c>
      <c r="AA111" s="26">
        <v>420000</v>
      </c>
      <c r="AB111" s="26">
        <v>420000</v>
      </c>
      <c r="AC111" s="23" t="s">
        <v>79</v>
      </c>
    </row>
    <row r="112" spans="1:29" ht="31.5">
      <c r="A112" s="27" t="s">
        <v>33</v>
      </c>
      <c r="B112" s="28" t="s">
        <v>301</v>
      </c>
      <c r="C112" s="28" t="s">
        <v>7</v>
      </c>
      <c r="D112" s="28" t="s">
        <v>64</v>
      </c>
      <c r="E112" s="28" t="s">
        <v>80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 t="s">
        <v>34</v>
      </c>
      <c r="U112" s="28" t="s">
        <v>9</v>
      </c>
      <c r="V112" s="29" t="s">
        <v>9</v>
      </c>
      <c r="W112" s="29" t="s">
        <v>9</v>
      </c>
      <c r="X112" s="29" t="s">
        <v>9</v>
      </c>
      <c r="Y112" s="27" t="s">
        <v>33</v>
      </c>
      <c r="Z112" s="37">
        <v>166</v>
      </c>
      <c r="AA112" s="30">
        <v>420000</v>
      </c>
      <c r="AB112" s="30">
        <v>420000</v>
      </c>
      <c r="AC112" s="27" t="s">
        <v>33</v>
      </c>
    </row>
    <row r="113" spans="1:29" ht="31.5">
      <c r="A113" s="11" t="s">
        <v>501</v>
      </c>
      <c r="B113" s="24" t="s">
        <v>301</v>
      </c>
      <c r="C113" s="9" t="s">
        <v>7</v>
      </c>
      <c r="D113" s="9" t="s">
        <v>64</v>
      </c>
      <c r="E113" s="9" t="s">
        <v>500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34">
        <f>U114</f>
        <v>68.5</v>
      </c>
      <c r="V113" s="29"/>
      <c r="W113" s="29"/>
      <c r="X113" s="29"/>
      <c r="Y113" s="27"/>
      <c r="Z113" s="37">
        <f>Z114</f>
        <v>68.5</v>
      </c>
      <c r="AA113" s="30"/>
      <c r="AB113" s="30"/>
      <c r="AC113" s="27"/>
    </row>
    <row r="114" spans="1:29" ht="31.5">
      <c r="A114" s="86" t="s">
        <v>18</v>
      </c>
      <c r="B114" s="28" t="s">
        <v>301</v>
      </c>
      <c r="C114" s="87" t="s">
        <v>7</v>
      </c>
      <c r="D114" s="87" t="s">
        <v>64</v>
      </c>
      <c r="E114" s="87" t="s">
        <v>500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 t="s">
        <v>19</v>
      </c>
      <c r="U114" s="88">
        <v>68.5</v>
      </c>
      <c r="V114" s="29"/>
      <c r="W114" s="29"/>
      <c r="X114" s="29"/>
      <c r="Y114" s="27"/>
      <c r="Z114" s="37">
        <v>68.5</v>
      </c>
      <c r="AA114" s="30"/>
      <c r="AB114" s="30"/>
      <c r="AC114" s="27"/>
    </row>
    <row r="115" spans="1:29" ht="47.25">
      <c r="A115" s="23" t="s">
        <v>81</v>
      </c>
      <c r="B115" s="24" t="s">
        <v>301</v>
      </c>
      <c r="C115" s="24" t="s">
        <v>7</v>
      </c>
      <c r="D115" s="24" t="s">
        <v>64</v>
      </c>
      <c r="E115" s="24" t="s">
        <v>82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 t="s">
        <v>9</v>
      </c>
      <c r="U115" s="24" t="s">
        <v>9</v>
      </c>
      <c r="V115" s="25" t="s">
        <v>9</v>
      </c>
      <c r="W115" s="25" t="s">
        <v>9</v>
      </c>
      <c r="X115" s="25" t="s">
        <v>9</v>
      </c>
      <c r="Y115" s="23" t="s">
        <v>81</v>
      </c>
      <c r="Z115" s="36">
        <f>Z116+Z117</f>
        <v>868.1999999999999</v>
      </c>
      <c r="AA115" s="26"/>
      <c r="AB115" s="26"/>
      <c r="AC115" s="23" t="s">
        <v>81</v>
      </c>
    </row>
    <row r="116" spans="1:29" ht="47.25">
      <c r="A116" s="27" t="s">
        <v>14</v>
      </c>
      <c r="B116" s="28" t="s">
        <v>301</v>
      </c>
      <c r="C116" s="28" t="s">
        <v>7</v>
      </c>
      <c r="D116" s="28" t="s">
        <v>64</v>
      </c>
      <c r="E116" s="28" t="s">
        <v>82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 t="s">
        <v>15</v>
      </c>
      <c r="U116" s="28" t="s">
        <v>9</v>
      </c>
      <c r="V116" s="29" t="s">
        <v>9</v>
      </c>
      <c r="W116" s="29" t="s">
        <v>9</v>
      </c>
      <c r="X116" s="29" t="s">
        <v>9</v>
      </c>
      <c r="Y116" s="27" t="s">
        <v>14</v>
      </c>
      <c r="Z116" s="37">
        <v>849.3</v>
      </c>
      <c r="AA116" s="30"/>
      <c r="AB116" s="30"/>
      <c r="AC116" s="27" t="s">
        <v>14</v>
      </c>
    </row>
    <row r="117" spans="1:29" ht="47.25">
      <c r="A117" s="27" t="s">
        <v>18</v>
      </c>
      <c r="B117" s="28" t="s">
        <v>301</v>
      </c>
      <c r="C117" s="28" t="s">
        <v>7</v>
      </c>
      <c r="D117" s="28" t="s">
        <v>64</v>
      </c>
      <c r="E117" s="28" t="s">
        <v>82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 t="s">
        <v>19</v>
      </c>
      <c r="U117" s="28" t="s">
        <v>9</v>
      </c>
      <c r="V117" s="29" t="s">
        <v>9</v>
      </c>
      <c r="W117" s="29" t="s">
        <v>9</v>
      </c>
      <c r="X117" s="29" t="s">
        <v>9</v>
      </c>
      <c r="Y117" s="27" t="s">
        <v>18</v>
      </c>
      <c r="Z117" s="37">
        <v>18.9</v>
      </c>
      <c r="AA117" s="30"/>
      <c r="AB117" s="30"/>
      <c r="AC117" s="27" t="s">
        <v>18</v>
      </c>
    </row>
    <row r="118" spans="1:29" ht="47.25">
      <c r="A118" s="23" t="s">
        <v>434</v>
      </c>
      <c r="B118" s="24" t="s">
        <v>301</v>
      </c>
      <c r="C118" s="24" t="s">
        <v>7</v>
      </c>
      <c r="D118" s="24" t="s">
        <v>64</v>
      </c>
      <c r="E118" s="24" t="s">
        <v>435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5"/>
      <c r="W118" s="25"/>
      <c r="X118" s="25"/>
      <c r="Y118" s="23"/>
      <c r="Z118" s="36">
        <f>Z119</f>
        <v>130</v>
      </c>
      <c r="AA118" s="30"/>
      <c r="AB118" s="30"/>
      <c r="AC118" s="27"/>
    </row>
    <row r="119" spans="1:29" ht="47.25">
      <c r="A119" s="23" t="s">
        <v>83</v>
      </c>
      <c r="B119" s="24" t="s">
        <v>301</v>
      </c>
      <c r="C119" s="24" t="s">
        <v>7</v>
      </c>
      <c r="D119" s="24" t="s">
        <v>64</v>
      </c>
      <c r="E119" s="24" t="s">
        <v>84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 t="s">
        <v>9</v>
      </c>
      <c r="U119" s="24" t="s">
        <v>9</v>
      </c>
      <c r="V119" s="25" t="s">
        <v>9</v>
      </c>
      <c r="W119" s="25" t="s">
        <v>9</v>
      </c>
      <c r="X119" s="25" t="s">
        <v>9</v>
      </c>
      <c r="Y119" s="23" t="s">
        <v>83</v>
      </c>
      <c r="Z119" s="36">
        <f>Z120+Z121</f>
        <v>130</v>
      </c>
      <c r="AA119" s="26">
        <v>5500000</v>
      </c>
      <c r="AB119" s="26">
        <v>1500000</v>
      </c>
      <c r="AC119" s="23" t="s">
        <v>83</v>
      </c>
    </row>
    <row r="120" spans="1:29" ht="47.25">
      <c r="A120" s="27" t="s">
        <v>18</v>
      </c>
      <c r="B120" s="28" t="s">
        <v>301</v>
      </c>
      <c r="C120" s="28" t="s">
        <v>7</v>
      </c>
      <c r="D120" s="28" t="s">
        <v>64</v>
      </c>
      <c r="E120" s="28" t="s">
        <v>84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 t="s">
        <v>19</v>
      </c>
      <c r="U120" s="28" t="s">
        <v>9</v>
      </c>
      <c r="V120" s="29" t="s">
        <v>9</v>
      </c>
      <c r="W120" s="29" t="s">
        <v>9</v>
      </c>
      <c r="X120" s="29" t="s">
        <v>9</v>
      </c>
      <c r="Y120" s="27" t="s">
        <v>18</v>
      </c>
      <c r="Z120" s="37">
        <v>90</v>
      </c>
      <c r="AA120" s="30">
        <v>5500000</v>
      </c>
      <c r="AB120" s="30">
        <v>1500000</v>
      </c>
      <c r="AC120" s="27" t="s">
        <v>18</v>
      </c>
    </row>
    <row r="121" spans="1:29" ht="15.75">
      <c r="A121" s="86" t="s">
        <v>85</v>
      </c>
      <c r="B121" s="28" t="s">
        <v>301</v>
      </c>
      <c r="C121" s="28" t="s">
        <v>7</v>
      </c>
      <c r="D121" s="28" t="s">
        <v>64</v>
      </c>
      <c r="E121" s="28" t="s">
        <v>84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 t="s">
        <v>86</v>
      </c>
      <c r="U121" s="28"/>
      <c r="V121" s="29"/>
      <c r="W121" s="29"/>
      <c r="X121" s="29"/>
      <c r="Y121" s="27"/>
      <c r="Z121" s="37">
        <v>40</v>
      </c>
      <c r="AA121" s="30"/>
      <c r="AB121" s="30"/>
      <c r="AC121" s="27"/>
    </row>
    <row r="122" spans="1:29" ht="31.5">
      <c r="A122" s="23" t="s">
        <v>425</v>
      </c>
      <c r="B122" s="24" t="s">
        <v>301</v>
      </c>
      <c r="C122" s="24" t="s">
        <v>7</v>
      </c>
      <c r="D122" s="24" t="s">
        <v>64</v>
      </c>
      <c r="E122" s="24" t="s">
        <v>436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5"/>
      <c r="W122" s="25"/>
      <c r="X122" s="25"/>
      <c r="Y122" s="23"/>
      <c r="Z122" s="36">
        <f>Z123</f>
        <v>187.6</v>
      </c>
      <c r="AA122" s="30"/>
      <c r="AB122" s="30"/>
      <c r="AC122" s="27"/>
    </row>
    <row r="123" spans="1:29" ht="63">
      <c r="A123" s="23" t="s">
        <v>87</v>
      </c>
      <c r="B123" s="24" t="s">
        <v>301</v>
      </c>
      <c r="C123" s="24" t="s">
        <v>7</v>
      </c>
      <c r="D123" s="24" t="s">
        <v>64</v>
      </c>
      <c r="E123" s="24" t="s">
        <v>88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 t="s">
        <v>9</v>
      </c>
      <c r="U123" s="24" t="s">
        <v>9</v>
      </c>
      <c r="V123" s="25" t="s">
        <v>9</v>
      </c>
      <c r="W123" s="25" t="s">
        <v>9</v>
      </c>
      <c r="X123" s="25" t="s">
        <v>9</v>
      </c>
      <c r="Y123" s="23" t="s">
        <v>87</v>
      </c>
      <c r="Z123" s="36">
        <f>Z124</f>
        <v>187.6</v>
      </c>
      <c r="AA123" s="26">
        <v>818100</v>
      </c>
      <c r="AB123" s="26">
        <v>818100</v>
      </c>
      <c r="AC123" s="23" t="s">
        <v>87</v>
      </c>
    </row>
    <row r="124" spans="1:29" ht="47.25">
      <c r="A124" s="27" t="s">
        <v>18</v>
      </c>
      <c r="B124" s="28" t="s">
        <v>301</v>
      </c>
      <c r="C124" s="28" t="s">
        <v>7</v>
      </c>
      <c r="D124" s="28" t="s">
        <v>64</v>
      </c>
      <c r="E124" s="28" t="s">
        <v>88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 t="s">
        <v>19</v>
      </c>
      <c r="U124" s="28" t="s">
        <v>9</v>
      </c>
      <c r="V124" s="29" t="s">
        <v>9</v>
      </c>
      <c r="W124" s="29" t="s">
        <v>9</v>
      </c>
      <c r="X124" s="29" t="s">
        <v>9</v>
      </c>
      <c r="Y124" s="27" t="s">
        <v>18</v>
      </c>
      <c r="Z124" s="37">
        <v>187.6</v>
      </c>
      <c r="AA124" s="30">
        <v>818100</v>
      </c>
      <c r="AB124" s="30">
        <v>818100</v>
      </c>
      <c r="AC124" s="27" t="s">
        <v>18</v>
      </c>
    </row>
    <row r="125" spans="1:29" ht="31.5">
      <c r="A125" s="11" t="s">
        <v>515</v>
      </c>
      <c r="B125" s="24" t="s">
        <v>301</v>
      </c>
      <c r="C125" s="9" t="s">
        <v>11</v>
      </c>
      <c r="D125" s="9" t="s">
        <v>8</v>
      </c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28"/>
      <c r="V125" s="29"/>
      <c r="W125" s="29"/>
      <c r="X125" s="29"/>
      <c r="Y125" s="27"/>
      <c r="Z125" s="36">
        <f>Z126+Z132</f>
        <v>13.5</v>
      </c>
      <c r="AA125" s="30"/>
      <c r="AB125" s="30"/>
      <c r="AC125" s="27"/>
    </row>
    <row r="126" spans="1:29" ht="31.5">
      <c r="A126" s="11" t="s">
        <v>514</v>
      </c>
      <c r="B126" s="24" t="s">
        <v>301</v>
      </c>
      <c r="C126" s="9" t="s">
        <v>11</v>
      </c>
      <c r="D126" s="9" t="s">
        <v>89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28"/>
      <c r="V126" s="29"/>
      <c r="W126" s="29"/>
      <c r="X126" s="29"/>
      <c r="Y126" s="27"/>
      <c r="Z126" s="36">
        <f>Z127</f>
        <v>11.3</v>
      </c>
      <c r="AA126" s="30"/>
      <c r="AB126" s="30"/>
      <c r="AC126" s="27"/>
    </row>
    <row r="127" spans="1:29" ht="31.5">
      <c r="A127" s="11" t="s">
        <v>382</v>
      </c>
      <c r="B127" s="24" t="s">
        <v>301</v>
      </c>
      <c r="C127" s="9" t="s">
        <v>11</v>
      </c>
      <c r="D127" s="9" t="s">
        <v>89</v>
      </c>
      <c r="E127" s="9" t="s">
        <v>383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28"/>
      <c r="V127" s="29"/>
      <c r="W127" s="29"/>
      <c r="X127" s="29"/>
      <c r="Y127" s="27"/>
      <c r="Z127" s="36">
        <f>Z128</f>
        <v>11.3</v>
      </c>
      <c r="AA127" s="30"/>
      <c r="AB127" s="30"/>
      <c r="AC127" s="27"/>
    </row>
    <row r="128" spans="1:29" ht="31.5">
      <c r="A128" s="11" t="s">
        <v>511</v>
      </c>
      <c r="B128" s="24" t="s">
        <v>301</v>
      </c>
      <c r="C128" s="9" t="s">
        <v>11</v>
      </c>
      <c r="D128" s="9" t="s">
        <v>89</v>
      </c>
      <c r="E128" s="9" t="s">
        <v>510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28"/>
      <c r="V128" s="29"/>
      <c r="W128" s="29"/>
      <c r="X128" s="29"/>
      <c r="Y128" s="27"/>
      <c r="Z128" s="36">
        <f>Z129</f>
        <v>11.3</v>
      </c>
      <c r="AA128" s="30"/>
      <c r="AB128" s="30"/>
      <c r="AC128" s="27"/>
    </row>
    <row r="129" spans="1:29" ht="47.25">
      <c r="A129" s="11" t="s">
        <v>512</v>
      </c>
      <c r="B129" s="24" t="s">
        <v>301</v>
      </c>
      <c r="C129" s="9" t="s">
        <v>11</v>
      </c>
      <c r="D129" s="9" t="s">
        <v>89</v>
      </c>
      <c r="E129" s="9" t="s">
        <v>509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28"/>
      <c r="V129" s="29"/>
      <c r="W129" s="29"/>
      <c r="X129" s="29"/>
      <c r="Y129" s="27"/>
      <c r="Z129" s="36">
        <f>Z130</f>
        <v>11.3</v>
      </c>
      <c r="AA129" s="30"/>
      <c r="AB129" s="30"/>
      <c r="AC129" s="27"/>
    </row>
    <row r="130" spans="1:29" ht="31.5">
      <c r="A130" s="11" t="s">
        <v>513</v>
      </c>
      <c r="B130" s="24" t="s">
        <v>301</v>
      </c>
      <c r="C130" s="9" t="s">
        <v>11</v>
      </c>
      <c r="D130" s="9" t="s">
        <v>89</v>
      </c>
      <c r="E130" s="9" t="s">
        <v>508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28"/>
      <c r="V130" s="29"/>
      <c r="W130" s="29"/>
      <c r="X130" s="29"/>
      <c r="Y130" s="27"/>
      <c r="Z130" s="36">
        <f>Z131</f>
        <v>11.3</v>
      </c>
      <c r="AA130" s="30"/>
      <c r="AB130" s="30"/>
      <c r="AC130" s="27"/>
    </row>
    <row r="131" spans="1:29" ht="31.5">
      <c r="A131" s="86" t="s">
        <v>18</v>
      </c>
      <c r="B131" s="28" t="s">
        <v>301</v>
      </c>
      <c r="C131" s="87" t="s">
        <v>11</v>
      </c>
      <c r="D131" s="87" t="s">
        <v>89</v>
      </c>
      <c r="E131" s="87" t="s">
        <v>508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 t="s">
        <v>19</v>
      </c>
      <c r="U131" s="28"/>
      <c r="V131" s="29"/>
      <c r="W131" s="29"/>
      <c r="X131" s="29"/>
      <c r="Y131" s="27"/>
      <c r="Z131" s="37">
        <v>11.3</v>
      </c>
      <c r="AA131" s="30"/>
      <c r="AB131" s="30"/>
      <c r="AC131" s="27"/>
    </row>
    <row r="132" spans="1:29" ht="31.5">
      <c r="A132" s="11" t="s">
        <v>507</v>
      </c>
      <c r="B132" s="24" t="s">
        <v>301</v>
      </c>
      <c r="C132" s="9" t="s">
        <v>11</v>
      </c>
      <c r="D132" s="9" t="s">
        <v>90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28"/>
      <c r="V132" s="29"/>
      <c r="W132" s="29"/>
      <c r="X132" s="29"/>
      <c r="Y132" s="27"/>
      <c r="Z132" s="36">
        <f>Z133</f>
        <v>2.2</v>
      </c>
      <c r="AA132" s="30"/>
      <c r="AB132" s="30"/>
      <c r="AC132" s="27"/>
    </row>
    <row r="133" spans="1:29" ht="31.5">
      <c r="A133" s="11" t="s">
        <v>382</v>
      </c>
      <c r="B133" s="24" t="s">
        <v>301</v>
      </c>
      <c r="C133" s="9" t="s">
        <v>11</v>
      </c>
      <c r="D133" s="9" t="s">
        <v>90</v>
      </c>
      <c r="E133" s="9" t="s">
        <v>383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28"/>
      <c r="V133" s="29"/>
      <c r="W133" s="29"/>
      <c r="X133" s="29"/>
      <c r="Y133" s="27"/>
      <c r="Z133" s="36">
        <f>Z134</f>
        <v>2.2</v>
      </c>
      <c r="AA133" s="30"/>
      <c r="AB133" s="30"/>
      <c r="AC133" s="27"/>
    </row>
    <row r="134" spans="1:29" ht="47.25">
      <c r="A134" s="11" t="s">
        <v>384</v>
      </c>
      <c r="B134" s="24" t="s">
        <v>301</v>
      </c>
      <c r="C134" s="9" t="s">
        <v>11</v>
      </c>
      <c r="D134" s="9" t="s">
        <v>90</v>
      </c>
      <c r="E134" s="9" t="s">
        <v>385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28"/>
      <c r="V134" s="29"/>
      <c r="W134" s="29"/>
      <c r="X134" s="29"/>
      <c r="Y134" s="27"/>
      <c r="Z134" s="36">
        <f>Z135</f>
        <v>2.2</v>
      </c>
      <c r="AA134" s="30"/>
      <c r="AB134" s="30"/>
      <c r="AC134" s="27"/>
    </row>
    <row r="135" spans="1:29" ht="47.25">
      <c r="A135" s="11" t="s">
        <v>386</v>
      </c>
      <c r="B135" s="24" t="s">
        <v>301</v>
      </c>
      <c r="C135" s="9" t="s">
        <v>11</v>
      </c>
      <c r="D135" s="9" t="s">
        <v>90</v>
      </c>
      <c r="E135" s="9" t="s">
        <v>387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28"/>
      <c r="V135" s="29"/>
      <c r="W135" s="29"/>
      <c r="X135" s="29"/>
      <c r="Y135" s="27"/>
      <c r="Z135" s="36">
        <f>Z136</f>
        <v>2.2</v>
      </c>
      <c r="AA135" s="30"/>
      <c r="AB135" s="30"/>
      <c r="AC135" s="27"/>
    </row>
    <row r="136" spans="1:29" ht="31.5">
      <c r="A136" s="11" t="s">
        <v>69</v>
      </c>
      <c r="B136" s="24" t="s">
        <v>301</v>
      </c>
      <c r="C136" s="9" t="s">
        <v>11</v>
      </c>
      <c r="D136" s="9" t="s">
        <v>90</v>
      </c>
      <c r="E136" s="9" t="s">
        <v>70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28"/>
      <c r="V136" s="29"/>
      <c r="W136" s="29"/>
      <c r="X136" s="29"/>
      <c r="Y136" s="27"/>
      <c r="Z136" s="36">
        <f>Z137</f>
        <v>2.2</v>
      </c>
      <c r="AA136" s="30"/>
      <c r="AB136" s="30"/>
      <c r="AC136" s="27"/>
    </row>
    <row r="137" spans="1:29" ht="31.5">
      <c r="A137" s="86" t="s">
        <v>18</v>
      </c>
      <c r="B137" s="28" t="s">
        <v>301</v>
      </c>
      <c r="C137" s="87" t="s">
        <v>11</v>
      </c>
      <c r="D137" s="87" t="s">
        <v>90</v>
      </c>
      <c r="E137" s="87" t="s">
        <v>70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 t="s">
        <v>19</v>
      </c>
      <c r="U137" s="28"/>
      <c r="V137" s="29"/>
      <c r="W137" s="29"/>
      <c r="X137" s="29"/>
      <c r="Y137" s="27"/>
      <c r="Z137" s="37">
        <v>2.2</v>
      </c>
      <c r="AA137" s="30"/>
      <c r="AB137" s="30"/>
      <c r="AC137" s="27"/>
    </row>
    <row r="138" spans="1:29" ht="15.75">
      <c r="A138" s="23" t="s">
        <v>91</v>
      </c>
      <c r="B138" s="24" t="s">
        <v>301</v>
      </c>
      <c r="C138" s="24" t="s">
        <v>22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5"/>
      <c r="W138" s="25"/>
      <c r="X138" s="25"/>
      <c r="Y138" s="23"/>
      <c r="Z138" s="36">
        <f>Z139+Z149+Z155</f>
        <v>3160.4</v>
      </c>
      <c r="AA138" s="30"/>
      <c r="AB138" s="30"/>
      <c r="AC138" s="27"/>
    </row>
    <row r="139" spans="1:29" ht="15.75">
      <c r="A139" s="23" t="s">
        <v>92</v>
      </c>
      <c r="B139" s="24" t="s">
        <v>301</v>
      </c>
      <c r="C139" s="24" t="s">
        <v>22</v>
      </c>
      <c r="D139" s="24" t="s">
        <v>55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5"/>
      <c r="W139" s="25"/>
      <c r="X139" s="25"/>
      <c r="Y139" s="23"/>
      <c r="Z139" s="36">
        <f>Z140</f>
        <v>2106.6</v>
      </c>
      <c r="AA139" s="30"/>
      <c r="AB139" s="30"/>
      <c r="AC139" s="27"/>
    </row>
    <row r="140" spans="1:29" ht="31.5">
      <c r="A140" s="23" t="s">
        <v>396</v>
      </c>
      <c r="B140" s="24" t="s">
        <v>301</v>
      </c>
      <c r="C140" s="24" t="s">
        <v>22</v>
      </c>
      <c r="D140" s="24" t="s">
        <v>55</v>
      </c>
      <c r="E140" s="24" t="s">
        <v>397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5"/>
      <c r="W140" s="25"/>
      <c r="X140" s="25"/>
      <c r="Y140" s="23"/>
      <c r="Z140" s="36">
        <f>Z141</f>
        <v>2106.6</v>
      </c>
      <c r="AA140" s="30"/>
      <c r="AB140" s="30"/>
      <c r="AC140" s="27"/>
    </row>
    <row r="141" spans="1:29" ht="63">
      <c r="A141" s="23" t="s">
        <v>398</v>
      </c>
      <c r="B141" s="24" t="s">
        <v>301</v>
      </c>
      <c r="C141" s="24" t="s">
        <v>22</v>
      </c>
      <c r="D141" s="24" t="s">
        <v>55</v>
      </c>
      <c r="E141" s="24" t="s">
        <v>399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5"/>
      <c r="W141" s="25"/>
      <c r="X141" s="25"/>
      <c r="Y141" s="23"/>
      <c r="Z141" s="36">
        <f>Z142</f>
        <v>2106.6</v>
      </c>
      <c r="AA141" s="30"/>
      <c r="AB141" s="30"/>
      <c r="AC141" s="27"/>
    </row>
    <row r="142" spans="1:29" ht="31.5">
      <c r="A142" s="23" t="s">
        <v>400</v>
      </c>
      <c r="B142" s="24" t="s">
        <v>301</v>
      </c>
      <c r="C142" s="24" t="s">
        <v>22</v>
      </c>
      <c r="D142" s="24" t="s">
        <v>55</v>
      </c>
      <c r="E142" s="24" t="s">
        <v>401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5"/>
      <c r="W142" s="25"/>
      <c r="X142" s="25"/>
      <c r="Y142" s="23"/>
      <c r="Z142" s="36">
        <f>Z143+Z145+Z147</f>
        <v>2106.6</v>
      </c>
      <c r="AA142" s="30"/>
      <c r="AB142" s="30"/>
      <c r="AC142" s="27"/>
    </row>
    <row r="143" spans="1:29" ht="15.75">
      <c r="A143" s="11" t="s">
        <v>517</v>
      </c>
      <c r="B143" s="24" t="s">
        <v>301</v>
      </c>
      <c r="C143" s="9" t="s">
        <v>22</v>
      </c>
      <c r="D143" s="9" t="s">
        <v>55</v>
      </c>
      <c r="E143" s="9" t="s">
        <v>516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24"/>
      <c r="V143" s="25"/>
      <c r="W143" s="25"/>
      <c r="X143" s="25"/>
      <c r="Y143" s="23"/>
      <c r="Z143" s="36">
        <f>Z144</f>
        <v>1010</v>
      </c>
      <c r="AA143" s="30"/>
      <c r="AB143" s="30"/>
      <c r="AC143" s="27"/>
    </row>
    <row r="144" spans="1:29" ht="47.25">
      <c r="A144" s="86" t="s">
        <v>93</v>
      </c>
      <c r="B144" s="28" t="s">
        <v>301</v>
      </c>
      <c r="C144" s="87" t="s">
        <v>22</v>
      </c>
      <c r="D144" s="87" t="s">
        <v>55</v>
      </c>
      <c r="E144" s="87" t="s">
        <v>516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 t="s">
        <v>94</v>
      </c>
      <c r="U144" s="28"/>
      <c r="V144" s="29"/>
      <c r="W144" s="29"/>
      <c r="X144" s="29"/>
      <c r="Y144" s="27"/>
      <c r="Z144" s="37">
        <v>1010</v>
      </c>
      <c r="AA144" s="30"/>
      <c r="AB144" s="30"/>
      <c r="AC144" s="27"/>
    </row>
    <row r="145" spans="1:29" ht="31.5">
      <c r="A145" s="23" t="s">
        <v>95</v>
      </c>
      <c r="B145" s="24" t="s">
        <v>301</v>
      </c>
      <c r="C145" s="24" t="s">
        <v>22</v>
      </c>
      <c r="D145" s="24" t="s">
        <v>55</v>
      </c>
      <c r="E145" s="24" t="s">
        <v>96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 t="s">
        <v>9</v>
      </c>
      <c r="U145" s="24" t="s">
        <v>9</v>
      </c>
      <c r="V145" s="25" t="s">
        <v>9</v>
      </c>
      <c r="W145" s="25" t="s">
        <v>9</v>
      </c>
      <c r="X145" s="25" t="s">
        <v>9</v>
      </c>
      <c r="Y145" s="23" t="s">
        <v>95</v>
      </c>
      <c r="Z145" s="36">
        <f>Z146</f>
        <v>410</v>
      </c>
      <c r="AA145" s="26">
        <v>440000</v>
      </c>
      <c r="AB145" s="26">
        <v>550000</v>
      </c>
      <c r="AC145" s="23" t="s">
        <v>95</v>
      </c>
    </row>
    <row r="146" spans="1:29" ht="47.25">
      <c r="A146" s="27" t="s">
        <v>18</v>
      </c>
      <c r="B146" s="28" t="s">
        <v>301</v>
      </c>
      <c r="C146" s="28" t="s">
        <v>22</v>
      </c>
      <c r="D146" s="28" t="s">
        <v>55</v>
      </c>
      <c r="E146" s="28" t="s">
        <v>96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 t="s">
        <v>19</v>
      </c>
      <c r="U146" s="28" t="s">
        <v>9</v>
      </c>
      <c r="V146" s="29" t="s">
        <v>9</v>
      </c>
      <c r="W146" s="29" t="s">
        <v>9</v>
      </c>
      <c r="X146" s="29" t="s">
        <v>9</v>
      </c>
      <c r="Y146" s="27" t="s">
        <v>18</v>
      </c>
      <c r="Z146" s="37">
        <v>410</v>
      </c>
      <c r="AA146" s="30">
        <v>440000</v>
      </c>
      <c r="AB146" s="30">
        <v>550000</v>
      </c>
      <c r="AC146" s="27" t="s">
        <v>18</v>
      </c>
    </row>
    <row r="147" spans="1:29" ht="47.25">
      <c r="A147" s="11" t="s">
        <v>29</v>
      </c>
      <c r="B147" s="24" t="s">
        <v>301</v>
      </c>
      <c r="C147" s="9" t="s">
        <v>22</v>
      </c>
      <c r="D147" s="9" t="s">
        <v>55</v>
      </c>
      <c r="E147" s="9" t="s">
        <v>30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28"/>
      <c r="V147" s="29"/>
      <c r="W147" s="29"/>
      <c r="X147" s="29"/>
      <c r="Y147" s="27"/>
      <c r="Z147" s="36">
        <f>Z148</f>
        <v>686.6</v>
      </c>
      <c r="AA147" s="30"/>
      <c r="AB147" s="30"/>
      <c r="AC147" s="27"/>
    </row>
    <row r="148" spans="1:29" ht="31.5">
      <c r="A148" s="86" t="s">
        <v>97</v>
      </c>
      <c r="B148" s="28" t="s">
        <v>301</v>
      </c>
      <c r="C148" s="87" t="s">
        <v>22</v>
      </c>
      <c r="D148" s="87" t="s">
        <v>55</v>
      </c>
      <c r="E148" s="87" t="s">
        <v>30</v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 t="s">
        <v>98</v>
      </c>
      <c r="U148" s="28"/>
      <c r="V148" s="29"/>
      <c r="W148" s="29"/>
      <c r="X148" s="29"/>
      <c r="Y148" s="27"/>
      <c r="Z148" s="37">
        <v>686.6</v>
      </c>
      <c r="AA148" s="30"/>
      <c r="AB148" s="30"/>
      <c r="AC148" s="27"/>
    </row>
    <row r="149" spans="1:29" ht="15.75">
      <c r="A149" s="23" t="s">
        <v>99</v>
      </c>
      <c r="B149" s="24" t="s">
        <v>301</v>
      </c>
      <c r="C149" s="24" t="s">
        <v>22</v>
      </c>
      <c r="D149" s="24" t="s">
        <v>100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5"/>
      <c r="W149" s="25"/>
      <c r="X149" s="25"/>
      <c r="Y149" s="23"/>
      <c r="Z149" s="36">
        <f>Z150</f>
        <v>869</v>
      </c>
      <c r="AA149" s="30"/>
      <c r="AB149" s="30"/>
      <c r="AC149" s="27"/>
    </row>
    <row r="150" spans="1:29" ht="31.5">
      <c r="A150" s="23" t="s">
        <v>312</v>
      </c>
      <c r="B150" s="24" t="s">
        <v>301</v>
      </c>
      <c r="C150" s="24" t="s">
        <v>22</v>
      </c>
      <c r="D150" s="24" t="s">
        <v>100</v>
      </c>
      <c r="E150" s="24" t="s">
        <v>313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5"/>
      <c r="W150" s="25"/>
      <c r="X150" s="25"/>
      <c r="Y150" s="23"/>
      <c r="Z150" s="36">
        <f>Z151</f>
        <v>869</v>
      </c>
      <c r="AA150" s="30"/>
      <c r="AB150" s="30"/>
      <c r="AC150" s="27"/>
    </row>
    <row r="151" spans="1:29" ht="31.5">
      <c r="A151" s="23" t="s">
        <v>339</v>
      </c>
      <c r="B151" s="24" t="s">
        <v>301</v>
      </c>
      <c r="C151" s="24" t="s">
        <v>22</v>
      </c>
      <c r="D151" s="24" t="s">
        <v>100</v>
      </c>
      <c r="E151" s="24" t="s">
        <v>340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5"/>
      <c r="W151" s="25"/>
      <c r="X151" s="25"/>
      <c r="Y151" s="23"/>
      <c r="Z151" s="36">
        <f>Z152</f>
        <v>869</v>
      </c>
      <c r="AA151" s="30"/>
      <c r="AB151" s="30"/>
      <c r="AC151" s="27"/>
    </row>
    <row r="152" spans="1:29" ht="31.5">
      <c r="A152" s="23" t="s">
        <v>322</v>
      </c>
      <c r="B152" s="24" t="s">
        <v>301</v>
      </c>
      <c r="C152" s="24" t="s">
        <v>22</v>
      </c>
      <c r="D152" s="24" t="s">
        <v>100</v>
      </c>
      <c r="E152" s="24" t="s">
        <v>341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5"/>
      <c r="W152" s="25"/>
      <c r="X152" s="25"/>
      <c r="Y152" s="23"/>
      <c r="Z152" s="36">
        <f>Z153</f>
        <v>869</v>
      </c>
      <c r="AA152" s="30"/>
      <c r="AB152" s="30"/>
      <c r="AC152" s="27"/>
    </row>
    <row r="153" spans="1:29" ht="31.5">
      <c r="A153" s="23" t="s">
        <v>101</v>
      </c>
      <c r="B153" s="24" t="s">
        <v>301</v>
      </c>
      <c r="C153" s="24" t="s">
        <v>22</v>
      </c>
      <c r="D153" s="24" t="s">
        <v>100</v>
      </c>
      <c r="E153" s="24" t="s">
        <v>102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 t="s">
        <v>9</v>
      </c>
      <c r="U153" s="24" t="s">
        <v>9</v>
      </c>
      <c r="V153" s="25" t="s">
        <v>9</v>
      </c>
      <c r="W153" s="25" t="s">
        <v>9</v>
      </c>
      <c r="X153" s="25" t="s">
        <v>9</v>
      </c>
      <c r="Y153" s="23" t="s">
        <v>101</v>
      </c>
      <c r="Z153" s="36">
        <f>Z154</f>
        <v>869</v>
      </c>
      <c r="AA153" s="26">
        <v>1675212</v>
      </c>
      <c r="AB153" s="26">
        <v>1675212</v>
      </c>
      <c r="AC153" s="23" t="s">
        <v>101</v>
      </c>
    </row>
    <row r="154" spans="1:29" ht="63">
      <c r="A154" s="27" t="s">
        <v>93</v>
      </c>
      <c r="B154" s="28" t="s">
        <v>301</v>
      </c>
      <c r="C154" s="28" t="s">
        <v>22</v>
      </c>
      <c r="D154" s="28" t="s">
        <v>100</v>
      </c>
      <c r="E154" s="38" t="s">
        <v>102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 t="s">
        <v>94</v>
      </c>
      <c r="U154" s="28" t="s">
        <v>9</v>
      </c>
      <c r="V154" s="29" t="s">
        <v>9</v>
      </c>
      <c r="W154" s="29" t="s">
        <v>9</v>
      </c>
      <c r="X154" s="29" t="s">
        <v>9</v>
      </c>
      <c r="Y154" s="27" t="s">
        <v>93</v>
      </c>
      <c r="Z154" s="37">
        <v>869</v>
      </c>
      <c r="AA154" s="30">
        <v>1675212</v>
      </c>
      <c r="AB154" s="30">
        <v>1675212</v>
      </c>
      <c r="AC154" s="27" t="s">
        <v>93</v>
      </c>
    </row>
    <row r="155" spans="1:29" ht="15.75">
      <c r="A155" s="23" t="s">
        <v>107</v>
      </c>
      <c r="B155" s="24" t="s">
        <v>301</v>
      </c>
      <c r="C155" s="24" t="s">
        <v>22</v>
      </c>
      <c r="D155" s="24" t="s">
        <v>89</v>
      </c>
      <c r="E155" s="39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5"/>
      <c r="W155" s="25"/>
      <c r="X155" s="25"/>
      <c r="Y155" s="23"/>
      <c r="Z155" s="36">
        <f>Z156+Z161</f>
        <v>184.8</v>
      </c>
      <c r="AA155" s="30"/>
      <c r="AB155" s="30"/>
      <c r="AC155" s="27"/>
    </row>
    <row r="156" spans="1:29" ht="31.5">
      <c r="A156" s="23" t="s">
        <v>382</v>
      </c>
      <c r="B156" s="24" t="s">
        <v>301</v>
      </c>
      <c r="C156" s="24" t="s">
        <v>22</v>
      </c>
      <c r="D156" s="24" t="s">
        <v>89</v>
      </c>
      <c r="E156" s="39" t="s">
        <v>383</v>
      </c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5"/>
      <c r="W156" s="25"/>
      <c r="X156" s="25"/>
      <c r="Y156" s="23"/>
      <c r="Z156" s="36">
        <f>Z157</f>
        <v>61.5</v>
      </c>
      <c r="AA156" s="30"/>
      <c r="AB156" s="30"/>
      <c r="AC156" s="27"/>
    </row>
    <row r="157" spans="1:29" ht="31.5">
      <c r="A157" s="23" t="s">
        <v>392</v>
      </c>
      <c r="B157" s="24" t="s">
        <v>301</v>
      </c>
      <c r="C157" s="24" t="s">
        <v>22</v>
      </c>
      <c r="D157" s="24" t="s">
        <v>89</v>
      </c>
      <c r="E157" s="39" t="s">
        <v>393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5"/>
      <c r="W157" s="25"/>
      <c r="X157" s="25"/>
      <c r="Y157" s="23"/>
      <c r="Z157" s="36">
        <f>Z158</f>
        <v>61.5</v>
      </c>
      <c r="AA157" s="30"/>
      <c r="AB157" s="30"/>
      <c r="AC157" s="27"/>
    </row>
    <row r="158" spans="1:29" ht="47.25">
      <c r="A158" s="23" t="s">
        <v>394</v>
      </c>
      <c r="B158" s="24" t="s">
        <v>301</v>
      </c>
      <c r="C158" s="24" t="s">
        <v>22</v>
      </c>
      <c r="D158" s="24" t="s">
        <v>89</v>
      </c>
      <c r="E158" s="39" t="s">
        <v>395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5"/>
      <c r="W158" s="25"/>
      <c r="X158" s="25"/>
      <c r="Y158" s="23"/>
      <c r="Z158" s="36">
        <f>Z159</f>
        <v>61.5</v>
      </c>
      <c r="AA158" s="30"/>
      <c r="AB158" s="30"/>
      <c r="AC158" s="27"/>
    </row>
    <row r="159" spans="1:29" ht="63">
      <c r="A159" s="23" t="s">
        <v>108</v>
      </c>
      <c r="B159" s="24" t="s">
        <v>301</v>
      </c>
      <c r="C159" s="24" t="s">
        <v>22</v>
      </c>
      <c r="D159" s="24" t="s">
        <v>89</v>
      </c>
      <c r="E159" s="24" t="s">
        <v>109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 t="s">
        <v>9</v>
      </c>
      <c r="U159" s="24" t="s">
        <v>9</v>
      </c>
      <c r="V159" s="25" t="s">
        <v>9</v>
      </c>
      <c r="W159" s="25" t="s">
        <v>9</v>
      </c>
      <c r="X159" s="25" t="s">
        <v>9</v>
      </c>
      <c r="Y159" s="23" t="s">
        <v>108</v>
      </c>
      <c r="Z159" s="36">
        <f>Z160</f>
        <v>61.5</v>
      </c>
      <c r="AA159" s="26"/>
      <c r="AB159" s="26"/>
      <c r="AC159" s="23" t="s">
        <v>108</v>
      </c>
    </row>
    <row r="160" spans="1:29" ht="47.25">
      <c r="A160" s="27" t="s">
        <v>18</v>
      </c>
      <c r="B160" s="28" t="s">
        <v>301</v>
      </c>
      <c r="C160" s="28" t="s">
        <v>22</v>
      </c>
      <c r="D160" s="28" t="s">
        <v>89</v>
      </c>
      <c r="E160" s="28" t="s">
        <v>109</v>
      </c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 t="s">
        <v>19</v>
      </c>
      <c r="U160" s="28" t="s">
        <v>9</v>
      </c>
      <c r="V160" s="29" t="s">
        <v>9</v>
      </c>
      <c r="W160" s="29" t="s">
        <v>9</v>
      </c>
      <c r="X160" s="29" t="s">
        <v>9</v>
      </c>
      <c r="Y160" s="27" t="s">
        <v>18</v>
      </c>
      <c r="Z160" s="37">
        <v>61.5</v>
      </c>
      <c r="AA160" s="30"/>
      <c r="AB160" s="30"/>
      <c r="AC160" s="27" t="s">
        <v>18</v>
      </c>
    </row>
    <row r="161" spans="1:29" ht="31.5">
      <c r="A161" s="23" t="s">
        <v>396</v>
      </c>
      <c r="B161" s="24" t="s">
        <v>301</v>
      </c>
      <c r="C161" s="24" t="s">
        <v>22</v>
      </c>
      <c r="D161" s="24" t="s">
        <v>89</v>
      </c>
      <c r="E161" s="24" t="s">
        <v>397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5"/>
      <c r="W161" s="25"/>
      <c r="X161" s="25"/>
      <c r="Y161" s="23"/>
      <c r="Z161" s="36">
        <f>Z162</f>
        <v>123.3</v>
      </c>
      <c r="AA161" s="30"/>
      <c r="AB161" s="30"/>
      <c r="AC161" s="27"/>
    </row>
    <row r="162" spans="1:29" ht="31.5">
      <c r="A162" s="23" t="s">
        <v>402</v>
      </c>
      <c r="B162" s="24" t="s">
        <v>301</v>
      </c>
      <c r="C162" s="24" t="s">
        <v>22</v>
      </c>
      <c r="D162" s="24" t="s">
        <v>89</v>
      </c>
      <c r="E162" s="24" t="s">
        <v>403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5"/>
      <c r="W162" s="25"/>
      <c r="X162" s="25"/>
      <c r="Y162" s="23"/>
      <c r="Z162" s="36">
        <f>Z163</f>
        <v>123.3</v>
      </c>
      <c r="AA162" s="30"/>
      <c r="AB162" s="30"/>
      <c r="AC162" s="27"/>
    </row>
    <row r="163" spans="1:29" ht="47.25">
      <c r="A163" s="23" t="s">
        <v>404</v>
      </c>
      <c r="B163" s="24" t="s">
        <v>301</v>
      </c>
      <c r="C163" s="24" t="s">
        <v>22</v>
      </c>
      <c r="D163" s="24" t="s">
        <v>89</v>
      </c>
      <c r="E163" s="24" t="s">
        <v>405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5"/>
      <c r="W163" s="25"/>
      <c r="X163" s="25"/>
      <c r="Y163" s="23"/>
      <c r="Z163" s="36">
        <f>Z164</f>
        <v>123.3</v>
      </c>
      <c r="AA163" s="30"/>
      <c r="AB163" s="30"/>
      <c r="AC163" s="27"/>
    </row>
    <row r="164" spans="1:29" ht="31.5">
      <c r="A164" s="23" t="s">
        <v>110</v>
      </c>
      <c r="B164" s="24" t="s">
        <v>301</v>
      </c>
      <c r="C164" s="24" t="s">
        <v>22</v>
      </c>
      <c r="D164" s="24" t="s">
        <v>89</v>
      </c>
      <c r="E164" s="24" t="s">
        <v>111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 t="s">
        <v>9</v>
      </c>
      <c r="U164" s="24" t="s">
        <v>9</v>
      </c>
      <c r="V164" s="25" t="s">
        <v>9</v>
      </c>
      <c r="W164" s="25" t="s">
        <v>9</v>
      </c>
      <c r="X164" s="25" t="s">
        <v>9</v>
      </c>
      <c r="Y164" s="23" t="s">
        <v>110</v>
      </c>
      <c r="Z164" s="36">
        <f>Z165</f>
        <v>123.3</v>
      </c>
      <c r="AA164" s="26">
        <v>100000</v>
      </c>
      <c r="AB164" s="26">
        <v>100000</v>
      </c>
      <c r="AC164" s="23" t="s">
        <v>110</v>
      </c>
    </row>
    <row r="165" spans="1:29" ht="15.75">
      <c r="A165" s="27" t="s">
        <v>85</v>
      </c>
      <c r="B165" s="28" t="s">
        <v>301</v>
      </c>
      <c r="C165" s="28" t="s">
        <v>22</v>
      </c>
      <c r="D165" s="28" t="s">
        <v>89</v>
      </c>
      <c r="E165" s="28" t="s">
        <v>111</v>
      </c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 t="s">
        <v>86</v>
      </c>
      <c r="U165" s="28" t="s">
        <v>9</v>
      </c>
      <c r="V165" s="29" t="s">
        <v>9</v>
      </c>
      <c r="W165" s="29" t="s">
        <v>9</v>
      </c>
      <c r="X165" s="29" t="s">
        <v>9</v>
      </c>
      <c r="Y165" s="27" t="s">
        <v>85</v>
      </c>
      <c r="Z165" s="37">
        <v>123.3</v>
      </c>
      <c r="AA165" s="30">
        <v>100000</v>
      </c>
      <c r="AB165" s="30">
        <v>100000</v>
      </c>
      <c r="AC165" s="27" t="s">
        <v>85</v>
      </c>
    </row>
    <row r="166" spans="1:29" ht="15.75">
      <c r="A166" s="23" t="s">
        <v>122</v>
      </c>
      <c r="B166" s="24" t="s">
        <v>301</v>
      </c>
      <c r="C166" s="24" t="s">
        <v>55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5"/>
      <c r="W166" s="25"/>
      <c r="X166" s="25"/>
      <c r="Y166" s="23"/>
      <c r="Z166" s="36">
        <f>Z167+Z173</f>
        <v>582</v>
      </c>
      <c r="AA166" s="30"/>
      <c r="AB166" s="30"/>
      <c r="AC166" s="27"/>
    </row>
    <row r="167" spans="1:29" ht="15.75">
      <c r="A167" s="11" t="s">
        <v>527</v>
      </c>
      <c r="B167" s="24" t="s">
        <v>301</v>
      </c>
      <c r="C167" s="9" t="s">
        <v>55</v>
      </c>
      <c r="D167" s="9" t="s">
        <v>7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24"/>
      <c r="V167" s="25"/>
      <c r="W167" s="25"/>
      <c r="X167" s="25"/>
      <c r="Y167" s="23"/>
      <c r="Z167" s="36">
        <f>Z168</f>
        <v>93.2</v>
      </c>
      <c r="AA167" s="30"/>
      <c r="AB167" s="30"/>
      <c r="AC167" s="27"/>
    </row>
    <row r="168" spans="1:29" ht="31.5">
      <c r="A168" s="11" t="s">
        <v>396</v>
      </c>
      <c r="B168" s="24" t="s">
        <v>301</v>
      </c>
      <c r="C168" s="9" t="s">
        <v>55</v>
      </c>
      <c r="D168" s="9" t="s">
        <v>7</v>
      </c>
      <c r="E168" s="9" t="s">
        <v>397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24"/>
      <c r="V168" s="25"/>
      <c r="W168" s="25"/>
      <c r="X168" s="25"/>
      <c r="Y168" s="23"/>
      <c r="Z168" s="36">
        <f>Z169</f>
        <v>93.2</v>
      </c>
      <c r="AA168" s="30"/>
      <c r="AB168" s="30"/>
      <c r="AC168" s="27"/>
    </row>
    <row r="169" spans="1:29" ht="31.5">
      <c r="A169" s="11" t="s">
        <v>524</v>
      </c>
      <c r="B169" s="24" t="s">
        <v>301</v>
      </c>
      <c r="C169" s="9" t="s">
        <v>55</v>
      </c>
      <c r="D169" s="9" t="s">
        <v>7</v>
      </c>
      <c r="E169" s="9" t="s">
        <v>523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24"/>
      <c r="V169" s="25"/>
      <c r="W169" s="25"/>
      <c r="X169" s="25"/>
      <c r="Y169" s="23"/>
      <c r="Z169" s="36">
        <f>Z170</f>
        <v>93.2</v>
      </c>
      <c r="AA169" s="30"/>
      <c r="AB169" s="30"/>
      <c r="AC169" s="27"/>
    </row>
    <row r="170" spans="1:29" ht="31.5">
      <c r="A170" s="11" t="s">
        <v>525</v>
      </c>
      <c r="B170" s="24" t="s">
        <v>301</v>
      </c>
      <c r="C170" s="9" t="s">
        <v>55</v>
      </c>
      <c r="D170" s="9" t="s">
        <v>7</v>
      </c>
      <c r="E170" s="9" t="s">
        <v>522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24"/>
      <c r="V170" s="25"/>
      <c r="W170" s="25"/>
      <c r="X170" s="25"/>
      <c r="Y170" s="23"/>
      <c r="Z170" s="36">
        <f>Z171</f>
        <v>93.2</v>
      </c>
      <c r="AA170" s="30"/>
      <c r="AB170" s="30"/>
      <c r="AC170" s="27"/>
    </row>
    <row r="171" spans="1:29" ht="47.25">
      <c r="A171" s="11" t="s">
        <v>526</v>
      </c>
      <c r="B171" s="24" t="s">
        <v>301</v>
      </c>
      <c r="C171" s="9" t="s">
        <v>55</v>
      </c>
      <c r="D171" s="9" t="s">
        <v>7</v>
      </c>
      <c r="E171" s="9" t="s">
        <v>521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24"/>
      <c r="V171" s="25"/>
      <c r="W171" s="25"/>
      <c r="X171" s="25"/>
      <c r="Y171" s="23"/>
      <c r="Z171" s="36">
        <f>Z172</f>
        <v>93.2</v>
      </c>
      <c r="AA171" s="30"/>
      <c r="AB171" s="30"/>
      <c r="AC171" s="27"/>
    </row>
    <row r="172" spans="1:29" ht="31.5">
      <c r="A172" s="86" t="s">
        <v>18</v>
      </c>
      <c r="B172" s="28" t="s">
        <v>301</v>
      </c>
      <c r="C172" s="87" t="s">
        <v>55</v>
      </c>
      <c r="D172" s="87" t="s">
        <v>7</v>
      </c>
      <c r="E172" s="87" t="s">
        <v>521</v>
      </c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 t="s">
        <v>19</v>
      </c>
      <c r="U172" s="28"/>
      <c r="V172" s="29"/>
      <c r="W172" s="29"/>
      <c r="X172" s="29"/>
      <c r="Y172" s="27"/>
      <c r="Z172" s="37">
        <v>93.2</v>
      </c>
      <c r="AA172" s="30"/>
      <c r="AB172" s="30"/>
      <c r="AC172" s="27"/>
    </row>
    <row r="173" spans="1:29" ht="15.75">
      <c r="A173" s="23" t="s">
        <v>125</v>
      </c>
      <c r="B173" s="24" t="s">
        <v>301</v>
      </c>
      <c r="C173" s="24" t="s">
        <v>55</v>
      </c>
      <c r="D173" s="24" t="s">
        <v>11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5"/>
      <c r="W173" s="25"/>
      <c r="X173" s="25"/>
      <c r="Y173" s="23"/>
      <c r="Z173" s="36">
        <f>Z174+Z181</f>
        <v>488.79999999999995</v>
      </c>
      <c r="AA173" s="30"/>
      <c r="AB173" s="30"/>
      <c r="AC173" s="27"/>
    </row>
    <row r="174" spans="1:29" ht="31.5">
      <c r="A174" s="11" t="s">
        <v>396</v>
      </c>
      <c r="B174" s="24" t="s">
        <v>301</v>
      </c>
      <c r="C174" s="9" t="s">
        <v>55</v>
      </c>
      <c r="D174" s="9" t="s">
        <v>11</v>
      </c>
      <c r="E174" s="9" t="s">
        <v>397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24"/>
      <c r="V174" s="25"/>
      <c r="W174" s="25"/>
      <c r="X174" s="25"/>
      <c r="Y174" s="23"/>
      <c r="Z174" s="36">
        <f>Z175</f>
        <v>104.5</v>
      </c>
      <c r="AA174" s="30"/>
      <c r="AB174" s="30"/>
      <c r="AC174" s="27"/>
    </row>
    <row r="175" spans="1:29" ht="31.5">
      <c r="A175" s="11" t="s">
        <v>535</v>
      </c>
      <c r="B175" s="24" t="s">
        <v>301</v>
      </c>
      <c r="C175" s="9" t="s">
        <v>55</v>
      </c>
      <c r="D175" s="9" t="s">
        <v>11</v>
      </c>
      <c r="E175" s="9" t="s">
        <v>533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24"/>
      <c r="V175" s="25"/>
      <c r="W175" s="25"/>
      <c r="X175" s="25"/>
      <c r="Y175" s="23"/>
      <c r="Z175" s="36">
        <f>Z176</f>
        <v>104.5</v>
      </c>
      <c r="AA175" s="30"/>
      <c r="AB175" s="30"/>
      <c r="AC175" s="27"/>
    </row>
    <row r="176" spans="1:29" ht="47.25">
      <c r="A176" s="11" t="s">
        <v>534</v>
      </c>
      <c r="B176" s="24" t="s">
        <v>301</v>
      </c>
      <c r="C176" s="9" t="s">
        <v>55</v>
      </c>
      <c r="D176" s="9" t="s">
        <v>11</v>
      </c>
      <c r="E176" s="9" t="s">
        <v>532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24"/>
      <c r="V176" s="25"/>
      <c r="W176" s="25"/>
      <c r="X176" s="25"/>
      <c r="Y176" s="23"/>
      <c r="Z176" s="36">
        <f>Z177+Z179</f>
        <v>104.5</v>
      </c>
      <c r="AA176" s="30"/>
      <c r="AB176" s="30"/>
      <c r="AC176" s="27"/>
    </row>
    <row r="177" spans="1:29" ht="31.5">
      <c r="A177" s="11" t="s">
        <v>531</v>
      </c>
      <c r="B177" s="24" t="s">
        <v>301</v>
      </c>
      <c r="C177" s="9" t="s">
        <v>55</v>
      </c>
      <c r="D177" s="9" t="s">
        <v>11</v>
      </c>
      <c r="E177" s="9" t="s">
        <v>529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24"/>
      <c r="V177" s="25"/>
      <c r="W177" s="25"/>
      <c r="X177" s="25"/>
      <c r="Y177" s="23"/>
      <c r="Z177" s="36">
        <f>Z178</f>
        <v>30</v>
      </c>
      <c r="AA177" s="30"/>
      <c r="AB177" s="30"/>
      <c r="AC177" s="27"/>
    </row>
    <row r="178" spans="1:29" ht="31.5">
      <c r="A178" s="86" t="s">
        <v>18</v>
      </c>
      <c r="B178" s="28" t="s">
        <v>301</v>
      </c>
      <c r="C178" s="87" t="s">
        <v>55</v>
      </c>
      <c r="D178" s="87" t="s">
        <v>11</v>
      </c>
      <c r="E178" s="87" t="s">
        <v>529</v>
      </c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 t="s">
        <v>19</v>
      </c>
      <c r="U178" s="28"/>
      <c r="V178" s="29"/>
      <c r="W178" s="29"/>
      <c r="X178" s="29"/>
      <c r="Y178" s="27"/>
      <c r="Z178" s="37">
        <v>30</v>
      </c>
      <c r="AA178" s="30"/>
      <c r="AB178" s="30"/>
      <c r="AC178" s="27"/>
    </row>
    <row r="179" spans="1:29" ht="15.75">
      <c r="A179" s="11" t="s">
        <v>530</v>
      </c>
      <c r="B179" s="24" t="s">
        <v>301</v>
      </c>
      <c r="C179" s="9" t="s">
        <v>55</v>
      </c>
      <c r="D179" s="9" t="s">
        <v>11</v>
      </c>
      <c r="E179" s="9" t="s">
        <v>528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24"/>
      <c r="V179" s="25"/>
      <c r="W179" s="25"/>
      <c r="X179" s="25"/>
      <c r="Y179" s="23"/>
      <c r="Z179" s="36">
        <f>Z180</f>
        <v>74.5</v>
      </c>
      <c r="AA179" s="30"/>
      <c r="AB179" s="30"/>
      <c r="AC179" s="27"/>
    </row>
    <row r="180" spans="1:29" ht="31.5">
      <c r="A180" s="86" t="s">
        <v>18</v>
      </c>
      <c r="B180" s="28" t="s">
        <v>301</v>
      </c>
      <c r="C180" s="87" t="s">
        <v>55</v>
      </c>
      <c r="D180" s="87" t="s">
        <v>11</v>
      </c>
      <c r="E180" s="87" t="s">
        <v>528</v>
      </c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 t="s">
        <v>19</v>
      </c>
      <c r="U180" s="28"/>
      <c r="V180" s="29"/>
      <c r="W180" s="29"/>
      <c r="X180" s="29"/>
      <c r="Y180" s="27"/>
      <c r="Z180" s="37">
        <v>74.5</v>
      </c>
      <c r="AA180" s="30"/>
      <c r="AB180" s="30"/>
      <c r="AC180" s="27"/>
    </row>
    <row r="181" spans="1:29" ht="47.25">
      <c r="A181" s="23" t="s">
        <v>417</v>
      </c>
      <c r="B181" s="24" t="s">
        <v>301</v>
      </c>
      <c r="C181" s="24" t="s">
        <v>55</v>
      </c>
      <c r="D181" s="24" t="s">
        <v>11</v>
      </c>
      <c r="E181" s="24" t="s">
        <v>418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5"/>
      <c r="W181" s="25"/>
      <c r="X181" s="25"/>
      <c r="Y181" s="23"/>
      <c r="Z181" s="36">
        <f>Z182</f>
        <v>384.29999999999995</v>
      </c>
      <c r="AA181" s="30"/>
      <c r="AB181" s="30"/>
      <c r="AC181" s="27"/>
    </row>
    <row r="182" spans="1:29" ht="31.5">
      <c r="A182" s="23" t="s">
        <v>427</v>
      </c>
      <c r="B182" s="24" t="s">
        <v>301</v>
      </c>
      <c r="C182" s="24" t="s">
        <v>55</v>
      </c>
      <c r="D182" s="24" t="s">
        <v>11</v>
      </c>
      <c r="E182" s="24" t="s">
        <v>428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5"/>
      <c r="W182" s="25"/>
      <c r="X182" s="25"/>
      <c r="Y182" s="23"/>
      <c r="Z182" s="36">
        <f>Z183</f>
        <v>384.29999999999995</v>
      </c>
      <c r="AA182" s="30"/>
      <c r="AB182" s="30"/>
      <c r="AC182" s="27"/>
    </row>
    <row r="183" spans="1:29" ht="15.75">
      <c r="A183" s="23" t="s">
        <v>358</v>
      </c>
      <c r="B183" s="24" t="s">
        <v>301</v>
      </c>
      <c r="C183" s="24" t="s">
        <v>55</v>
      </c>
      <c r="D183" s="24" t="s">
        <v>11</v>
      </c>
      <c r="E183" s="24" t="s">
        <v>431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5"/>
      <c r="W183" s="25"/>
      <c r="X183" s="25"/>
      <c r="Y183" s="23"/>
      <c r="Z183" s="36">
        <f>Z184</f>
        <v>384.29999999999995</v>
      </c>
      <c r="AA183" s="30"/>
      <c r="AB183" s="30"/>
      <c r="AC183" s="27"/>
    </row>
    <row r="184" spans="1:29" ht="78.75">
      <c r="A184" s="23" t="s">
        <v>126</v>
      </c>
      <c r="B184" s="24" t="s">
        <v>301</v>
      </c>
      <c r="C184" s="24" t="s">
        <v>55</v>
      </c>
      <c r="D184" s="24" t="s">
        <v>11</v>
      </c>
      <c r="E184" s="24" t="s">
        <v>127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 t="s">
        <v>9</v>
      </c>
      <c r="U184" s="24" t="s">
        <v>9</v>
      </c>
      <c r="V184" s="25" t="s">
        <v>9</v>
      </c>
      <c r="W184" s="25" t="s">
        <v>9</v>
      </c>
      <c r="X184" s="25" t="s">
        <v>9</v>
      </c>
      <c r="Y184" s="23" t="s">
        <v>126</v>
      </c>
      <c r="Z184" s="36">
        <f>Z185+Z186</f>
        <v>384.29999999999995</v>
      </c>
      <c r="AA184" s="26">
        <v>873600</v>
      </c>
      <c r="AB184" s="26">
        <v>873600</v>
      </c>
      <c r="AC184" s="23" t="s">
        <v>126</v>
      </c>
    </row>
    <row r="185" spans="1:29" ht="47.25">
      <c r="A185" s="27" t="s">
        <v>14</v>
      </c>
      <c r="B185" s="28" t="s">
        <v>301</v>
      </c>
      <c r="C185" s="28" t="s">
        <v>55</v>
      </c>
      <c r="D185" s="28" t="s">
        <v>11</v>
      </c>
      <c r="E185" s="28" t="s">
        <v>127</v>
      </c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 t="s">
        <v>15</v>
      </c>
      <c r="U185" s="28" t="s">
        <v>9</v>
      </c>
      <c r="V185" s="29" t="s">
        <v>9</v>
      </c>
      <c r="W185" s="29" t="s">
        <v>9</v>
      </c>
      <c r="X185" s="29" t="s">
        <v>9</v>
      </c>
      <c r="Y185" s="27" t="s">
        <v>14</v>
      </c>
      <c r="Z185" s="37">
        <v>80.4</v>
      </c>
      <c r="AA185" s="30">
        <v>218400</v>
      </c>
      <c r="AB185" s="30">
        <v>218400</v>
      </c>
      <c r="AC185" s="27" t="s">
        <v>14</v>
      </c>
    </row>
    <row r="186" spans="1:29" ht="31.5">
      <c r="A186" s="86" t="s">
        <v>18</v>
      </c>
      <c r="B186" s="28" t="s">
        <v>301</v>
      </c>
      <c r="C186" s="28" t="s">
        <v>55</v>
      </c>
      <c r="D186" s="28" t="s">
        <v>11</v>
      </c>
      <c r="E186" s="28" t="s">
        <v>127</v>
      </c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 t="s">
        <v>19</v>
      </c>
      <c r="U186" s="28"/>
      <c r="V186" s="29"/>
      <c r="W186" s="29"/>
      <c r="X186" s="29"/>
      <c r="Y186" s="27"/>
      <c r="Z186" s="37">
        <v>303.9</v>
      </c>
      <c r="AA186" s="30"/>
      <c r="AB186" s="30"/>
      <c r="AC186" s="27"/>
    </row>
    <row r="187" spans="1:29" ht="15.75">
      <c r="A187" s="23" t="s">
        <v>128</v>
      </c>
      <c r="B187" s="24" t="s">
        <v>301</v>
      </c>
      <c r="C187" s="24" t="s">
        <v>129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5"/>
      <c r="W187" s="25"/>
      <c r="X187" s="25"/>
      <c r="Y187" s="23"/>
      <c r="Z187" s="36">
        <f>Z188+Z194+Z211</f>
        <v>135663</v>
      </c>
      <c r="AA187" s="30"/>
      <c r="AB187" s="30"/>
      <c r="AC187" s="27"/>
    </row>
    <row r="188" spans="1:29" ht="15.75">
      <c r="A188" s="23" t="s">
        <v>130</v>
      </c>
      <c r="B188" s="24" t="s">
        <v>301</v>
      </c>
      <c r="C188" s="9" t="s">
        <v>129</v>
      </c>
      <c r="D188" s="9" t="s">
        <v>7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5"/>
      <c r="W188" s="25"/>
      <c r="X188" s="25"/>
      <c r="Y188" s="23"/>
      <c r="Z188" s="36">
        <f>Z189</f>
        <v>4701.5</v>
      </c>
      <c r="AA188" s="30"/>
      <c r="AB188" s="30"/>
      <c r="AC188" s="27"/>
    </row>
    <row r="189" spans="1:29" ht="31.5">
      <c r="A189" s="23" t="s">
        <v>312</v>
      </c>
      <c r="B189" s="24" t="s">
        <v>301</v>
      </c>
      <c r="C189" s="9" t="s">
        <v>129</v>
      </c>
      <c r="D189" s="9" t="s">
        <v>7</v>
      </c>
      <c r="E189" s="9" t="s">
        <v>313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5"/>
      <c r="W189" s="25"/>
      <c r="X189" s="25"/>
      <c r="Y189" s="23"/>
      <c r="Z189" s="36">
        <f>Z190</f>
        <v>4701.5</v>
      </c>
      <c r="AA189" s="30"/>
      <c r="AB189" s="30"/>
      <c r="AC189" s="27"/>
    </row>
    <row r="190" spans="1:29" ht="63">
      <c r="A190" s="23" t="s">
        <v>320</v>
      </c>
      <c r="B190" s="24" t="s">
        <v>301</v>
      </c>
      <c r="C190" s="9" t="s">
        <v>129</v>
      </c>
      <c r="D190" s="9" t="s">
        <v>7</v>
      </c>
      <c r="E190" s="9" t="s">
        <v>321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5"/>
      <c r="W190" s="25"/>
      <c r="X190" s="25"/>
      <c r="Y190" s="23"/>
      <c r="Z190" s="36">
        <f>Z191</f>
        <v>4701.5</v>
      </c>
      <c r="AA190" s="30"/>
      <c r="AB190" s="30"/>
      <c r="AC190" s="27"/>
    </row>
    <row r="191" spans="1:29" ht="31.5">
      <c r="A191" s="11" t="s">
        <v>542</v>
      </c>
      <c r="B191" s="24" t="s">
        <v>301</v>
      </c>
      <c r="C191" s="9" t="s">
        <v>129</v>
      </c>
      <c r="D191" s="9" t="s">
        <v>7</v>
      </c>
      <c r="E191" s="9" t="s">
        <v>541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24"/>
      <c r="V191" s="25"/>
      <c r="W191" s="25"/>
      <c r="X191" s="25"/>
      <c r="Y191" s="23"/>
      <c r="Z191" s="36">
        <f>Z192</f>
        <v>4701.5</v>
      </c>
      <c r="AA191" s="30"/>
      <c r="AB191" s="30"/>
      <c r="AC191" s="27"/>
    </row>
    <row r="192" spans="1:29" ht="78.75">
      <c r="A192" s="11" t="s">
        <v>543</v>
      </c>
      <c r="B192" s="24" t="s">
        <v>301</v>
      </c>
      <c r="C192" s="9" t="s">
        <v>129</v>
      </c>
      <c r="D192" s="9" t="s">
        <v>7</v>
      </c>
      <c r="E192" s="9" t="s">
        <v>540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24"/>
      <c r="V192" s="25"/>
      <c r="W192" s="25"/>
      <c r="X192" s="25"/>
      <c r="Y192" s="23"/>
      <c r="Z192" s="36">
        <f>Z193</f>
        <v>4701.5</v>
      </c>
      <c r="AA192" s="30"/>
      <c r="AB192" s="30"/>
      <c r="AC192" s="27"/>
    </row>
    <row r="193" spans="1:29" ht="15.75">
      <c r="A193" s="86" t="s">
        <v>85</v>
      </c>
      <c r="B193" s="28" t="s">
        <v>301</v>
      </c>
      <c r="C193" s="87" t="s">
        <v>129</v>
      </c>
      <c r="D193" s="87" t="s">
        <v>7</v>
      </c>
      <c r="E193" s="87" t="s">
        <v>540</v>
      </c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 t="s">
        <v>86</v>
      </c>
      <c r="U193" s="28"/>
      <c r="V193" s="29"/>
      <c r="W193" s="29"/>
      <c r="X193" s="29"/>
      <c r="Y193" s="27"/>
      <c r="Z193" s="37">
        <v>4701.5</v>
      </c>
      <c r="AA193" s="30"/>
      <c r="AB193" s="30"/>
      <c r="AC193" s="27"/>
    </row>
    <row r="194" spans="1:29" ht="15.75">
      <c r="A194" s="23" t="s">
        <v>155</v>
      </c>
      <c r="B194" s="24" t="s">
        <v>301</v>
      </c>
      <c r="C194" s="24" t="s">
        <v>129</v>
      </c>
      <c r="D194" s="24" t="s">
        <v>156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5"/>
      <c r="W194" s="25"/>
      <c r="X194" s="25"/>
      <c r="Y194" s="23"/>
      <c r="Z194" s="36">
        <f>Z195</f>
        <v>129978.3</v>
      </c>
      <c r="AA194" s="30"/>
      <c r="AB194" s="30"/>
      <c r="AC194" s="27"/>
    </row>
    <row r="195" spans="1:29" ht="31.5">
      <c r="A195" s="23" t="s">
        <v>312</v>
      </c>
      <c r="B195" s="24" t="s">
        <v>301</v>
      </c>
      <c r="C195" s="24" t="s">
        <v>129</v>
      </c>
      <c r="D195" s="24" t="s">
        <v>156</v>
      </c>
      <c r="E195" s="24" t="s">
        <v>313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5"/>
      <c r="W195" s="25"/>
      <c r="X195" s="25"/>
      <c r="Y195" s="23"/>
      <c r="Z195" s="36">
        <f>Z196+Z202</f>
        <v>129978.3</v>
      </c>
      <c r="AA195" s="30"/>
      <c r="AB195" s="30"/>
      <c r="AC195" s="27"/>
    </row>
    <row r="196" spans="1:29" ht="31.5">
      <c r="A196" s="23" t="s">
        <v>334</v>
      </c>
      <c r="B196" s="24" t="s">
        <v>301</v>
      </c>
      <c r="C196" s="24" t="s">
        <v>129</v>
      </c>
      <c r="D196" s="24" t="s">
        <v>156</v>
      </c>
      <c r="E196" s="24" t="s">
        <v>335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5"/>
      <c r="W196" s="25"/>
      <c r="X196" s="25"/>
      <c r="Y196" s="23"/>
      <c r="Z196" s="36">
        <f>Z197</f>
        <v>52794.3</v>
      </c>
      <c r="AA196" s="30"/>
      <c r="AB196" s="30"/>
      <c r="AC196" s="27"/>
    </row>
    <row r="197" spans="1:29" ht="47.25">
      <c r="A197" s="23" t="s">
        <v>337</v>
      </c>
      <c r="B197" s="24" t="s">
        <v>301</v>
      </c>
      <c r="C197" s="24" t="s">
        <v>129</v>
      </c>
      <c r="D197" s="24" t="s">
        <v>156</v>
      </c>
      <c r="E197" s="24" t="s">
        <v>338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5"/>
      <c r="W197" s="25"/>
      <c r="X197" s="25"/>
      <c r="Y197" s="23"/>
      <c r="Z197" s="36">
        <f>Z198+Z200</f>
        <v>52794.3</v>
      </c>
      <c r="AA197" s="30"/>
      <c r="AB197" s="30"/>
      <c r="AC197" s="27"/>
    </row>
    <row r="198" spans="1:29" ht="31.5">
      <c r="A198" s="23" t="s">
        <v>169</v>
      </c>
      <c r="B198" s="24" t="s">
        <v>301</v>
      </c>
      <c r="C198" s="24" t="s">
        <v>129</v>
      </c>
      <c r="D198" s="24" t="s">
        <v>156</v>
      </c>
      <c r="E198" s="24" t="s">
        <v>170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 t="s">
        <v>9</v>
      </c>
      <c r="U198" s="24" t="s">
        <v>9</v>
      </c>
      <c r="V198" s="25" t="s">
        <v>9</v>
      </c>
      <c r="W198" s="25" t="s">
        <v>9</v>
      </c>
      <c r="X198" s="25" t="s">
        <v>9</v>
      </c>
      <c r="Y198" s="23" t="s">
        <v>169</v>
      </c>
      <c r="Z198" s="36">
        <f>Z199</f>
        <v>49990</v>
      </c>
      <c r="AA198" s="26"/>
      <c r="AB198" s="26"/>
      <c r="AC198" s="23" t="s">
        <v>169</v>
      </c>
    </row>
    <row r="199" spans="1:29" ht="31.5">
      <c r="A199" s="27" t="s">
        <v>85</v>
      </c>
      <c r="B199" s="28" t="s">
        <v>301</v>
      </c>
      <c r="C199" s="28" t="s">
        <v>129</v>
      </c>
      <c r="D199" s="28" t="s">
        <v>156</v>
      </c>
      <c r="E199" s="28" t="s">
        <v>170</v>
      </c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 t="s">
        <v>86</v>
      </c>
      <c r="U199" s="28" t="s">
        <v>9</v>
      </c>
      <c r="V199" s="29" t="s">
        <v>9</v>
      </c>
      <c r="W199" s="29" t="s">
        <v>9</v>
      </c>
      <c r="X199" s="29" t="s">
        <v>9</v>
      </c>
      <c r="Y199" s="27" t="s">
        <v>85</v>
      </c>
      <c r="Z199" s="37">
        <v>49990</v>
      </c>
      <c r="AA199" s="30"/>
      <c r="AB199" s="30"/>
      <c r="AC199" s="27" t="s">
        <v>85</v>
      </c>
    </row>
    <row r="200" spans="1:29" ht="63">
      <c r="A200" s="23" t="s">
        <v>171</v>
      </c>
      <c r="B200" s="24" t="s">
        <v>301</v>
      </c>
      <c r="C200" s="24" t="s">
        <v>129</v>
      </c>
      <c r="D200" s="24" t="s">
        <v>156</v>
      </c>
      <c r="E200" s="24" t="s">
        <v>172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 t="s">
        <v>9</v>
      </c>
      <c r="U200" s="24" t="s">
        <v>9</v>
      </c>
      <c r="V200" s="25" t="s">
        <v>9</v>
      </c>
      <c r="W200" s="25" t="s">
        <v>9</v>
      </c>
      <c r="X200" s="25" t="s">
        <v>9</v>
      </c>
      <c r="Y200" s="23" t="s">
        <v>171</v>
      </c>
      <c r="Z200" s="36">
        <f>Z201</f>
        <v>2804.3</v>
      </c>
      <c r="AA200" s="26"/>
      <c r="AB200" s="26"/>
      <c r="AC200" s="23" t="s">
        <v>171</v>
      </c>
    </row>
    <row r="201" spans="1:29" ht="31.5">
      <c r="A201" s="27" t="s">
        <v>85</v>
      </c>
      <c r="B201" s="28" t="s">
        <v>301</v>
      </c>
      <c r="C201" s="28" t="s">
        <v>129</v>
      </c>
      <c r="D201" s="28" t="s">
        <v>156</v>
      </c>
      <c r="E201" s="28" t="s">
        <v>172</v>
      </c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 t="s">
        <v>86</v>
      </c>
      <c r="U201" s="28" t="s">
        <v>9</v>
      </c>
      <c r="V201" s="29" t="s">
        <v>9</v>
      </c>
      <c r="W201" s="29" t="s">
        <v>9</v>
      </c>
      <c r="X201" s="29" t="s">
        <v>9</v>
      </c>
      <c r="Y201" s="27" t="s">
        <v>85</v>
      </c>
      <c r="Z201" s="37">
        <v>2804.3</v>
      </c>
      <c r="AA201" s="30"/>
      <c r="AB201" s="30"/>
      <c r="AC201" s="27" t="s">
        <v>85</v>
      </c>
    </row>
    <row r="202" spans="1:29" ht="31.5">
      <c r="A202" s="23" t="s">
        <v>339</v>
      </c>
      <c r="B202" s="24" t="s">
        <v>301</v>
      </c>
      <c r="C202" s="24" t="s">
        <v>129</v>
      </c>
      <c r="D202" s="24" t="s">
        <v>156</v>
      </c>
      <c r="E202" s="24" t="s">
        <v>340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5"/>
      <c r="W202" s="25"/>
      <c r="X202" s="25"/>
      <c r="Y202" s="23"/>
      <c r="Z202" s="36">
        <f>Z203+Z208</f>
        <v>77184</v>
      </c>
      <c r="AA202" s="30"/>
      <c r="AB202" s="30"/>
      <c r="AC202" s="27"/>
    </row>
    <row r="203" spans="1:29" ht="31.5">
      <c r="A203" s="23" t="s">
        <v>322</v>
      </c>
      <c r="B203" s="24" t="s">
        <v>301</v>
      </c>
      <c r="C203" s="24" t="s">
        <v>129</v>
      </c>
      <c r="D203" s="24" t="s">
        <v>156</v>
      </c>
      <c r="E203" s="24" t="s">
        <v>341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5"/>
      <c r="W203" s="25"/>
      <c r="X203" s="25"/>
      <c r="Y203" s="23"/>
      <c r="Z203" s="36">
        <f>Z204+Z206</f>
        <v>75010.9</v>
      </c>
      <c r="AA203" s="30"/>
      <c r="AB203" s="30"/>
      <c r="AC203" s="27"/>
    </row>
    <row r="204" spans="1:29" ht="31.5">
      <c r="A204" s="23" t="s">
        <v>181</v>
      </c>
      <c r="B204" s="24" t="s">
        <v>301</v>
      </c>
      <c r="C204" s="24" t="s">
        <v>129</v>
      </c>
      <c r="D204" s="24" t="s">
        <v>156</v>
      </c>
      <c r="E204" s="24" t="s">
        <v>182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 t="s">
        <v>9</v>
      </c>
      <c r="U204" s="24" t="s">
        <v>9</v>
      </c>
      <c r="V204" s="25" t="s">
        <v>9</v>
      </c>
      <c r="W204" s="25" t="s">
        <v>9</v>
      </c>
      <c r="X204" s="25" t="s">
        <v>9</v>
      </c>
      <c r="Y204" s="23" t="s">
        <v>181</v>
      </c>
      <c r="Z204" s="36">
        <f>Z205</f>
        <v>21.2</v>
      </c>
      <c r="AA204" s="26">
        <v>9000000</v>
      </c>
      <c r="AB204" s="26">
        <v>6000000</v>
      </c>
      <c r="AC204" s="23" t="s">
        <v>181</v>
      </c>
    </row>
    <row r="205" spans="1:29" ht="47.25">
      <c r="A205" s="27" t="s">
        <v>18</v>
      </c>
      <c r="B205" s="28" t="s">
        <v>301</v>
      </c>
      <c r="C205" s="28" t="s">
        <v>129</v>
      </c>
      <c r="D205" s="28" t="s">
        <v>156</v>
      </c>
      <c r="E205" s="38" t="s">
        <v>182</v>
      </c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 t="s">
        <v>19</v>
      </c>
      <c r="U205" s="28" t="s">
        <v>9</v>
      </c>
      <c r="V205" s="29" t="s">
        <v>9</v>
      </c>
      <c r="W205" s="29" t="s">
        <v>9</v>
      </c>
      <c r="X205" s="29" t="s">
        <v>9</v>
      </c>
      <c r="Y205" s="27" t="s">
        <v>18</v>
      </c>
      <c r="Z205" s="37">
        <v>21.2</v>
      </c>
      <c r="AA205" s="30"/>
      <c r="AB205" s="30"/>
      <c r="AC205" s="27" t="s">
        <v>18</v>
      </c>
    </row>
    <row r="206" spans="1:29" ht="31.5">
      <c r="A206" s="23" t="s">
        <v>187</v>
      </c>
      <c r="B206" s="24" t="s">
        <v>301</v>
      </c>
      <c r="C206" s="24" t="s">
        <v>129</v>
      </c>
      <c r="D206" s="24" t="s">
        <v>156</v>
      </c>
      <c r="E206" s="39" t="s">
        <v>447</v>
      </c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9"/>
      <c r="W206" s="29"/>
      <c r="X206" s="29"/>
      <c r="Y206" s="27"/>
      <c r="Z206" s="36">
        <f>Z207</f>
        <v>74989.7</v>
      </c>
      <c r="AA206" s="30"/>
      <c r="AB206" s="30"/>
      <c r="AC206" s="27"/>
    </row>
    <row r="207" spans="1:29" ht="15.75">
      <c r="A207" s="27" t="s">
        <v>85</v>
      </c>
      <c r="B207" s="28" t="s">
        <v>301</v>
      </c>
      <c r="C207" s="28" t="s">
        <v>129</v>
      </c>
      <c r="D207" s="28" t="s">
        <v>156</v>
      </c>
      <c r="E207" s="38" t="s">
        <v>447</v>
      </c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 t="s">
        <v>86</v>
      </c>
      <c r="U207" s="28"/>
      <c r="V207" s="29"/>
      <c r="W207" s="29"/>
      <c r="X207" s="29"/>
      <c r="Y207" s="27"/>
      <c r="Z207" s="37">
        <v>74989.7</v>
      </c>
      <c r="AA207" s="30"/>
      <c r="AB207" s="30"/>
      <c r="AC207" s="27"/>
    </row>
    <row r="208" spans="1:29" ht="47.25">
      <c r="A208" s="23" t="s">
        <v>337</v>
      </c>
      <c r="B208" s="24" t="s">
        <v>301</v>
      </c>
      <c r="C208" s="24" t="s">
        <v>129</v>
      </c>
      <c r="D208" s="24" t="s">
        <v>156</v>
      </c>
      <c r="E208" s="24" t="s">
        <v>344</v>
      </c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9"/>
      <c r="W208" s="29"/>
      <c r="X208" s="29"/>
      <c r="Y208" s="27"/>
      <c r="Z208" s="36">
        <f>Z209</f>
        <v>2173.1</v>
      </c>
      <c r="AA208" s="30"/>
      <c r="AB208" s="30"/>
      <c r="AC208" s="27"/>
    </row>
    <row r="209" spans="1:29" ht="47.25">
      <c r="A209" s="23" t="s">
        <v>187</v>
      </c>
      <c r="B209" s="24" t="s">
        <v>301</v>
      </c>
      <c r="C209" s="24" t="s">
        <v>129</v>
      </c>
      <c r="D209" s="24" t="s">
        <v>156</v>
      </c>
      <c r="E209" s="24" t="s">
        <v>188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 t="s">
        <v>9</v>
      </c>
      <c r="U209" s="24" t="s">
        <v>9</v>
      </c>
      <c r="V209" s="25" t="s">
        <v>9</v>
      </c>
      <c r="W209" s="25" t="s">
        <v>9</v>
      </c>
      <c r="X209" s="25" t="s">
        <v>9</v>
      </c>
      <c r="Y209" s="23" t="s">
        <v>187</v>
      </c>
      <c r="Z209" s="36">
        <f>Z210</f>
        <v>2173.1</v>
      </c>
      <c r="AA209" s="26"/>
      <c r="AB209" s="26"/>
      <c r="AC209" s="23" t="s">
        <v>187</v>
      </c>
    </row>
    <row r="210" spans="1:29" ht="15.75">
      <c r="A210" s="27" t="s">
        <v>85</v>
      </c>
      <c r="B210" s="28" t="s">
        <v>301</v>
      </c>
      <c r="C210" s="28" t="s">
        <v>129</v>
      </c>
      <c r="D210" s="28" t="s">
        <v>156</v>
      </c>
      <c r="E210" s="38" t="s">
        <v>188</v>
      </c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 t="s">
        <v>86</v>
      </c>
      <c r="U210" s="28" t="s">
        <v>9</v>
      </c>
      <c r="V210" s="29" t="s">
        <v>9</v>
      </c>
      <c r="W210" s="29" t="s">
        <v>9</v>
      </c>
      <c r="X210" s="29" t="s">
        <v>9</v>
      </c>
      <c r="Y210" s="27" t="s">
        <v>85</v>
      </c>
      <c r="Z210" s="37">
        <v>2173.1</v>
      </c>
      <c r="AA210" s="30"/>
      <c r="AB210" s="30"/>
      <c r="AC210" s="27" t="s">
        <v>85</v>
      </c>
    </row>
    <row r="211" spans="1:29" ht="15.75">
      <c r="A211" s="23" t="s">
        <v>194</v>
      </c>
      <c r="B211" s="24" t="s">
        <v>301</v>
      </c>
      <c r="C211" s="24" t="s">
        <v>129</v>
      </c>
      <c r="D211" s="24" t="s">
        <v>129</v>
      </c>
      <c r="E211" s="39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5"/>
      <c r="W211" s="25"/>
      <c r="X211" s="25"/>
      <c r="Y211" s="23"/>
      <c r="Z211" s="36">
        <f>Z212+Z229</f>
        <v>983.2</v>
      </c>
      <c r="AA211" s="30"/>
      <c r="AB211" s="30"/>
      <c r="AC211" s="27"/>
    </row>
    <row r="212" spans="1:29" ht="31.5">
      <c r="A212" s="23" t="s">
        <v>345</v>
      </c>
      <c r="B212" s="24" t="s">
        <v>301</v>
      </c>
      <c r="C212" s="24" t="s">
        <v>129</v>
      </c>
      <c r="D212" s="24" t="s">
        <v>129</v>
      </c>
      <c r="E212" s="39" t="s">
        <v>346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5"/>
      <c r="W212" s="25"/>
      <c r="X212" s="25"/>
      <c r="Y212" s="23"/>
      <c r="Z212" s="36">
        <f>Z213</f>
        <v>792.4</v>
      </c>
      <c r="AA212" s="30"/>
      <c r="AB212" s="30"/>
      <c r="AC212" s="27"/>
    </row>
    <row r="213" spans="1:29" ht="47.25">
      <c r="A213" s="23" t="s">
        <v>376</v>
      </c>
      <c r="B213" s="24" t="s">
        <v>301</v>
      </c>
      <c r="C213" s="24" t="s">
        <v>129</v>
      </c>
      <c r="D213" s="24" t="s">
        <v>129</v>
      </c>
      <c r="E213" s="39" t="s">
        <v>377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5"/>
      <c r="W213" s="25"/>
      <c r="X213" s="25"/>
      <c r="Y213" s="23"/>
      <c r="Z213" s="36">
        <f>Z214</f>
        <v>792.4</v>
      </c>
      <c r="AA213" s="30"/>
      <c r="AB213" s="30"/>
      <c r="AC213" s="27"/>
    </row>
    <row r="214" spans="1:29" ht="31.5">
      <c r="A214" s="23" t="s">
        <v>378</v>
      </c>
      <c r="B214" s="24" t="s">
        <v>301</v>
      </c>
      <c r="C214" s="24" t="s">
        <v>129</v>
      </c>
      <c r="D214" s="24" t="s">
        <v>129</v>
      </c>
      <c r="E214" s="39" t="s">
        <v>379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5"/>
      <c r="W214" s="25"/>
      <c r="X214" s="25"/>
      <c r="Y214" s="23"/>
      <c r="Z214" s="36">
        <f>Z215+Z217+Z219+Z221+Z223+Z225+Z227</f>
        <v>792.4</v>
      </c>
      <c r="AA214" s="30"/>
      <c r="AB214" s="30"/>
      <c r="AC214" s="27"/>
    </row>
    <row r="215" spans="1:29" ht="47.25">
      <c r="A215" s="23" t="s">
        <v>206</v>
      </c>
      <c r="B215" s="24" t="s">
        <v>301</v>
      </c>
      <c r="C215" s="24" t="s">
        <v>129</v>
      </c>
      <c r="D215" s="24" t="s">
        <v>129</v>
      </c>
      <c r="E215" s="24" t="s">
        <v>207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 t="s">
        <v>9</v>
      </c>
      <c r="U215" s="24" t="s">
        <v>9</v>
      </c>
      <c r="V215" s="25" t="s">
        <v>9</v>
      </c>
      <c r="W215" s="25" t="s">
        <v>9</v>
      </c>
      <c r="X215" s="25" t="s">
        <v>9</v>
      </c>
      <c r="Y215" s="23" t="s">
        <v>206</v>
      </c>
      <c r="Z215" s="36">
        <f>Z216</f>
        <v>270</v>
      </c>
      <c r="AA215" s="26">
        <v>845000</v>
      </c>
      <c r="AB215" s="26">
        <v>845000</v>
      </c>
      <c r="AC215" s="23" t="s">
        <v>206</v>
      </c>
    </row>
    <row r="216" spans="1:29" ht="47.25">
      <c r="A216" s="27" t="s">
        <v>18</v>
      </c>
      <c r="B216" s="28" t="s">
        <v>301</v>
      </c>
      <c r="C216" s="28" t="s">
        <v>129</v>
      </c>
      <c r="D216" s="28" t="s">
        <v>129</v>
      </c>
      <c r="E216" s="28" t="s">
        <v>207</v>
      </c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 t="s">
        <v>19</v>
      </c>
      <c r="U216" s="28" t="s">
        <v>9</v>
      </c>
      <c r="V216" s="29" t="s">
        <v>9</v>
      </c>
      <c r="W216" s="29" t="s">
        <v>9</v>
      </c>
      <c r="X216" s="29" t="s">
        <v>9</v>
      </c>
      <c r="Y216" s="27" t="s">
        <v>18</v>
      </c>
      <c r="Z216" s="37">
        <v>270</v>
      </c>
      <c r="AA216" s="30">
        <v>845000</v>
      </c>
      <c r="AB216" s="30">
        <v>845000</v>
      </c>
      <c r="AC216" s="27" t="s">
        <v>18</v>
      </c>
    </row>
    <row r="217" spans="1:29" ht="31.5">
      <c r="A217" s="23" t="s">
        <v>208</v>
      </c>
      <c r="B217" s="24" t="s">
        <v>301</v>
      </c>
      <c r="C217" s="24" t="s">
        <v>129</v>
      </c>
      <c r="D217" s="24" t="s">
        <v>129</v>
      </c>
      <c r="E217" s="24" t="s">
        <v>209</v>
      </c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 t="s">
        <v>9</v>
      </c>
      <c r="U217" s="24" t="s">
        <v>9</v>
      </c>
      <c r="V217" s="25" t="s">
        <v>9</v>
      </c>
      <c r="W217" s="25" t="s">
        <v>9</v>
      </c>
      <c r="X217" s="25" t="s">
        <v>9</v>
      </c>
      <c r="Y217" s="23" t="s">
        <v>208</v>
      </c>
      <c r="Z217" s="36">
        <f>Z218</f>
        <v>64.9</v>
      </c>
      <c r="AA217" s="26">
        <v>310000</v>
      </c>
      <c r="AB217" s="26">
        <v>310000</v>
      </c>
      <c r="AC217" s="23" t="s">
        <v>208</v>
      </c>
    </row>
    <row r="218" spans="1:29" ht="47.25">
      <c r="A218" s="27" t="s">
        <v>18</v>
      </c>
      <c r="B218" s="28" t="s">
        <v>301</v>
      </c>
      <c r="C218" s="28" t="s">
        <v>129</v>
      </c>
      <c r="D218" s="28" t="s">
        <v>129</v>
      </c>
      <c r="E218" s="28" t="s">
        <v>209</v>
      </c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 t="s">
        <v>19</v>
      </c>
      <c r="U218" s="28" t="s">
        <v>9</v>
      </c>
      <c r="V218" s="29" t="s">
        <v>9</v>
      </c>
      <c r="W218" s="29" t="s">
        <v>9</v>
      </c>
      <c r="X218" s="29" t="s">
        <v>9</v>
      </c>
      <c r="Y218" s="27" t="s">
        <v>18</v>
      </c>
      <c r="Z218" s="37">
        <v>64.9</v>
      </c>
      <c r="AA218" s="30">
        <v>310000</v>
      </c>
      <c r="AB218" s="30">
        <v>310000</v>
      </c>
      <c r="AC218" s="27" t="s">
        <v>18</v>
      </c>
    </row>
    <row r="219" spans="1:29" ht="63">
      <c r="A219" s="23" t="s">
        <v>210</v>
      </c>
      <c r="B219" s="24" t="s">
        <v>301</v>
      </c>
      <c r="C219" s="24" t="s">
        <v>129</v>
      </c>
      <c r="D219" s="24" t="s">
        <v>129</v>
      </c>
      <c r="E219" s="24" t="s">
        <v>211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 t="s">
        <v>9</v>
      </c>
      <c r="U219" s="24" t="s">
        <v>9</v>
      </c>
      <c r="V219" s="25" t="s">
        <v>9</v>
      </c>
      <c r="W219" s="25" t="s">
        <v>9</v>
      </c>
      <c r="X219" s="25" t="s">
        <v>9</v>
      </c>
      <c r="Y219" s="23" t="s">
        <v>210</v>
      </c>
      <c r="Z219" s="36">
        <f>Z220</f>
        <v>260</v>
      </c>
      <c r="AA219" s="26">
        <v>500000</v>
      </c>
      <c r="AB219" s="26">
        <v>500000</v>
      </c>
      <c r="AC219" s="23" t="s">
        <v>210</v>
      </c>
    </row>
    <row r="220" spans="1:29" ht="47.25">
      <c r="A220" s="27" t="s">
        <v>18</v>
      </c>
      <c r="B220" s="28" t="s">
        <v>301</v>
      </c>
      <c r="C220" s="28" t="s">
        <v>129</v>
      </c>
      <c r="D220" s="28" t="s">
        <v>129</v>
      </c>
      <c r="E220" s="28" t="s">
        <v>211</v>
      </c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 t="s">
        <v>19</v>
      </c>
      <c r="U220" s="28" t="s">
        <v>9</v>
      </c>
      <c r="V220" s="29" t="s">
        <v>9</v>
      </c>
      <c r="W220" s="29" t="s">
        <v>9</v>
      </c>
      <c r="X220" s="29" t="s">
        <v>9</v>
      </c>
      <c r="Y220" s="27" t="s">
        <v>18</v>
      </c>
      <c r="Z220" s="37">
        <v>260</v>
      </c>
      <c r="AA220" s="30">
        <v>500000</v>
      </c>
      <c r="AB220" s="30">
        <v>500000</v>
      </c>
      <c r="AC220" s="27" t="s">
        <v>18</v>
      </c>
    </row>
    <row r="221" spans="1:29" ht="31.5">
      <c r="A221" s="11" t="s">
        <v>561</v>
      </c>
      <c r="B221" s="24" t="s">
        <v>301</v>
      </c>
      <c r="C221" s="24" t="s">
        <v>129</v>
      </c>
      <c r="D221" s="24" t="s">
        <v>129</v>
      </c>
      <c r="E221" s="24" t="s">
        <v>560</v>
      </c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9"/>
      <c r="W221" s="29"/>
      <c r="X221" s="29"/>
      <c r="Y221" s="27"/>
      <c r="Z221" s="36">
        <f>Z222</f>
        <v>135.9</v>
      </c>
      <c r="AA221" s="30"/>
      <c r="AB221" s="30"/>
      <c r="AC221" s="27"/>
    </row>
    <row r="222" spans="1:29" ht="31.5">
      <c r="A222" s="27" t="s">
        <v>18</v>
      </c>
      <c r="B222" s="28" t="s">
        <v>301</v>
      </c>
      <c r="C222" s="28" t="s">
        <v>129</v>
      </c>
      <c r="D222" s="28" t="s">
        <v>129</v>
      </c>
      <c r="E222" s="28" t="s">
        <v>560</v>
      </c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 t="s">
        <v>19</v>
      </c>
      <c r="U222" s="28"/>
      <c r="V222" s="29"/>
      <c r="W222" s="29"/>
      <c r="X222" s="29"/>
      <c r="Y222" s="27"/>
      <c r="Z222" s="37">
        <v>135.9</v>
      </c>
      <c r="AA222" s="30"/>
      <c r="AB222" s="30"/>
      <c r="AC222" s="27"/>
    </row>
    <row r="223" spans="1:29" ht="31.5">
      <c r="A223" s="11" t="s">
        <v>563</v>
      </c>
      <c r="B223" s="24" t="s">
        <v>301</v>
      </c>
      <c r="C223" s="24" t="s">
        <v>129</v>
      </c>
      <c r="D223" s="24" t="s">
        <v>129</v>
      </c>
      <c r="E223" s="24" t="s">
        <v>562</v>
      </c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9"/>
      <c r="W223" s="29"/>
      <c r="X223" s="29"/>
      <c r="Y223" s="27"/>
      <c r="Z223" s="36">
        <f>Z224</f>
        <v>42.6</v>
      </c>
      <c r="AA223" s="30"/>
      <c r="AB223" s="30"/>
      <c r="AC223" s="27"/>
    </row>
    <row r="224" spans="1:29" ht="31.5">
      <c r="A224" s="27" t="s">
        <v>18</v>
      </c>
      <c r="B224" s="28" t="s">
        <v>301</v>
      </c>
      <c r="C224" s="28" t="s">
        <v>129</v>
      </c>
      <c r="D224" s="28" t="s">
        <v>129</v>
      </c>
      <c r="E224" s="28" t="s">
        <v>562</v>
      </c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 t="s">
        <v>19</v>
      </c>
      <c r="U224" s="28"/>
      <c r="V224" s="29"/>
      <c r="W224" s="29"/>
      <c r="X224" s="29"/>
      <c r="Y224" s="27"/>
      <c r="Z224" s="37">
        <v>42.6</v>
      </c>
      <c r="AA224" s="30"/>
      <c r="AB224" s="30"/>
      <c r="AC224" s="27"/>
    </row>
    <row r="225" spans="1:29" ht="31.5">
      <c r="A225" s="11" t="s">
        <v>565</v>
      </c>
      <c r="B225" s="24" t="s">
        <v>301</v>
      </c>
      <c r="C225" s="24" t="s">
        <v>129</v>
      </c>
      <c r="D225" s="24" t="s">
        <v>129</v>
      </c>
      <c r="E225" s="24" t="s">
        <v>564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5"/>
      <c r="W225" s="25"/>
      <c r="X225" s="25"/>
      <c r="Y225" s="23"/>
      <c r="Z225" s="36">
        <f>Z226</f>
        <v>14</v>
      </c>
      <c r="AA225" s="30"/>
      <c r="AB225" s="30"/>
      <c r="AC225" s="27"/>
    </row>
    <row r="226" spans="1:29" ht="31.5">
      <c r="A226" s="27" t="s">
        <v>18</v>
      </c>
      <c r="B226" s="28" t="s">
        <v>301</v>
      </c>
      <c r="C226" s="28" t="s">
        <v>129</v>
      </c>
      <c r="D226" s="28" t="s">
        <v>129</v>
      </c>
      <c r="E226" s="28" t="s">
        <v>564</v>
      </c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 t="s">
        <v>19</v>
      </c>
      <c r="U226" s="28"/>
      <c r="V226" s="29"/>
      <c r="W226" s="29"/>
      <c r="X226" s="29"/>
      <c r="Y226" s="27"/>
      <c r="Z226" s="37">
        <v>14</v>
      </c>
      <c r="AA226" s="30"/>
      <c r="AB226" s="30"/>
      <c r="AC226" s="27"/>
    </row>
    <row r="227" spans="1:29" ht="31.5">
      <c r="A227" s="11" t="s">
        <v>567</v>
      </c>
      <c r="B227" s="24" t="s">
        <v>301</v>
      </c>
      <c r="C227" s="24" t="s">
        <v>129</v>
      </c>
      <c r="D227" s="24" t="s">
        <v>129</v>
      </c>
      <c r="E227" s="24" t="s">
        <v>566</v>
      </c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9"/>
      <c r="W227" s="29"/>
      <c r="X227" s="29"/>
      <c r="Y227" s="27"/>
      <c r="Z227" s="36">
        <f>Z228</f>
        <v>5</v>
      </c>
      <c r="AA227" s="30"/>
      <c r="AB227" s="30"/>
      <c r="AC227" s="27"/>
    </row>
    <row r="228" spans="1:29" ht="31.5">
      <c r="A228" s="27" t="s">
        <v>18</v>
      </c>
      <c r="B228" s="28" t="s">
        <v>301</v>
      </c>
      <c r="C228" s="28" t="s">
        <v>129</v>
      </c>
      <c r="D228" s="28" t="s">
        <v>129</v>
      </c>
      <c r="E228" s="28" t="s">
        <v>566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 t="s">
        <v>19</v>
      </c>
      <c r="U228" s="28"/>
      <c r="V228" s="29"/>
      <c r="W228" s="29"/>
      <c r="X228" s="29"/>
      <c r="Y228" s="27"/>
      <c r="Z228" s="37">
        <v>5</v>
      </c>
      <c r="AA228" s="30"/>
      <c r="AB228" s="30"/>
      <c r="AC228" s="27"/>
    </row>
    <row r="229" spans="1:29" ht="31.5">
      <c r="A229" s="23" t="s">
        <v>382</v>
      </c>
      <c r="B229" s="24" t="s">
        <v>301</v>
      </c>
      <c r="C229" s="24" t="s">
        <v>129</v>
      </c>
      <c r="D229" s="24" t="s">
        <v>129</v>
      </c>
      <c r="E229" s="24" t="s">
        <v>383</v>
      </c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9"/>
      <c r="W229" s="29"/>
      <c r="X229" s="29"/>
      <c r="Y229" s="27"/>
      <c r="Z229" s="36">
        <f>Z230</f>
        <v>190.8</v>
      </c>
      <c r="AA229" s="30"/>
      <c r="AB229" s="30"/>
      <c r="AC229" s="27"/>
    </row>
    <row r="230" spans="1:29" ht="47.25">
      <c r="A230" s="23" t="s">
        <v>384</v>
      </c>
      <c r="B230" s="24" t="s">
        <v>301</v>
      </c>
      <c r="C230" s="24" t="s">
        <v>129</v>
      </c>
      <c r="D230" s="24" t="s">
        <v>129</v>
      </c>
      <c r="E230" s="24" t="s">
        <v>385</v>
      </c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9"/>
      <c r="W230" s="29"/>
      <c r="X230" s="29"/>
      <c r="Y230" s="27"/>
      <c r="Z230" s="36">
        <f>Z231</f>
        <v>190.8</v>
      </c>
      <c r="AA230" s="30"/>
      <c r="AB230" s="30"/>
      <c r="AC230" s="27"/>
    </row>
    <row r="231" spans="1:29" ht="47.25">
      <c r="A231" s="23" t="s">
        <v>386</v>
      </c>
      <c r="B231" s="24" t="s">
        <v>301</v>
      </c>
      <c r="C231" s="24" t="s">
        <v>129</v>
      </c>
      <c r="D231" s="24" t="s">
        <v>129</v>
      </c>
      <c r="E231" s="24" t="s">
        <v>387</v>
      </c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9"/>
      <c r="W231" s="29"/>
      <c r="X231" s="29"/>
      <c r="Y231" s="27"/>
      <c r="Z231" s="36">
        <f>Z232+Z234+Z236</f>
        <v>190.8</v>
      </c>
      <c r="AA231" s="30"/>
      <c r="AB231" s="30"/>
      <c r="AC231" s="27"/>
    </row>
    <row r="232" spans="1:29" ht="31.5">
      <c r="A232" s="11" t="s">
        <v>212</v>
      </c>
      <c r="B232" s="24" t="s">
        <v>301</v>
      </c>
      <c r="C232" s="9" t="s">
        <v>129</v>
      </c>
      <c r="D232" s="9" t="s">
        <v>129</v>
      </c>
      <c r="E232" s="9" t="s">
        <v>213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28"/>
      <c r="V232" s="29"/>
      <c r="W232" s="29"/>
      <c r="X232" s="29"/>
      <c r="Y232" s="27"/>
      <c r="Z232" s="36">
        <f>Z233</f>
        <v>43.8</v>
      </c>
      <c r="AA232" s="30"/>
      <c r="AB232" s="30"/>
      <c r="AC232" s="27"/>
    </row>
    <row r="233" spans="1:29" ht="31.5">
      <c r="A233" s="86" t="s">
        <v>18</v>
      </c>
      <c r="B233" s="28" t="s">
        <v>301</v>
      </c>
      <c r="C233" s="87" t="s">
        <v>129</v>
      </c>
      <c r="D233" s="87" t="s">
        <v>129</v>
      </c>
      <c r="E233" s="87" t="s">
        <v>213</v>
      </c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 t="s">
        <v>19</v>
      </c>
      <c r="U233" s="28"/>
      <c r="V233" s="29"/>
      <c r="W233" s="29"/>
      <c r="X233" s="29"/>
      <c r="Y233" s="27"/>
      <c r="Z233" s="37">
        <v>43.8</v>
      </c>
      <c r="AA233" s="30"/>
      <c r="AB233" s="30"/>
      <c r="AC233" s="27"/>
    </row>
    <row r="234" spans="1:29" ht="31.5">
      <c r="A234" s="11" t="s">
        <v>189</v>
      </c>
      <c r="B234" s="24" t="s">
        <v>301</v>
      </c>
      <c r="C234" s="9" t="s">
        <v>129</v>
      </c>
      <c r="D234" s="9" t="s">
        <v>129</v>
      </c>
      <c r="E234" s="9" t="s">
        <v>568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28"/>
      <c r="V234" s="29"/>
      <c r="W234" s="29"/>
      <c r="X234" s="29"/>
      <c r="Y234" s="27"/>
      <c r="Z234" s="36">
        <f>Z235</f>
        <v>59.8</v>
      </c>
      <c r="AA234" s="30"/>
      <c r="AB234" s="30"/>
      <c r="AC234" s="27"/>
    </row>
    <row r="235" spans="1:29" ht="31.5">
      <c r="A235" s="86" t="s">
        <v>18</v>
      </c>
      <c r="B235" s="28" t="s">
        <v>301</v>
      </c>
      <c r="C235" s="87" t="s">
        <v>129</v>
      </c>
      <c r="D235" s="87" t="s">
        <v>129</v>
      </c>
      <c r="E235" s="87" t="s">
        <v>568</v>
      </c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 t="s">
        <v>19</v>
      </c>
      <c r="U235" s="28"/>
      <c r="V235" s="29"/>
      <c r="W235" s="29"/>
      <c r="X235" s="29"/>
      <c r="Y235" s="27"/>
      <c r="Z235" s="37">
        <v>59.8</v>
      </c>
      <c r="AA235" s="30"/>
      <c r="AB235" s="30"/>
      <c r="AC235" s="27"/>
    </row>
    <row r="236" spans="1:29" ht="47.25">
      <c r="A236" s="23" t="s">
        <v>71</v>
      </c>
      <c r="B236" s="24" t="s">
        <v>301</v>
      </c>
      <c r="C236" s="24" t="s">
        <v>129</v>
      </c>
      <c r="D236" s="24" t="s">
        <v>129</v>
      </c>
      <c r="E236" s="24" t="s">
        <v>72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 t="s">
        <v>9</v>
      </c>
      <c r="U236" s="24" t="s">
        <v>9</v>
      </c>
      <c r="V236" s="25" t="s">
        <v>9</v>
      </c>
      <c r="W236" s="25" t="s">
        <v>9</v>
      </c>
      <c r="X236" s="25" t="s">
        <v>9</v>
      </c>
      <c r="Y236" s="23" t="s">
        <v>71</v>
      </c>
      <c r="Z236" s="36">
        <f>Z237</f>
        <v>87.2</v>
      </c>
      <c r="AA236" s="26">
        <v>409500</v>
      </c>
      <c r="AB236" s="26">
        <v>445000</v>
      </c>
      <c r="AC236" s="23" t="s">
        <v>71</v>
      </c>
    </row>
    <row r="237" spans="1:29" ht="47.25">
      <c r="A237" s="27" t="s">
        <v>18</v>
      </c>
      <c r="B237" s="28" t="s">
        <v>301</v>
      </c>
      <c r="C237" s="28" t="s">
        <v>129</v>
      </c>
      <c r="D237" s="28" t="s">
        <v>129</v>
      </c>
      <c r="E237" s="28" t="s">
        <v>72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 t="s">
        <v>19</v>
      </c>
      <c r="U237" s="28" t="s">
        <v>9</v>
      </c>
      <c r="V237" s="29" t="s">
        <v>9</v>
      </c>
      <c r="W237" s="29" t="s">
        <v>9</v>
      </c>
      <c r="X237" s="29" t="s">
        <v>9</v>
      </c>
      <c r="Y237" s="27" t="s">
        <v>18</v>
      </c>
      <c r="Z237" s="37">
        <v>87.2</v>
      </c>
      <c r="AA237" s="30">
        <v>409500</v>
      </c>
      <c r="AB237" s="30">
        <v>445000</v>
      </c>
      <c r="AC237" s="27" t="s">
        <v>18</v>
      </c>
    </row>
    <row r="238" spans="1:29" ht="15.75">
      <c r="A238" s="23" t="s">
        <v>221</v>
      </c>
      <c r="B238" s="24" t="s">
        <v>301</v>
      </c>
      <c r="C238" s="9" t="s">
        <v>100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9"/>
      <c r="W238" s="29"/>
      <c r="X238" s="29"/>
      <c r="Y238" s="27"/>
      <c r="Z238" s="36">
        <f aca="true" t="shared" si="0" ref="Z238:Z243">Z239</f>
        <v>55</v>
      </c>
      <c r="AA238" s="30"/>
      <c r="AB238" s="30"/>
      <c r="AC238" s="27"/>
    </row>
    <row r="239" spans="1:29" ht="15.75">
      <c r="A239" s="23" t="s">
        <v>222</v>
      </c>
      <c r="B239" s="24" t="s">
        <v>301</v>
      </c>
      <c r="C239" s="9" t="s">
        <v>100</v>
      </c>
      <c r="D239" s="9" t="s">
        <v>7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9"/>
      <c r="W239" s="29"/>
      <c r="X239" s="29"/>
      <c r="Y239" s="27"/>
      <c r="Z239" s="36">
        <f t="shared" si="0"/>
        <v>55</v>
      </c>
      <c r="AA239" s="30"/>
      <c r="AB239" s="30"/>
      <c r="AC239" s="27"/>
    </row>
    <row r="240" spans="1:29" ht="31.5">
      <c r="A240" s="11" t="s">
        <v>382</v>
      </c>
      <c r="B240" s="24" t="s">
        <v>301</v>
      </c>
      <c r="C240" s="9" t="s">
        <v>100</v>
      </c>
      <c r="D240" s="9" t="s">
        <v>7</v>
      </c>
      <c r="E240" s="9" t="s">
        <v>383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28"/>
      <c r="V240" s="29"/>
      <c r="W240" s="29"/>
      <c r="X240" s="29"/>
      <c r="Y240" s="27"/>
      <c r="Z240" s="36">
        <f t="shared" si="0"/>
        <v>55</v>
      </c>
      <c r="AA240" s="30"/>
      <c r="AB240" s="30"/>
      <c r="AC240" s="27"/>
    </row>
    <row r="241" spans="1:29" ht="47.25">
      <c r="A241" s="11" t="s">
        <v>384</v>
      </c>
      <c r="B241" s="24" t="s">
        <v>301</v>
      </c>
      <c r="C241" s="9" t="s">
        <v>100</v>
      </c>
      <c r="D241" s="9" t="s">
        <v>7</v>
      </c>
      <c r="E241" s="9" t="s">
        <v>385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28"/>
      <c r="V241" s="29"/>
      <c r="W241" s="29"/>
      <c r="X241" s="29"/>
      <c r="Y241" s="27"/>
      <c r="Z241" s="36">
        <f t="shared" si="0"/>
        <v>55</v>
      </c>
      <c r="AA241" s="30"/>
      <c r="AB241" s="30"/>
      <c r="AC241" s="27"/>
    </row>
    <row r="242" spans="1:29" ht="47.25">
      <c r="A242" s="11" t="s">
        <v>386</v>
      </c>
      <c r="B242" s="24" t="s">
        <v>301</v>
      </c>
      <c r="C242" s="9" t="s">
        <v>100</v>
      </c>
      <c r="D242" s="9" t="s">
        <v>7</v>
      </c>
      <c r="E242" s="9" t="s">
        <v>387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28"/>
      <c r="V242" s="29"/>
      <c r="W242" s="29"/>
      <c r="X242" s="29"/>
      <c r="Y242" s="27"/>
      <c r="Z242" s="36">
        <f t="shared" si="0"/>
        <v>55</v>
      </c>
      <c r="AA242" s="30"/>
      <c r="AB242" s="30"/>
      <c r="AC242" s="27"/>
    </row>
    <row r="243" spans="1:29" ht="31.5">
      <c r="A243" s="11" t="s">
        <v>212</v>
      </c>
      <c r="B243" s="24" t="s">
        <v>301</v>
      </c>
      <c r="C243" s="9" t="s">
        <v>100</v>
      </c>
      <c r="D243" s="9" t="s">
        <v>7</v>
      </c>
      <c r="E243" s="9" t="s">
        <v>213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28"/>
      <c r="V243" s="29"/>
      <c r="W243" s="29"/>
      <c r="X243" s="29"/>
      <c r="Y243" s="27"/>
      <c r="Z243" s="36">
        <f t="shared" si="0"/>
        <v>55</v>
      </c>
      <c r="AA243" s="30"/>
      <c r="AB243" s="30"/>
      <c r="AC243" s="27"/>
    </row>
    <row r="244" spans="1:29" ht="31.5">
      <c r="A244" s="86" t="s">
        <v>18</v>
      </c>
      <c r="B244" s="28" t="s">
        <v>301</v>
      </c>
      <c r="C244" s="87" t="s">
        <v>100</v>
      </c>
      <c r="D244" s="87" t="s">
        <v>7</v>
      </c>
      <c r="E244" s="87" t="s">
        <v>213</v>
      </c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 t="s">
        <v>19</v>
      </c>
      <c r="U244" s="28"/>
      <c r="V244" s="29"/>
      <c r="W244" s="29"/>
      <c r="X244" s="29"/>
      <c r="Y244" s="27"/>
      <c r="Z244" s="37">
        <v>55</v>
      </c>
      <c r="AA244" s="30"/>
      <c r="AB244" s="30"/>
      <c r="AC244" s="27"/>
    </row>
    <row r="245" spans="1:29" ht="15.75">
      <c r="A245" s="23" t="s">
        <v>227</v>
      </c>
      <c r="B245" s="24" t="s">
        <v>301</v>
      </c>
      <c r="C245" s="24" t="s">
        <v>115</v>
      </c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5"/>
      <c r="W245" s="25"/>
      <c r="X245" s="25"/>
      <c r="Y245" s="23"/>
      <c r="Z245" s="36">
        <f>Z246+Z258+Z264</f>
        <v>6580.300000000001</v>
      </c>
      <c r="AA245" s="30"/>
      <c r="AB245" s="30"/>
      <c r="AC245" s="27"/>
    </row>
    <row r="246" spans="1:29" ht="15.75">
      <c r="A246" s="23" t="s">
        <v>242</v>
      </c>
      <c r="B246" s="24" t="s">
        <v>301</v>
      </c>
      <c r="C246" s="9" t="s">
        <v>115</v>
      </c>
      <c r="D246" s="9" t="s">
        <v>11</v>
      </c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5"/>
      <c r="W246" s="25"/>
      <c r="X246" s="25"/>
      <c r="Y246" s="23"/>
      <c r="Z246" s="36">
        <f>Z247+Z254</f>
        <v>2171.9</v>
      </c>
      <c r="AA246" s="30"/>
      <c r="AB246" s="30"/>
      <c r="AC246" s="27"/>
    </row>
    <row r="247" spans="1:29" ht="31.5">
      <c r="A247" s="23" t="s">
        <v>345</v>
      </c>
      <c r="B247" s="24" t="s">
        <v>301</v>
      </c>
      <c r="C247" s="9" t="s">
        <v>115</v>
      </c>
      <c r="D247" s="9" t="s">
        <v>11</v>
      </c>
      <c r="E247" s="9" t="s">
        <v>346</v>
      </c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5"/>
      <c r="W247" s="25"/>
      <c r="X247" s="25"/>
      <c r="Y247" s="23"/>
      <c r="Z247" s="36">
        <f>Z248</f>
        <v>1358.9</v>
      </c>
      <c r="AA247" s="30"/>
      <c r="AB247" s="30"/>
      <c r="AC247" s="27"/>
    </row>
    <row r="248" spans="1:29" ht="31.5">
      <c r="A248" s="23" t="s">
        <v>347</v>
      </c>
      <c r="B248" s="24" t="s">
        <v>301</v>
      </c>
      <c r="C248" s="9" t="s">
        <v>115</v>
      </c>
      <c r="D248" s="9" t="s">
        <v>11</v>
      </c>
      <c r="E248" s="9" t="s">
        <v>348</v>
      </c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5"/>
      <c r="W248" s="25"/>
      <c r="X248" s="25"/>
      <c r="Y248" s="23"/>
      <c r="Z248" s="36">
        <f>Z249</f>
        <v>1358.9</v>
      </c>
      <c r="AA248" s="30"/>
      <c r="AB248" s="30"/>
      <c r="AC248" s="27"/>
    </row>
    <row r="249" spans="1:29" ht="47.25">
      <c r="A249" s="23" t="s">
        <v>349</v>
      </c>
      <c r="B249" s="24" t="s">
        <v>301</v>
      </c>
      <c r="C249" s="9" t="s">
        <v>115</v>
      </c>
      <c r="D249" s="9" t="s">
        <v>11</v>
      </c>
      <c r="E249" s="9" t="s">
        <v>350</v>
      </c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5"/>
      <c r="W249" s="25"/>
      <c r="X249" s="25"/>
      <c r="Y249" s="23"/>
      <c r="Z249" s="36">
        <f>Z250+Z252</f>
        <v>1358.9</v>
      </c>
      <c r="AA249" s="30"/>
      <c r="AB249" s="30"/>
      <c r="AC249" s="27"/>
    </row>
    <row r="250" spans="1:29" ht="78.75">
      <c r="A250" s="11" t="s">
        <v>251</v>
      </c>
      <c r="B250" s="24" t="s">
        <v>301</v>
      </c>
      <c r="C250" s="9" t="s">
        <v>115</v>
      </c>
      <c r="D250" s="9" t="s">
        <v>11</v>
      </c>
      <c r="E250" s="9" t="s">
        <v>252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 t="s">
        <v>9</v>
      </c>
      <c r="U250" s="24"/>
      <c r="V250" s="25"/>
      <c r="W250" s="25"/>
      <c r="X250" s="25"/>
      <c r="Y250" s="23"/>
      <c r="Z250" s="36">
        <f>Z251</f>
        <v>741.2</v>
      </c>
      <c r="AA250" s="30"/>
      <c r="AB250" s="30"/>
      <c r="AC250" s="27"/>
    </row>
    <row r="251" spans="1:29" ht="15.75">
      <c r="A251" s="86" t="s">
        <v>243</v>
      </c>
      <c r="B251" s="28" t="s">
        <v>301</v>
      </c>
      <c r="C251" s="87" t="s">
        <v>115</v>
      </c>
      <c r="D251" s="87" t="s">
        <v>11</v>
      </c>
      <c r="E251" s="87" t="s">
        <v>252</v>
      </c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 t="s">
        <v>244</v>
      </c>
      <c r="U251" s="28"/>
      <c r="V251" s="29"/>
      <c r="W251" s="29"/>
      <c r="X251" s="29"/>
      <c r="Y251" s="27"/>
      <c r="Z251" s="37">
        <v>741.2</v>
      </c>
      <c r="AA251" s="30"/>
      <c r="AB251" s="30"/>
      <c r="AC251" s="27"/>
    </row>
    <row r="252" spans="1:29" ht="63">
      <c r="A252" s="11" t="s">
        <v>576</v>
      </c>
      <c r="B252" s="24" t="s">
        <v>301</v>
      </c>
      <c r="C252" s="9" t="s">
        <v>115</v>
      </c>
      <c r="D252" s="9" t="s">
        <v>11</v>
      </c>
      <c r="E252" s="9" t="s">
        <v>575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24"/>
      <c r="V252" s="25"/>
      <c r="W252" s="25"/>
      <c r="X252" s="25"/>
      <c r="Y252" s="23"/>
      <c r="Z252" s="36">
        <f>Z253</f>
        <v>617.7</v>
      </c>
      <c r="AA252" s="30"/>
      <c r="AB252" s="30"/>
      <c r="AC252" s="27"/>
    </row>
    <row r="253" spans="1:29" ht="15.75">
      <c r="A253" s="86" t="s">
        <v>243</v>
      </c>
      <c r="B253" s="28" t="s">
        <v>301</v>
      </c>
      <c r="C253" s="87" t="s">
        <v>115</v>
      </c>
      <c r="D253" s="87" t="s">
        <v>11</v>
      </c>
      <c r="E253" s="87" t="s">
        <v>575</v>
      </c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 t="s">
        <v>244</v>
      </c>
      <c r="U253" s="28"/>
      <c r="V253" s="29"/>
      <c r="W253" s="29"/>
      <c r="X253" s="29"/>
      <c r="Y253" s="27"/>
      <c r="Z253" s="37">
        <v>617.7</v>
      </c>
      <c r="AA253" s="30"/>
      <c r="AB253" s="30"/>
      <c r="AC253" s="27"/>
    </row>
    <row r="254" spans="1:29" ht="15.75">
      <c r="A254" s="11" t="s">
        <v>506</v>
      </c>
      <c r="B254" s="24" t="s">
        <v>301</v>
      </c>
      <c r="C254" s="9" t="s">
        <v>115</v>
      </c>
      <c r="D254" s="9" t="s">
        <v>11</v>
      </c>
      <c r="E254" s="9" t="s">
        <v>504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24"/>
      <c r="V254" s="25"/>
      <c r="W254" s="25"/>
      <c r="X254" s="25"/>
      <c r="Y254" s="23"/>
      <c r="Z254" s="36">
        <f>Z255</f>
        <v>813</v>
      </c>
      <c r="AA254" s="30"/>
      <c r="AB254" s="30"/>
      <c r="AC254" s="27"/>
    </row>
    <row r="255" spans="1:29" ht="15.75">
      <c r="A255" s="11" t="s">
        <v>506</v>
      </c>
      <c r="B255" s="24" t="s">
        <v>301</v>
      </c>
      <c r="C255" s="9" t="s">
        <v>115</v>
      </c>
      <c r="D255" s="9" t="s">
        <v>11</v>
      </c>
      <c r="E255" s="9" t="s">
        <v>503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24"/>
      <c r="V255" s="25"/>
      <c r="W255" s="25"/>
      <c r="X255" s="25"/>
      <c r="Y255" s="23"/>
      <c r="Z255" s="36">
        <f>Z256</f>
        <v>813</v>
      </c>
      <c r="AA255" s="30"/>
      <c r="AB255" s="30"/>
      <c r="AC255" s="27"/>
    </row>
    <row r="256" spans="1:29" ht="31.5">
      <c r="A256" s="11" t="s">
        <v>584</v>
      </c>
      <c r="B256" s="24" t="s">
        <v>301</v>
      </c>
      <c r="C256" s="9" t="s">
        <v>115</v>
      </c>
      <c r="D256" s="9" t="s">
        <v>11</v>
      </c>
      <c r="E256" s="9" t="s">
        <v>583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24"/>
      <c r="V256" s="25"/>
      <c r="W256" s="25"/>
      <c r="X256" s="25"/>
      <c r="Y256" s="23"/>
      <c r="Z256" s="36">
        <f>Z257</f>
        <v>813</v>
      </c>
      <c r="AA256" s="30"/>
      <c r="AB256" s="30"/>
      <c r="AC256" s="27"/>
    </row>
    <row r="257" spans="1:29" ht="31.5">
      <c r="A257" s="86" t="s">
        <v>97</v>
      </c>
      <c r="B257" s="28" t="s">
        <v>301</v>
      </c>
      <c r="C257" s="87" t="s">
        <v>115</v>
      </c>
      <c r="D257" s="87" t="s">
        <v>11</v>
      </c>
      <c r="E257" s="87" t="s">
        <v>583</v>
      </c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 t="s">
        <v>98</v>
      </c>
      <c r="U257" s="28"/>
      <c r="V257" s="29"/>
      <c r="W257" s="29"/>
      <c r="X257" s="29"/>
      <c r="Y257" s="27"/>
      <c r="Z257" s="37">
        <v>813</v>
      </c>
      <c r="AA257" s="30"/>
      <c r="AB257" s="30"/>
      <c r="AC257" s="27"/>
    </row>
    <row r="258" spans="1:29" ht="15.75">
      <c r="A258" s="11" t="s">
        <v>255</v>
      </c>
      <c r="B258" s="24" t="s">
        <v>301</v>
      </c>
      <c r="C258" s="9" t="s">
        <v>115</v>
      </c>
      <c r="D258" s="9" t="s">
        <v>22</v>
      </c>
      <c r="E258" s="9" t="s">
        <v>9</v>
      </c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28"/>
      <c r="V258" s="29"/>
      <c r="W258" s="29"/>
      <c r="X258" s="29"/>
      <c r="Y258" s="27"/>
      <c r="Z258" s="36">
        <f>Z259</f>
        <v>4076.8</v>
      </c>
      <c r="AA258" s="30"/>
      <c r="AB258" s="30"/>
      <c r="AC258" s="27"/>
    </row>
    <row r="259" spans="1:29" ht="31.5">
      <c r="A259" s="11" t="s">
        <v>312</v>
      </c>
      <c r="B259" s="24" t="s">
        <v>301</v>
      </c>
      <c r="C259" s="9" t="s">
        <v>115</v>
      </c>
      <c r="D259" s="9" t="s">
        <v>22</v>
      </c>
      <c r="E259" s="9" t="s">
        <v>313</v>
      </c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28"/>
      <c r="V259" s="29"/>
      <c r="W259" s="29"/>
      <c r="X259" s="29"/>
      <c r="Y259" s="27"/>
      <c r="Z259" s="36">
        <f>Z260</f>
        <v>4076.8</v>
      </c>
      <c r="AA259" s="30"/>
      <c r="AB259" s="30"/>
      <c r="AC259" s="27"/>
    </row>
    <row r="260" spans="1:29" ht="15.75">
      <c r="A260" s="11" t="s">
        <v>314</v>
      </c>
      <c r="B260" s="24" t="s">
        <v>301</v>
      </c>
      <c r="C260" s="9" t="s">
        <v>115</v>
      </c>
      <c r="D260" s="9" t="s">
        <v>22</v>
      </c>
      <c r="E260" s="9" t="s">
        <v>315</v>
      </c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28"/>
      <c r="V260" s="29"/>
      <c r="W260" s="29"/>
      <c r="X260" s="29"/>
      <c r="Y260" s="27"/>
      <c r="Z260" s="36">
        <f>Z261</f>
        <v>4076.8</v>
      </c>
      <c r="AA260" s="30"/>
      <c r="AB260" s="30"/>
      <c r="AC260" s="27"/>
    </row>
    <row r="261" spans="1:29" ht="31.5">
      <c r="A261" s="11" t="s">
        <v>318</v>
      </c>
      <c r="B261" s="24" t="s">
        <v>301</v>
      </c>
      <c r="C261" s="9" t="s">
        <v>115</v>
      </c>
      <c r="D261" s="9" t="s">
        <v>22</v>
      </c>
      <c r="E261" s="9" t="s">
        <v>319</v>
      </c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28"/>
      <c r="V261" s="29"/>
      <c r="W261" s="29"/>
      <c r="X261" s="29"/>
      <c r="Y261" s="27"/>
      <c r="Z261" s="36">
        <f>Z262</f>
        <v>4076.8</v>
      </c>
      <c r="AA261" s="30"/>
      <c r="AB261" s="30"/>
      <c r="AC261" s="27"/>
    </row>
    <row r="262" spans="1:29" ht="47.25">
      <c r="A262" s="11" t="s">
        <v>586</v>
      </c>
      <c r="B262" s="24" t="s">
        <v>301</v>
      </c>
      <c r="C262" s="9" t="s">
        <v>115</v>
      </c>
      <c r="D262" s="9" t="s">
        <v>22</v>
      </c>
      <c r="E262" s="9" t="s">
        <v>585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28"/>
      <c r="V262" s="29"/>
      <c r="W262" s="29"/>
      <c r="X262" s="29"/>
      <c r="Y262" s="27"/>
      <c r="Z262" s="36">
        <f>Z263</f>
        <v>4076.8</v>
      </c>
      <c r="AA262" s="30"/>
      <c r="AB262" s="30"/>
      <c r="AC262" s="27"/>
    </row>
    <row r="263" spans="1:29" ht="15.75">
      <c r="A263" s="11" t="s">
        <v>243</v>
      </c>
      <c r="B263" s="24" t="s">
        <v>301</v>
      </c>
      <c r="C263" s="9" t="s">
        <v>115</v>
      </c>
      <c r="D263" s="9" t="s">
        <v>22</v>
      </c>
      <c r="E263" s="9" t="s">
        <v>585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 t="s">
        <v>244</v>
      </c>
      <c r="U263" s="28"/>
      <c r="V263" s="29"/>
      <c r="W263" s="29"/>
      <c r="X263" s="29"/>
      <c r="Y263" s="27"/>
      <c r="Z263" s="37">
        <v>4076.8</v>
      </c>
      <c r="AA263" s="30"/>
      <c r="AB263" s="30"/>
      <c r="AC263" s="27"/>
    </row>
    <row r="264" spans="1:29" ht="15.75">
      <c r="A264" s="23" t="s">
        <v>263</v>
      </c>
      <c r="B264" s="24" t="s">
        <v>301</v>
      </c>
      <c r="C264" s="24" t="s">
        <v>115</v>
      </c>
      <c r="D264" s="24" t="s">
        <v>57</v>
      </c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5"/>
      <c r="W264" s="25"/>
      <c r="X264" s="25"/>
      <c r="Y264" s="23"/>
      <c r="Z264" s="36">
        <f>Z265</f>
        <v>331.6</v>
      </c>
      <c r="AA264" s="30"/>
      <c r="AB264" s="30"/>
      <c r="AC264" s="27"/>
    </row>
    <row r="265" spans="1:29" ht="31.5">
      <c r="A265" s="23" t="s">
        <v>345</v>
      </c>
      <c r="B265" s="24" t="s">
        <v>301</v>
      </c>
      <c r="C265" s="24" t="s">
        <v>115</v>
      </c>
      <c r="D265" s="24" t="s">
        <v>57</v>
      </c>
      <c r="E265" s="24" t="s">
        <v>346</v>
      </c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5"/>
      <c r="W265" s="25"/>
      <c r="X265" s="25"/>
      <c r="Y265" s="23"/>
      <c r="Z265" s="36">
        <f>Z266</f>
        <v>331.6</v>
      </c>
      <c r="AA265" s="30"/>
      <c r="AB265" s="30"/>
      <c r="AC265" s="27"/>
    </row>
    <row r="266" spans="1:29" ht="47.25">
      <c r="A266" s="23" t="s">
        <v>360</v>
      </c>
      <c r="B266" s="24" t="s">
        <v>301</v>
      </c>
      <c r="C266" s="24" t="s">
        <v>115</v>
      </c>
      <c r="D266" s="24" t="s">
        <v>57</v>
      </c>
      <c r="E266" s="24" t="s">
        <v>361</v>
      </c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5"/>
      <c r="W266" s="25"/>
      <c r="X266" s="25"/>
      <c r="Y266" s="23"/>
      <c r="Z266" s="36">
        <f>Z267</f>
        <v>331.6</v>
      </c>
      <c r="AA266" s="30"/>
      <c r="AB266" s="30"/>
      <c r="AC266" s="27"/>
    </row>
    <row r="267" spans="1:29" ht="47.25">
      <c r="A267" s="23" t="s">
        <v>362</v>
      </c>
      <c r="B267" s="24" t="s">
        <v>301</v>
      </c>
      <c r="C267" s="24" t="s">
        <v>115</v>
      </c>
      <c r="D267" s="24" t="s">
        <v>57</v>
      </c>
      <c r="E267" s="24" t="s">
        <v>363</v>
      </c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5"/>
      <c r="W267" s="25"/>
      <c r="X267" s="25"/>
      <c r="Y267" s="23"/>
      <c r="Z267" s="36">
        <f>Z268+Z270+Z272</f>
        <v>331.6</v>
      </c>
      <c r="AA267" s="30"/>
      <c r="AB267" s="30"/>
      <c r="AC267" s="27"/>
    </row>
    <row r="268" spans="1:29" ht="47.25">
      <c r="A268" s="23" t="s">
        <v>238</v>
      </c>
      <c r="B268" s="24" t="s">
        <v>301</v>
      </c>
      <c r="C268" s="24" t="s">
        <v>115</v>
      </c>
      <c r="D268" s="24" t="s">
        <v>57</v>
      </c>
      <c r="E268" s="24" t="s">
        <v>239</v>
      </c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 t="s">
        <v>9</v>
      </c>
      <c r="U268" s="24" t="s">
        <v>9</v>
      </c>
      <c r="V268" s="25" t="s">
        <v>9</v>
      </c>
      <c r="W268" s="25" t="s">
        <v>9</v>
      </c>
      <c r="X268" s="25" t="s">
        <v>9</v>
      </c>
      <c r="Y268" s="23" t="s">
        <v>238</v>
      </c>
      <c r="Z268" s="36">
        <f>Z269</f>
        <v>156.5</v>
      </c>
      <c r="AA268" s="26">
        <v>320000</v>
      </c>
      <c r="AB268" s="26">
        <v>320000</v>
      </c>
      <c r="AC268" s="23" t="s">
        <v>238</v>
      </c>
    </row>
    <row r="269" spans="1:29" ht="63">
      <c r="A269" s="27" t="s">
        <v>93</v>
      </c>
      <c r="B269" s="28" t="s">
        <v>301</v>
      </c>
      <c r="C269" s="28" t="s">
        <v>115</v>
      </c>
      <c r="D269" s="28" t="s">
        <v>57</v>
      </c>
      <c r="E269" s="28" t="s">
        <v>239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 t="s">
        <v>94</v>
      </c>
      <c r="U269" s="28" t="s">
        <v>9</v>
      </c>
      <c r="V269" s="29" t="s">
        <v>9</v>
      </c>
      <c r="W269" s="29" t="s">
        <v>9</v>
      </c>
      <c r="X269" s="29" t="s">
        <v>9</v>
      </c>
      <c r="Y269" s="27" t="s">
        <v>93</v>
      </c>
      <c r="Z269" s="37">
        <v>156.5</v>
      </c>
      <c r="AA269" s="30">
        <v>320000</v>
      </c>
      <c r="AB269" s="30">
        <v>320000</v>
      </c>
      <c r="AC269" s="27" t="s">
        <v>93</v>
      </c>
    </row>
    <row r="270" spans="1:29" ht="31.5">
      <c r="A270" s="11" t="s">
        <v>65</v>
      </c>
      <c r="B270" s="24" t="s">
        <v>301</v>
      </c>
      <c r="C270" s="9" t="s">
        <v>115</v>
      </c>
      <c r="D270" s="9" t="s">
        <v>57</v>
      </c>
      <c r="E270" s="9" t="s">
        <v>66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 t="s">
        <v>9</v>
      </c>
      <c r="U270" s="28"/>
      <c r="V270" s="29"/>
      <c r="W270" s="29"/>
      <c r="X270" s="29"/>
      <c r="Y270" s="27"/>
      <c r="Z270" s="36">
        <f>Z271</f>
        <v>35.8</v>
      </c>
      <c r="AA270" s="30"/>
      <c r="AB270" s="30"/>
      <c r="AC270" s="27"/>
    </row>
    <row r="271" spans="1:29" ht="31.5">
      <c r="A271" s="86" t="s">
        <v>18</v>
      </c>
      <c r="B271" s="28" t="s">
        <v>301</v>
      </c>
      <c r="C271" s="87" t="s">
        <v>115</v>
      </c>
      <c r="D271" s="87" t="s">
        <v>57</v>
      </c>
      <c r="E271" s="87" t="s">
        <v>66</v>
      </c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 t="s">
        <v>19</v>
      </c>
      <c r="U271" s="28"/>
      <c r="V271" s="29"/>
      <c r="W271" s="29"/>
      <c r="X271" s="29"/>
      <c r="Y271" s="27"/>
      <c r="Z271" s="37">
        <v>35.8</v>
      </c>
      <c r="AA271" s="30"/>
      <c r="AB271" s="30"/>
      <c r="AC271" s="27"/>
    </row>
    <row r="272" spans="1:29" ht="94.5">
      <c r="A272" s="23" t="s">
        <v>266</v>
      </c>
      <c r="B272" s="24" t="s">
        <v>301</v>
      </c>
      <c r="C272" s="24" t="s">
        <v>115</v>
      </c>
      <c r="D272" s="24" t="s">
        <v>57</v>
      </c>
      <c r="E272" s="24" t="s">
        <v>267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 t="s">
        <v>9</v>
      </c>
      <c r="U272" s="24" t="s">
        <v>9</v>
      </c>
      <c r="V272" s="25" t="s">
        <v>9</v>
      </c>
      <c r="W272" s="25" t="s">
        <v>9</v>
      </c>
      <c r="X272" s="25" t="s">
        <v>9</v>
      </c>
      <c r="Y272" s="23" t="s">
        <v>266</v>
      </c>
      <c r="Z272" s="36">
        <f>Z273</f>
        <v>139.3</v>
      </c>
      <c r="AA272" s="26"/>
      <c r="AB272" s="26"/>
      <c r="AC272" s="23" t="s">
        <v>266</v>
      </c>
    </row>
    <row r="273" spans="1:29" ht="63">
      <c r="A273" s="27" t="s">
        <v>93</v>
      </c>
      <c r="B273" s="28" t="s">
        <v>301</v>
      </c>
      <c r="C273" s="28" t="s">
        <v>115</v>
      </c>
      <c r="D273" s="28" t="s">
        <v>57</v>
      </c>
      <c r="E273" s="28" t="s">
        <v>267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 t="s">
        <v>94</v>
      </c>
      <c r="U273" s="28" t="s">
        <v>9</v>
      </c>
      <c r="V273" s="29" t="s">
        <v>9</v>
      </c>
      <c r="W273" s="29" t="s">
        <v>9</v>
      </c>
      <c r="X273" s="29" t="s">
        <v>9</v>
      </c>
      <c r="Y273" s="27" t="s">
        <v>93</v>
      </c>
      <c r="Z273" s="37">
        <v>139.3</v>
      </c>
      <c r="AA273" s="30"/>
      <c r="AB273" s="30"/>
      <c r="AC273" s="27" t="s">
        <v>93</v>
      </c>
    </row>
    <row r="274" spans="1:29" ht="15.75">
      <c r="A274" s="23" t="s">
        <v>268</v>
      </c>
      <c r="B274" s="24" t="s">
        <v>301</v>
      </c>
      <c r="C274" s="24" t="s">
        <v>62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5"/>
      <c r="W274" s="25"/>
      <c r="X274" s="25"/>
      <c r="Y274" s="23"/>
      <c r="Z274" s="36">
        <f>Z275+Z285</f>
        <v>49990.1</v>
      </c>
      <c r="AA274" s="30"/>
      <c r="AB274" s="30"/>
      <c r="AC274" s="27"/>
    </row>
    <row r="275" spans="1:29" ht="15.75">
      <c r="A275" s="23" t="s">
        <v>269</v>
      </c>
      <c r="B275" s="24" t="s">
        <v>301</v>
      </c>
      <c r="C275" s="24" t="s">
        <v>62</v>
      </c>
      <c r="D275" s="24" t="s">
        <v>7</v>
      </c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5"/>
      <c r="W275" s="25"/>
      <c r="X275" s="25"/>
      <c r="Y275" s="23"/>
      <c r="Z275" s="36">
        <f>Z276</f>
        <v>475.9</v>
      </c>
      <c r="AA275" s="30"/>
      <c r="AB275" s="30"/>
      <c r="AC275" s="27"/>
    </row>
    <row r="276" spans="1:29" ht="31.5">
      <c r="A276" s="23" t="s">
        <v>345</v>
      </c>
      <c r="B276" s="24" t="s">
        <v>301</v>
      </c>
      <c r="C276" s="24" t="s">
        <v>62</v>
      </c>
      <c r="D276" s="24" t="s">
        <v>7</v>
      </c>
      <c r="E276" s="24" t="s">
        <v>346</v>
      </c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5"/>
      <c r="W276" s="25"/>
      <c r="X276" s="25"/>
      <c r="Y276" s="23"/>
      <c r="Z276" s="36">
        <f>Z277</f>
        <v>475.9</v>
      </c>
      <c r="AA276" s="30"/>
      <c r="AB276" s="30"/>
      <c r="AC276" s="27"/>
    </row>
    <row r="277" spans="1:29" ht="31.5">
      <c r="A277" s="23" t="s">
        <v>368</v>
      </c>
      <c r="B277" s="24" t="s">
        <v>301</v>
      </c>
      <c r="C277" s="24" t="s">
        <v>62</v>
      </c>
      <c r="D277" s="24" t="s">
        <v>7</v>
      </c>
      <c r="E277" s="24" t="s">
        <v>369</v>
      </c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5"/>
      <c r="W277" s="25"/>
      <c r="X277" s="25"/>
      <c r="Y277" s="23"/>
      <c r="Z277" s="36">
        <f>Z278</f>
        <v>475.9</v>
      </c>
      <c r="AA277" s="30"/>
      <c r="AB277" s="30"/>
      <c r="AC277" s="27"/>
    </row>
    <row r="278" spans="1:29" ht="47.25">
      <c r="A278" s="23" t="s">
        <v>371</v>
      </c>
      <c r="B278" s="24" t="s">
        <v>301</v>
      </c>
      <c r="C278" s="24" t="s">
        <v>62</v>
      </c>
      <c r="D278" s="24" t="s">
        <v>7</v>
      </c>
      <c r="E278" s="24" t="s">
        <v>372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5"/>
      <c r="W278" s="25"/>
      <c r="X278" s="25"/>
      <c r="Y278" s="23"/>
      <c r="Z278" s="36">
        <f>Z279+Z281+Z283</f>
        <v>475.9</v>
      </c>
      <c r="AA278" s="30"/>
      <c r="AB278" s="30"/>
      <c r="AC278" s="27"/>
    </row>
    <row r="279" spans="1:29" ht="31.5">
      <c r="A279" s="23" t="s">
        <v>270</v>
      </c>
      <c r="B279" s="24" t="s">
        <v>301</v>
      </c>
      <c r="C279" s="24" t="s">
        <v>62</v>
      </c>
      <c r="D279" s="24" t="s">
        <v>7</v>
      </c>
      <c r="E279" s="24" t="s">
        <v>271</v>
      </c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 t="s">
        <v>9</v>
      </c>
      <c r="U279" s="24" t="s">
        <v>9</v>
      </c>
      <c r="V279" s="25" t="s">
        <v>9</v>
      </c>
      <c r="W279" s="25" t="s">
        <v>9</v>
      </c>
      <c r="X279" s="25" t="s">
        <v>9</v>
      </c>
      <c r="Y279" s="23" t="s">
        <v>270</v>
      </c>
      <c r="Z279" s="36">
        <f>Z280</f>
        <v>85.7</v>
      </c>
      <c r="AA279" s="26">
        <v>18000</v>
      </c>
      <c r="AB279" s="26">
        <v>18000</v>
      </c>
      <c r="AC279" s="23" t="s">
        <v>270</v>
      </c>
    </row>
    <row r="280" spans="1:29" ht="47.25">
      <c r="A280" s="27" t="s">
        <v>18</v>
      </c>
      <c r="B280" s="28" t="s">
        <v>301</v>
      </c>
      <c r="C280" s="28" t="s">
        <v>62</v>
      </c>
      <c r="D280" s="28" t="s">
        <v>7</v>
      </c>
      <c r="E280" s="28" t="s">
        <v>271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 t="s">
        <v>19</v>
      </c>
      <c r="U280" s="28" t="s">
        <v>9</v>
      </c>
      <c r="V280" s="29" t="s">
        <v>9</v>
      </c>
      <c r="W280" s="29" t="s">
        <v>9</v>
      </c>
      <c r="X280" s="29" t="s">
        <v>9</v>
      </c>
      <c r="Y280" s="27" t="s">
        <v>18</v>
      </c>
      <c r="Z280" s="37">
        <v>85.7</v>
      </c>
      <c r="AA280" s="30">
        <v>18000</v>
      </c>
      <c r="AB280" s="30">
        <v>18000</v>
      </c>
      <c r="AC280" s="27" t="s">
        <v>18</v>
      </c>
    </row>
    <row r="281" spans="1:29" ht="47.25">
      <c r="A281" s="23" t="s">
        <v>272</v>
      </c>
      <c r="B281" s="24" t="s">
        <v>301</v>
      </c>
      <c r="C281" s="24" t="s">
        <v>62</v>
      </c>
      <c r="D281" s="24" t="s">
        <v>7</v>
      </c>
      <c r="E281" s="24" t="s">
        <v>273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 t="s">
        <v>9</v>
      </c>
      <c r="U281" s="24" t="s">
        <v>9</v>
      </c>
      <c r="V281" s="25" t="s">
        <v>9</v>
      </c>
      <c r="W281" s="25" t="s">
        <v>9</v>
      </c>
      <c r="X281" s="25" t="s">
        <v>9</v>
      </c>
      <c r="Y281" s="23" t="s">
        <v>272</v>
      </c>
      <c r="Z281" s="36">
        <f>Z282</f>
        <v>380.2</v>
      </c>
      <c r="AA281" s="26">
        <v>518000</v>
      </c>
      <c r="AB281" s="26">
        <v>518000</v>
      </c>
      <c r="AC281" s="23" t="s">
        <v>272</v>
      </c>
    </row>
    <row r="282" spans="1:29" ht="47.25">
      <c r="A282" s="27" t="s">
        <v>18</v>
      </c>
      <c r="B282" s="28" t="s">
        <v>301</v>
      </c>
      <c r="C282" s="28" t="s">
        <v>62</v>
      </c>
      <c r="D282" s="28" t="s">
        <v>7</v>
      </c>
      <c r="E282" s="28" t="s">
        <v>273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 t="s">
        <v>19</v>
      </c>
      <c r="U282" s="28" t="s">
        <v>9</v>
      </c>
      <c r="V282" s="29" t="s">
        <v>9</v>
      </c>
      <c r="W282" s="29" t="s">
        <v>9</v>
      </c>
      <c r="X282" s="29" t="s">
        <v>9</v>
      </c>
      <c r="Y282" s="27" t="s">
        <v>18</v>
      </c>
      <c r="Z282" s="37">
        <v>380.2</v>
      </c>
      <c r="AA282" s="30">
        <v>518000</v>
      </c>
      <c r="AB282" s="30">
        <v>518000</v>
      </c>
      <c r="AC282" s="27" t="s">
        <v>18</v>
      </c>
    </row>
    <row r="283" spans="1:29" ht="31.5">
      <c r="A283" s="23" t="s">
        <v>274</v>
      </c>
      <c r="B283" s="24" t="s">
        <v>301</v>
      </c>
      <c r="C283" s="24" t="s">
        <v>62</v>
      </c>
      <c r="D283" s="24" t="s">
        <v>7</v>
      </c>
      <c r="E283" s="24" t="s">
        <v>275</v>
      </c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 t="s">
        <v>9</v>
      </c>
      <c r="U283" s="24" t="s">
        <v>9</v>
      </c>
      <c r="V283" s="25" t="s">
        <v>9</v>
      </c>
      <c r="W283" s="25" t="s">
        <v>9</v>
      </c>
      <c r="X283" s="25" t="s">
        <v>9</v>
      </c>
      <c r="Y283" s="23" t="s">
        <v>274</v>
      </c>
      <c r="Z283" s="36">
        <f>Z284</f>
        <v>10</v>
      </c>
      <c r="AA283" s="26">
        <v>80000</v>
      </c>
      <c r="AB283" s="26">
        <v>80000</v>
      </c>
      <c r="AC283" s="23" t="s">
        <v>274</v>
      </c>
    </row>
    <row r="284" spans="1:29" ht="47.25">
      <c r="A284" s="27" t="s">
        <v>18</v>
      </c>
      <c r="B284" s="28" t="s">
        <v>301</v>
      </c>
      <c r="C284" s="28" t="s">
        <v>62</v>
      </c>
      <c r="D284" s="28" t="s">
        <v>7</v>
      </c>
      <c r="E284" s="28" t="s">
        <v>275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 t="s">
        <v>19</v>
      </c>
      <c r="U284" s="28" t="s">
        <v>9</v>
      </c>
      <c r="V284" s="29" t="s">
        <v>9</v>
      </c>
      <c r="W284" s="29" t="s">
        <v>9</v>
      </c>
      <c r="X284" s="29" t="s">
        <v>9</v>
      </c>
      <c r="Y284" s="27" t="s">
        <v>18</v>
      </c>
      <c r="Z284" s="37">
        <v>10</v>
      </c>
      <c r="AA284" s="30">
        <v>80000</v>
      </c>
      <c r="AB284" s="30">
        <v>80000</v>
      </c>
      <c r="AC284" s="27" t="s">
        <v>18</v>
      </c>
    </row>
    <row r="285" spans="1:29" ht="15.75">
      <c r="A285" s="23" t="s">
        <v>276</v>
      </c>
      <c r="B285" s="24" t="s">
        <v>301</v>
      </c>
      <c r="C285" s="24" t="s">
        <v>62</v>
      </c>
      <c r="D285" s="24" t="s">
        <v>156</v>
      </c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5"/>
      <c r="W285" s="25"/>
      <c r="X285" s="25"/>
      <c r="Y285" s="23"/>
      <c r="Z285" s="36">
        <f>Z286</f>
        <v>49514.2</v>
      </c>
      <c r="AA285" s="30"/>
      <c r="AB285" s="30"/>
      <c r="AC285" s="27"/>
    </row>
    <row r="286" spans="1:29" ht="31.5">
      <c r="A286" s="23" t="s">
        <v>345</v>
      </c>
      <c r="B286" s="24" t="s">
        <v>301</v>
      </c>
      <c r="C286" s="24" t="s">
        <v>62</v>
      </c>
      <c r="D286" s="24" t="s">
        <v>156</v>
      </c>
      <c r="E286" s="24" t="s">
        <v>346</v>
      </c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5"/>
      <c r="W286" s="25"/>
      <c r="X286" s="25"/>
      <c r="Y286" s="23"/>
      <c r="Z286" s="36">
        <f>Z287</f>
        <v>49514.2</v>
      </c>
      <c r="AA286" s="30"/>
      <c r="AB286" s="30"/>
      <c r="AC286" s="27"/>
    </row>
    <row r="287" spans="1:29" ht="31.5">
      <c r="A287" s="23" t="s">
        <v>368</v>
      </c>
      <c r="B287" s="24" t="s">
        <v>301</v>
      </c>
      <c r="C287" s="24" t="s">
        <v>62</v>
      </c>
      <c r="D287" s="24" t="s">
        <v>156</v>
      </c>
      <c r="E287" s="24" t="s">
        <v>369</v>
      </c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5"/>
      <c r="W287" s="25"/>
      <c r="X287" s="25"/>
      <c r="Y287" s="23"/>
      <c r="Z287" s="36">
        <f>Z288</f>
        <v>49514.2</v>
      </c>
      <c r="AA287" s="30"/>
      <c r="AB287" s="30"/>
      <c r="AC287" s="27"/>
    </row>
    <row r="288" spans="1:29" ht="47.25">
      <c r="A288" s="23" t="s">
        <v>337</v>
      </c>
      <c r="B288" s="24" t="s">
        <v>301</v>
      </c>
      <c r="C288" s="24" t="s">
        <v>62</v>
      </c>
      <c r="D288" s="24" t="s">
        <v>156</v>
      </c>
      <c r="E288" s="24" t="s">
        <v>370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5"/>
      <c r="W288" s="25"/>
      <c r="X288" s="25"/>
      <c r="Y288" s="23"/>
      <c r="Z288" s="36">
        <f>Z289+Z291</f>
        <v>49514.2</v>
      </c>
      <c r="AA288" s="30"/>
      <c r="AB288" s="30"/>
      <c r="AC288" s="27"/>
    </row>
    <row r="289" spans="1:29" ht="47.25">
      <c r="A289" s="23" t="s">
        <v>277</v>
      </c>
      <c r="B289" s="24" t="s">
        <v>301</v>
      </c>
      <c r="C289" s="24" t="s">
        <v>62</v>
      </c>
      <c r="D289" s="24" t="s">
        <v>156</v>
      </c>
      <c r="E289" s="24" t="s">
        <v>278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 t="s">
        <v>9</v>
      </c>
      <c r="U289" s="24" t="s">
        <v>9</v>
      </c>
      <c r="V289" s="25" t="s">
        <v>9</v>
      </c>
      <c r="W289" s="25" t="s">
        <v>9</v>
      </c>
      <c r="X289" s="25" t="s">
        <v>9</v>
      </c>
      <c r="Y289" s="23" t="s">
        <v>277</v>
      </c>
      <c r="Z289" s="36">
        <f>Z290</f>
        <v>49474.1</v>
      </c>
      <c r="AA289" s="26"/>
      <c r="AB289" s="26"/>
      <c r="AC289" s="23" t="s">
        <v>277</v>
      </c>
    </row>
    <row r="290" spans="1:29" ht="15.75">
      <c r="A290" s="27" t="s">
        <v>85</v>
      </c>
      <c r="B290" s="28" t="s">
        <v>301</v>
      </c>
      <c r="C290" s="28" t="s">
        <v>62</v>
      </c>
      <c r="D290" s="28" t="s">
        <v>156</v>
      </c>
      <c r="E290" s="28" t="s">
        <v>278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 t="s">
        <v>86</v>
      </c>
      <c r="U290" s="28" t="s">
        <v>9</v>
      </c>
      <c r="V290" s="29" t="s">
        <v>9</v>
      </c>
      <c r="W290" s="29" t="s">
        <v>9</v>
      </c>
      <c r="X290" s="29" t="s">
        <v>9</v>
      </c>
      <c r="Y290" s="27" t="s">
        <v>85</v>
      </c>
      <c r="Z290" s="37">
        <v>49474.1</v>
      </c>
      <c r="AA290" s="30"/>
      <c r="AB290" s="30"/>
      <c r="AC290" s="27" t="s">
        <v>85</v>
      </c>
    </row>
    <row r="291" spans="1:29" ht="63">
      <c r="A291" s="23" t="s">
        <v>279</v>
      </c>
      <c r="B291" s="24" t="s">
        <v>301</v>
      </c>
      <c r="C291" s="24" t="s">
        <v>62</v>
      </c>
      <c r="D291" s="24" t="s">
        <v>156</v>
      </c>
      <c r="E291" s="24" t="s">
        <v>280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 t="s">
        <v>9</v>
      </c>
      <c r="U291" s="24" t="s">
        <v>9</v>
      </c>
      <c r="V291" s="25" t="s">
        <v>9</v>
      </c>
      <c r="W291" s="25" t="s">
        <v>9</v>
      </c>
      <c r="X291" s="25" t="s">
        <v>9</v>
      </c>
      <c r="Y291" s="23" t="s">
        <v>279</v>
      </c>
      <c r="Z291" s="36">
        <f>Z292</f>
        <v>40.1</v>
      </c>
      <c r="AA291" s="26"/>
      <c r="AB291" s="26"/>
      <c r="AC291" s="23" t="s">
        <v>279</v>
      </c>
    </row>
    <row r="292" spans="1:29" ht="15.75">
      <c r="A292" s="27" t="s">
        <v>85</v>
      </c>
      <c r="B292" s="28" t="s">
        <v>301</v>
      </c>
      <c r="C292" s="28" t="s">
        <v>62</v>
      </c>
      <c r="D292" s="28" t="s">
        <v>156</v>
      </c>
      <c r="E292" s="28" t="s">
        <v>280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 t="s">
        <v>86</v>
      </c>
      <c r="U292" s="28" t="s">
        <v>9</v>
      </c>
      <c r="V292" s="29" t="s">
        <v>9</v>
      </c>
      <c r="W292" s="29" t="s">
        <v>9</v>
      </c>
      <c r="X292" s="29" t="s">
        <v>9</v>
      </c>
      <c r="Y292" s="27" t="s">
        <v>85</v>
      </c>
      <c r="Z292" s="37">
        <v>40.1</v>
      </c>
      <c r="AA292" s="30"/>
      <c r="AB292" s="30"/>
      <c r="AC292" s="27" t="s">
        <v>85</v>
      </c>
    </row>
    <row r="293" spans="1:29" ht="15.75">
      <c r="A293" s="23" t="s">
        <v>281</v>
      </c>
      <c r="B293" s="24" t="s">
        <v>301</v>
      </c>
      <c r="C293" s="24" t="s">
        <v>119</v>
      </c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5"/>
      <c r="W293" s="25"/>
      <c r="X293" s="25"/>
      <c r="Y293" s="23"/>
      <c r="Z293" s="36">
        <f aca="true" t="shared" si="1" ref="Z293:Z298">Z294</f>
        <v>2450</v>
      </c>
      <c r="AA293" s="30"/>
      <c r="AB293" s="30"/>
      <c r="AC293" s="27"/>
    </row>
    <row r="294" spans="1:29" ht="15.75">
      <c r="A294" s="23" t="s">
        <v>282</v>
      </c>
      <c r="B294" s="24" t="s">
        <v>301</v>
      </c>
      <c r="C294" s="24" t="s">
        <v>119</v>
      </c>
      <c r="D294" s="24" t="s">
        <v>156</v>
      </c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5"/>
      <c r="W294" s="25"/>
      <c r="X294" s="25"/>
      <c r="Y294" s="23"/>
      <c r="Z294" s="36">
        <f t="shared" si="1"/>
        <v>2450</v>
      </c>
      <c r="AA294" s="30"/>
      <c r="AB294" s="30"/>
      <c r="AC294" s="27"/>
    </row>
    <row r="295" spans="1:29" ht="47.25">
      <c r="A295" s="23" t="s">
        <v>417</v>
      </c>
      <c r="B295" s="24" t="s">
        <v>301</v>
      </c>
      <c r="C295" s="24" t="s">
        <v>119</v>
      </c>
      <c r="D295" s="24" t="s">
        <v>156</v>
      </c>
      <c r="E295" s="24" t="s">
        <v>418</v>
      </c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5"/>
      <c r="W295" s="25"/>
      <c r="X295" s="25"/>
      <c r="Y295" s="23"/>
      <c r="Z295" s="36">
        <f t="shared" si="1"/>
        <v>2450</v>
      </c>
      <c r="AA295" s="30"/>
      <c r="AB295" s="30"/>
      <c r="AC295" s="27"/>
    </row>
    <row r="296" spans="1:29" ht="31.5">
      <c r="A296" s="23" t="s">
        <v>419</v>
      </c>
      <c r="B296" s="24" t="s">
        <v>301</v>
      </c>
      <c r="C296" s="24" t="s">
        <v>119</v>
      </c>
      <c r="D296" s="24" t="s">
        <v>156</v>
      </c>
      <c r="E296" s="24" t="s">
        <v>420</v>
      </c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5"/>
      <c r="W296" s="25"/>
      <c r="X296" s="25"/>
      <c r="Y296" s="23"/>
      <c r="Z296" s="36">
        <f t="shared" si="1"/>
        <v>2450</v>
      </c>
      <c r="AA296" s="30"/>
      <c r="AB296" s="30"/>
      <c r="AC296" s="27"/>
    </row>
    <row r="297" spans="1:29" ht="15.75">
      <c r="A297" s="23" t="s">
        <v>358</v>
      </c>
      <c r="B297" s="24" t="s">
        <v>301</v>
      </c>
      <c r="C297" s="24" t="s">
        <v>119</v>
      </c>
      <c r="D297" s="24" t="s">
        <v>156</v>
      </c>
      <c r="E297" s="24" t="s">
        <v>421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5"/>
      <c r="W297" s="25"/>
      <c r="X297" s="25"/>
      <c r="Y297" s="23"/>
      <c r="Z297" s="36">
        <f t="shared" si="1"/>
        <v>2450</v>
      </c>
      <c r="AA297" s="30"/>
      <c r="AB297" s="30"/>
      <c r="AC297" s="27"/>
    </row>
    <row r="298" spans="1:29" ht="78.75">
      <c r="A298" s="23" t="s">
        <v>75</v>
      </c>
      <c r="B298" s="24" t="s">
        <v>301</v>
      </c>
      <c r="C298" s="24" t="s">
        <v>119</v>
      </c>
      <c r="D298" s="24" t="s">
        <v>156</v>
      </c>
      <c r="E298" s="24" t="s">
        <v>76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 t="s">
        <v>9</v>
      </c>
      <c r="U298" s="24" t="s">
        <v>9</v>
      </c>
      <c r="V298" s="25" t="s">
        <v>9</v>
      </c>
      <c r="W298" s="25" t="s">
        <v>9</v>
      </c>
      <c r="X298" s="25" t="s">
        <v>9</v>
      </c>
      <c r="Y298" s="23" t="s">
        <v>75</v>
      </c>
      <c r="Z298" s="36">
        <f t="shared" si="1"/>
        <v>2450</v>
      </c>
      <c r="AA298" s="26">
        <v>3400000</v>
      </c>
      <c r="AB298" s="26">
        <v>3400000</v>
      </c>
      <c r="AC298" s="23" t="s">
        <v>75</v>
      </c>
    </row>
    <row r="299" spans="1:29" ht="63">
      <c r="A299" s="27" t="s">
        <v>93</v>
      </c>
      <c r="B299" s="28" t="s">
        <v>301</v>
      </c>
      <c r="C299" s="28" t="s">
        <v>119</v>
      </c>
      <c r="D299" s="28" t="s">
        <v>156</v>
      </c>
      <c r="E299" s="28" t="s">
        <v>76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 t="s">
        <v>94</v>
      </c>
      <c r="U299" s="28" t="s">
        <v>9</v>
      </c>
      <c r="V299" s="29" t="s">
        <v>9</v>
      </c>
      <c r="W299" s="29" t="s">
        <v>9</v>
      </c>
      <c r="X299" s="29" t="s">
        <v>9</v>
      </c>
      <c r="Y299" s="27" t="s">
        <v>93</v>
      </c>
      <c r="Z299" s="37">
        <v>2450</v>
      </c>
      <c r="AA299" s="30">
        <v>3400000</v>
      </c>
      <c r="AB299" s="30">
        <v>3400000</v>
      </c>
      <c r="AC299" s="27" t="s">
        <v>93</v>
      </c>
    </row>
    <row r="300" spans="1:29" ht="110.25">
      <c r="A300" s="19" t="s">
        <v>302</v>
      </c>
      <c r="B300" s="20" t="s">
        <v>303</v>
      </c>
      <c r="C300" s="20" t="s">
        <v>9</v>
      </c>
      <c r="D300" s="20" t="s">
        <v>9</v>
      </c>
      <c r="E300" s="20" t="s">
        <v>9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 t="s">
        <v>9</v>
      </c>
      <c r="U300" s="20" t="s">
        <v>9</v>
      </c>
      <c r="V300" s="21" t="s">
        <v>9</v>
      </c>
      <c r="W300" s="21" t="s">
        <v>9</v>
      </c>
      <c r="X300" s="21" t="s">
        <v>9</v>
      </c>
      <c r="Y300" s="19" t="s">
        <v>302</v>
      </c>
      <c r="Z300" s="35">
        <f>Z301+Z318</f>
        <v>4262.400000000001</v>
      </c>
      <c r="AA300" s="22">
        <v>1623000</v>
      </c>
      <c r="AB300" s="22">
        <v>1623000</v>
      </c>
      <c r="AC300" s="19" t="s">
        <v>302</v>
      </c>
    </row>
    <row r="301" spans="1:29" ht="15.75">
      <c r="A301" s="23" t="s">
        <v>6</v>
      </c>
      <c r="B301" s="24" t="s">
        <v>303</v>
      </c>
      <c r="C301" s="24" t="s">
        <v>7</v>
      </c>
      <c r="D301" s="24"/>
      <c r="E301" s="24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1"/>
      <c r="W301" s="21"/>
      <c r="X301" s="21"/>
      <c r="Y301" s="19"/>
      <c r="Z301" s="36">
        <f>Z302+Z308</f>
        <v>4152.400000000001</v>
      </c>
      <c r="AA301" s="22"/>
      <c r="AB301" s="22"/>
      <c r="AC301" s="19"/>
    </row>
    <row r="302" spans="1:29" ht="47.25">
      <c r="A302" s="23" t="s">
        <v>21</v>
      </c>
      <c r="B302" s="24" t="s">
        <v>303</v>
      </c>
      <c r="C302" s="24" t="s">
        <v>7</v>
      </c>
      <c r="D302" s="24" t="s">
        <v>22</v>
      </c>
      <c r="E302" s="24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1"/>
      <c r="W302" s="21"/>
      <c r="X302" s="21"/>
      <c r="Y302" s="19"/>
      <c r="Z302" s="36">
        <f>Z303</f>
        <v>226.1</v>
      </c>
      <c r="AA302" s="22"/>
      <c r="AB302" s="22"/>
      <c r="AC302" s="19"/>
    </row>
    <row r="303" spans="1:29" ht="47.25">
      <c r="A303" s="23" t="s">
        <v>417</v>
      </c>
      <c r="B303" s="24" t="s">
        <v>303</v>
      </c>
      <c r="C303" s="24" t="s">
        <v>7</v>
      </c>
      <c r="D303" s="24" t="s">
        <v>22</v>
      </c>
      <c r="E303" s="24" t="s">
        <v>418</v>
      </c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1"/>
      <c r="W303" s="21"/>
      <c r="X303" s="21"/>
      <c r="Y303" s="19"/>
      <c r="Z303" s="36">
        <f>Z304</f>
        <v>226.1</v>
      </c>
      <c r="AA303" s="22"/>
      <c r="AB303" s="22"/>
      <c r="AC303" s="19"/>
    </row>
    <row r="304" spans="1:29" ht="31.5">
      <c r="A304" s="23" t="s">
        <v>422</v>
      </c>
      <c r="B304" s="24" t="s">
        <v>303</v>
      </c>
      <c r="C304" s="24" t="s">
        <v>7</v>
      </c>
      <c r="D304" s="24" t="s">
        <v>22</v>
      </c>
      <c r="E304" s="24" t="s">
        <v>423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1"/>
      <c r="W304" s="21"/>
      <c r="X304" s="21"/>
      <c r="Y304" s="19"/>
      <c r="Z304" s="36">
        <f>Z305</f>
        <v>226.1</v>
      </c>
      <c r="AA304" s="22"/>
      <c r="AB304" s="22"/>
      <c r="AC304" s="19"/>
    </row>
    <row r="305" spans="1:29" ht="15.75">
      <c r="A305" s="23" t="s">
        <v>358</v>
      </c>
      <c r="B305" s="24" t="s">
        <v>303</v>
      </c>
      <c r="C305" s="24" t="s">
        <v>7</v>
      </c>
      <c r="D305" s="24" t="s">
        <v>22</v>
      </c>
      <c r="E305" s="24" t="s">
        <v>424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1"/>
      <c r="W305" s="21"/>
      <c r="X305" s="21"/>
      <c r="Y305" s="19"/>
      <c r="Z305" s="36">
        <f>Z306</f>
        <v>226.1</v>
      </c>
      <c r="AA305" s="22"/>
      <c r="AB305" s="22"/>
      <c r="AC305" s="19"/>
    </row>
    <row r="306" spans="1:29" ht="47.25">
      <c r="A306" s="23" t="s">
        <v>31</v>
      </c>
      <c r="B306" s="24" t="s">
        <v>303</v>
      </c>
      <c r="C306" s="24" t="s">
        <v>7</v>
      </c>
      <c r="D306" s="24" t="s">
        <v>22</v>
      </c>
      <c r="E306" s="24" t="s">
        <v>32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 t="s">
        <v>9</v>
      </c>
      <c r="U306" s="24" t="s">
        <v>9</v>
      </c>
      <c r="V306" s="25" t="s">
        <v>9</v>
      </c>
      <c r="W306" s="25" t="s">
        <v>9</v>
      </c>
      <c r="X306" s="25" t="s">
        <v>9</v>
      </c>
      <c r="Y306" s="23" t="s">
        <v>31</v>
      </c>
      <c r="Z306" s="36">
        <f>Z307</f>
        <v>226.1</v>
      </c>
      <c r="AA306" s="26">
        <v>713000</v>
      </c>
      <c r="AB306" s="26">
        <v>713000</v>
      </c>
      <c r="AC306" s="23" t="s">
        <v>31</v>
      </c>
    </row>
    <row r="307" spans="1:29" ht="47.25">
      <c r="A307" s="27" t="s">
        <v>18</v>
      </c>
      <c r="B307" s="28" t="s">
        <v>303</v>
      </c>
      <c r="C307" s="28" t="s">
        <v>7</v>
      </c>
      <c r="D307" s="28" t="s">
        <v>22</v>
      </c>
      <c r="E307" s="28" t="s">
        <v>32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 t="s">
        <v>19</v>
      </c>
      <c r="U307" s="28" t="s">
        <v>9</v>
      </c>
      <c r="V307" s="29" t="s">
        <v>9</v>
      </c>
      <c r="W307" s="29" t="s">
        <v>9</v>
      </c>
      <c r="X307" s="29" t="s">
        <v>9</v>
      </c>
      <c r="Y307" s="27" t="s">
        <v>18</v>
      </c>
      <c r="Z307" s="37">
        <v>226.1</v>
      </c>
      <c r="AA307" s="30">
        <v>708000</v>
      </c>
      <c r="AB307" s="30">
        <v>708000</v>
      </c>
      <c r="AC307" s="27" t="s">
        <v>18</v>
      </c>
    </row>
    <row r="308" spans="1:29" ht="15.75">
      <c r="A308" s="23" t="s">
        <v>63</v>
      </c>
      <c r="B308" s="24" t="s">
        <v>303</v>
      </c>
      <c r="C308" s="24" t="s">
        <v>7</v>
      </c>
      <c r="D308" s="24" t="s">
        <v>64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5"/>
      <c r="W308" s="25"/>
      <c r="X308" s="25"/>
      <c r="Y308" s="23"/>
      <c r="Z308" s="36">
        <f>Z309+Z314</f>
        <v>3926.3</v>
      </c>
      <c r="AA308" s="30"/>
      <c r="AB308" s="30"/>
      <c r="AC308" s="27"/>
    </row>
    <row r="309" spans="1:29" ht="47.25">
      <c r="A309" s="23" t="s">
        <v>417</v>
      </c>
      <c r="B309" s="24" t="s">
        <v>303</v>
      </c>
      <c r="C309" s="24" t="s">
        <v>7</v>
      </c>
      <c r="D309" s="24" t="s">
        <v>64</v>
      </c>
      <c r="E309" s="24" t="s">
        <v>418</v>
      </c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5"/>
      <c r="W309" s="25"/>
      <c r="X309" s="25"/>
      <c r="Y309" s="23"/>
      <c r="Z309" s="36">
        <f>Z310</f>
        <v>332</v>
      </c>
      <c r="AA309" s="30"/>
      <c r="AB309" s="30"/>
      <c r="AC309" s="27"/>
    </row>
    <row r="310" spans="1:29" ht="31.5">
      <c r="A310" s="23" t="s">
        <v>422</v>
      </c>
      <c r="B310" s="24" t="s">
        <v>303</v>
      </c>
      <c r="C310" s="24" t="s">
        <v>7</v>
      </c>
      <c r="D310" s="24" t="s">
        <v>64</v>
      </c>
      <c r="E310" s="24" t="s">
        <v>423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5"/>
      <c r="W310" s="25"/>
      <c r="X310" s="25"/>
      <c r="Y310" s="23"/>
      <c r="Z310" s="36">
        <f>Z311</f>
        <v>332</v>
      </c>
      <c r="AA310" s="30"/>
      <c r="AB310" s="30"/>
      <c r="AC310" s="27"/>
    </row>
    <row r="311" spans="1:29" ht="31.5">
      <c r="A311" s="27" t="s">
        <v>425</v>
      </c>
      <c r="B311" s="24" t="s">
        <v>303</v>
      </c>
      <c r="C311" s="24" t="s">
        <v>7</v>
      </c>
      <c r="D311" s="24" t="s">
        <v>64</v>
      </c>
      <c r="E311" s="24" t="s">
        <v>426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9"/>
      <c r="W311" s="29"/>
      <c r="X311" s="29"/>
      <c r="Y311" s="27"/>
      <c r="Z311" s="36">
        <f>Z312</f>
        <v>332</v>
      </c>
      <c r="AA311" s="30"/>
      <c r="AB311" s="30"/>
      <c r="AC311" s="27"/>
    </row>
    <row r="312" spans="1:29" ht="94.5">
      <c r="A312" s="23" t="s">
        <v>77</v>
      </c>
      <c r="B312" s="24" t="s">
        <v>303</v>
      </c>
      <c r="C312" s="24" t="s">
        <v>7</v>
      </c>
      <c r="D312" s="24" t="s">
        <v>64</v>
      </c>
      <c r="E312" s="24" t="s">
        <v>78</v>
      </c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 t="s">
        <v>9</v>
      </c>
      <c r="U312" s="24" t="s">
        <v>9</v>
      </c>
      <c r="V312" s="25" t="s">
        <v>9</v>
      </c>
      <c r="W312" s="25" t="s">
        <v>9</v>
      </c>
      <c r="X312" s="25" t="s">
        <v>9</v>
      </c>
      <c r="Y312" s="23" t="s">
        <v>77</v>
      </c>
      <c r="Z312" s="36">
        <f>Z313</f>
        <v>332</v>
      </c>
      <c r="AA312" s="26">
        <v>500000</v>
      </c>
      <c r="AB312" s="26">
        <v>500000</v>
      </c>
      <c r="AC312" s="23" t="s">
        <v>77</v>
      </c>
    </row>
    <row r="313" spans="1:29" ht="47.25">
      <c r="A313" s="27" t="s">
        <v>18</v>
      </c>
      <c r="B313" s="28" t="s">
        <v>303</v>
      </c>
      <c r="C313" s="28" t="s">
        <v>7</v>
      </c>
      <c r="D313" s="28" t="s">
        <v>64</v>
      </c>
      <c r="E313" s="28" t="s">
        <v>78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 t="s">
        <v>19</v>
      </c>
      <c r="U313" s="28" t="s">
        <v>9</v>
      </c>
      <c r="V313" s="29" t="s">
        <v>9</v>
      </c>
      <c r="W313" s="29" t="s">
        <v>9</v>
      </c>
      <c r="X313" s="29" t="s">
        <v>9</v>
      </c>
      <c r="Y313" s="27" t="s">
        <v>18</v>
      </c>
      <c r="Z313" s="37">
        <v>332</v>
      </c>
      <c r="AA313" s="30">
        <v>490000</v>
      </c>
      <c r="AB313" s="30">
        <v>490000</v>
      </c>
      <c r="AC313" s="27" t="s">
        <v>18</v>
      </c>
    </row>
    <row r="314" spans="1:29" ht="15.75">
      <c r="A314" s="11" t="s">
        <v>506</v>
      </c>
      <c r="B314" s="24" t="s">
        <v>303</v>
      </c>
      <c r="C314" s="9" t="s">
        <v>7</v>
      </c>
      <c r="D314" s="9" t="s">
        <v>64</v>
      </c>
      <c r="E314" s="9" t="s">
        <v>504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28"/>
      <c r="V314" s="29"/>
      <c r="W314" s="29"/>
      <c r="X314" s="29"/>
      <c r="Y314" s="27"/>
      <c r="Z314" s="36">
        <f>Z315</f>
        <v>3594.3</v>
      </c>
      <c r="AA314" s="30"/>
      <c r="AB314" s="30"/>
      <c r="AC314" s="27"/>
    </row>
    <row r="315" spans="1:29" ht="15.75">
      <c r="A315" s="11" t="s">
        <v>506</v>
      </c>
      <c r="B315" s="24" t="s">
        <v>303</v>
      </c>
      <c r="C315" s="9" t="s">
        <v>7</v>
      </c>
      <c r="D315" s="9" t="s">
        <v>64</v>
      </c>
      <c r="E315" s="9" t="s">
        <v>503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28"/>
      <c r="V315" s="29"/>
      <c r="W315" s="29"/>
      <c r="X315" s="29"/>
      <c r="Y315" s="27"/>
      <c r="Z315" s="36">
        <f>Z316</f>
        <v>3594.3</v>
      </c>
      <c r="AA315" s="30"/>
      <c r="AB315" s="30"/>
      <c r="AC315" s="27"/>
    </row>
    <row r="316" spans="1:29" ht="31.5">
      <c r="A316" s="11" t="s">
        <v>505</v>
      </c>
      <c r="B316" s="24" t="s">
        <v>303</v>
      </c>
      <c r="C316" s="9" t="s">
        <v>7</v>
      </c>
      <c r="D316" s="9" t="s">
        <v>64</v>
      </c>
      <c r="E316" s="9" t="s">
        <v>502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28"/>
      <c r="V316" s="29"/>
      <c r="W316" s="29"/>
      <c r="X316" s="29"/>
      <c r="Y316" s="27"/>
      <c r="Z316" s="36">
        <f>Z317</f>
        <v>3594.3</v>
      </c>
      <c r="AA316" s="30"/>
      <c r="AB316" s="30"/>
      <c r="AC316" s="27"/>
    </row>
    <row r="317" spans="1:29" ht="47.25">
      <c r="A317" s="86" t="s">
        <v>93</v>
      </c>
      <c r="B317" s="28" t="s">
        <v>303</v>
      </c>
      <c r="C317" s="87" t="s">
        <v>7</v>
      </c>
      <c r="D317" s="87" t="s">
        <v>64</v>
      </c>
      <c r="E317" s="87" t="s">
        <v>502</v>
      </c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 t="s">
        <v>94</v>
      </c>
      <c r="U317" s="28"/>
      <c r="V317" s="29"/>
      <c r="W317" s="29"/>
      <c r="X317" s="29"/>
      <c r="Y317" s="27"/>
      <c r="Z317" s="37">
        <v>3594.3</v>
      </c>
      <c r="AA317" s="30"/>
      <c r="AB317" s="30"/>
      <c r="AC317" s="27"/>
    </row>
    <row r="318" spans="1:29" ht="15.75">
      <c r="A318" s="23" t="s">
        <v>91</v>
      </c>
      <c r="B318" s="24" t="s">
        <v>303</v>
      </c>
      <c r="C318" s="24" t="s">
        <v>22</v>
      </c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5"/>
      <c r="W318" s="25"/>
      <c r="X318" s="25"/>
      <c r="Y318" s="23"/>
      <c r="Z318" s="36">
        <f aca="true" t="shared" si="2" ref="Z318:Z323">Z319</f>
        <v>110</v>
      </c>
      <c r="AA318" s="30"/>
      <c r="AB318" s="30"/>
      <c r="AC318" s="27"/>
    </row>
    <row r="319" spans="1:29" ht="15.75">
      <c r="A319" s="23" t="s">
        <v>118</v>
      </c>
      <c r="B319" s="24" t="s">
        <v>303</v>
      </c>
      <c r="C319" s="24" t="s">
        <v>22</v>
      </c>
      <c r="D319" s="24" t="s">
        <v>119</v>
      </c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5"/>
      <c r="W319" s="25"/>
      <c r="X319" s="25"/>
      <c r="Y319" s="23"/>
      <c r="Z319" s="36">
        <f t="shared" si="2"/>
        <v>110</v>
      </c>
      <c r="AA319" s="30"/>
      <c r="AB319" s="30"/>
      <c r="AC319" s="27"/>
    </row>
    <row r="320" spans="1:29" ht="47.25">
      <c r="A320" s="23" t="s">
        <v>417</v>
      </c>
      <c r="B320" s="24" t="s">
        <v>303</v>
      </c>
      <c r="C320" s="24" t="s">
        <v>22</v>
      </c>
      <c r="D320" s="24" t="s">
        <v>119</v>
      </c>
      <c r="E320" s="24" t="s">
        <v>418</v>
      </c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5"/>
      <c r="W320" s="25"/>
      <c r="X320" s="25"/>
      <c r="Y320" s="23"/>
      <c r="Z320" s="36">
        <f t="shared" si="2"/>
        <v>110</v>
      </c>
      <c r="AA320" s="30"/>
      <c r="AB320" s="30"/>
      <c r="AC320" s="27"/>
    </row>
    <row r="321" spans="1:29" ht="31.5">
      <c r="A321" s="23" t="s">
        <v>422</v>
      </c>
      <c r="B321" s="24" t="s">
        <v>303</v>
      </c>
      <c r="C321" s="24" t="s">
        <v>22</v>
      </c>
      <c r="D321" s="24" t="s">
        <v>119</v>
      </c>
      <c r="E321" s="24" t="s">
        <v>423</v>
      </c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5"/>
      <c r="W321" s="25"/>
      <c r="X321" s="25"/>
      <c r="Y321" s="23"/>
      <c r="Z321" s="36">
        <f t="shared" si="2"/>
        <v>110</v>
      </c>
      <c r="AA321" s="30"/>
      <c r="AB321" s="30"/>
      <c r="AC321" s="27"/>
    </row>
    <row r="322" spans="1:29" ht="31.5">
      <c r="A322" s="23" t="s">
        <v>425</v>
      </c>
      <c r="B322" s="24" t="s">
        <v>303</v>
      </c>
      <c r="C322" s="24" t="s">
        <v>22</v>
      </c>
      <c r="D322" s="24" t="s">
        <v>119</v>
      </c>
      <c r="E322" s="24" t="s">
        <v>426</v>
      </c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5"/>
      <c r="W322" s="25"/>
      <c r="X322" s="25"/>
      <c r="Y322" s="23"/>
      <c r="Z322" s="36">
        <f t="shared" si="2"/>
        <v>110</v>
      </c>
      <c r="AA322" s="30"/>
      <c r="AB322" s="30"/>
      <c r="AC322" s="27"/>
    </row>
    <row r="323" spans="1:29" ht="31.5">
      <c r="A323" s="23" t="s">
        <v>120</v>
      </c>
      <c r="B323" s="24" t="s">
        <v>303</v>
      </c>
      <c r="C323" s="24" t="s">
        <v>22</v>
      </c>
      <c r="D323" s="24" t="s">
        <v>119</v>
      </c>
      <c r="E323" s="24" t="s">
        <v>121</v>
      </c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 t="s">
        <v>9</v>
      </c>
      <c r="U323" s="24" t="s">
        <v>9</v>
      </c>
      <c r="V323" s="25" t="s">
        <v>9</v>
      </c>
      <c r="W323" s="25" t="s">
        <v>9</v>
      </c>
      <c r="X323" s="25" t="s">
        <v>9</v>
      </c>
      <c r="Y323" s="23" t="s">
        <v>120</v>
      </c>
      <c r="Z323" s="36">
        <f t="shared" si="2"/>
        <v>110</v>
      </c>
      <c r="AA323" s="26">
        <v>410000</v>
      </c>
      <c r="AB323" s="26">
        <v>410000</v>
      </c>
      <c r="AC323" s="23" t="s">
        <v>120</v>
      </c>
    </row>
    <row r="324" spans="1:29" ht="47.25">
      <c r="A324" s="27" t="s">
        <v>18</v>
      </c>
      <c r="B324" s="28" t="s">
        <v>303</v>
      </c>
      <c r="C324" s="28" t="s">
        <v>22</v>
      </c>
      <c r="D324" s="28" t="s">
        <v>119</v>
      </c>
      <c r="E324" s="28" t="s">
        <v>121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 t="s">
        <v>19</v>
      </c>
      <c r="U324" s="28" t="s">
        <v>9</v>
      </c>
      <c r="V324" s="29" t="s">
        <v>9</v>
      </c>
      <c r="W324" s="29" t="s">
        <v>9</v>
      </c>
      <c r="X324" s="29" t="s">
        <v>9</v>
      </c>
      <c r="Y324" s="27" t="s">
        <v>18</v>
      </c>
      <c r="Z324" s="37">
        <v>110</v>
      </c>
      <c r="AA324" s="30">
        <v>400000</v>
      </c>
      <c r="AB324" s="30">
        <v>400000</v>
      </c>
      <c r="AC324" s="27" t="s">
        <v>18</v>
      </c>
    </row>
    <row r="325" spans="1:29" ht="78.75">
      <c r="A325" s="19" t="s">
        <v>304</v>
      </c>
      <c r="B325" s="20" t="s">
        <v>305</v>
      </c>
      <c r="C325" s="20" t="s">
        <v>9</v>
      </c>
      <c r="D325" s="20" t="s">
        <v>9</v>
      </c>
      <c r="E325" s="20" t="s">
        <v>9</v>
      </c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 t="s">
        <v>9</v>
      </c>
      <c r="U325" s="20" t="s">
        <v>9</v>
      </c>
      <c r="V325" s="21" t="s">
        <v>9</v>
      </c>
      <c r="W325" s="21" t="s">
        <v>9</v>
      </c>
      <c r="X325" s="21" t="s">
        <v>9</v>
      </c>
      <c r="Y325" s="19" t="s">
        <v>304</v>
      </c>
      <c r="Z325" s="35">
        <f>Z326+Z341+Z508+Z537</f>
        <v>429825.8</v>
      </c>
      <c r="AA325" s="22">
        <v>762350532</v>
      </c>
      <c r="AB325" s="22">
        <v>802481436</v>
      </c>
      <c r="AC325" s="19" t="s">
        <v>304</v>
      </c>
    </row>
    <row r="326" spans="1:29" ht="15.75">
      <c r="A326" s="23" t="s">
        <v>6</v>
      </c>
      <c r="B326" s="24" t="s">
        <v>305</v>
      </c>
      <c r="C326" s="24" t="s">
        <v>7</v>
      </c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5"/>
      <c r="W326" s="25"/>
      <c r="X326" s="25"/>
      <c r="Y326" s="23"/>
      <c r="Z326" s="36">
        <f>Z327</f>
        <v>1751.8</v>
      </c>
      <c r="AA326" s="22"/>
      <c r="AB326" s="22"/>
      <c r="AC326" s="19"/>
    </row>
    <row r="327" spans="1:29" ht="47.25">
      <c r="A327" s="23" t="s">
        <v>21</v>
      </c>
      <c r="B327" s="24" t="s">
        <v>305</v>
      </c>
      <c r="C327" s="24" t="s">
        <v>7</v>
      </c>
      <c r="D327" s="24" t="s">
        <v>22</v>
      </c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5"/>
      <c r="W327" s="25"/>
      <c r="X327" s="25"/>
      <c r="Y327" s="23"/>
      <c r="Z327" s="36">
        <f>Z328</f>
        <v>1751.8</v>
      </c>
      <c r="AA327" s="22"/>
      <c r="AB327" s="22"/>
      <c r="AC327" s="19"/>
    </row>
    <row r="328" spans="1:29" ht="31.5">
      <c r="A328" s="23" t="s">
        <v>312</v>
      </c>
      <c r="B328" s="24" t="s">
        <v>305</v>
      </c>
      <c r="C328" s="24" t="s">
        <v>7</v>
      </c>
      <c r="D328" s="24" t="s">
        <v>22</v>
      </c>
      <c r="E328" s="24" t="s">
        <v>313</v>
      </c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5"/>
      <c r="W328" s="25"/>
      <c r="X328" s="25"/>
      <c r="Y328" s="23"/>
      <c r="Z328" s="36">
        <f>Z329</f>
        <v>1751.8</v>
      </c>
      <c r="AA328" s="22"/>
      <c r="AB328" s="22"/>
      <c r="AC328" s="19"/>
    </row>
    <row r="329" spans="1:29" ht="15.75">
      <c r="A329" s="23" t="s">
        <v>314</v>
      </c>
      <c r="B329" s="24" t="s">
        <v>305</v>
      </c>
      <c r="C329" s="24" t="s">
        <v>7</v>
      </c>
      <c r="D329" s="24" t="s">
        <v>22</v>
      </c>
      <c r="E329" s="24" t="s">
        <v>315</v>
      </c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5"/>
      <c r="W329" s="25"/>
      <c r="X329" s="25"/>
      <c r="Y329" s="23"/>
      <c r="Z329" s="36">
        <f>Z330+Z337</f>
        <v>1751.8</v>
      </c>
      <c r="AA329" s="22"/>
      <c r="AB329" s="22"/>
      <c r="AC329" s="19"/>
    </row>
    <row r="330" spans="1:29" ht="47.25">
      <c r="A330" s="23" t="s">
        <v>316</v>
      </c>
      <c r="B330" s="24" t="s">
        <v>305</v>
      </c>
      <c r="C330" s="24" t="s">
        <v>7</v>
      </c>
      <c r="D330" s="24" t="s">
        <v>22</v>
      </c>
      <c r="E330" s="24" t="s">
        <v>317</v>
      </c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5"/>
      <c r="W330" s="25"/>
      <c r="X330" s="25"/>
      <c r="Y330" s="23"/>
      <c r="Z330" s="36">
        <f>Z331+Z334</f>
        <v>410.20000000000005</v>
      </c>
      <c r="AA330" s="22"/>
      <c r="AB330" s="22"/>
      <c r="AC330" s="19"/>
    </row>
    <row r="331" spans="1:29" ht="31.5">
      <c r="A331" s="23" t="s">
        <v>23</v>
      </c>
      <c r="B331" s="24" t="s">
        <v>305</v>
      </c>
      <c r="C331" s="24" t="s">
        <v>7</v>
      </c>
      <c r="D331" s="24" t="s">
        <v>22</v>
      </c>
      <c r="E331" s="24" t="s">
        <v>24</v>
      </c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 t="s">
        <v>9</v>
      </c>
      <c r="U331" s="24" t="s">
        <v>9</v>
      </c>
      <c r="V331" s="25" t="s">
        <v>9</v>
      </c>
      <c r="W331" s="25" t="s">
        <v>9</v>
      </c>
      <c r="X331" s="25" t="s">
        <v>9</v>
      </c>
      <c r="Y331" s="23" t="s">
        <v>23</v>
      </c>
      <c r="Z331" s="36">
        <f>Z332+Z333</f>
        <v>149.20000000000002</v>
      </c>
      <c r="AA331" s="26">
        <v>348300</v>
      </c>
      <c r="AB331" s="26">
        <v>367500</v>
      </c>
      <c r="AC331" s="23" t="s">
        <v>23</v>
      </c>
    </row>
    <row r="332" spans="1:29" ht="47.25">
      <c r="A332" s="27" t="s">
        <v>14</v>
      </c>
      <c r="B332" s="28" t="s">
        <v>305</v>
      </c>
      <c r="C332" s="28" t="s">
        <v>7</v>
      </c>
      <c r="D332" s="28" t="s">
        <v>22</v>
      </c>
      <c r="E332" s="28" t="s">
        <v>24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 t="s">
        <v>15</v>
      </c>
      <c r="U332" s="28" t="s">
        <v>9</v>
      </c>
      <c r="V332" s="29" t="s">
        <v>9</v>
      </c>
      <c r="W332" s="29" t="s">
        <v>9</v>
      </c>
      <c r="X332" s="29" t="s">
        <v>9</v>
      </c>
      <c r="Y332" s="27" t="s">
        <v>14</v>
      </c>
      <c r="Z332" s="37">
        <v>136.4</v>
      </c>
      <c r="AA332" s="30">
        <v>348300</v>
      </c>
      <c r="AB332" s="30">
        <v>367500</v>
      </c>
      <c r="AC332" s="27" t="s">
        <v>14</v>
      </c>
    </row>
    <row r="333" spans="1:29" ht="31.5">
      <c r="A333" s="27" t="s">
        <v>18</v>
      </c>
      <c r="B333" s="28" t="s">
        <v>305</v>
      </c>
      <c r="C333" s="28" t="s">
        <v>7</v>
      </c>
      <c r="D333" s="28" t="s">
        <v>22</v>
      </c>
      <c r="E333" s="28" t="s">
        <v>24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 t="s">
        <v>19</v>
      </c>
      <c r="U333" s="28"/>
      <c r="V333" s="29"/>
      <c r="W333" s="29"/>
      <c r="X333" s="29"/>
      <c r="Y333" s="27"/>
      <c r="Z333" s="37">
        <v>12.8</v>
      </c>
      <c r="AA333" s="30"/>
      <c r="AB333" s="30"/>
      <c r="AC333" s="27"/>
    </row>
    <row r="334" spans="1:29" ht="63">
      <c r="A334" s="23" t="s">
        <v>25</v>
      </c>
      <c r="B334" s="24" t="s">
        <v>305</v>
      </c>
      <c r="C334" s="24" t="s">
        <v>7</v>
      </c>
      <c r="D334" s="24" t="s">
        <v>22</v>
      </c>
      <c r="E334" s="24" t="s">
        <v>26</v>
      </c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 t="s">
        <v>9</v>
      </c>
      <c r="U334" s="24" t="s">
        <v>9</v>
      </c>
      <c r="V334" s="25" t="s">
        <v>9</v>
      </c>
      <c r="W334" s="25" t="s">
        <v>9</v>
      </c>
      <c r="X334" s="25" t="s">
        <v>9</v>
      </c>
      <c r="Y334" s="23" t="s">
        <v>25</v>
      </c>
      <c r="Z334" s="36">
        <f>Z335+Z336</f>
        <v>261</v>
      </c>
      <c r="AA334" s="26">
        <v>435700</v>
      </c>
      <c r="AB334" s="26">
        <v>435700</v>
      </c>
      <c r="AC334" s="23" t="s">
        <v>25</v>
      </c>
    </row>
    <row r="335" spans="1:29" ht="47.25">
      <c r="A335" s="27" t="s">
        <v>14</v>
      </c>
      <c r="B335" s="28" t="s">
        <v>305</v>
      </c>
      <c r="C335" s="28" t="s">
        <v>7</v>
      </c>
      <c r="D335" s="28" t="s">
        <v>22</v>
      </c>
      <c r="E335" s="28" t="s">
        <v>26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 t="s">
        <v>15</v>
      </c>
      <c r="U335" s="28" t="s">
        <v>9</v>
      </c>
      <c r="V335" s="29" t="s">
        <v>9</v>
      </c>
      <c r="W335" s="29" t="s">
        <v>9</v>
      </c>
      <c r="X335" s="29" t="s">
        <v>9</v>
      </c>
      <c r="Y335" s="27" t="s">
        <v>14</v>
      </c>
      <c r="Z335" s="37">
        <v>235.5</v>
      </c>
      <c r="AA335" s="30">
        <v>410240</v>
      </c>
      <c r="AB335" s="30">
        <v>410240</v>
      </c>
      <c r="AC335" s="27" t="s">
        <v>14</v>
      </c>
    </row>
    <row r="336" spans="1:29" ht="47.25">
      <c r="A336" s="27" t="s">
        <v>18</v>
      </c>
      <c r="B336" s="28" t="s">
        <v>305</v>
      </c>
      <c r="C336" s="28" t="s">
        <v>7</v>
      </c>
      <c r="D336" s="28" t="s">
        <v>22</v>
      </c>
      <c r="E336" s="28" t="s">
        <v>26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 t="s">
        <v>19</v>
      </c>
      <c r="U336" s="28" t="s">
        <v>9</v>
      </c>
      <c r="V336" s="29" t="s">
        <v>9</v>
      </c>
      <c r="W336" s="29" t="s">
        <v>9</v>
      </c>
      <c r="X336" s="29" t="s">
        <v>9</v>
      </c>
      <c r="Y336" s="27" t="s">
        <v>18</v>
      </c>
      <c r="Z336" s="37">
        <v>25.5</v>
      </c>
      <c r="AA336" s="30">
        <v>25460</v>
      </c>
      <c r="AB336" s="30">
        <v>25460</v>
      </c>
      <c r="AC336" s="27" t="s">
        <v>18</v>
      </c>
    </row>
    <row r="337" spans="1:29" ht="47.25">
      <c r="A337" s="27" t="s">
        <v>318</v>
      </c>
      <c r="B337" s="24" t="s">
        <v>305</v>
      </c>
      <c r="C337" s="24" t="s">
        <v>7</v>
      </c>
      <c r="D337" s="24" t="s">
        <v>22</v>
      </c>
      <c r="E337" s="24" t="s">
        <v>319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9"/>
      <c r="W337" s="29"/>
      <c r="X337" s="29"/>
      <c r="Y337" s="27"/>
      <c r="Z337" s="36">
        <f>Z338</f>
        <v>1341.6</v>
      </c>
      <c r="AA337" s="30"/>
      <c r="AB337" s="30"/>
      <c r="AC337" s="27"/>
    </row>
    <row r="338" spans="1:29" ht="47.25">
      <c r="A338" s="23" t="s">
        <v>27</v>
      </c>
      <c r="B338" s="24" t="s">
        <v>305</v>
      </c>
      <c r="C338" s="24" t="s">
        <v>7</v>
      </c>
      <c r="D338" s="24" t="s">
        <v>22</v>
      </c>
      <c r="E338" s="24" t="s">
        <v>28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 t="s">
        <v>9</v>
      </c>
      <c r="U338" s="24" t="s">
        <v>9</v>
      </c>
      <c r="V338" s="25" t="s">
        <v>9</v>
      </c>
      <c r="W338" s="25" t="s">
        <v>9</v>
      </c>
      <c r="X338" s="25" t="s">
        <v>9</v>
      </c>
      <c r="Y338" s="23" t="s">
        <v>27</v>
      </c>
      <c r="Z338" s="36">
        <f>Z339+Z340</f>
        <v>1341.6</v>
      </c>
      <c r="AA338" s="26">
        <v>4286500</v>
      </c>
      <c r="AB338" s="26">
        <v>4522300</v>
      </c>
      <c r="AC338" s="23" t="s">
        <v>27</v>
      </c>
    </row>
    <row r="339" spans="1:29" ht="47.25">
      <c r="A339" s="27" t="s">
        <v>14</v>
      </c>
      <c r="B339" s="28" t="s">
        <v>305</v>
      </c>
      <c r="C339" s="28" t="s">
        <v>7</v>
      </c>
      <c r="D339" s="28" t="s">
        <v>22</v>
      </c>
      <c r="E339" s="28" t="s">
        <v>28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 t="s">
        <v>15</v>
      </c>
      <c r="U339" s="28" t="s">
        <v>9</v>
      </c>
      <c r="V339" s="29" t="s">
        <v>9</v>
      </c>
      <c r="W339" s="29" t="s">
        <v>9</v>
      </c>
      <c r="X339" s="29" t="s">
        <v>9</v>
      </c>
      <c r="Y339" s="27" t="s">
        <v>14</v>
      </c>
      <c r="Z339" s="37">
        <v>1128.8</v>
      </c>
      <c r="AA339" s="30">
        <v>3601489</v>
      </c>
      <c r="AB339" s="30">
        <v>3801287</v>
      </c>
      <c r="AC339" s="27" t="s">
        <v>14</v>
      </c>
    </row>
    <row r="340" spans="1:29" ht="47.25">
      <c r="A340" s="27" t="s">
        <v>18</v>
      </c>
      <c r="B340" s="28" t="s">
        <v>305</v>
      </c>
      <c r="C340" s="28" t="s">
        <v>7</v>
      </c>
      <c r="D340" s="28" t="s">
        <v>22</v>
      </c>
      <c r="E340" s="28" t="s">
        <v>28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 t="s">
        <v>19</v>
      </c>
      <c r="U340" s="28" t="s">
        <v>9</v>
      </c>
      <c r="V340" s="29" t="s">
        <v>9</v>
      </c>
      <c r="W340" s="29" t="s">
        <v>9</v>
      </c>
      <c r="X340" s="29" t="s">
        <v>9</v>
      </c>
      <c r="Y340" s="27" t="s">
        <v>18</v>
      </c>
      <c r="Z340" s="37">
        <v>212.8</v>
      </c>
      <c r="AA340" s="30">
        <v>685011</v>
      </c>
      <c r="AB340" s="30">
        <v>721013</v>
      </c>
      <c r="AC340" s="27" t="s">
        <v>18</v>
      </c>
    </row>
    <row r="341" spans="1:29" ht="15.75">
      <c r="A341" s="23" t="s">
        <v>128</v>
      </c>
      <c r="B341" s="24" t="s">
        <v>305</v>
      </c>
      <c r="C341" s="24" t="s">
        <v>129</v>
      </c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5"/>
      <c r="W341" s="25"/>
      <c r="X341" s="25"/>
      <c r="Y341" s="23"/>
      <c r="Z341" s="36">
        <f>Z342+Z395+Z460+Z493</f>
        <v>398876.2</v>
      </c>
      <c r="AA341" s="30"/>
      <c r="AB341" s="30"/>
      <c r="AC341" s="27"/>
    </row>
    <row r="342" spans="1:29" ht="15.75">
      <c r="A342" s="23" t="s">
        <v>130</v>
      </c>
      <c r="B342" s="24" t="s">
        <v>305</v>
      </c>
      <c r="C342" s="24" t="s">
        <v>129</v>
      </c>
      <c r="D342" s="24" t="s">
        <v>7</v>
      </c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5"/>
      <c r="W342" s="25"/>
      <c r="X342" s="25"/>
      <c r="Y342" s="23"/>
      <c r="Z342" s="36">
        <f>Z343+Z375+Z390</f>
        <v>148303.90000000002</v>
      </c>
      <c r="AA342" s="30"/>
      <c r="AB342" s="30"/>
      <c r="AC342" s="27"/>
    </row>
    <row r="343" spans="1:29" ht="31.5">
      <c r="A343" s="23" t="s">
        <v>312</v>
      </c>
      <c r="B343" s="24" t="s">
        <v>305</v>
      </c>
      <c r="C343" s="24" t="s">
        <v>129</v>
      </c>
      <c r="D343" s="24" t="s">
        <v>7</v>
      </c>
      <c r="E343" s="24" t="s">
        <v>313</v>
      </c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5"/>
      <c r="W343" s="25"/>
      <c r="X343" s="25"/>
      <c r="Y343" s="23"/>
      <c r="Z343" s="36">
        <f>Z344</f>
        <v>143697.7</v>
      </c>
      <c r="AA343" s="30"/>
      <c r="AB343" s="30"/>
      <c r="AC343" s="27"/>
    </row>
    <row r="344" spans="1:29" ht="63">
      <c r="A344" s="23" t="s">
        <v>320</v>
      </c>
      <c r="B344" s="24" t="s">
        <v>305</v>
      </c>
      <c r="C344" s="24" t="s">
        <v>129</v>
      </c>
      <c r="D344" s="24" t="s">
        <v>7</v>
      </c>
      <c r="E344" s="24" t="s">
        <v>321</v>
      </c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5"/>
      <c r="W344" s="25"/>
      <c r="X344" s="25"/>
      <c r="Y344" s="23"/>
      <c r="Z344" s="36">
        <f>Z345+Z371</f>
        <v>143697.7</v>
      </c>
      <c r="AA344" s="30"/>
      <c r="AB344" s="30"/>
      <c r="AC344" s="27"/>
    </row>
    <row r="345" spans="1:29" ht="31.5">
      <c r="A345" s="23" t="s">
        <v>322</v>
      </c>
      <c r="B345" s="24" t="s">
        <v>305</v>
      </c>
      <c r="C345" s="24" t="s">
        <v>129</v>
      </c>
      <c r="D345" s="24" t="s">
        <v>7</v>
      </c>
      <c r="E345" s="24" t="s">
        <v>323</v>
      </c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5"/>
      <c r="W345" s="25"/>
      <c r="X345" s="25"/>
      <c r="Y345" s="23"/>
      <c r="Z345" s="36">
        <f>Z346+Z350+Z354+Z356+Z358+Z361+Z364+Z368</f>
        <v>143411.1</v>
      </c>
      <c r="AA345" s="30"/>
      <c r="AB345" s="30"/>
      <c r="AC345" s="27"/>
    </row>
    <row r="346" spans="1:29" ht="47.25">
      <c r="A346" s="23" t="s">
        <v>131</v>
      </c>
      <c r="B346" s="24" t="s">
        <v>305</v>
      </c>
      <c r="C346" s="24" t="s">
        <v>129</v>
      </c>
      <c r="D346" s="24" t="s">
        <v>7</v>
      </c>
      <c r="E346" s="24" t="s">
        <v>132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 t="s">
        <v>9</v>
      </c>
      <c r="U346" s="24" t="s">
        <v>9</v>
      </c>
      <c r="V346" s="25" t="s">
        <v>9</v>
      </c>
      <c r="W346" s="25" t="s">
        <v>9</v>
      </c>
      <c r="X346" s="25" t="s">
        <v>9</v>
      </c>
      <c r="Y346" s="23" t="s">
        <v>131</v>
      </c>
      <c r="Z346" s="36">
        <f>Z347+Z348+Z349</f>
        <v>16356.199999999999</v>
      </c>
      <c r="AA346" s="26">
        <v>34777854</v>
      </c>
      <c r="AB346" s="26">
        <v>34777854</v>
      </c>
      <c r="AC346" s="23" t="s">
        <v>131</v>
      </c>
    </row>
    <row r="347" spans="1:29" ht="31.5">
      <c r="A347" s="27" t="s">
        <v>133</v>
      </c>
      <c r="B347" s="28" t="s">
        <v>305</v>
      </c>
      <c r="C347" s="28" t="s">
        <v>129</v>
      </c>
      <c r="D347" s="28" t="s">
        <v>7</v>
      </c>
      <c r="E347" s="28" t="s">
        <v>132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 t="s">
        <v>134</v>
      </c>
      <c r="U347" s="28" t="s">
        <v>9</v>
      </c>
      <c r="V347" s="29" t="s">
        <v>9</v>
      </c>
      <c r="W347" s="29" t="s">
        <v>9</v>
      </c>
      <c r="X347" s="29" t="s">
        <v>9</v>
      </c>
      <c r="Y347" s="27" t="s">
        <v>133</v>
      </c>
      <c r="Z347" s="37">
        <v>5149.4</v>
      </c>
      <c r="AA347" s="30">
        <v>13293986</v>
      </c>
      <c r="AB347" s="30">
        <v>14072025</v>
      </c>
      <c r="AC347" s="27" t="s">
        <v>133</v>
      </c>
    </row>
    <row r="348" spans="1:29" ht="47.25">
      <c r="A348" s="27" t="s">
        <v>18</v>
      </c>
      <c r="B348" s="28" t="s">
        <v>305</v>
      </c>
      <c r="C348" s="28" t="s">
        <v>129</v>
      </c>
      <c r="D348" s="28" t="s">
        <v>7</v>
      </c>
      <c r="E348" s="28" t="s">
        <v>132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 t="s">
        <v>19</v>
      </c>
      <c r="U348" s="28" t="s">
        <v>9</v>
      </c>
      <c r="V348" s="29" t="s">
        <v>9</v>
      </c>
      <c r="W348" s="29" t="s">
        <v>9</v>
      </c>
      <c r="X348" s="29" t="s">
        <v>9</v>
      </c>
      <c r="Y348" s="27" t="s">
        <v>18</v>
      </c>
      <c r="Z348" s="37">
        <v>10354.9</v>
      </c>
      <c r="AA348" s="30">
        <v>20003868</v>
      </c>
      <c r="AB348" s="30">
        <v>19355829</v>
      </c>
      <c r="AC348" s="27" t="s">
        <v>18</v>
      </c>
    </row>
    <row r="349" spans="1:29" ht="31.5">
      <c r="A349" s="27" t="s">
        <v>33</v>
      </c>
      <c r="B349" s="28" t="s">
        <v>305</v>
      </c>
      <c r="C349" s="28" t="s">
        <v>129</v>
      </c>
      <c r="D349" s="28" t="s">
        <v>7</v>
      </c>
      <c r="E349" s="28" t="s">
        <v>132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 t="s">
        <v>34</v>
      </c>
      <c r="U349" s="28" t="s">
        <v>9</v>
      </c>
      <c r="V349" s="29" t="s">
        <v>9</v>
      </c>
      <c r="W349" s="29" t="s">
        <v>9</v>
      </c>
      <c r="X349" s="29" t="s">
        <v>9</v>
      </c>
      <c r="Y349" s="27" t="s">
        <v>33</v>
      </c>
      <c r="Z349" s="37">
        <v>851.9</v>
      </c>
      <c r="AA349" s="30">
        <v>1480000</v>
      </c>
      <c r="AB349" s="30">
        <v>1350000</v>
      </c>
      <c r="AC349" s="27" t="s">
        <v>33</v>
      </c>
    </row>
    <row r="350" spans="1:29" ht="47.25">
      <c r="A350" s="23" t="s">
        <v>135</v>
      </c>
      <c r="B350" s="24" t="s">
        <v>305</v>
      </c>
      <c r="C350" s="24" t="s">
        <v>129</v>
      </c>
      <c r="D350" s="24" t="s">
        <v>7</v>
      </c>
      <c r="E350" s="24" t="s">
        <v>136</v>
      </c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 t="s">
        <v>9</v>
      </c>
      <c r="U350" s="24" t="s">
        <v>9</v>
      </c>
      <c r="V350" s="25" t="s">
        <v>9</v>
      </c>
      <c r="W350" s="25" t="s">
        <v>9</v>
      </c>
      <c r="X350" s="25" t="s">
        <v>9</v>
      </c>
      <c r="Y350" s="23" t="s">
        <v>135</v>
      </c>
      <c r="Z350" s="36">
        <f>Z351+Z352+Z353</f>
        <v>21631.2</v>
      </c>
      <c r="AA350" s="26">
        <v>49456461</v>
      </c>
      <c r="AB350" s="26">
        <v>49456461</v>
      </c>
      <c r="AC350" s="23" t="s">
        <v>135</v>
      </c>
    </row>
    <row r="351" spans="1:29" ht="31.5">
      <c r="A351" s="27" t="s">
        <v>133</v>
      </c>
      <c r="B351" s="28" t="s">
        <v>305</v>
      </c>
      <c r="C351" s="28" t="s">
        <v>129</v>
      </c>
      <c r="D351" s="28" t="s">
        <v>7</v>
      </c>
      <c r="E351" s="28" t="s">
        <v>136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 t="s">
        <v>134</v>
      </c>
      <c r="U351" s="28" t="s">
        <v>9</v>
      </c>
      <c r="V351" s="29" t="s">
        <v>9</v>
      </c>
      <c r="W351" s="29" t="s">
        <v>9</v>
      </c>
      <c r="X351" s="29" t="s">
        <v>9</v>
      </c>
      <c r="Y351" s="27" t="s">
        <v>133</v>
      </c>
      <c r="Z351" s="37">
        <v>7433</v>
      </c>
      <c r="AA351" s="30">
        <v>15201639</v>
      </c>
      <c r="AB351" s="30">
        <v>15201639</v>
      </c>
      <c r="AC351" s="27" t="s">
        <v>133</v>
      </c>
    </row>
    <row r="352" spans="1:29" ht="47.25">
      <c r="A352" s="27" t="s">
        <v>18</v>
      </c>
      <c r="B352" s="28" t="s">
        <v>305</v>
      </c>
      <c r="C352" s="28" t="s">
        <v>129</v>
      </c>
      <c r="D352" s="28" t="s">
        <v>7</v>
      </c>
      <c r="E352" s="28" t="s">
        <v>136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 t="s">
        <v>19</v>
      </c>
      <c r="U352" s="28" t="s">
        <v>9</v>
      </c>
      <c r="V352" s="29" t="s">
        <v>9</v>
      </c>
      <c r="W352" s="29" t="s">
        <v>9</v>
      </c>
      <c r="X352" s="29" t="s">
        <v>9</v>
      </c>
      <c r="Y352" s="27" t="s">
        <v>18</v>
      </c>
      <c r="Z352" s="37">
        <v>8075.1</v>
      </c>
      <c r="AA352" s="30">
        <v>25507600</v>
      </c>
      <c r="AB352" s="30">
        <v>25507600</v>
      </c>
      <c r="AC352" s="27" t="s">
        <v>18</v>
      </c>
    </row>
    <row r="353" spans="1:29" ht="15.75">
      <c r="A353" s="27" t="s">
        <v>137</v>
      </c>
      <c r="B353" s="28" t="s">
        <v>305</v>
      </c>
      <c r="C353" s="28" t="s">
        <v>129</v>
      </c>
      <c r="D353" s="28" t="s">
        <v>7</v>
      </c>
      <c r="E353" s="28" t="s">
        <v>136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 t="s">
        <v>138</v>
      </c>
      <c r="U353" s="28" t="s">
        <v>9</v>
      </c>
      <c r="V353" s="29" t="s">
        <v>9</v>
      </c>
      <c r="W353" s="29" t="s">
        <v>9</v>
      </c>
      <c r="X353" s="29" t="s">
        <v>9</v>
      </c>
      <c r="Y353" s="27" t="s">
        <v>137</v>
      </c>
      <c r="Z353" s="37">
        <v>6123.1</v>
      </c>
      <c r="AA353" s="30">
        <v>8747222</v>
      </c>
      <c r="AB353" s="30">
        <v>8747222</v>
      </c>
      <c r="AC353" s="27" t="s">
        <v>137</v>
      </c>
    </row>
    <row r="354" spans="1:29" ht="47.25">
      <c r="A354" s="23" t="s">
        <v>139</v>
      </c>
      <c r="B354" s="24" t="s">
        <v>305</v>
      </c>
      <c r="C354" s="24" t="s">
        <v>129</v>
      </c>
      <c r="D354" s="24" t="s">
        <v>7</v>
      </c>
      <c r="E354" s="24" t="s">
        <v>140</v>
      </c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 t="s">
        <v>9</v>
      </c>
      <c r="U354" s="24" t="s">
        <v>9</v>
      </c>
      <c r="V354" s="25" t="s">
        <v>9</v>
      </c>
      <c r="W354" s="25" t="s">
        <v>9</v>
      </c>
      <c r="X354" s="25" t="s">
        <v>9</v>
      </c>
      <c r="Y354" s="23" t="s">
        <v>139</v>
      </c>
      <c r="Z354" s="36">
        <f>Z355</f>
        <v>5634.2</v>
      </c>
      <c r="AA354" s="26">
        <v>8048920</v>
      </c>
      <c r="AB354" s="26">
        <v>8048920</v>
      </c>
      <c r="AC354" s="23" t="s">
        <v>139</v>
      </c>
    </row>
    <row r="355" spans="1:29" ht="15.75">
      <c r="A355" s="27" t="s">
        <v>137</v>
      </c>
      <c r="B355" s="28" t="s">
        <v>305</v>
      </c>
      <c r="C355" s="28" t="s">
        <v>129</v>
      </c>
      <c r="D355" s="28" t="s">
        <v>7</v>
      </c>
      <c r="E355" s="28" t="s">
        <v>140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 t="s">
        <v>138</v>
      </c>
      <c r="U355" s="28" t="s">
        <v>9</v>
      </c>
      <c r="V355" s="29" t="s">
        <v>9</v>
      </c>
      <c r="W355" s="29" t="s">
        <v>9</v>
      </c>
      <c r="X355" s="29" t="s">
        <v>9</v>
      </c>
      <c r="Y355" s="27" t="s">
        <v>137</v>
      </c>
      <c r="Z355" s="37">
        <v>5634.2</v>
      </c>
      <c r="AA355" s="30">
        <v>8048920</v>
      </c>
      <c r="AB355" s="30">
        <v>8048920</v>
      </c>
      <c r="AC355" s="27" t="s">
        <v>137</v>
      </c>
    </row>
    <row r="356" spans="1:29" ht="63">
      <c r="A356" s="23" t="s">
        <v>141</v>
      </c>
      <c r="B356" s="24" t="s">
        <v>305</v>
      </c>
      <c r="C356" s="24" t="s">
        <v>129</v>
      </c>
      <c r="D356" s="24" t="s">
        <v>7</v>
      </c>
      <c r="E356" s="24" t="s">
        <v>142</v>
      </c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 t="s">
        <v>9</v>
      </c>
      <c r="U356" s="24" t="s">
        <v>9</v>
      </c>
      <c r="V356" s="25" t="s">
        <v>9</v>
      </c>
      <c r="W356" s="25" t="s">
        <v>9</v>
      </c>
      <c r="X356" s="25" t="s">
        <v>9</v>
      </c>
      <c r="Y356" s="23" t="s">
        <v>141</v>
      </c>
      <c r="Z356" s="36">
        <f>Z357</f>
        <v>190.2</v>
      </c>
      <c r="AA356" s="26">
        <v>400000</v>
      </c>
      <c r="AB356" s="26">
        <v>350000</v>
      </c>
      <c r="AC356" s="23" t="s">
        <v>141</v>
      </c>
    </row>
    <row r="357" spans="1:29" ht="47.25">
      <c r="A357" s="27" t="s">
        <v>18</v>
      </c>
      <c r="B357" s="28" t="s">
        <v>305</v>
      </c>
      <c r="C357" s="28" t="s">
        <v>129</v>
      </c>
      <c r="D357" s="28" t="s">
        <v>7</v>
      </c>
      <c r="E357" s="28" t="s">
        <v>142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 t="s">
        <v>19</v>
      </c>
      <c r="U357" s="28" t="s">
        <v>9</v>
      </c>
      <c r="V357" s="29" t="s">
        <v>9</v>
      </c>
      <c r="W357" s="29" t="s">
        <v>9</v>
      </c>
      <c r="X357" s="29" t="s">
        <v>9</v>
      </c>
      <c r="Y357" s="27" t="s">
        <v>18</v>
      </c>
      <c r="Z357" s="37">
        <v>190.2</v>
      </c>
      <c r="AA357" s="30">
        <v>400000</v>
      </c>
      <c r="AB357" s="30">
        <v>350000</v>
      </c>
      <c r="AC357" s="27" t="s">
        <v>18</v>
      </c>
    </row>
    <row r="358" spans="1:29" ht="47.25">
      <c r="A358" s="23" t="s">
        <v>143</v>
      </c>
      <c r="B358" s="24" t="s">
        <v>305</v>
      </c>
      <c r="C358" s="24" t="s">
        <v>129</v>
      </c>
      <c r="D358" s="24" t="s">
        <v>7</v>
      </c>
      <c r="E358" s="24" t="s">
        <v>144</v>
      </c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 t="s">
        <v>9</v>
      </c>
      <c r="U358" s="24" t="s">
        <v>9</v>
      </c>
      <c r="V358" s="25" t="s">
        <v>9</v>
      </c>
      <c r="W358" s="25" t="s">
        <v>9</v>
      </c>
      <c r="X358" s="25" t="s">
        <v>9</v>
      </c>
      <c r="Y358" s="23" t="s">
        <v>143</v>
      </c>
      <c r="Z358" s="36">
        <f>Z359+Z360</f>
        <v>1604.2</v>
      </c>
      <c r="AA358" s="26">
        <v>1000000</v>
      </c>
      <c r="AB358" s="26">
        <v>1000000</v>
      </c>
      <c r="AC358" s="23" t="s">
        <v>143</v>
      </c>
    </row>
    <row r="359" spans="1:29" ht="47.25">
      <c r="A359" s="27" t="s">
        <v>18</v>
      </c>
      <c r="B359" s="28" t="s">
        <v>305</v>
      </c>
      <c r="C359" s="28" t="s">
        <v>129</v>
      </c>
      <c r="D359" s="28" t="s">
        <v>7</v>
      </c>
      <c r="E359" s="28" t="s">
        <v>144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 t="s">
        <v>19</v>
      </c>
      <c r="U359" s="28" t="s">
        <v>9</v>
      </c>
      <c r="V359" s="29" t="s">
        <v>9</v>
      </c>
      <c r="W359" s="29" t="s">
        <v>9</v>
      </c>
      <c r="X359" s="29" t="s">
        <v>9</v>
      </c>
      <c r="Y359" s="27" t="s">
        <v>18</v>
      </c>
      <c r="Z359" s="37">
        <v>674.6</v>
      </c>
      <c r="AA359" s="30">
        <v>1000000</v>
      </c>
      <c r="AB359" s="30">
        <v>1000000</v>
      </c>
      <c r="AC359" s="27" t="s">
        <v>18</v>
      </c>
    </row>
    <row r="360" spans="1:29" ht="15.75">
      <c r="A360" s="27" t="s">
        <v>137</v>
      </c>
      <c r="B360" s="28" t="s">
        <v>305</v>
      </c>
      <c r="C360" s="28" t="s">
        <v>129</v>
      </c>
      <c r="D360" s="28" t="s">
        <v>7</v>
      </c>
      <c r="E360" s="28" t="s">
        <v>144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 t="s">
        <v>138</v>
      </c>
      <c r="U360" s="28"/>
      <c r="V360" s="29"/>
      <c r="W360" s="29"/>
      <c r="X360" s="29"/>
      <c r="Y360" s="27"/>
      <c r="Z360" s="37">
        <v>929.6</v>
      </c>
      <c r="AA360" s="30"/>
      <c r="AB360" s="30"/>
      <c r="AC360" s="27"/>
    </row>
    <row r="361" spans="1:29" ht="31.5">
      <c r="A361" s="11" t="s">
        <v>537</v>
      </c>
      <c r="B361" s="24" t="s">
        <v>305</v>
      </c>
      <c r="C361" s="24" t="s">
        <v>129</v>
      </c>
      <c r="D361" s="24" t="s">
        <v>7</v>
      </c>
      <c r="E361" s="24" t="s">
        <v>536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9"/>
      <c r="W361" s="29"/>
      <c r="X361" s="29"/>
      <c r="Y361" s="27"/>
      <c r="Z361" s="36">
        <f>Z362+Z363</f>
        <v>382.1</v>
      </c>
      <c r="AA361" s="30"/>
      <c r="AB361" s="30"/>
      <c r="AC361" s="27"/>
    </row>
    <row r="362" spans="1:29" ht="31.5">
      <c r="A362" s="27" t="s">
        <v>18</v>
      </c>
      <c r="B362" s="28" t="s">
        <v>305</v>
      </c>
      <c r="C362" s="28" t="s">
        <v>129</v>
      </c>
      <c r="D362" s="28" t="s">
        <v>7</v>
      </c>
      <c r="E362" s="28" t="s">
        <v>536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 t="s">
        <v>19</v>
      </c>
      <c r="U362" s="28"/>
      <c r="V362" s="29"/>
      <c r="W362" s="29"/>
      <c r="X362" s="29"/>
      <c r="Y362" s="27"/>
      <c r="Z362" s="37">
        <v>189.6</v>
      </c>
      <c r="AA362" s="30"/>
      <c r="AB362" s="30"/>
      <c r="AC362" s="27"/>
    </row>
    <row r="363" spans="1:29" ht="15.75">
      <c r="A363" s="27" t="s">
        <v>137</v>
      </c>
      <c r="B363" s="28" t="s">
        <v>305</v>
      </c>
      <c r="C363" s="28" t="s">
        <v>129</v>
      </c>
      <c r="D363" s="28" t="s">
        <v>7</v>
      </c>
      <c r="E363" s="28" t="s">
        <v>536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 t="s">
        <v>138</v>
      </c>
      <c r="U363" s="28"/>
      <c r="V363" s="29"/>
      <c r="W363" s="29"/>
      <c r="X363" s="29"/>
      <c r="Y363" s="27"/>
      <c r="Z363" s="37">
        <v>192.5</v>
      </c>
      <c r="AA363" s="30"/>
      <c r="AB363" s="30"/>
      <c r="AC363" s="27"/>
    </row>
    <row r="364" spans="1:29" ht="78.75">
      <c r="A364" s="23" t="s">
        <v>145</v>
      </c>
      <c r="B364" s="24" t="s">
        <v>305</v>
      </c>
      <c r="C364" s="24" t="s">
        <v>129</v>
      </c>
      <c r="D364" s="24" t="s">
        <v>7</v>
      </c>
      <c r="E364" s="24" t="s">
        <v>146</v>
      </c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 t="s">
        <v>9</v>
      </c>
      <c r="U364" s="24" t="s">
        <v>9</v>
      </c>
      <c r="V364" s="25" t="s">
        <v>9</v>
      </c>
      <c r="W364" s="25" t="s">
        <v>9</v>
      </c>
      <c r="X364" s="25" t="s">
        <v>9</v>
      </c>
      <c r="Y364" s="23" t="s">
        <v>145</v>
      </c>
      <c r="Z364" s="36">
        <f>Z365+Z366+Z367</f>
        <v>97596.4</v>
      </c>
      <c r="AA364" s="26">
        <v>167610000</v>
      </c>
      <c r="AB364" s="26">
        <v>190640400</v>
      </c>
      <c r="AC364" s="23" t="s">
        <v>145</v>
      </c>
    </row>
    <row r="365" spans="1:29" ht="31.5">
      <c r="A365" s="27" t="s">
        <v>133</v>
      </c>
      <c r="B365" s="28" t="s">
        <v>305</v>
      </c>
      <c r="C365" s="28" t="s">
        <v>129</v>
      </c>
      <c r="D365" s="28" t="s">
        <v>7</v>
      </c>
      <c r="E365" s="28" t="s">
        <v>146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 t="s">
        <v>134</v>
      </c>
      <c r="U365" s="28" t="s">
        <v>9</v>
      </c>
      <c r="V365" s="29" t="s">
        <v>9</v>
      </c>
      <c r="W365" s="29" t="s">
        <v>9</v>
      </c>
      <c r="X365" s="29" t="s">
        <v>9</v>
      </c>
      <c r="Y365" s="27" t="s">
        <v>133</v>
      </c>
      <c r="Z365" s="37">
        <v>60285.7</v>
      </c>
      <c r="AA365" s="30">
        <v>113689839</v>
      </c>
      <c r="AB365" s="30">
        <v>129258479</v>
      </c>
      <c r="AC365" s="27" t="s">
        <v>133</v>
      </c>
    </row>
    <row r="366" spans="1:29" ht="47.25">
      <c r="A366" s="27" t="s">
        <v>18</v>
      </c>
      <c r="B366" s="28" t="s">
        <v>305</v>
      </c>
      <c r="C366" s="28" t="s">
        <v>129</v>
      </c>
      <c r="D366" s="28" t="s">
        <v>7</v>
      </c>
      <c r="E366" s="28" t="s">
        <v>146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 t="s">
        <v>19</v>
      </c>
      <c r="U366" s="28" t="s">
        <v>9</v>
      </c>
      <c r="V366" s="29" t="s">
        <v>9</v>
      </c>
      <c r="W366" s="29" t="s">
        <v>9</v>
      </c>
      <c r="X366" s="29" t="s">
        <v>9</v>
      </c>
      <c r="Y366" s="27" t="s">
        <v>18</v>
      </c>
      <c r="Z366" s="37">
        <v>2330.5</v>
      </c>
      <c r="AA366" s="30">
        <v>2442570</v>
      </c>
      <c r="AB366" s="30">
        <v>2777200</v>
      </c>
      <c r="AC366" s="27" t="s">
        <v>18</v>
      </c>
    </row>
    <row r="367" spans="1:29" ht="15.75">
      <c r="A367" s="27" t="s">
        <v>137</v>
      </c>
      <c r="B367" s="28" t="s">
        <v>305</v>
      </c>
      <c r="C367" s="28" t="s">
        <v>129</v>
      </c>
      <c r="D367" s="28" t="s">
        <v>7</v>
      </c>
      <c r="E367" s="28" t="s">
        <v>146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 t="s">
        <v>138</v>
      </c>
      <c r="U367" s="28" t="s">
        <v>9</v>
      </c>
      <c r="V367" s="29" t="s">
        <v>9</v>
      </c>
      <c r="W367" s="29" t="s">
        <v>9</v>
      </c>
      <c r="X367" s="29" t="s">
        <v>9</v>
      </c>
      <c r="Y367" s="27" t="s">
        <v>137</v>
      </c>
      <c r="Z367" s="37">
        <v>34980.2</v>
      </c>
      <c r="AA367" s="30">
        <v>51477591</v>
      </c>
      <c r="AB367" s="30">
        <v>58604721</v>
      </c>
      <c r="AC367" s="27" t="s">
        <v>137</v>
      </c>
    </row>
    <row r="368" spans="1:29" ht="31.5">
      <c r="A368" s="11" t="s">
        <v>539</v>
      </c>
      <c r="B368" s="24" t="s">
        <v>305</v>
      </c>
      <c r="C368" s="24" t="s">
        <v>129</v>
      </c>
      <c r="D368" s="24" t="s">
        <v>7</v>
      </c>
      <c r="E368" s="24" t="s">
        <v>538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9"/>
      <c r="W368" s="29"/>
      <c r="X368" s="29"/>
      <c r="Y368" s="27"/>
      <c r="Z368" s="37">
        <f>Z369+Z370</f>
        <v>16.6</v>
      </c>
      <c r="AA368" s="30"/>
      <c r="AB368" s="30"/>
      <c r="AC368" s="27"/>
    </row>
    <row r="369" spans="1:29" ht="31.5">
      <c r="A369" s="27" t="s">
        <v>18</v>
      </c>
      <c r="B369" s="28" t="s">
        <v>305</v>
      </c>
      <c r="C369" s="28" t="s">
        <v>129</v>
      </c>
      <c r="D369" s="28" t="s">
        <v>7</v>
      </c>
      <c r="E369" s="28" t="s">
        <v>538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 t="s">
        <v>19</v>
      </c>
      <c r="U369" s="28"/>
      <c r="V369" s="29"/>
      <c r="W369" s="29"/>
      <c r="X369" s="29"/>
      <c r="Y369" s="27"/>
      <c r="Z369" s="37">
        <v>7</v>
      </c>
      <c r="AA369" s="30"/>
      <c r="AB369" s="30"/>
      <c r="AC369" s="27"/>
    </row>
    <row r="370" spans="1:29" ht="15.75">
      <c r="A370" s="27" t="s">
        <v>137</v>
      </c>
      <c r="B370" s="28" t="s">
        <v>305</v>
      </c>
      <c r="C370" s="28" t="s">
        <v>129</v>
      </c>
      <c r="D370" s="28" t="s">
        <v>7</v>
      </c>
      <c r="E370" s="28" t="s">
        <v>538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 t="s">
        <v>138</v>
      </c>
      <c r="U370" s="28"/>
      <c r="V370" s="29"/>
      <c r="W370" s="29"/>
      <c r="X370" s="29"/>
      <c r="Y370" s="27"/>
      <c r="Z370" s="37">
        <v>9.6</v>
      </c>
      <c r="AA370" s="30"/>
      <c r="AB370" s="30"/>
      <c r="AC370" s="27"/>
    </row>
    <row r="371" spans="1:29" ht="31.5">
      <c r="A371" s="23" t="s">
        <v>324</v>
      </c>
      <c r="B371" s="24" t="s">
        <v>305</v>
      </c>
      <c r="C371" s="24" t="s">
        <v>129</v>
      </c>
      <c r="D371" s="24" t="s">
        <v>7</v>
      </c>
      <c r="E371" s="24" t="s">
        <v>325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9"/>
      <c r="W371" s="29"/>
      <c r="X371" s="29"/>
      <c r="Y371" s="27"/>
      <c r="Z371" s="36">
        <f>Z372</f>
        <v>286.6</v>
      </c>
      <c r="AA371" s="30"/>
      <c r="AB371" s="30"/>
      <c r="AC371" s="27"/>
    </row>
    <row r="372" spans="1:29" ht="63">
      <c r="A372" s="23" t="s">
        <v>147</v>
      </c>
      <c r="B372" s="24" t="s">
        <v>305</v>
      </c>
      <c r="C372" s="24" t="s">
        <v>129</v>
      </c>
      <c r="D372" s="24" t="s">
        <v>7</v>
      </c>
      <c r="E372" s="24" t="s">
        <v>148</v>
      </c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 t="s">
        <v>9</v>
      </c>
      <c r="U372" s="24" t="s">
        <v>9</v>
      </c>
      <c r="V372" s="25" t="s">
        <v>9</v>
      </c>
      <c r="W372" s="25" t="s">
        <v>9</v>
      </c>
      <c r="X372" s="25" t="s">
        <v>9</v>
      </c>
      <c r="Y372" s="23" t="s">
        <v>147</v>
      </c>
      <c r="Z372" s="36">
        <f>Z373+Z374</f>
        <v>286.6</v>
      </c>
      <c r="AA372" s="26">
        <v>1335000</v>
      </c>
      <c r="AB372" s="26"/>
      <c r="AC372" s="23" t="s">
        <v>147</v>
      </c>
    </row>
    <row r="373" spans="1:29" ht="47.25">
      <c r="A373" s="27" t="s">
        <v>18</v>
      </c>
      <c r="B373" s="28" t="s">
        <v>305</v>
      </c>
      <c r="C373" s="28" t="s">
        <v>129</v>
      </c>
      <c r="D373" s="28" t="s">
        <v>7</v>
      </c>
      <c r="E373" s="28" t="s">
        <v>148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 t="s">
        <v>19</v>
      </c>
      <c r="U373" s="28" t="s">
        <v>9</v>
      </c>
      <c r="V373" s="29" t="s">
        <v>9</v>
      </c>
      <c r="W373" s="29" t="s">
        <v>9</v>
      </c>
      <c r="X373" s="29" t="s">
        <v>9</v>
      </c>
      <c r="Y373" s="27" t="s">
        <v>18</v>
      </c>
      <c r="Z373" s="37">
        <v>223.6</v>
      </c>
      <c r="AA373" s="30">
        <v>1250000</v>
      </c>
      <c r="AB373" s="30"/>
      <c r="AC373" s="27" t="s">
        <v>18</v>
      </c>
    </row>
    <row r="374" spans="1:29" ht="15.75">
      <c r="A374" s="27" t="s">
        <v>137</v>
      </c>
      <c r="B374" s="28" t="s">
        <v>305</v>
      </c>
      <c r="C374" s="28" t="s">
        <v>129</v>
      </c>
      <c r="D374" s="28" t="s">
        <v>7</v>
      </c>
      <c r="E374" s="28" t="s">
        <v>148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 t="s">
        <v>138</v>
      </c>
      <c r="U374" s="28" t="s">
        <v>9</v>
      </c>
      <c r="V374" s="29" t="s">
        <v>9</v>
      </c>
      <c r="W374" s="29" t="s">
        <v>9</v>
      </c>
      <c r="X374" s="29" t="s">
        <v>9</v>
      </c>
      <c r="Y374" s="27" t="s">
        <v>137</v>
      </c>
      <c r="Z374" s="37">
        <v>63</v>
      </c>
      <c r="AA374" s="30">
        <v>38000</v>
      </c>
      <c r="AB374" s="30"/>
      <c r="AC374" s="27" t="s">
        <v>137</v>
      </c>
    </row>
    <row r="375" spans="1:29" ht="31.5">
      <c r="A375" s="23" t="s">
        <v>382</v>
      </c>
      <c r="B375" s="24" t="s">
        <v>305</v>
      </c>
      <c r="C375" s="24" t="s">
        <v>129</v>
      </c>
      <c r="D375" s="24" t="s">
        <v>7</v>
      </c>
      <c r="E375" s="24" t="s">
        <v>383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9"/>
      <c r="W375" s="29"/>
      <c r="X375" s="29"/>
      <c r="Y375" s="27"/>
      <c r="Z375" s="36">
        <f>Z376+Z386</f>
        <v>3156.2000000000003</v>
      </c>
      <c r="AA375" s="30"/>
      <c r="AB375" s="30"/>
      <c r="AC375" s="27"/>
    </row>
    <row r="376" spans="1:29" ht="47.25">
      <c r="A376" s="23" t="s">
        <v>388</v>
      </c>
      <c r="B376" s="24" t="s">
        <v>305</v>
      </c>
      <c r="C376" s="24" t="s">
        <v>129</v>
      </c>
      <c r="D376" s="24" t="s">
        <v>7</v>
      </c>
      <c r="E376" s="24" t="s">
        <v>389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9"/>
      <c r="W376" s="29"/>
      <c r="X376" s="29"/>
      <c r="Y376" s="27"/>
      <c r="Z376" s="36">
        <f>Z377</f>
        <v>3006.9</v>
      </c>
      <c r="AA376" s="30"/>
      <c r="AB376" s="30"/>
      <c r="AC376" s="27"/>
    </row>
    <row r="377" spans="1:29" ht="63">
      <c r="A377" s="23" t="s">
        <v>390</v>
      </c>
      <c r="B377" s="24" t="s">
        <v>305</v>
      </c>
      <c r="C377" s="24" t="s">
        <v>129</v>
      </c>
      <c r="D377" s="24" t="s">
        <v>7</v>
      </c>
      <c r="E377" s="24" t="s">
        <v>391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9"/>
      <c r="W377" s="29"/>
      <c r="X377" s="29"/>
      <c r="Y377" s="27"/>
      <c r="Z377" s="36">
        <f>Z378+Z381+Z384</f>
        <v>3006.9</v>
      </c>
      <c r="AA377" s="30"/>
      <c r="AB377" s="30"/>
      <c r="AC377" s="27"/>
    </row>
    <row r="378" spans="1:29" ht="63">
      <c r="A378" s="23" t="s">
        <v>149</v>
      </c>
      <c r="B378" s="24" t="s">
        <v>305</v>
      </c>
      <c r="C378" s="24" t="s">
        <v>129</v>
      </c>
      <c r="D378" s="24" t="s">
        <v>7</v>
      </c>
      <c r="E378" s="24" t="s">
        <v>150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 t="s">
        <v>9</v>
      </c>
      <c r="U378" s="24" t="s">
        <v>9</v>
      </c>
      <c r="V378" s="25" t="s">
        <v>9</v>
      </c>
      <c r="W378" s="25" t="s">
        <v>9</v>
      </c>
      <c r="X378" s="25" t="s">
        <v>9</v>
      </c>
      <c r="Y378" s="23" t="s">
        <v>149</v>
      </c>
      <c r="Z378" s="36">
        <f>Z379+Z380</f>
        <v>1019.8</v>
      </c>
      <c r="AA378" s="26">
        <v>3498500</v>
      </c>
      <c r="AB378" s="26">
        <v>4139400</v>
      </c>
      <c r="AC378" s="23" t="s">
        <v>149</v>
      </c>
    </row>
    <row r="379" spans="1:29" ht="47.25">
      <c r="A379" s="27" t="s">
        <v>18</v>
      </c>
      <c r="B379" s="28" t="s">
        <v>305</v>
      </c>
      <c r="C379" s="28" t="s">
        <v>129</v>
      </c>
      <c r="D379" s="28" t="s">
        <v>7</v>
      </c>
      <c r="E379" s="28" t="s">
        <v>150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 t="s">
        <v>19</v>
      </c>
      <c r="U379" s="28" t="s">
        <v>9</v>
      </c>
      <c r="V379" s="29" t="s">
        <v>9</v>
      </c>
      <c r="W379" s="29" t="s">
        <v>9</v>
      </c>
      <c r="X379" s="29" t="s">
        <v>9</v>
      </c>
      <c r="Y379" s="27" t="s">
        <v>18</v>
      </c>
      <c r="Z379" s="37">
        <v>856</v>
      </c>
      <c r="AA379" s="30">
        <v>2827500</v>
      </c>
      <c r="AB379" s="30">
        <v>3963300</v>
      </c>
      <c r="AC379" s="27" t="s">
        <v>18</v>
      </c>
    </row>
    <row r="380" spans="1:29" ht="15.75">
      <c r="A380" s="27" t="s">
        <v>137</v>
      </c>
      <c r="B380" s="28" t="s">
        <v>305</v>
      </c>
      <c r="C380" s="28" t="s">
        <v>129</v>
      </c>
      <c r="D380" s="28" t="s">
        <v>7</v>
      </c>
      <c r="E380" s="28" t="s">
        <v>150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 t="s">
        <v>138</v>
      </c>
      <c r="U380" s="28" t="s">
        <v>9</v>
      </c>
      <c r="V380" s="29" t="s">
        <v>9</v>
      </c>
      <c r="W380" s="29" t="s">
        <v>9</v>
      </c>
      <c r="X380" s="29" t="s">
        <v>9</v>
      </c>
      <c r="Y380" s="27" t="s">
        <v>137</v>
      </c>
      <c r="Z380" s="37">
        <v>163.8</v>
      </c>
      <c r="AA380" s="30">
        <v>671000</v>
      </c>
      <c r="AB380" s="30">
        <v>176100</v>
      </c>
      <c r="AC380" s="27" t="s">
        <v>137</v>
      </c>
    </row>
    <row r="381" spans="1:29" ht="47.25">
      <c r="A381" s="23" t="s">
        <v>151</v>
      </c>
      <c r="B381" s="24" t="s">
        <v>305</v>
      </c>
      <c r="C381" s="24" t="s">
        <v>129</v>
      </c>
      <c r="D381" s="24" t="s">
        <v>7</v>
      </c>
      <c r="E381" s="24" t="s">
        <v>152</v>
      </c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 t="s">
        <v>9</v>
      </c>
      <c r="U381" s="24" t="s">
        <v>9</v>
      </c>
      <c r="V381" s="25" t="s">
        <v>9</v>
      </c>
      <c r="W381" s="25" t="s">
        <v>9</v>
      </c>
      <c r="X381" s="25" t="s">
        <v>9</v>
      </c>
      <c r="Y381" s="23" t="s">
        <v>151</v>
      </c>
      <c r="Z381" s="36">
        <f>Z382+Z383</f>
        <v>987.1</v>
      </c>
      <c r="AA381" s="26">
        <v>2095260</v>
      </c>
      <c r="AB381" s="26">
        <v>2270620</v>
      </c>
      <c r="AC381" s="23" t="s">
        <v>151</v>
      </c>
    </row>
    <row r="382" spans="1:29" ht="47.25">
      <c r="A382" s="27" t="s">
        <v>18</v>
      </c>
      <c r="B382" s="28" t="s">
        <v>305</v>
      </c>
      <c r="C382" s="28" t="s">
        <v>129</v>
      </c>
      <c r="D382" s="28" t="s">
        <v>7</v>
      </c>
      <c r="E382" s="28" t="s">
        <v>152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 t="s">
        <v>19</v>
      </c>
      <c r="U382" s="28" t="s">
        <v>9</v>
      </c>
      <c r="V382" s="29" t="s">
        <v>9</v>
      </c>
      <c r="W382" s="29" t="s">
        <v>9</v>
      </c>
      <c r="X382" s="29" t="s">
        <v>9</v>
      </c>
      <c r="Y382" s="27" t="s">
        <v>18</v>
      </c>
      <c r="Z382" s="37">
        <v>833.5</v>
      </c>
      <c r="AA382" s="30">
        <v>1861260</v>
      </c>
      <c r="AB382" s="30">
        <v>1998800</v>
      </c>
      <c r="AC382" s="27" t="s">
        <v>18</v>
      </c>
    </row>
    <row r="383" spans="1:29" ht="15.75">
      <c r="A383" s="27" t="s">
        <v>137</v>
      </c>
      <c r="B383" s="28" t="s">
        <v>305</v>
      </c>
      <c r="C383" s="28" t="s">
        <v>129</v>
      </c>
      <c r="D383" s="28" t="s">
        <v>7</v>
      </c>
      <c r="E383" s="28" t="s">
        <v>152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 t="s">
        <v>138</v>
      </c>
      <c r="U383" s="28" t="s">
        <v>9</v>
      </c>
      <c r="V383" s="29" t="s">
        <v>9</v>
      </c>
      <c r="W383" s="29" t="s">
        <v>9</v>
      </c>
      <c r="X383" s="29" t="s">
        <v>9</v>
      </c>
      <c r="Y383" s="27" t="s">
        <v>137</v>
      </c>
      <c r="Z383" s="37">
        <v>153.6</v>
      </c>
      <c r="AA383" s="30">
        <v>234000</v>
      </c>
      <c r="AB383" s="30">
        <v>271820</v>
      </c>
      <c r="AC383" s="27" t="s">
        <v>137</v>
      </c>
    </row>
    <row r="384" spans="1:29" ht="47.25">
      <c r="A384" s="11" t="s">
        <v>545</v>
      </c>
      <c r="B384" s="24" t="s">
        <v>305</v>
      </c>
      <c r="C384" s="24" t="s">
        <v>129</v>
      </c>
      <c r="D384" s="24" t="s">
        <v>7</v>
      </c>
      <c r="E384" s="24" t="s">
        <v>544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9"/>
      <c r="W384" s="29"/>
      <c r="X384" s="29"/>
      <c r="Y384" s="27"/>
      <c r="Z384" s="36">
        <f>Z385</f>
        <v>1000</v>
      </c>
      <c r="AA384" s="30"/>
      <c r="AB384" s="30"/>
      <c r="AC384" s="27"/>
    </row>
    <row r="385" spans="1:29" ht="15.75">
      <c r="A385" s="27" t="s">
        <v>137</v>
      </c>
      <c r="B385" s="28" t="s">
        <v>305</v>
      </c>
      <c r="C385" s="28" t="s">
        <v>129</v>
      </c>
      <c r="D385" s="28" t="s">
        <v>7</v>
      </c>
      <c r="E385" s="28" t="s">
        <v>544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 t="s">
        <v>138</v>
      </c>
      <c r="U385" s="28"/>
      <c r="V385" s="29"/>
      <c r="W385" s="29"/>
      <c r="X385" s="29"/>
      <c r="Y385" s="27"/>
      <c r="Z385" s="37">
        <v>1000</v>
      </c>
      <c r="AA385" s="30"/>
      <c r="AB385" s="30"/>
      <c r="AC385" s="27"/>
    </row>
    <row r="386" spans="1:29" ht="31.5">
      <c r="A386" s="23" t="s">
        <v>392</v>
      </c>
      <c r="B386" s="24" t="s">
        <v>305</v>
      </c>
      <c r="C386" s="24" t="s">
        <v>129</v>
      </c>
      <c r="D386" s="24" t="s">
        <v>7</v>
      </c>
      <c r="E386" s="24" t="s">
        <v>393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9"/>
      <c r="W386" s="29"/>
      <c r="X386" s="29"/>
      <c r="Y386" s="27"/>
      <c r="Z386" s="36">
        <f>Z387</f>
        <v>149.3</v>
      </c>
      <c r="AA386" s="30"/>
      <c r="AB386" s="30"/>
      <c r="AC386" s="27"/>
    </row>
    <row r="387" spans="1:29" ht="47.25">
      <c r="A387" s="23" t="s">
        <v>394</v>
      </c>
      <c r="B387" s="24" t="s">
        <v>305</v>
      </c>
      <c r="C387" s="24" t="s">
        <v>129</v>
      </c>
      <c r="D387" s="24" t="s">
        <v>7</v>
      </c>
      <c r="E387" s="24" t="s">
        <v>395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9"/>
      <c r="W387" s="29"/>
      <c r="X387" s="29"/>
      <c r="Y387" s="27"/>
      <c r="Z387" s="36">
        <f>Z388</f>
        <v>149.3</v>
      </c>
      <c r="AA387" s="30"/>
      <c r="AB387" s="30"/>
      <c r="AC387" s="27"/>
    </row>
    <row r="388" spans="1:29" ht="47.25">
      <c r="A388" s="23" t="s">
        <v>153</v>
      </c>
      <c r="B388" s="24" t="s">
        <v>305</v>
      </c>
      <c r="C388" s="24" t="s">
        <v>129</v>
      </c>
      <c r="D388" s="24" t="s">
        <v>7</v>
      </c>
      <c r="E388" s="24" t="s">
        <v>154</v>
      </c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 t="s">
        <v>9</v>
      </c>
      <c r="U388" s="24" t="s">
        <v>9</v>
      </c>
      <c r="V388" s="25" t="s">
        <v>9</v>
      </c>
      <c r="W388" s="25" t="s">
        <v>9</v>
      </c>
      <c r="X388" s="25" t="s">
        <v>9</v>
      </c>
      <c r="Y388" s="23" t="s">
        <v>153</v>
      </c>
      <c r="Z388" s="36">
        <f>Z389</f>
        <v>149.3</v>
      </c>
      <c r="AA388" s="26">
        <v>150000</v>
      </c>
      <c r="AB388" s="26">
        <v>500000</v>
      </c>
      <c r="AC388" s="23" t="s">
        <v>153</v>
      </c>
    </row>
    <row r="389" spans="1:29" ht="47.25">
      <c r="A389" s="27" t="s">
        <v>18</v>
      </c>
      <c r="B389" s="28" t="s">
        <v>305</v>
      </c>
      <c r="C389" s="28" t="s">
        <v>129</v>
      </c>
      <c r="D389" s="28" t="s">
        <v>7</v>
      </c>
      <c r="E389" s="28" t="s">
        <v>154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 t="s">
        <v>19</v>
      </c>
      <c r="U389" s="28" t="s">
        <v>9</v>
      </c>
      <c r="V389" s="29" t="s">
        <v>9</v>
      </c>
      <c r="W389" s="29" t="s">
        <v>9</v>
      </c>
      <c r="X389" s="29" t="s">
        <v>9</v>
      </c>
      <c r="Y389" s="27" t="s">
        <v>18</v>
      </c>
      <c r="Z389" s="37">
        <v>149.3</v>
      </c>
      <c r="AA389" s="30"/>
      <c r="AB389" s="30">
        <v>500000</v>
      </c>
      <c r="AC389" s="27" t="s">
        <v>18</v>
      </c>
    </row>
    <row r="390" spans="1:29" ht="15.75">
      <c r="A390" s="11" t="s">
        <v>506</v>
      </c>
      <c r="B390" s="24" t="s">
        <v>305</v>
      </c>
      <c r="C390" s="9" t="s">
        <v>129</v>
      </c>
      <c r="D390" s="9" t="s">
        <v>7</v>
      </c>
      <c r="E390" s="9" t="s">
        <v>504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28"/>
      <c r="V390" s="29"/>
      <c r="W390" s="29"/>
      <c r="X390" s="29"/>
      <c r="Y390" s="27"/>
      <c r="Z390" s="36">
        <f>Z391</f>
        <v>1450</v>
      </c>
      <c r="AA390" s="30"/>
      <c r="AB390" s="30"/>
      <c r="AC390" s="27"/>
    </row>
    <row r="391" spans="1:29" ht="15.75">
      <c r="A391" s="11" t="s">
        <v>506</v>
      </c>
      <c r="B391" s="24" t="s">
        <v>305</v>
      </c>
      <c r="C391" s="9" t="s">
        <v>129</v>
      </c>
      <c r="D391" s="9" t="s">
        <v>7</v>
      </c>
      <c r="E391" s="9" t="s">
        <v>503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28"/>
      <c r="V391" s="29"/>
      <c r="W391" s="29"/>
      <c r="X391" s="29"/>
      <c r="Y391" s="27"/>
      <c r="Z391" s="36">
        <f>Z392</f>
        <v>1450</v>
      </c>
      <c r="AA391" s="30"/>
      <c r="AB391" s="30"/>
      <c r="AC391" s="27"/>
    </row>
    <row r="392" spans="1:29" ht="47.25">
      <c r="A392" s="11" t="s">
        <v>547</v>
      </c>
      <c r="B392" s="24" t="s">
        <v>305</v>
      </c>
      <c r="C392" s="9" t="s">
        <v>129</v>
      </c>
      <c r="D392" s="9" t="s">
        <v>7</v>
      </c>
      <c r="E392" s="9" t="s">
        <v>546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28"/>
      <c r="V392" s="29"/>
      <c r="W392" s="29"/>
      <c r="X392" s="29"/>
      <c r="Y392" s="27"/>
      <c r="Z392" s="36">
        <f>Z393+Z394</f>
        <v>1450</v>
      </c>
      <c r="AA392" s="30"/>
      <c r="AB392" s="30"/>
      <c r="AC392" s="27"/>
    </row>
    <row r="393" spans="1:29" ht="31.5">
      <c r="A393" s="86" t="s">
        <v>18</v>
      </c>
      <c r="B393" s="28" t="s">
        <v>305</v>
      </c>
      <c r="C393" s="87" t="s">
        <v>129</v>
      </c>
      <c r="D393" s="87" t="s">
        <v>7</v>
      </c>
      <c r="E393" s="87" t="s">
        <v>546</v>
      </c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 t="s">
        <v>19</v>
      </c>
      <c r="U393" s="28"/>
      <c r="V393" s="29"/>
      <c r="W393" s="29"/>
      <c r="X393" s="29"/>
      <c r="Y393" s="27"/>
      <c r="Z393" s="37">
        <v>930</v>
      </c>
      <c r="AA393" s="30"/>
      <c r="AB393" s="30"/>
      <c r="AC393" s="27"/>
    </row>
    <row r="394" spans="1:29" ht="15.75">
      <c r="A394" s="86" t="s">
        <v>137</v>
      </c>
      <c r="B394" s="28" t="s">
        <v>305</v>
      </c>
      <c r="C394" s="87" t="s">
        <v>129</v>
      </c>
      <c r="D394" s="87" t="s">
        <v>7</v>
      </c>
      <c r="E394" s="87" t="s">
        <v>546</v>
      </c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 t="s">
        <v>138</v>
      </c>
      <c r="U394" s="28"/>
      <c r="V394" s="29"/>
      <c r="W394" s="29"/>
      <c r="X394" s="29"/>
      <c r="Y394" s="27"/>
      <c r="Z394" s="37">
        <v>520</v>
      </c>
      <c r="AA394" s="30"/>
      <c r="AB394" s="30"/>
      <c r="AC394" s="27"/>
    </row>
    <row r="395" spans="1:29" ht="15.75">
      <c r="A395" s="23" t="s">
        <v>155</v>
      </c>
      <c r="B395" s="24" t="s">
        <v>305</v>
      </c>
      <c r="C395" s="24" t="s">
        <v>129</v>
      </c>
      <c r="D395" s="24" t="s">
        <v>156</v>
      </c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5"/>
      <c r="W395" s="25"/>
      <c r="X395" s="25"/>
      <c r="Y395" s="23"/>
      <c r="Z395" s="36">
        <f>Z396+Z446+Z455</f>
        <v>236410.8</v>
      </c>
      <c r="AA395" s="30"/>
      <c r="AB395" s="30"/>
      <c r="AC395" s="27"/>
    </row>
    <row r="396" spans="1:29" ht="31.5">
      <c r="A396" s="23" t="s">
        <v>312</v>
      </c>
      <c r="B396" s="24" t="s">
        <v>305</v>
      </c>
      <c r="C396" s="24" t="s">
        <v>129</v>
      </c>
      <c r="D396" s="24" t="s">
        <v>156</v>
      </c>
      <c r="E396" s="24" t="s">
        <v>313</v>
      </c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5"/>
      <c r="W396" s="25"/>
      <c r="X396" s="25"/>
      <c r="Y396" s="23"/>
      <c r="Z396" s="36">
        <f>Z397+Z414</f>
        <v>230319.69999999998</v>
      </c>
      <c r="AA396" s="30"/>
      <c r="AB396" s="30"/>
      <c r="AC396" s="27"/>
    </row>
    <row r="397" spans="1:29" ht="31.5">
      <c r="A397" s="23" t="s">
        <v>334</v>
      </c>
      <c r="B397" s="24" t="s">
        <v>305</v>
      </c>
      <c r="C397" s="24" t="s">
        <v>129</v>
      </c>
      <c r="D397" s="24" t="s">
        <v>156</v>
      </c>
      <c r="E397" s="24" t="s">
        <v>335</v>
      </c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5"/>
      <c r="W397" s="25"/>
      <c r="X397" s="25"/>
      <c r="Y397" s="23"/>
      <c r="Z397" s="36">
        <f>Z398</f>
        <v>26876.3</v>
      </c>
      <c r="AA397" s="30"/>
      <c r="AB397" s="30"/>
      <c r="AC397" s="27"/>
    </row>
    <row r="398" spans="1:29" ht="31.5">
      <c r="A398" s="23" t="s">
        <v>322</v>
      </c>
      <c r="B398" s="24" t="s">
        <v>305</v>
      </c>
      <c r="C398" s="24" t="s">
        <v>129</v>
      </c>
      <c r="D398" s="24" t="s">
        <v>156</v>
      </c>
      <c r="E398" s="24" t="s">
        <v>336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5"/>
      <c r="W398" s="25"/>
      <c r="X398" s="25"/>
      <c r="Y398" s="23"/>
      <c r="Z398" s="36">
        <f>Z399+Z403+Z405+Z407+Z410+Z412</f>
        <v>26876.3</v>
      </c>
      <c r="AA398" s="30"/>
      <c r="AB398" s="30"/>
      <c r="AC398" s="27"/>
    </row>
    <row r="399" spans="1:29" ht="47.25">
      <c r="A399" s="23" t="s">
        <v>157</v>
      </c>
      <c r="B399" s="24" t="s">
        <v>305</v>
      </c>
      <c r="C399" s="24" t="s">
        <v>129</v>
      </c>
      <c r="D399" s="24" t="s">
        <v>156</v>
      </c>
      <c r="E399" s="24" t="s">
        <v>158</v>
      </c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 t="s">
        <v>9</v>
      </c>
      <c r="U399" s="24" t="s">
        <v>9</v>
      </c>
      <c r="V399" s="25" t="s">
        <v>9</v>
      </c>
      <c r="W399" s="25" t="s">
        <v>9</v>
      </c>
      <c r="X399" s="25" t="s">
        <v>9</v>
      </c>
      <c r="Y399" s="23" t="s">
        <v>157</v>
      </c>
      <c r="Z399" s="36">
        <f>Z400+Z401+Z402</f>
        <v>20392.399999999998</v>
      </c>
      <c r="AA399" s="26">
        <v>41864174</v>
      </c>
      <c r="AB399" s="26">
        <v>42864174</v>
      </c>
      <c r="AC399" s="23" t="s">
        <v>157</v>
      </c>
    </row>
    <row r="400" spans="1:29" ht="31.5">
      <c r="A400" s="27" t="s">
        <v>133</v>
      </c>
      <c r="B400" s="28" t="s">
        <v>305</v>
      </c>
      <c r="C400" s="28" t="s">
        <v>129</v>
      </c>
      <c r="D400" s="28" t="s">
        <v>156</v>
      </c>
      <c r="E400" s="28" t="s">
        <v>158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 t="s">
        <v>134</v>
      </c>
      <c r="U400" s="28" t="s">
        <v>9</v>
      </c>
      <c r="V400" s="29" t="s">
        <v>9</v>
      </c>
      <c r="W400" s="29" t="s">
        <v>9</v>
      </c>
      <c r="X400" s="29" t="s">
        <v>9</v>
      </c>
      <c r="Y400" s="27" t="s">
        <v>133</v>
      </c>
      <c r="Z400" s="37">
        <v>18583.8</v>
      </c>
      <c r="AA400" s="30">
        <v>39140430</v>
      </c>
      <c r="AB400" s="30">
        <v>41466756</v>
      </c>
      <c r="AC400" s="27" t="s">
        <v>133</v>
      </c>
    </row>
    <row r="401" spans="1:29" ht="47.25">
      <c r="A401" s="27" t="s">
        <v>18</v>
      </c>
      <c r="B401" s="28" t="s">
        <v>305</v>
      </c>
      <c r="C401" s="28" t="s">
        <v>129</v>
      </c>
      <c r="D401" s="28" t="s">
        <v>156</v>
      </c>
      <c r="E401" s="28" t="s">
        <v>158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 t="s">
        <v>19</v>
      </c>
      <c r="U401" s="28" t="s">
        <v>9</v>
      </c>
      <c r="V401" s="29" t="s">
        <v>9</v>
      </c>
      <c r="W401" s="29" t="s">
        <v>9</v>
      </c>
      <c r="X401" s="29" t="s">
        <v>9</v>
      </c>
      <c r="Y401" s="27" t="s">
        <v>18</v>
      </c>
      <c r="Z401" s="37">
        <v>1675.6</v>
      </c>
      <c r="AA401" s="30">
        <v>2478744</v>
      </c>
      <c r="AB401" s="30">
        <v>1147418</v>
      </c>
      <c r="AC401" s="27" t="s">
        <v>18</v>
      </c>
    </row>
    <row r="402" spans="1:29" ht="31.5">
      <c r="A402" s="27" t="s">
        <v>33</v>
      </c>
      <c r="B402" s="28" t="s">
        <v>305</v>
      </c>
      <c r="C402" s="28" t="s">
        <v>129</v>
      </c>
      <c r="D402" s="28" t="s">
        <v>156</v>
      </c>
      <c r="E402" s="28" t="s">
        <v>158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 t="s">
        <v>34</v>
      </c>
      <c r="U402" s="28" t="s">
        <v>9</v>
      </c>
      <c r="V402" s="29" t="s">
        <v>9</v>
      </c>
      <c r="W402" s="29" t="s">
        <v>9</v>
      </c>
      <c r="X402" s="29" t="s">
        <v>9</v>
      </c>
      <c r="Y402" s="27" t="s">
        <v>33</v>
      </c>
      <c r="Z402" s="37">
        <v>133</v>
      </c>
      <c r="AA402" s="30">
        <v>245000</v>
      </c>
      <c r="AB402" s="30">
        <v>250000</v>
      </c>
      <c r="AC402" s="27" t="s">
        <v>33</v>
      </c>
    </row>
    <row r="403" spans="1:29" ht="47.25">
      <c r="A403" s="23" t="s">
        <v>159</v>
      </c>
      <c r="B403" s="24" t="s">
        <v>305</v>
      </c>
      <c r="C403" s="24" t="s">
        <v>129</v>
      </c>
      <c r="D403" s="24" t="s">
        <v>156</v>
      </c>
      <c r="E403" s="24" t="s">
        <v>160</v>
      </c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 t="s">
        <v>9</v>
      </c>
      <c r="U403" s="24" t="s">
        <v>9</v>
      </c>
      <c r="V403" s="25" t="s">
        <v>9</v>
      </c>
      <c r="W403" s="25" t="s">
        <v>9</v>
      </c>
      <c r="X403" s="25" t="s">
        <v>9</v>
      </c>
      <c r="Y403" s="23" t="s">
        <v>159</v>
      </c>
      <c r="Z403" s="36">
        <f>Z404</f>
        <v>3964.4</v>
      </c>
      <c r="AA403" s="26">
        <v>5437305</v>
      </c>
      <c r="AB403" s="26">
        <v>5763543</v>
      </c>
      <c r="AC403" s="23" t="s">
        <v>159</v>
      </c>
    </row>
    <row r="404" spans="1:29" ht="31.5">
      <c r="A404" s="27" t="s">
        <v>137</v>
      </c>
      <c r="B404" s="28" t="s">
        <v>305</v>
      </c>
      <c r="C404" s="28" t="s">
        <v>129</v>
      </c>
      <c r="D404" s="28" t="s">
        <v>156</v>
      </c>
      <c r="E404" s="28" t="s">
        <v>160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 t="s">
        <v>138</v>
      </c>
      <c r="U404" s="28" t="s">
        <v>9</v>
      </c>
      <c r="V404" s="29" t="s">
        <v>9</v>
      </c>
      <c r="W404" s="29" t="s">
        <v>9</v>
      </c>
      <c r="X404" s="29" t="s">
        <v>9</v>
      </c>
      <c r="Y404" s="27" t="s">
        <v>137</v>
      </c>
      <c r="Z404" s="37">
        <v>3964.4</v>
      </c>
      <c r="AA404" s="30">
        <v>5437305</v>
      </c>
      <c r="AB404" s="30">
        <v>5763543</v>
      </c>
      <c r="AC404" s="27" t="s">
        <v>137</v>
      </c>
    </row>
    <row r="405" spans="1:29" ht="47.25">
      <c r="A405" s="23" t="s">
        <v>161</v>
      </c>
      <c r="B405" s="24" t="s">
        <v>305</v>
      </c>
      <c r="C405" s="24" t="s">
        <v>129</v>
      </c>
      <c r="D405" s="24" t="s">
        <v>156</v>
      </c>
      <c r="E405" s="24" t="s">
        <v>162</v>
      </c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 t="s">
        <v>9</v>
      </c>
      <c r="U405" s="24" t="s">
        <v>9</v>
      </c>
      <c r="V405" s="25" t="s">
        <v>9</v>
      </c>
      <c r="W405" s="25" t="s">
        <v>9</v>
      </c>
      <c r="X405" s="25" t="s">
        <v>9</v>
      </c>
      <c r="Y405" s="23" t="s">
        <v>161</v>
      </c>
      <c r="Z405" s="36">
        <f>Z406</f>
        <v>90.7</v>
      </c>
      <c r="AA405" s="26">
        <v>400000</v>
      </c>
      <c r="AB405" s="26">
        <v>300000</v>
      </c>
      <c r="AC405" s="23" t="s">
        <v>161</v>
      </c>
    </row>
    <row r="406" spans="1:29" ht="47.25">
      <c r="A406" s="27" t="s">
        <v>18</v>
      </c>
      <c r="B406" s="28" t="s">
        <v>305</v>
      </c>
      <c r="C406" s="28" t="s">
        <v>129</v>
      </c>
      <c r="D406" s="28" t="s">
        <v>156</v>
      </c>
      <c r="E406" s="28" t="s">
        <v>162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 t="s">
        <v>19</v>
      </c>
      <c r="U406" s="28" t="s">
        <v>9</v>
      </c>
      <c r="V406" s="29" t="s">
        <v>9</v>
      </c>
      <c r="W406" s="29" t="s">
        <v>9</v>
      </c>
      <c r="X406" s="29" t="s">
        <v>9</v>
      </c>
      <c r="Y406" s="27" t="s">
        <v>18</v>
      </c>
      <c r="Z406" s="37">
        <v>90.7</v>
      </c>
      <c r="AA406" s="30">
        <v>400000</v>
      </c>
      <c r="AB406" s="30">
        <v>300000</v>
      </c>
      <c r="AC406" s="27" t="s">
        <v>18</v>
      </c>
    </row>
    <row r="407" spans="1:29" ht="94.5">
      <c r="A407" s="23" t="s">
        <v>163</v>
      </c>
      <c r="B407" s="24" t="s">
        <v>305</v>
      </c>
      <c r="C407" s="24" t="s">
        <v>129</v>
      </c>
      <c r="D407" s="24" t="s">
        <v>156</v>
      </c>
      <c r="E407" s="24" t="s">
        <v>164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 t="s">
        <v>9</v>
      </c>
      <c r="U407" s="24" t="s">
        <v>9</v>
      </c>
      <c r="V407" s="25" t="s">
        <v>9</v>
      </c>
      <c r="W407" s="25" t="s">
        <v>9</v>
      </c>
      <c r="X407" s="25" t="s">
        <v>9</v>
      </c>
      <c r="Y407" s="23" t="s">
        <v>163</v>
      </c>
      <c r="Z407" s="36">
        <f>Z408+Z409</f>
        <v>2090.3</v>
      </c>
      <c r="AA407" s="26">
        <v>3876301</v>
      </c>
      <c r="AB407" s="26">
        <v>3876301</v>
      </c>
      <c r="AC407" s="23" t="s">
        <v>163</v>
      </c>
    </row>
    <row r="408" spans="1:29" ht="31.5">
      <c r="A408" s="27" t="s">
        <v>133</v>
      </c>
      <c r="B408" s="28" t="s">
        <v>305</v>
      </c>
      <c r="C408" s="28" t="s">
        <v>129</v>
      </c>
      <c r="D408" s="28" t="s">
        <v>156</v>
      </c>
      <c r="E408" s="28" t="s">
        <v>164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 t="s">
        <v>134</v>
      </c>
      <c r="U408" s="28" t="s">
        <v>9</v>
      </c>
      <c r="V408" s="29" t="s">
        <v>9</v>
      </c>
      <c r="W408" s="29" t="s">
        <v>9</v>
      </c>
      <c r="X408" s="29" t="s">
        <v>9</v>
      </c>
      <c r="Y408" s="27" t="s">
        <v>133</v>
      </c>
      <c r="Z408" s="37">
        <v>1836.3</v>
      </c>
      <c r="AA408" s="30">
        <v>3513611</v>
      </c>
      <c r="AB408" s="30">
        <v>3513611</v>
      </c>
      <c r="AC408" s="27" t="s">
        <v>133</v>
      </c>
    </row>
    <row r="409" spans="1:29" ht="31.5">
      <c r="A409" s="27" t="s">
        <v>137</v>
      </c>
      <c r="B409" s="28" t="s">
        <v>305</v>
      </c>
      <c r="C409" s="28" t="s">
        <v>129</v>
      </c>
      <c r="D409" s="28" t="s">
        <v>156</v>
      </c>
      <c r="E409" s="28" t="s">
        <v>164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 t="s">
        <v>138</v>
      </c>
      <c r="U409" s="28" t="s">
        <v>9</v>
      </c>
      <c r="V409" s="29" t="s">
        <v>9</v>
      </c>
      <c r="W409" s="29" t="s">
        <v>9</v>
      </c>
      <c r="X409" s="29" t="s">
        <v>9</v>
      </c>
      <c r="Y409" s="27" t="s">
        <v>137</v>
      </c>
      <c r="Z409" s="37">
        <v>254</v>
      </c>
      <c r="AA409" s="30">
        <v>362690</v>
      </c>
      <c r="AB409" s="30">
        <v>362690</v>
      </c>
      <c r="AC409" s="27" t="s">
        <v>137</v>
      </c>
    </row>
    <row r="410" spans="1:29" ht="31.5">
      <c r="A410" s="11" t="s">
        <v>165</v>
      </c>
      <c r="B410" s="24" t="s">
        <v>305</v>
      </c>
      <c r="C410" s="24" t="s">
        <v>129</v>
      </c>
      <c r="D410" s="24" t="s">
        <v>156</v>
      </c>
      <c r="E410" s="24" t="s">
        <v>166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9"/>
      <c r="W410" s="29"/>
      <c r="X410" s="29"/>
      <c r="Y410" s="27"/>
      <c r="Z410" s="36">
        <f>Z411</f>
        <v>300</v>
      </c>
      <c r="AA410" s="30"/>
      <c r="AB410" s="30"/>
      <c r="AC410" s="27"/>
    </row>
    <row r="411" spans="1:29" ht="31.5">
      <c r="A411" s="27" t="s">
        <v>18</v>
      </c>
      <c r="B411" s="28" t="s">
        <v>305</v>
      </c>
      <c r="C411" s="28" t="s">
        <v>129</v>
      </c>
      <c r="D411" s="28" t="s">
        <v>156</v>
      </c>
      <c r="E411" s="28" t="s">
        <v>166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 t="s">
        <v>19</v>
      </c>
      <c r="U411" s="28"/>
      <c r="V411" s="29"/>
      <c r="W411" s="29"/>
      <c r="X411" s="29"/>
      <c r="Y411" s="27"/>
      <c r="Z411" s="37">
        <v>300</v>
      </c>
      <c r="AA411" s="30"/>
      <c r="AB411" s="30"/>
      <c r="AC411" s="27"/>
    </row>
    <row r="412" spans="1:29" ht="31.5">
      <c r="A412" s="11" t="s">
        <v>167</v>
      </c>
      <c r="B412" s="24" t="s">
        <v>305</v>
      </c>
      <c r="C412" s="24" t="s">
        <v>129</v>
      </c>
      <c r="D412" s="24" t="s">
        <v>156</v>
      </c>
      <c r="E412" s="24" t="s">
        <v>168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9"/>
      <c r="W412" s="29"/>
      <c r="X412" s="29"/>
      <c r="Y412" s="27"/>
      <c r="Z412" s="36">
        <f>Z413</f>
        <v>38.5</v>
      </c>
      <c r="AA412" s="30"/>
      <c r="AB412" s="30"/>
      <c r="AC412" s="27"/>
    </row>
    <row r="413" spans="1:29" ht="31.5">
      <c r="A413" s="27" t="s">
        <v>18</v>
      </c>
      <c r="B413" s="28" t="s">
        <v>305</v>
      </c>
      <c r="C413" s="28" t="s">
        <v>129</v>
      </c>
      <c r="D413" s="28" t="s">
        <v>156</v>
      </c>
      <c r="E413" s="28" t="s">
        <v>168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 t="s">
        <v>19</v>
      </c>
      <c r="U413" s="28"/>
      <c r="V413" s="29"/>
      <c r="W413" s="29"/>
      <c r="X413" s="29"/>
      <c r="Y413" s="27"/>
      <c r="Z413" s="37">
        <v>38.5</v>
      </c>
      <c r="AA413" s="30"/>
      <c r="AB413" s="30"/>
      <c r="AC413" s="27"/>
    </row>
    <row r="414" spans="1:29" ht="31.5">
      <c r="A414" s="23" t="s">
        <v>339</v>
      </c>
      <c r="B414" s="24" t="s">
        <v>305</v>
      </c>
      <c r="C414" s="24" t="s">
        <v>129</v>
      </c>
      <c r="D414" s="24" t="s">
        <v>156</v>
      </c>
      <c r="E414" s="24" t="s">
        <v>340</v>
      </c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5"/>
      <c r="W414" s="25"/>
      <c r="X414" s="25"/>
      <c r="Y414" s="23"/>
      <c r="Z414" s="36">
        <f>Z415+Z442</f>
        <v>203443.4</v>
      </c>
      <c r="AA414" s="30"/>
      <c r="AB414" s="30"/>
      <c r="AC414" s="27"/>
    </row>
    <row r="415" spans="1:29" ht="31.5">
      <c r="A415" s="23" t="s">
        <v>322</v>
      </c>
      <c r="B415" s="24" t="s">
        <v>305</v>
      </c>
      <c r="C415" s="24" t="s">
        <v>129</v>
      </c>
      <c r="D415" s="24" t="s">
        <v>156</v>
      </c>
      <c r="E415" s="24" t="s">
        <v>341</v>
      </c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5"/>
      <c r="W415" s="25"/>
      <c r="X415" s="25"/>
      <c r="Y415" s="23"/>
      <c r="Z415" s="36">
        <f>Z416+Z420+Z424+Z426+Z428+Z430+Z433+Z437+Z440</f>
        <v>203260</v>
      </c>
      <c r="AA415" s="30"/>
      <c r="AB415" s="30"/>
      <c r="AC415" s="27"/>
    </row>
    <row r="416" spans="1:29" ht="47.25">
      <c r="A416" s="23" t="s">
        <v>173</v>
      </c>
      <c r="B416" s="24" t="s">
        <v>305</v>
      </c>
      <c r="C416" s="24" t="s">
        <v>129</v>
      </c>
      <c r="D416" s="24" t="s">
        <v>156</v>
      </c>
      <c r="E416" s="24" t="s">
        <v>174</v>
      </c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 t="s">
        <v>9</v>
      </c>
      <c r="U416" s="24" t="s">
        <v>9</v>
      </c>
      <c r="V416" s="25" t="s">
        <v>9</v>
      </c>
      <c r="W416" s="25" t="s">
        <v>9</v>
      </c>
      <c r="X416" s="25" t="s">
        <v>9</v>
      </c>
      <c r="Y416" s="23" t="s">
        <v>173</v>
      </c>
      <c r="Z416" s="36">
        <f>Z417+Z418+Z419</f>
        <v>21598.8</v>
      </c>
      <c r="AA416" s="26">
        <v>38753939</v>
      </c>
      <c r="AB416" s="26">
        <v>38753939</v>
      </c>
      <c r="AC416" s="23" t="s">
        <v>173</v>
      </c>
    </row>
    <row r="417" spans="1:29" ht="31.5">
      <c r="A417" s="27" t="s">
        <v>133</v>
      </c>
      <c r="B417" s="28" t="s">
        <v>305</v>
      </c>
      <c r="C417" s="28" t="s">
        <v>129</v>
      </c>
      <c r="D417" s="28" t="s">
        <v>156</v>
      </c>
      <c r="E417" s="38" t="s">
        <v>174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 t="s">
        <v>134</v>
      </c>
      <c r="U417" s="28" t="s">
        <v>9</v>
      </c>
      <c r="V417" s="29" t="s">
        <v>9</v>
      </c>
      <c r="W417" s="29" t="s">
        <v>9</v>
      </c>
      <c r="X417" s="29" t="s">
        <v>9</v>
      </c>
      <c r="Y417" s="27" t="s">
        <v>133</v>
      </c>
      <c r="Z417" s="37">
        <v>116.8</v>
      </c>
      <c r="AA417" s="30">
        <v>4959800</v>
      </c>
      <c r="AB417" s="30">
        <v>4999800</v>
      </c>
      <c r="AC417" s="27" t="s">
        <v>133</v>
      </c>
    </row>
    <row r="418" spans="1:29" ht="47.25">
      <c r="A418" s="27" t="s">
        <v>18</v>
      </c>
      <c r="B418" s="28" t="s">
        <v>305</v>
      </c>
      <c r="C418" s="28" t="s">
        <v>129</v>
      </c>
      <c r="D418" s="28" t="s">
        <v>156</v>
      </c>
      <c r="E418" s="38" t="s">
        <v>174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 t="s">
        <v>19</v>
      </c>
      <c r="U418" s="28" t="s">
        <v>9</v>
      </c>
      <c r="V418" s="29" t="s">
        <v>9</v>
      </c>
      <c r="W418" s="29" t="s">
        <v>9</v>
      </c>
      <c r="X418" s="29" t="s">
        <v>9</v>
      </c>
      <c r="Y418" s="27" t="s">
        <v>18</v>
      </c>
      <c r="Z418" s="37">
        <v>19189.4</v>
      </c>
      <c r="AA418" s="30">
        <v>30834139</v>
      </c>
      <c r="AB418" s="30">
        <v>30804139</v>
      </c>
      <c r="AC418" s="27" t="s">
        <v>18</v>
      </c>
    </row>
    <row r="419" spans="1:29" ht="31.5">
      <c r="A419" s="27" t="s">
        <v>33</v>
      </c>
      <c r="B419" s="28" t="s">
        <v>305</v>
      </c>
      <c r="C419" s="28" t="s">
        <v>129</v>
      </c>
      <c r="D419" s="28" t="s">
        <v>156</v>
      </c>
      <c r="E419" s="38" t="s">
        <v>174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 t="s">
        <v>34</v>
      </c>
      <c r="U419" s="28" t="s">
        <v>9</v>
      </c>
      <c r="V419" s="29" t="s">
        <v>9</v>
      </c>
      <c r="W419" s="29" t="s">
        <v>9</v>
      </c>
      <c r="X419" s="29" t="s">
        <v>9</v>
      </c>
      <c r="Y419" s="27" t="s">
        <v>33</v>
      </c>
      <c r="Z419" s="37">
        <v>2292.6</v>
      </c>
      <c r="AA419" s="30">
        <v>2960000</v>
      </c>
      <c r="AB419" s="30">
        <v>2950000</v>
      </c>
      <c r="AC419" s="27" t="s">
        <v>33</v>
      </c>
    </row>
    <row r="420" spans="1:29" ht="47.25">
      <c r="A420" s="23" t="s">
        <v>175</v>
      </c>
      <c r="B420" s="24" t="s">
        <v>305</v>
      </c>
      <c r="C420" s="24" t="s">
        <v>129</v>
      </c>
      <c r="D420" s="24" t="s">
        <v>156</v>
      </c>
      <c r="E420" s="24" t="s">
        <v>176</v>
      </c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 t="s">
        <v>9</v>
      </c>
      <c r="U420" s="24" t="s">
        <v>9</v>
      </c>
      <c r="V420" s="25" t="s">
        <v>9</v>
      </c>
      <c r="W420" s="25" t="s">
        <v>9</v>
      </c>
      <c r="X420" s="25" t="s">
        <v>9</v>
      </c>
      <c r="Y420" s="23" t="s">
        <v>175</v>
      </c>
      <c r="Z420" s="36">
        <f>Z421+Z422+Z423</f>
        <v>5355.6</v>
      </c>
      <c r="AA420" s="26">
        <v>5517519</v>
      </c>
      <c r="AB420" s="26">
        <v>5836570</v>
      </c>
      <c r="AC420" s="23" t="s">
        <v>175</v>
      </c>
    </row>
    <row r="421" spans="1:29" ht="31.5">
      <c r="A421" s="27" t="s">
        <v>133</v>
      </c>
      <c r="B421" s="28" t="s">
        <v>305</v>
      </c>
      <c r="C421" s="28" t="s">
        <v>129</v>
      </c>
      <c r="D421" s="28" t="s">
        <v>156</v>
      </c>
      <c r="E421" s="38" t="s">
        <v>176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 t="s">
        <v>134</v>
      </c>
      <c r="U421" s="28" t="s">
        <v>9</v>
      </c>
      <c r="V421" s="29" t="s">
        <v>9</v>
      </c>
      <c r="W421" s="29" t="s">
        <v>9</v>
      </c>
      <c r="X421" s="29" t="s">
        <v>9</v>
      </c>
      <c r="Y421" s="27" t="s">
        <v>133</v>
      </c>
      <c r="Z421" s="37">
        <v>2601</v>
      </c>
      <c r="AA421" s="30">
        <v>5317519</v>
      </c>
      <c r="AB421" s="30">
        <v>5636570</v>
      </c>
      <c r="AC421" s="27" t="s">
        <v>133</v>
      </c>
    </row>
    <row r="422" spans="1:29" ht="47.25">
      <c r="A422" s="27" t="s">
        <v>18</v>
      </c>
      <c r="B422" s="28" t="s">
        <v>305</v>
      </c>
      <c r="C422" s="28" t="s">
        <v>129</v>
      </c>
      <c r="D422" s="28" t="s">
        <v>156</v>
      </c>
      <c r="E422" s="38" t="s">
        <v>176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 t="s">
        <v>19</v>
      </c>
      <c r="U422" s="28" t="s">
        <v>9</v>
      </c>
      <c r="V422" s="29" t="s">
        <v>9</v>
      </c>
      <c r="W422" s="29" t="s">
        <v>9</v>
      </c>
      <c r="X422" s="29" t="s">
        <v>9</v>
      </c>
      <c r="Y422" s="27" t="s">
        <v>18</v>
      </c>
      <c r="Z422" s="37">
        <v>90.4</v>
      </c>
      <c r="AA422" s="30">
        <v>200000</v>
      </c>
      <c r="AB422" s="30">
        <v>200000</v>
      </c>
      <c r="AC422" s="27" t="s">
        <v>18</v>
      </c>
    </row>
    <row r="423" spans="1:29" ht="15.75">
      <c r="A423" s="27" t="s">
        <v>137</v>
      </c>
      <c r="B423" s="28" t="s">
        <v>305</v>
      </c>
      <c r="C423" s="28" t="s">
        <v>129</v>
      </c>
      <c r="D423" s="28" t="s">
        <v>156</v>
      </c>
      <c r="E423" s="38" t="s">
        <v>176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 t="s">
        <v>138</v>
      </c>
      <c r="U423" s="28" t="s">
        <v>9</v>
      </c>
      <c r="V423" s="29" t="s">
        <v>9</v>
      </c>
      <c r="W423" s="29" t="s">
        <v>9</v>
      </c>
      <c r="X423" s="29" t="s">
        <v>9</v>
      </c>
      <c r="Y423" s="27" t="s">
        <v>137</v>
      </c>
      <c r="Z423" s="37">
        <v>2664.2</v>
      </c>
      <c r="AA423" s="30"/>
      <c r="AB423" s="30"/>
      <c r="AC423" s="27" t="s">
        <v>137</v>
      </c>
    </row>
    <row r="424" spans="1:29" ht="47.25">
      <c r="A424" s="23" t="s">
        <v>177</v>
      </c>
      <c r="B424" s="24" t="s">
        <v>305</v>
      </c>
      <c r="C424" s="24" t="s">
        <v>129</v>
      </c>
      <c r="D424" s="24" t="s">
        <v>156</v>
      </c>
      <c r="E424" s="24" t="s">
        <v>178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 t="s">
        <v>9</v>
      </c>
      <c r="U424" s="24" t="s">
        <v>9</v>
      </c>
      <c r="V424" s="25" t="s">
        <v>9</v>
      </c>
      <c r="W424" s="25" t="s">
        <v>9</v>
      </c>
      <c r="X424" s="25" t="s">
        <v>9</v>
      </c>
      <c r="Y424" s="23" t="s">
        <v>177</v>
      </c>
      <c r="Z424" s="36">
        <f>Z425</f>
        <v>14381</v>
      </c>
      <c r="AA424" s="26">
        <v>20543866</v>
      </c>
      <c r="AB424" s="26">
        <v>20543866</v>
      </c>
      <c r="AC424" s="23" t="s">
        <v>177</v>
      </c>
    </row>
    <row r="425" spans="1:29" ht="15.75">
      <c r="A425" s="27" t="s">
        <v>137</v>
      </c>
      <c r="B425" s="28" t="s">
        <v>305</v>
      </c>
      <c r="C425" s="28" t="s">
        <v>129</v>
      </c>
      <c r="D425" s="28" t="s">
        <v>156</v>
      </c>
      <c r="E425" s="38" t="s">
        <v>178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 t="s">
        <v>138</v>
      </c>
      <c r="U425" s="28" t="s">
        <v>9</v>
      </c>
      <c r="V425" s="29" t="s">
        <v>9</v>
      </c>
      <c r="W425" s="29" t="s">
        <v>9</v>
      </c>
      <c r="X425" s="29" t="s">
        <v>9</v>
      </c>
      <c r="Y425" s="27" t="s">
        <v>137</v>
      </c>
      <c r="Z425" s="37">
        <v>14381</v>
      </c>
      <c r="AA425" s="30">
        <v>20543866</v>
      </c>
      <c r="AB425" s="30">
        <v>20543866</v>
      </c>
      <c r="AC425" s="27" t="s">
        <v>137</v>
      </c>
    </row>
    <row r="426" spans="1:29" ht="63">
      <c r="A426" s="23" t="s">
        <v>179</v>
      </c>
      <c r="B426" s="24" t="s">
        <v>305</v>
      </c>
      <c r="C426" s="24" t="s">
        <v>129</v>
      </c>
      <c r="D426" s="24" t="s">
        <v>156</v>
      </c>
      <c r="E426" s="24" t="s">
        <v>180</v>
      </c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 t="s">
        <v>9</v>
      </c>
      <c r="U426" s="24" t="s">
        <v>9</v>
      </c>
      <c r="V426" s="25" t="s">
        <v>9</v>
      </c>
      <c r="W426" s="25" t="s">
        <v>9</v>
      </c>
      <c r="X426" s="25" t="s">
        <v>9</v>
      </c>
      <c r="Y426" s="23" t="s">
        <v>179</v>
      </c>
      <c r="Z426" s="36">
        <f>Z427</f>
        <v>94.7</v>
      </c>
      <c r="AA426" s="26">
        <v>540000</v>
      </c>
      <c r="AB426" s="26">
        <v>540000</v>
      </c>
      <c r="AC426" s="23" t="s">
        <v>179</v>
      </c>
    </row>
    <row r="427" spans="1:29" ht="47.25">
      <c r="A427" s="27" t="s">
        <v>18</v>
      </c>
      <c r="B427" s="28" t="s">
        <v>305</v>
      </c>
      <c r="C427" s="28" t="s">
        <v>129</v>
      </c>
      <c r="D427" s="28" t="s">
        <v>156</v>
      </c>
      <c r="E427" s="38" t="s">
        <v>180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 t="s">
        <v>19</v>
      </c>
      <c r="U427" s="28" t="s">
        <v>9</v>
      </c>
      <c r="V427" s="29" t="s">
        <v>9</v>
      </c>
      <c r="W427" s="29" t="s">
        <v>9</v>
      </c>
      <c r="X427" s="29" t="s">
        <v>9</v>
      </c>
      <c r="Y427" s="27" t="s">
        <v>18</v>
      </c>
      <c r="Z427" s="37">
        <v>94.7</v>
      </c>
      <c r="AA427" s="30">
        <v>540000</v>
      </c>
      <c r="AB427" s="30">
        <v>540000</v>
      </c>
      <c r="AC427" s="27" t="s">
        <v>18</v>
      </c>
    </row>
    <row r="428" spans="1:29" ht="31.5">
      <c r="A428" s="11" t="s">
        <v>549</v>
      </c>
      <c r="B428" s="24" t="s">
        <v>305</v>
      </c>
      <c r="C428" s="24" t="s">
        <v>129</v>
      </c>
      <c r="D428" s="24" t="s">
        <v>156</v>
      </c>
      <c r="E428" s="39" t="s">
        <v>548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9"/>
      <c r="W428" s="29"/>
      <c r="X428" s="29"/>
      <c r="Y428" s="27"/>
      <c r="Z428" s="36">
        <f>Z429</f>
        <v>137.3</v>
      </c>
      <c r="AA428" s="30"/>
      <c r="AB428" s="30"/>
      <c r="AC428" s="27"/>
    </row>
    <row r="429" spans="1:29" ht="31.5">
      <c r="A429" s="27" t="s">
        <v>18</v>
      </c>
      <c r="B429" s="28" t="s">
        <v>305</v>
      </c>
      <c r="C429" s="28" t="s">
        <v>129</v>
      </c>
      <c r="D429" s="28" t="s">
        <v>156</v>
      </c>
      <c r="E429" s="38" t="s">
        <v>548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 t="s">
        <v>19</v>
      </c>
      <c r="U429" s="28"/>
      <c r="V429" s="29"/>
      <c r="W429" s="29"/>
      <c r="X429" s="29"/>
      <c r="Y429" s="27"/>
      <c r="Z429" s="37">
        <v>137.3</v>
      </c>
      <c r="AA429" s="30"/>
      <c r="AB429" s="30"/>
      <c r="AC429" s="27"/>
    </row>
    <row r="430" spans="1:29" ht="31.5">
      <c r="A430" s="11" t="s">
        <v>551</v>
      </c>
      <c r="B430" s="24" t="s">
        <v>305</v>
      </c>
      <c r="C430" s="24" t="s">
        <v>129</v>
      </c>
      <c r="D430" s="24" t="s">
        <v>156</v>
      </c>
      <c r="E430" s="39" t="s">
        <v>550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9"/>
      <c r="W430" s="29"/>
      <c r="X430" s="29"/>
      <c r="Y430" s="27"/>
      <c r="Z430" s="36">
        <f>Z431+Z432</f>
        <v>3828.7</v>
      </c>
      <c r="AA430" s="30"/>
      <c r="AB430" s="30"/>
      <c r="AC430" s="27"/>
    </row>
    <row r="431" spans="1:29" ht="31.5">
      <c r="A431" s="27" t="s">
        <v>18</v>
      </c>
      <c r="B431" s="28" t="s">
        <v>305</v>
      </c>
      <c r="C431" s="28" t="s">
        <v>129</v>
      </c>
      <c r="D431" s="28" t="s">
        <v>156</v>
      </c>
      <c r="E431" s="38" t="s">
        <v>550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 t="s">
        <v>19</v>
      </c>
      <c r="U431" s="28"/>
      <c r="V431" s="29"/>
      <c r="W431" s="29"/>
      <c r="X431" s="29"/>
      <c r="Y431" s="27"/>
      <c r="Z431" s="37">
        <v>971.7</v>
      </c>
      <c r="AA431" s="30"/>
      <c r="AB431" s="30"/>
      <c r="AC431" s="27"/>
    </row>
    <row r="432" spans="1:29" ht="15.75">
      <c r="A432" s="27" t="s">
        <v>137</v>
      </c>
      <c r="B432" s="28" t="s">
        <v>305</v>
      </c>
      <c r="C432" s="28" t="s">
        <v>129</v>
      </c>
      <c r="D432" s="28" t="s">
        <v>156</v>
      </c>
      <c r="E432" s="38" t="s">
        <v>550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 t="s">
        <v>138</v>
      </c>
      <c r="U432" s="28"/>
      <c r="V432" s="29"/>
      <c r="W432" s="29"/>
      <c r="X432" s="29"/>
      <c r="Y432" s="27"/>
      <c r="Z432" s="37">
        <v>2857</v>
      </c>
      <c r="AA432" s="30"/>
      <c r="AB432" s="30"/>
      <c r="AC432" s="27"/>
    </row>
    <row r="433" spans="1:29" ht="78.75">
      <c r="A433" s="23" t="s">
        <v>183</v>
      </c>
      <c r="B433" s="24" t="s">
        <v>305</v>
      </c>
      <c r="C433" s="24" t="s">
        <v>129</v>
      </c>
      <c r="D433" s="24" t="s">
        <v>156</v>
      </c>
      <c r="E433" s="24" t="s">
        <v>184</v>
      </c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 t="s">
        <v>9</v>
      </c>
      <c r="U433" s="24" t="s">
        <v>9</v>
      </c>
      <c r="V433" s="25" t="s">
        <v>9</v>
      </c>
      <c r="W433" s="25" t="s">
        <v>9</v>
      </c>
      <c r="X433" s="25" t="s">
        <v>9</v>
      </c>
      <c r="Y433" s="23" t="s">
        <v>183</v>
      </c>
      <c r="Z433" s="36">
        <f>Z434+Z435+Z436</f>
        <v>157552.6</v>
      </c>
      <c r="AA433" s="26">
        <v>251729000</v>
      </c>
      <c r="AB433" s="26">
        <v>265020200</v>
      </c>
      <c r="AC433" s="23" t="s">
        <v>183</v>
      </c>
    </row>
    <row r="434" spans="1:29" ht="31.5">
      <c r="A434" s="27" t="s">
        <v>133</v>
      </c>
      <c r="B434" s="28" t="s">
        <v>305</v>
      </c>
      <c r="C434" s="28" t="s">
        <v>129</v>
      </c>
      <c r="D434" s="28" t="s">
        <v>156</v>
      </c>
      <c r="E434" s="38" t="s">
        <v>184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 t="s">
        <v>134</v>
      </c>
      <c r="U434" s="28" t="s">
        <v>9</v>
      </c>
      <c r="V434" s="29" t="s">
        <v>9</v>
      </c>
      <c r="W434" s="29" t="s">
        <v>9</v>
      </c>
      <c r="X434" s="29" t="s">
        <v>9</v>
      </c>
      <c r="Y434" s="27" t="s">
        <v>133</v>
      </c>
      <c r="Z434" s="37">
        <v>94735.4</v>
      </c>
      <c r="AA434" s="30">
        <v>161630200</v>
      </c>
      <c r="AB434" s="30">
        <v>170025696</v>
      </c>
      <c r="AC434" s="27" t="s">
        <v>133</v>
      </c>
    </row>
    <row r="435" spans="1:29" ht="47.25">
      <c r="A435" s="27" t="s">
        <v>18</v>
      </c>
      <c r="B435" s="28" t="s">
        <v>305</v>
      </c>
      <c r="C435" s="28" t="s">
        <v>129</v>
      </c>
      <c r="D435" s="28" t="s">
        <v>156</v>
      </c>
      <c r="E435" s="38" t="s">
        <v>184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 t="s">
        <v>19</v>
      </c>
      <c r="U435" s="28" t="s">
        <v>9</v>
      </c>
      <c r="V435" s="29" t="s">
        <v>9</v>
      </c>
      <c r="W435" s="29" t="s">
        <v>9</v>
      </c>
      <c r="X435" s="29" t="s">
        <v>9</v>
      </c>
      <c r="Y435" s="27" t="s">
        <v>18</v>
      </c>
      <c r="Z435" s="37">
        <v>7826.6</v>
      </c>
      <c r="AA435" s="30">
        <v>14098800</v>
      </c>
      <c r="AB435" s="30">
        <v>15042504</v>
      </c>
      <c r="AC435" s="27" t="s">
        <v>18</v>
      </c>
    </row>
    <row r="436" spans="1:29" ht="15.75">
      <c r="A436" s="27" t="s">
        <v>137</v>
      </c>
      <c r="B436" s="28" t="s">
        <v>305</v>
      </c>
      <c r="C436" s="28" t="s">
        <v>129</v>
      </c>
      <c r="D436" s="28" t="s">
        <v>156</v>
      </c>
      <c r="E436" s="38" t="s">
        <v>184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 t="s">
        <v>138</v>
      </c>
      <c r="U436" s="28" t="s">
        <v>9</v>
      </c>
      <c r="V436" s="29" t="s">
        <v>9</v>
      </c>
      <c r="W436" s="29" t="s">
        <v>9</v>
      </c>
      <c r="X436" s="29" t="s">
        <v>9</v>
      </c>
      <c r="Y436" s="27" t="s">
        <v>137</v>
      </c>
      <c r="Z436" s="37">
        <v>54990.6</v>
      </c>
      <c r="AA436" s="30">
        <v>76000000</v>
      </c>
      <c r="AB436" s="30">
        <v>79952000</v>
      </c>
      <c r="AC436" s="27" t="s">
        <v>137</v>
      </c>
    </row>
    <row r="437" spans="1:29" ht="31.5">
      <c r="A437" s="11" t="s">
        <v>554</v>
      </c>
      <c r="B437" s="24" t="s">
        <v>305</v>
      </c>
      <c r="C437" s="24" t="s">
        <v>129</v>
      </c>
      <c r="D437" s="24" t="s">
        <v>156</v>
      </c>
      <c r="E437" s="39" t="s">
        <v>553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9"/>
      <c r="W437" s="29"/>
      <c r="X437" s="29"/>
      <c r="Y437" s="27"/>
      <c r="Z437" s="36">
        <f>Z438+Z439</f>
        <v>305.3</v>
      </c>
      <c r="AA437" s="30"/>
      <c r="AB437" s="30"/>
      <c r="AC437" s="27"/>
    </row>
    <row r="438" spans="1:29" ht="31.5">
      <c r="A438" s="27" t="s">
        <v>18</v>
      </c>
      <c r="B438" s="28" t="s">
        <v>305</v>
      </c>
      <c r="C438" s="28" t="s">
        <v>129</v>
      </c>
      <c r="D438" s="28" t="s">
        <v>156</v>
      </c>
      <c r="E438" s="38" t="s">
        <v>553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 t="s">
        <v>19</v>
      </c>
      <c r="U438" s="28"/>
      <c r="V438" s="29"/>
      <c r="W438" s="29"/>
      <c r="X438" s="29"/>
      <c r="Y438" s="27"/>
      <c r="Z438" s="37">
        <v>81.5</v>
      </c>
      <c r="AA438" s="30"/>
      <c r="AB438" s="30"/>
      <c r="AC438" s="27"/>
    </row>
    <row r="439" spans="1:29" ht="15.75">
      <c r="A439" s="27" t="s">
        <v>137</v>
      </c>
      <c r="B439" s="28" t="s">
        <v>305</v>
      </c>
      <c r="C439" s="28" t="s">
        <v>129</v>
      </c>
      <c r="D439" s="28" t="s">
        <v>156</v>
      </c>
      <c r="E439" s="38" t="s">
        <v>553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 t="s">
        <v>138</v>
      </c>
      <c r="U439" s="28"/>
      <c r="V439" s="29"/>
      <c r="W439" s="29"/>
      <c r="X439" s="29"/>
      <c r="Y439" s="27"/>
      <c r="Z439" s="37">
        <v>223.8</v>
      </c>
      <c r="AA439" s="30"/>
      <c r="AB439" s="30"/>
      <c r="AC439" s="27"/>
    </row>
    <row r="440" spans="1:29" ht="31.5">
      <c r="A440" s="11" t="s">
        <v>555</v>
      </c>
      <c r="B440" s="24" t="s">
        <v>305</v>
      </c>
      <c r="C440" s="24" t="s">
        <v>129</v>
      </c>
      <c r="D440" s="24" t="s">
        <v>156</v>
      </c>
      <c r="E440" s="39" t="s">
        <v>552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9"/>
      <c r="W440" s="29"/>
      <c r="X440" s="29"/>
      <c r="Y440" s="27"/>
      <c r="Z440" s="36">
        <f>Z441</f>
        <v>6</v>
      </c>
      <c r="AA440" s="30"/>
      <c r="AB440" s="30"/>
      <c r="AC440" s="27"/>
    </row>
    <row r="441" spans="1:29" ht="15.75">
      <c r="A441" s="27" t="s">
        <v>137</v>
      </c>
      <c r="B441" s="28" t="s">
        <v>305</v>
      </c>
      <c r="C441" s="28" t="s">
        <v>129</v>
      </c>
      <c r="D441" s="28" t="s">
        <v>156</v>
      </c>
      <c r="E441" s="38" t="s">
        <v>552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 t="s">
        <v>138</v>
      </c>
      <c r="U441" s="28"/>
      <c r="V441" s="29"/>
      <c r="W441" s="29"/>
      <c r="X441" s="29"/>
      <c r="Y441" s="27"/>
      <c r="Z441" s="37">
        <v>6</v>
      </c>
      <c r="AA441" s="30"/>
      <c r="AB441" s="30"/>
      <c r="AC441" s="27"/>
    </row>
    <row r="442" spans="1:29" ht="31.5">
      <c r="A442" s="23" t="s">
        <v>342</v>
      </c>
      <c r="B442" s="24" t="s">
        <v>305</v>
      </c>
      <c r="C442" s="24" t="s">
        <v>129</v>
      </c>
      <c r="D442" s="24" t="s">
        <v>156</v>
      </c>
      <c r="E442" s="24" t="s">
        <v>343</v>
      </c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5"/>
      <c r="W442" s="25"/>
      <c r="X442" s="25"/>
      <c r="Y442" s="23"/>
      <c r="Z442" s="36">
        <f>Z443</f>
        <v>183.4</v>
      </c>
      <c r="AA442" s="30"/>
      <c r="AB442" s="30"/>
      <c r="AC442" s="27"/>
    </row>
    <row r="443" spans="1:29" ht="78.75">
      <c r="A443" s="23" t="s">
        <v>185</v>
      </c>
      <c r="B443" s="24" t="s">
        <v>305</v>
      </c>
      <c r="C443" s="24" t="s">
        <v>129</v>
      </c>
      <c r="D443" s="24" t="s">
        <v>156</v>
      </c>
      <c r="E443" s="24" t="s">
        <v>186</v>
      </c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 t="s">
        <v>9</v>
      </c>
      <c r="U443" s="24" t="s">
        <v>9</v>
      </c>
      <c r="V443" s="25" t="s">
        <v>9</v>
      </c>
      <c r="W443" s="25" t="s">
        <v>9</v>
      </c>
      <c r="X443" s="25" t="s">
        <v>9</v>
      </c>
      <c r="Y443" s="23" t="s">
        <v>185</v>
      </c>
      <c r="Z443" s="36">
        <f>Z444+Z445</f>
        <v>183.4</v>
      </c>
      <c r="AA443" s="26"/>
      <c r="AB443" s="26"/>
      <c r="AC443" s="23" t="s">
        <v>185</v>
      </c>
    </row>
    <row r="444" spans="1:29" ht="31.5">
      <c r="A444" s="27" t="s">
        <v>18</v>
      </c>
      <c r="B444" s="28" t="s">
        <v>305</v>
      </c>
      <c r="C444" s="28" t="s">
        <v>129</v>
      </c>
      <c r="D444" s="28" t="s">
        <v>156</v>
      </c>
      <c r="E444" s="38" t="s">
        <v>186</v>
      </c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8" t="s">
        <v>19</v>
      </c>
      <c r="U444" s="28"/>
      <c r="V444" s="29"/>
      <c r="W444" s="29"/>
      <c r="X444" s="29"/>
      <c r="Y444" s="27"/>
      <c r="Z444" s="37">
        <v>99.2</v>
      </c>
      <c r="AA444" s="26"/>
      <c r="AB444" s="26"/>
      <c r="AC444" s="23"/>
    </row>
    <row r="445" spans="1:29" ht="15.75">
      <c r="A445" s="27" t="s">
        <v>137</v>
      </c>
      <c r="B445" s="28" t="s">
        <v>305</v>
      </c>
      <c r="C445" s="28" t="s">
        <v>129</v>
      </c>
      <c r="D445" s="28" t="s">
        <v>156</v>
      </c>
      <c r="E445" s="38" t="s">
        <v>186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 t="s">
        <v>138</v>
      </c>
      <c r="U445" s="28" t="s">
        <v>9</v>
      </c>
      <c r="V445" s="29" t="s">
        <v>9</v>
      </c>
      <c r="W445" s="29" t="s">
        <v>9</v>
      </c>
      <c r="X445" s="29" t="s">
        <v>9</v>
      </c>
      <c r="Y445" s="27" t="s">
        <v>137</v>
      </c>
      <c r="Z445" s="37">
        <v>84.2</v>
      </c>
      <c r="AA445" s="30"/>
      <c r="AB445" s="30"/>
      <c r="AC445" s="27" t="s">
        <v>137</v>
      </c>
    </row>
    <row r="446" spans="1:29" ht="31.5">
      <c r="A446" s="23" t="s">
        <v>382</v>
      </c>
      <c r="B446" s="24" t="s">
        <v>305</v>
      </c>
      <c r="C446" s="24" t="s">
        <v>129</v>
      </c>
      <c r="D446" s="24" t="s">
        <v>156</v>
      </c>
      <c r="E446" s="24" t="s">
        <v>383</v>
      </c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5"/>
      <c r="W446" s="25"/>
      <c r="X446" s="25"/>
      <c r="Y446" s="23"/>
      <c r="Z446" s="36">
        <f>Z447</f>
        <v>1993.6</v>
      </c>
      <c r="AA446" s="30"/>
      <c r="AB446" s="30"/>
      <c r="AC446" s="27"/>
    </row>
    <row r="447" spans="1:29" ht="47.25">
      <c r="A447" s="23" t="s">
        <v>388</v>
      </c>
      <c r="B447" s="24" t="s">
        <v>305</v>
      </c>
      <c r="C447" s="24" t="s">
        <v>129</v>
      </c>
      <c r="D447" s="24" t="s">
        <v>156</v>
      </c>
      <c r="E447" s="24" t="s">
        <v>389</v>
      </c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5"/>
      <c r="W447" s="25"/>
      <c r="X447" s="25"/>
      <c r="Y447" s="23"/>
      <c r="Z447" s="36">
        <f>Z448</f>
        <v>1993.6</v>
      </c>
      <c r="AA447" s="30"/>
      <c r="AB447" s="30"/>
      <c r="AC447" s="27"/>
    </row>
    <row r="448" spans="1:29" ht="63">
      <c r="A448" s="23" t="s">
        <v>390</v>
      </c>
      <c r="B448" s="24" t="s">
        <v>305</v>
      </c>
      <c r="C448" s="24" t="s">
        <v>129</v>
      </c>
      <c r="D448" s="24" t="s">
        <v>156</v>
      </c>
      <c r="E448" s="24" t="s">
        <v>391</v>
      </c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5"/>
      <c r="W448" s="25"/>
      <c r="X448" s="25"/>
      <c r="Y448" s="23"/>
      <c r="Z448" s="36">
        <f>Z449+Z452</f>
        <v>1993.6</v>
      </c>
      <c r="AA448" s="30"/>
      <c r="AB448" s="30"/>
      <c r="AC448" s="27"/>
    </row>
    <row r="449" spans="1:29" ht="47.25">
      <c r="A449" s="23" t="s">
        <v>190</v>
      </c>
      <c r="B449" s="24" t="s">
        <v>305</v>
      </c>
      <c r="C449" s="24" t="s">
        <v>129</v>
      </c>
      <c r="D449" s="24" t="s">
        <v>156</v>
      </c>
      <c r="E449" s="24" t="s">
        <v>191</v>
      </c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 t="s">
        <v>9</v>
      </c>
      <c r="U449" s="24" t="s">
        <v>9</v>
      </c>
      <c r="V449" s="25" t="s">
        <v>9</v>
      </c>
      <c r="W449" s="25" t="s">
        <v>9</v>
      </c>
      <c r="X449" s="25" t="s">
        <v>9</v>
      </c>
      <c r="Y449" s="23" t="s">
        <v>190</v>
      </c>
      <c r="Z449" s="36">
        <f>Z450+Z451</f>
        <v>782.9</v>
      </c>
      <c r="AA449" s="26">
        <v>3309350</v>
      </c>
      <c r="AB449" s="26">
        <v>2586400</v>
      </c>
      <c r="AC449" s="23" t="s">
        <v>190</v>
      </c>
    </row>
    <row r="450" spans="1:29" ht="47.25">
      <c r="A450" s="27" t="s">
        <v>18</v>
      </c>
      <c r="B450" s="28" t="s">
        <v>305</v>
      </c>
      <c r="C450" s="28" t="s">
        <v>129</v>
      </c>
      <c r="D450" s="28" t="s">
        <v>156</v>
      </c>
      <c r="E450" s="28" t="s">
        <v>191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 t="s">
        <v>19</v>
      </c>
      <c r="U450" s="28" t="s">
        <v>9</v>
      </c>
      <c r="V450" s="29" t="s">
        <v>9</v>
      </c>
      <c r="W450" s="29" t="s">
        <v>9</v>
      </c>
      <c r="X450" s="29" t="s">
        <v>9</v>
      </c>
      <c r="Y450" s="27" t="s">
        <v>18</v>
      </c>
      <c r="Z450" s="37">
        <v>424</v>
      </c>
      <c r="AA450" s="30">
        <v>2908550</v>
      </c>
      <c r="AB450" s="30">
        <v>2173600</v>
      </c>
      <c r="AC450" s="27" t="s">
        <v>18</v>
      </c>
    </row>
    <row r="451" spans="1:29" ht="15.75">
      <c r="A451" s="27" t="s">
        <v>137</v>
      </c>
      <c r="B451" s="28" t="s">
        <v>305</v>
      </c>
      <c r="C451" s="28" t="s">
        <v>129</v>
      </c>
      <c r="D451" s="28" t="s">
        <v>156</v>
      </c>
      <c r="E451" s="28" t="s">
        <v>191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 t="s">
        <v>138</v>
      </c>
      <c r="U451" s="28" t="s">
        <v>9</v>
      </c>
      <c r="V451" s="29" t="s">
        <v>9</v>
      </c>
      <c r="W451" s="29" t="s">
        <v>9</v>
      </c>
      <c r="X451" s="29" t="s">
        <v>9</v>
      </c>
      <c r="Y451" s="27" t="s">
        <v>137</v>
      </c>
      <c r="Z451" s="37">
        <v>358.9</v>
      </c>
      <c r="AA451" s="30">
        <v>400800</v>
      </c>
      <c r="AB451" s="30">
        <v>412800</v>
      </c>
      <c r="AC451" s="27" t="s">
        <v>137</v>
      </c>
    </row>
    <row r="452" spans="1:29" ht="47.25">
      <c r="A452" s="23" t="s">
        <v>192</v>
      </c>
      <c r="B452" s="24" t="s">
        <v>305</v>
      </c>
      <c r="C452" s="24" t="s">
        <v>129</v>
      </c>
      <c r="D452" s="24" t="s">
        <v>156</v>
      </c>
      <c r="E452" s="24" t="s">
        <v>193</v>
      </c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 t="s">
        <v>9</v>
      </c>
      <c r="U452" s="24" t="s">
        <v>9</v>
      </c>
      <c r="V452" s="25" t="s">
        <v>9</v>
      </c>
      <c r="W452" s="25" t="s">
        <v>9</v>
      </c>
      <c r="X452" s="25" t="s">
        <v>9</v>
      </c>
      <c r="Y452" s="23" t="s">
        <v>192</v>
      </c>
      <c r="Z452" s="36">
        <f>Z453+Z454</f>
        <v>1210.7</v>
      </c>
      <c r="AA452" s="26">
        <v>2727580</v>
      </c>
      <c r="AB452" s="26">
        <v>3184860</v>
      </c>
      <c r="AC452" s="23" t="s">
        <v>192</v>
      </c>
    </row>
    <row r="453" spans="1:29" ht="47.25">
      <c r="A453" s="27" t="s">
        <v>18</v>
      </c>
      <c r="B453" s="28" t="s">
        <v>305</v>
      </c>
      <c r="C453" s="28" t="s">
        <v>129</v>
      </c>
      <c r="D453" s="28" t="s">
        <v>156</v>
      </c>
      <c r="E453" s="28" t="s">
        <v>193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 t="s">
        <v>19</v>
      </c>
      <c r="U453" s="28" t="s">
        <v>9</v>
      </c>
      <c r="V453" s="29" t="s">
        <v>9</v>
      </c>
      <c r="W453" s="29" t="s">
        <v>9</v>
      </c>
      <c r="X453" s="29" t="s">
        <v>9</v>
      </c>
      <c r="Y453" s="27" t="s">
        <v>18</v>
      </c>
      <c r="Z453" s="37">
        <v>842.5</v>
      </c>
      <c r="AA453" s="30">
        <v>2218340</v>
      </c>
      <c r="AB453" s="30">
        <v>2613940</v>
      </c>
      <c r="AC453" s="27" t="s">
        <v>18</v>
      </c>
    </row>
    <row r="454" spans="1:29" ht="15.75">
      <c r="A454" s="27" t="s">
        <v>137</v>
      </c>
      <c r="B454" s="28" t="s">
        <v>305</v>
      </c>
      <c r="C454" s="28" t="s">
        <v>129</v>
      </c>
      <c r="D454" s="28" t="s">
        <v>156</v>
      </c>
      <c r="E454" s="28" t="s">
        <v>193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 t="s">
        <v>138</v>
      </c>
      <c r="U454" s="28" t="s">
        <v>9</v>
      </c>
      <c r="V454" s="29" t="s">
        <v>9</v>
      </c>
      <c r="W454" s="29" t="s">
        <v>9</v>
      </c>
      <c r="X454" s="29" t="s">
        <v>9</v>
      </c>
      <c r="Y454" s="27" t="s">
        <v>137</v>
      </c>
      <c r="Z454" s="37">
        <v>368.2</v>
      </c>
      <c r="AA454" s="30">
        <v>509240</v>
      </c>
      <c r="AB454" s="30">
        <v>570920</v>
      </c>
      <c r="AC454" s="27" t="s">
        <v>137</v>
      </c>
    </row>
    <row r="455" spans="1:29" ht="15.75">
      <c r="A455" s="11" t="s">
        <v>506</v>
      </c>
      <c r="B455" s="24" t="s">
        <v>305</v>
      </c>
      <c r="C455" s="9" t="s">
        <v>129</v>
      </c>
      <c r="D455" s="9" t="s">
        <v>156</v>
      </c>
      <c r="E455" s="9" t="s">
        <v>504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28"/>
      <c r="V455" s="29"/>
      <c r="W455" s="29"/>
      <c r="X455" s="29"/>
      <c r="Y455" s="27"/>
      <c r="Z455" s="36">
        <f>Z456</f>
        <v>4097.5</v>
      </c>
      <c r="AA455" s="30"/>
      <c r="AB455" s="30"/>
      <c r="AC455" s="27"/>
    </row>
    <row r="456" spans="1:29" ht="15.75">
      <c r="A456" s="11" t="s">
        <v>506</v>
      </c>
      <c r="B456" s="24" t="s">
        <v>305</v>
      </c>
      <c r="C456" s="9" t="s">
        <v>129</v>
      </c>
      <c r="D456" s="9" t="s">
        <v>156</v>
      </c>
      <c r="E456" s="9" t="s">
        <v>503</v>
      </c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28"/>
      <c r="V456" s="29"/>
      <c r="W456" s="29"/>
      <c r="X456" s="29"/>
      <c r="Y456" s="27"/>
      <c r="Z456" s="36">
        <f>Z457</f>
        <v>4097.5</v>
      </c>
      <c r="AA456" s="30"/>
      <c r="AB456" s="30"/>
      <c r="AC456" s="27"/>
    </row>
    <row r="457" spans="1:29" ht="47.25">
      <c r="A457" s="11" t="s">
        <v>547</v>
      </c>
      <c r="B457" s="24" t="s">
        <v>305</v>
      </c>
      <c r="C457" s="9" t="s">
        <v>129</v>
      </c>
      <c r="D457" s="9" t="s">
        <v>156</v>
      </c>
      <c r="E457" s="9" t="s">
        <v>546</v>
      </c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28"/>
      <c r="V457" s="29"/>
      <c r="W457" s="29"/>
      <c r="X457" s="29"/>
      <c r="Y457" s="27"/>
      <c r="Z457" s="36">
        <f>Z458+Z459</f>
        <v>4097.5</v>
      </c>
      <c r="AA457" s="30"/>
      <c r="AB457" s="30"/>
      <c r="AC457" s="27"/>
    </row>
    <row r="458" spans="1:29" ht="47.25">
      <c r="A458" s="27" t="s">
        <v>18</v>
      </c>
      <c r="B458" s="28" t="s">
        <v>305</v>
      </c>
      <c r="C458" s="87" t="s">
        <v>129</v>
      </c>
      <c r="D458" s="87" t="s">
        <v>156</v>
      </c>
      <c r="E458" s="87" t="s">
        <v>546</v>
      </c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 t="s">
        <v>19</v>
      </c>
      <c r="U458" s="28"/>
      <c r="V458" s="29"/>
      <c r="W458" s="29"/>
      <c r="X458" s="29"/>
      <c r="Y458" s="27"/>
      <c r="Z458" s="37">
        <v>1404.3</v>
      </c>
      <c r="AA458" s="26">
        <v>330000</v>
      </c>
      <c r="AB458" s="26">
        <v>32000</v>
      </c>
      <c r="AC458" s="23" t="s">
        <v>153</v>
      </c>
    </row>
    <row r="459" spans="1:29" ht="47.25">
      <c r="A459" s="27" t="s">
        <v>137</v>
      </c>
      <c r="B459" s="28" t="s">
        <v>305</v>
      </c>
      <c r="C459" s="87" t="s">
        <v>129</v>
      </c>
      <c r="D459" s="87" t="s">
        <v>156</v>
      </c>
      <c r="E459" s="87" t="s">
        <v>546</v>
      </c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 t="s">
        <v>138</v>
      </c>
      <c r="U459" s="28"/>
      <c r="V459" s="29"/>
      <c r="W459" s="29"/>
      <c r="X459" s="29"/>
      <c r="Y459" s="27"/>
      <c r="Z459" s="37">
        <v>2693.2</v>
      </c>
      <c r="AA459" s="30">
        <v>330000</v>
      </c>
      <c r="AB459" s="30">
        <v>32000</v>
      </c>
      <c r="AC459" s="27" t="s">
        <v>18</v>
      </c>
    </row>
    <row r="460" spans="1:29" ht="15.75">
      <c r="A460" s="23" t="s">
        <v>194</v>
      </c>
      <c r="B460" s="24" t="s">
        <v>305</v>
      </c>
      <c r="C460" s="24" t="s">
        <v>129</v>
      </c>
      <c r="D460" s="24" t="s">
        <v>129</v>
      </c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5"/>
      <c r="W460" s="25"/>
      <c r="X460" s="25"/>
      <c r="Y460" s="23"/>
      <c r="Z460" s="36">
        <f>Z461+Z486</f>
        <v>3510.8</v>
      </c>
      <c r="AA460" s="30"/>
      <c r="AB460" s="30"/>
      <c r="AC460" s="27"/>
    </row>
    <row r="461" spans="1:29" ht="31.5">
      <c r="A461" s="23" t="s">
        <v>312</v>
      </c>
      <c r="B461" s="24" t="s">
        <v>305</v>
      </c>
      <c r="C461" s="24" t="s">
        <v>129</v>
      </c>
      <c r="D461" s="24" t="s">
        <v>129</v>
      </c>
      <c r="E461" s="24" t="s">
        <v>313</v>
      </c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5"/>
      <c r="W461" s="25"/>
      <c r="X461" s="25"/>
      <c r="Y461" s="23"/>
      <c r="Z461" s="36">
        <f>Z462</f>
        <v>3352.3</v>
      </c>
      <c r="AA461" s="30"/>
      <c r="AB461" s="30"/>
      <c r="AC461" s="27"/>
    </row>
    <row r="462" spans="1:29" ht="31.5">
      <c r="A462" s="23" t="s">
        <v>326</v>
      </c>
      <c r="B462" s="24" t="s">
        <v>305</v>
      </c>
      <c r="C462" s="24" t="s">
        <v>129</v>
      </c>
      <c r="D462" s="24" t="s">
        <v>129</v>
      </c>
      <c r="E462" s="24" t="s">
        <v>327</v>
      </c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5"/>
      <c r="W462" s="25"/>
      <c r="X462" s="25"/>
      <c r="Y462" s="23"/>
      <c r="Z462" s="36">
        <f>Z463+Z471</f>
        <v>3352.3</v>
      </c>
      <c r="AA462" s="30"/>
      <c r="AB462" s="30"/>
      <c r="AC462" s="27"/>
    </row>
    <row r="463" spans="1:29" ht="31.5">
      <c r="A463" s="23" t="s">
        <v>322</v>
      </c>
      <c r="B463" s="24" t="s">
        <v>305</v>
      </c>
      <c r="C463" s="24" t="s">
        <v>129</v>
      </c>
      <c r="D463" s="24" t="s">
        <v>129</v>
      </c>
      <c r="E463" s="24" t="s">
        <v>328</v>
      </c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5"/>
      <c r="W463" s="25"/>
      <c r="X463" s="25"/>
      <c r="Y463" s="23"/>
      <c r="Z463" s="36">
        <f>Z464+Z467+Z469</f>
        <v>1019.6</v>
      </c>
      <c r="AA463" s="30"/>
      <c r="AB463" s="30"/>
      <c r="AC463" s="27"/>
    </row>
    <row r="464" spans="1:29" ht="31.5">
      <c r="A464" s="23" t="s">
        <v>195</v>
      </c>
      <c r="B464" s="24" t="s">
        <v>305</v>
      </c>
      <c r="C464" s="24" t="s">
        <v>129</v>
      </c>
      <c r="D464" s="24" t="s">
        <v>129</v>
      </c>
      <c r="E464" s="24" t="s">
        <v>196</v>
      </c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 t="s">
        <v>9</v>
      </c>
      <c r="U464" s="24" t="s">
        <v>9</v>
      </c>
      <c r="V464" s="25" t="s">
        <v>9</v>
      </c>
      <c r="W464" s="25" t="s">
        <v>9</v>
      </c>
      <c r="X464" s="25" t="s">
        <v>9</v>
      </c>
      <c r="Y464" s="23" t="s">
        <v>195</v>
      </c>
      <c r="Z464" s="36">
        <f>Z465+Z466</f>
        <v>869.6</v>
      </c>
      <c r="AA464" s="26">
        <v>1658160</v>
      </c>
      <c r="AB464" s="26">
        <v>1658160</v>
      </c>
      <c r="AC464" s="23" t="s">
        <v>195</v>
      </c>
    </row>
    <row r="465" spans="1:29" ht="15.75">
      <c r="A465" s="86" t="s">
        <v>133</v>
      </c>
      <c r="B465" s="28" t="s">
        <v>305</v>
      </c>
      <c r="C465" s="28" t="s">
        <v>129</v>
      </c>
      <c r="D465" s="28" t="s">
        <v>129</v>
      </c>
      <c r="E465" s="28" t="s">
        <v>196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 t="s">
        <v>134</v>
      </c>
      <c r="U465" s="28"/>
      <c r="V465" s="29"/>
      <c r="W465" s="29"/>
      <c r="X465" s="29"/>
      <c r="Y465" s="27"/>
      <c r="Z465" s="37">
        <v>300.6</v>
      </c>
      <c r="AA465" s="26"/>
      <c r="AB465" s="26"/>
      <c r="AC465" s="23"/>
    </row>
    <row r="466" spans="1:29" ht="47.25">
      <c r="A466" s="27" t="s">
        <v>18</v>
      </c>
      <c r="B466" s="28" t="s">
        <v>305</v>
      </c>
      <c r="C466" s="28" t="s">
        <v>129</v>
      </c>
      <c r="D466" s="28" t="s">
        <v>129</v>
      </c>
      <c r="E466" s="28" t="s">
        <v>196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 t="s">
        <v>19</v>
      </c>
      <c r="U466" s="28" t="s">
        <v>9</v>
      </c>
      <c r="V466" s="29" t="s">
        <v>9</v>
      </c>
      <c r="W466" s="29" t="s">
        <v>9</v>
      </c>
      <c r="X466" s="29" t="s">
        <v>9</v>
      </c>
      <c r="Y466" s="27" t="s">
        <v>18</v>
      </c>
      <c r="Z466" s="37">
        <v>569</v>
      </c>
      <c r="AA466" s="30">
        <v>912000</v>
      </c>
      <c r="AB466" s="30">
        <v>912000</v>
      </c>
      <c r="AC466" s="27" t="s">
        <v>18</v>
      </c>
    </row>
    <row r="467" spans="1:29" ht="78.75">
      <c r="A467" s="23" t="s">
        <v>197</v>
      </c>
      <c r="B467" s="24" t="s">
        <v>305</v>
      </c>
      <c r="C467" s="24" t="s">
        <v>129</v>
      </c>
      <c r="D467" s="24" t="s">
        <v>129</v>
      </c>
      <c r="E467" s="24" t="s">
        <v>198</v>
      </c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 t="s">
        <v>9</v>
      </c>
      <c r="U467" s="24" t="s">
        <v>9</v>
      </c>
      <c r="V467" s="25" t="s">
        <v>9</v>
      </c>
      <c r="W467" s="25" t="s">
        <v>9</v>
      </c>
      <c r="X467" s="25" t="s">
        <v>9</v>
      </c>
      <c r="Y467" s="23" t="s">
        <v>197</v>
      </c>
      <c r="Z467" s="36">
        <f>Z468</f>
        <v>30</v>
      </c>
      <c r="AA467" s="26">
        <v>100000</v>
      </c>
      <c r="AB467" s="26">
        <v>100000</v>
      </c>
      <c r="AC467" s="23" t="s">
        <v>197</v>
      </c>
    </row>
    <row r="468" spans="1:29" ht="47.25">
      <c r="A468" s="27" t="s">
        <v>18</v>
      </c>
      <c r="B468" s="28" t="s">
        <v>305</v>
      </c>
      <c r="C468" s="28" t="s">
        <v>129</v>
      </c>
      <c r="D468" s="28" t="s">
        <v>129</v>
      </c>
      <c r="E468" s="28" t="s">
        <v>198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 t="s">
        <v>19</v>
      </c>
      <c r="U468" s="28" t="s">
        <v>9</v>
      </c>
      <c r="V468" s="29" t="s">
        <v>9</v>
      </c>
      <c r="W468" s="29" t="s">
        <v>9</v>
      </c>
      <c r="X468" s="29" t="s">
        <v>9</v>
      </c>
      <c r="Y468" s="27" t="s">
        <v>18</v>
      </c>
      <c r="Z468" s="37">
        <v>30</v>
      </c>
      <c r="AA468" s="30">
        <v>100000</v>
      </c>
      <c r="AB468" s="30">
        <v>100000</v>
      </c>
      <c r="AC468" s="27" t="s">
        <v>18</v>
      </c>
    </row>
    <row r="469" spans="1:29" ht="31.5">
      <c r="A469" s="11" t="s">
        <v>557</v>
      </c>
      <c r="B469" s="24" t="s">
        <v>305</v>
      </c>
      <c r="C469" s="9" t="s">
        <v>129</v>
      </c>
      <c r="D469" s="9" t="s">
        <v>129</v>
      </c>
      <c r="E469" s="9" t="s">
        <v>556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28"/>
      <c r="V469" s="29"/>
      <c r="W469" s="29"/>
      <c r="X469" s="29"/>
      <c r="Y469" s="27"/>
      <c r="Z469" s="36">
        <f>Z470</f>
        <v>120</v>
      </c>
      <c r="AA469" s="30"/>
      <c r="AB469" s="30"/>
      <c r="AC469" s="27"/>
    </row>
    <row r="470" spans="1:29" ht="31.5">
      <c r="A470" s="86" t="s">
        <v>18</v>
      </c>
      <c r="B470" s="28" t="s">
        <v>305</v>
      </c>
      <c r="C470" s="87" t="s">
        <v>129</v>
      </c>
      <c r="D470" s="87" t="s">
        <v>129</v>
      </c>
      <c r="E470" s="87" t="s">
        <v>556</v>
      </c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 t="s">
        <v>19</v>
      </c>
      <c r="U470" s="28"/>
      <c r="V470" s="29"/>
      <c r="W470" s="29"/>
      <c r="X470" s="29"/>
      <c r="Y470" s="27"/>
      <c r="Z470" s="37">
        <v>120</v>
      </c>
      <c r="AA470" s="30"/>
      <c r="AB470" s="30"/>
      <c r="AC470" s="27"/>
    </row>
    <row r="471" spans="1:29" ht="47.25">
      <c r="A471" s="23" t="s">
        <v>329</v>
      </c>
      <c r="B471" s="24" t="s">
        <v>305</v>
      </c>
      <c r="C471" s="24" t="s">
        <v>129</v>
      </c>
      <c r="D471" s="24" t="s">
        <v>129</v>
      </c>
      <c r="E471" s="24" t="s">
        <v>330</v>
      </c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5"/>
      <c r="W471" s="25"/>
      <c r="X471" s="25"/>
      <c r="Y471" s="23"/>
      <c r="Z471" s="36">
        <f>Z472+Z476+Z479+Z481+Z484</f>
        <v>2332.7000000000003</v>
      </c>
      <c r="AA471" s="30"/>
      <c r="AB471" s="30"/>
      <c r="AC471" s="27"/>
    </row>
    <row r="472" spans="1:29" ht="31.5">
      <c r="A472" s="23" t="s">
        <v>199</v>
      </c>
      <c r="B472" s="24" t="s">
        <v>305</v>
      </c>
      <c r="C472" s="24" t="s">
        <v>129</v>
      </c>
      <c r="D472" s="24" t="s">
        <v>129</v>
      </c>
      <c r="E472" s="24" t="s">
        <v>200</v>
      </c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 t="s">
        <v>9</v>
      </c>
      <c r="U472" s="24" t="s">
        <v>9</v>
      </c>
      <c r="V472" s="25" t="s">
        <v>9</v>
      </c>
      <c r="W472" s="25" t="s">
        <v>9</v>
      </c>
      <c r="X472" s="25" t="s">
        <v>9</v>
      </c>
      <c r="Y472" s="23" t="s">
        <v>199</v>
      </c>
      <c r="Z472" s="36">
        <f>Z473+Z474+Z475</f>
        <v>744.5</v>
      </c>
      <c r="AA472" s="26">
        <v>1155384</v>
      </c>
      <c r="AB472" s="26">
        <v>1155384</v>
      </c>
      <c r="AC472" s="23" t="s">
        <v>199</v>
      </c>
    </row>
    <row r="473" spans="1:29" ht="15.75">
      <c r="A473" s="86" t="s">
        <v>133</v>
      </c>
      <c r="B473" s="28" t="s">
        <v>305</v>
      </c>
      <c r="C473" s="28" t="s">
        <v>129</v>
      </c>
      <c r="D473" s="28" t="s">
        <v>129</v>
      </c>
      <c r="E473" s="28" t="s">
        <v>200</v>
      </c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8" t="s">
        <v>134</v>
      </c>
      <c r="U473" s="24"/>
      <c r="V473" s="25"/>
      <c r="W473" s="25"/>
      <c r="X473" s="25"/>
      <c r="Y473" s="23"/>
      <c r="Z473" s="36">
        <v>292.8</v>
      </c>
      <c r="AA473" s="26"/>
      <c r="AB473" s="26"/>
      <c r="AC473" s="23"/>
    </row>
    <row r="474" spans="1:29" ht="47.25">
      <c r="A474" s="27" t="s">
        <v>18</v>
      </c>
      <c r="B474" s="28" t="s">
        <v>305</v>
      </c>
      <c r="C474" s="28" t="s">
        <v>129</v>
      </c>
      <c r="D474" s="28" t="s">
        <v>129</v>
      </c>
      <c r="E474" s="28" t="s">
        <v>200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 t="s">
        <v>19</v>
      </c>
      <c r="U474" s="28" t="s">
        <v>9</v>
      </c>
      <c r="V474" s="29" t="s">
        <v>9</v>
      </c>
      <c r="W474" s="29" t="s">
        <v>9</v>
      </c>
      <c r="X474" s="29" t="s">
        <v>9</v>
      </c>
      <c r="Y474" s="27" t="s">
        <v>18</v>
      </c>
      <c r="Z474" s="37">
        <v>222.5</v>
      </c>
      <c r="AA474" s="30">
        <v>355539</v>
      </c>
      <c r="AB474" s="30">
        <v>355539</v>
      </c>
      <c r="AC474" s="27" t="s">
        <v>18</v>
      </c>
    </row>
    <row r="475" spans="1:29" ht="15.75">
      <c r="A475" s="27" t="s">
        <v>137</v>
      </c>
      <c r="B475" s="28" t="s">
        <v>305</v>
      </c>
      <c r="C475" s="28" t="s">
        <v>129</v>
      </c>
      <c r="D475" s="28" t="s">
        <v>129</v>
      </c>
      <c r="E475" s="28" t="s">
        <v>200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 t="s">
        <v>138</v>
      </c>
      <c r="U475" s="28" t="s">
        <v>9</v>
      </c>
      <c r="V475" s="29" t="s">
        <v>9</v>
      </c>
      <c r="W475" s="29" t="s">
        <v>9</v>
      </c>
      <c r="X475" s="29" t="s">
        <v>9</v>
      </c>
      <c r="Y475" s="27" t="s">
        <v>137</v>
      </c>
      <c r="Z475" s="37">
        <v>229.2</v>
      </c>
      <c r="AA475" s="30">
        <v>229215</v>
      </c>
      <c r="AB475" s="30">
        <v>229215</v>
      </c>
      <c r="AC475" s="27" t="s">
        <v>137</v>
      </c>
    </row>
    <row r="476" spans="1:29" ht="47.25">
      <c r="A476" s="23" t="s">
        <v>201</v>
      </c>
      <c r="B476" s="24" t="s">
        <v>305</v>
      </c>
      <c r="C476" s="24" t="s">
        <v>129</v>
      </c>
      <c r="D476" s="24" t="s">
        <v>129</v>
      </c>
      <c r="E476" s="24" t="s">
        <v>202</v>
      </c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 t="s">
        <v>9</v>
      </c>
      <c r="U476" s="24" t="s">
        <v>9</v>
      </c>
      <c r="V476" s="25" t="s">
        <v>9</v>
      </c>
      <c r="W476" s="25" t="s">
        <v>9</v>
      </c>
      <c r="X476" s="25" t="s">
        <v>9</v>
      </c>
      <c r="Y476" s="23" t="s">
        <v>201</v>
      </c>
      <c r="Z476" s="36">
        <f>Z477+Z478</f>
        <v>920.7</v>
      </c>
      <c r="AA476" s="26">
        <v>3569633</v>
      </c>
      <c r="AB476" s="26">
        <v>3569633</v>
      </c>
      <c r="AC476" s="23" t="s">
        <v>201</v>
      </c>
    </row>
    <row r="477" spans="1:29" ht="31.5">
      <c r="A477" s="27" t="s">
        <v>18</v>
      </c>
      <c r="B477" s="28" t="s">
        <v>305</v>
      </c>
      <c r="C477" s="28" t="s">
        <v>129</v>
      </c>
      <c r="D477" s="28" t="s">
        <v>129</v>
      </c>
      <c r="E477" s="28" t="s">
        <v>202</v>
      </c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8" t="s">
        <v>19</v>
      </c>
      <c r="U477" s="24"/>
      <c r="V477" s="25"/>
      <c r="W477" s="25"/>
      <c r="X477" s="25"/>
      <c r="Y477" s="23"/>
      <c r="Z477" s="37">
        <v>115.6</v>
      </c>
      <c r="AA477" s="26"/>
      <c r="AB477" s="26"/>
      <c r="AC477" s="23"/>
    </row>
    <row r="478" spans="1:29" ht="15.75">
      <c r="A478" s="27" t="s">
        <v>137</v>
      </c>
      <c r="B478" s="28" t="s">
        <v>305</v>
      </c>
      <c r="C478" s="28" t="s">
        <v>129</v>
      </c>
      <c r="D478" s="28" t="s">
        <v>129</v>
      </c>
      <c r="E478" s="28" t="s">
        <v>202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 t="s">
        <v>138</v>
      </c>
      <c r="U478" s="28" t="s">
        <v>9</v>
      </c>
      <c r="V478" s="29" t="s">
        <v>9</v>
      </c>
      <c r="W478" s="29" t="s">
        <v>9</v>
      </c>
      <c r="X478" s="29" t="s">
        <v>9</v>
      </c>
      <c r="Y478" s="27" t="s">
        <v>137</v>
      </c>
      <c r="Z478" s="37">
        <v>805.1</v>
      </c>
      <c r="AA478" s="30">
        <v>840893</v>
      </c>
      <c r="AB478" s="30">
        <v>840893</v>
      </c>
      <c r="AC478" s="27" t="s">
        <v>137</v>
      </c>
    </row>
    <row r="479" spans="1:29" ht="31.5">
      <c r="A479" s="11" t="s">
        <v>203</v>
      </c>
      <c r="B479" s="24" t="s">
        <v>305</v>
      </c>
      <c r="C479" s="9" t="s">
        <v>129</v>
      </c>
      <c r="D479" s="9" t="s">
        <v>129</v>
      </c>
      <c r="E479" s="9" t="s">
        <v>204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 t="s">
        <v>9</v>
      </c>
      <c r="U479" s="28"/>
      <c r="V479" s="29"/>
      <c r="W479" s="29"/>
      <c r="X479" s="29"/>
      <c r="Y479" s="27"/>
      <c r="Z479" s="36">
        <f>Z480</f>
        <v>8</v>
      </c>
      <c r="AA479" s="30"/>
      <c r="AB479" s="30"/>
      <c r="AC479" s="27"/>
    </row>
    <row r="480" spans="1:29" ht="31.5">
      <c r="A480" s="86" t="s">
        <v>18</v>
      </c>
      <c r="B480" s="28" t="s">
        <v>305</v>
      </c>
      <c r="C480" s="87" t="s">
        <v>129</v>
      </c>
      <c r="D480" s="87" t="s">
        <v>129</v>
      </c>
      <c r="E480" s="87" t="s">
        <v>204</v>
      </c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 t="s">
        <v>19</v>
      </c>
      <c r="U480" s="28"/>
      <c r="V480" s="29"/>
      <c r="W480" s="29"/>
      <c r="X480" s="29"/>
      <c r="Y480" s="27"/>
      <c r="Z480" s="37">
        <v>8</v>
      </c>
      <c r="AA480" s="30"/>
      <c r="AB480" s="30"/>
      <c r="AC480" s="27"/>
    </row>
    <row r="481" spans="1:29" ht="15.75">
      <c r="A481" s="11" t="s">
        <v>559</v>
      </c>
      <c r="B481" s="24" t="s">
        <v>305</v>
      </c>
      <c r="C481" s="9" t="s">
        <v>129</v>
      </c>
      <c r="D481" s="9" t="s">
        <v>129</v>
      </c>
      <c r="E481" s="9" t="s">
        <v>558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28"/>
      <c r="V481" s="29"/>
      <c r="W481" s="29"/>
      <c r="X481" s="29"/>
      <c r="Y481" s="27"/>
      <c r="Z481" s="36">
        <f>Z482+Z483</f>
        <v>658.7</v>
      </c>
      <c r="AA481" s="30"/>
      <c r="AB481" s="30"/>
      <c r="AC481" s="27"/>
    </row>
    <row r="482" spans="1:29" ht="31.5">
      <c r="A482" s="86" t="s">
        <v>18</v>
      </c>
      <c r="B482" s="28" t="s">
        <v>305</v>
      </c>
      <c r="C482" s="87" t="s">
        <v>129</v>
      </c>
      <c r="D482" s="87" t="s">
        <v>129</v>
      </c>
      <c r="E482" s="87" t="s">
        <v>558</v>
      </c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 t="s">
        <v>19</v>
      </c>
      <c r="U482" s="28"/>
      <c r="V482" s="29"/>
      <c r="W482" s="29"/>
      <c r="X482" s="29"/>
      <c r="Y482" s="27"/>
      <c r="Z482" s="37">
        <v>152.1</v>
      </c>
      <c r="AA482" s="30"/>
      <c r="AB482" s="30"/>
      <c r="AC482" s="27"/>
    </row>
    <row r="483" spans="1:29" ht="15.75">
      <c r="A483" s="86" t="s">
        <v>137</v>
      </c>
      <c r="B483" s="28" t="s">
        <v>305</v>
      </c>
      <c r="C483" s="87" t="s">
        <v>129</v>
      </c>
      <c r="D483" s="87" t="s">
        <v>129</v>
      </c>
      <c r="E483" s="87" t="s">
        <v>558</v>
      </c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 t="s">
        <v>138</v>
      </c>
      <c r="U483" s="28"/>
      <c r="V483" s="29"/>
      <c r="W483" s="29"/>
      <c r="X483" s="29"/>
      <c r="Y483" s="27"/>
      <c r="Z483" s="37">
        <v>506.6</v>
      </c>
      <c r="AA483" s="30"/>
      <c r="AB483" s="30"/>
      <c r="AC483" s="27"/>
    </row>
    <row r="484" spans="1:29" ht="31.5">
      <c r="A484" s="11" t="s">
        <v>201</v>
      </c>
      <c r="B484" s="24" t="s">
        <v>305</v>
      </c>
      <c r="C484" s="9" t="s">
        <v>129</v>
      </c>
      <c r="D484" s="9" t="s">
        <v>129</v>
      </c>
      <c r="E484" s="9" t="s">
        <v>205</v>
      </c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 t="s">
        <v>9</v>
      </c>
      <c r="U484" s="28"/>
      <c r="V484" s="29"/>
      <c r="W484" s="29"/>
      <c r="X484" s="29"/>
      <c r="Y484" s="27"/>
      <c r="Z484" s="36">
        <f>Z485</f>
        <v>0.8</v>
      </c>
      <c r="AA484" s="30"/>
      <c r="AB484" s="30"/>
      <c r="AC484" s="27"/>
    </row>
    <row r="485" spans="1:29" ht="31.5">
      <c r="A485" s="86" t="s">
        <v>18</v>
      </c>
      <c r="B485" s="28" t="s">
        <v>305</v>
      </c>
      <c r="C485" s="87" t="s">
        <v>129</v>
      </c>
      <c r="D485" s="87" t="s">
        <v>129</v>
      </c>
      <c r="E485" s="87" t="s">
        <v>205</v>
      </c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 t="s">
        <v>19</v>
      </c>
      <c r="U485" s="28"/>
      <c r="V485" s="29"/>
      <c r="W485" s="29"/>
      <c r="X485" s="29"/>
      <c r="Y485" s="27"/>
      <c r="Z485" s="37">
        <v>0.8</v>
      </c>
      <c r="AA485" s="30"/>
      <c r="AB485" s="30"/>
      <c r="AC485" s="27"/>
    </row>
    <row r="486" spans="1:29" ht="31.5">
      <c r="A486" s="11" t="s">
        <v>382</v>
      </c>
      <c r="B486" s="24" t="s">
        <v>305</v>
      </c>
      <c r="C486" s="9" t="s">
        <v>129</v>
      </c>
      <c r="D486" s="9" t="s">
        <v>129</v>
      </c>
      <c r="E486" s="9" t="s">
        <v>383</v>
      </c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28"/>
      <c r="V486" s="29"/>
      <c r="W486" s="29"/>
      <c r="X486" s="29"/>
      <c r="Y486" s="27"/>
      <c r="Z486" s="36">
        <f>Z487</f>
        <v>158.5</v>
      </c>
      <c r="AA486" s="30"/>
      <c r="AB486" s="30"/>
      <c r="AC486" s="27"/>
    </row>
    <row r="487" spans="1:29" ht="47.25">
      <c r="A487" s="11" t="s">
        <v>384</v>
      </c>
      <c r="B487" s="24" t="s">
        <v>305</v>
      </c>
      <c r="C487" s="9" t="s">
        <v>129</v>
      </c>
      <c r="D487" s="9" t="s">
        <v>129</v>
      </c>
      <c r="E487" s="9" t="s">
        <v>385</v>
      </c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28"/>
      <c r="V487" s="29"/>
      <c r="W487" s="29"/>
      <c r="X487" s="29"/>
      <c r="Y487" s="27"/>
      <c r="Z487" s="36">
        <f>Z488</f>
        <v>158.5</v>
      </c>
      <c r="AA487" s="30"/>
      <c r="AB487" s="30"/>
      <c r="AC487" s="27"/>
    </row>
    <row r="488" spans="1:29" ht="47.25">
      <c r="A488" s="11" t="s">
        <v>386</v>
      </c>
      <c r="B488" s="24" t="s">
        <v>305</v>
      </c>
      <c r="C488" s="9" t="s">
        <v>129</v>
      </c>
      <c r="D488" s="9" t="s">
        <v>129</v>
      </c>
      <c r="E488" s="9" t="s">
        <v>387</v>
      </c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28"/>
      <c r="V488" s="29"/>
      <c r="W488" s="29"/>
      <c r="X488" s="29"/>
      <c r="Y488" s="27"/>
      <c r="Z488" s="36">
        <f>Z489+Z491</f>
        <v>158.5</v>
      </c>
      <c r="AA488" s="30"/>
      <c r="AB488" s="30"/>
      <c r="AC488" s="27"/>
    </row>
    <row r="489" spans="1:29" ht="31.5">
      <c r="A489" s="11" t="s">
        <v>189</v>
      </c>
      <c r="B489" s="24" t="s">
        <v>305</v>
      </c>
      <c r="C489" s="9" t="s">
        <v>129</v>
      </c>
      <c r="D489" s="9" t="s">
        <v>129</v>
      </c>
      <c r="E489" s="9" t="s">
        <v>568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28"/>
      <c r="V489" s="29"/>
      <c r="W489" s="29"/>
      <c r="X489" s="29"/>
      <c r="Y489" s="27"/>
      <c r="Z489" s="36">
        <f>Z490</f>
        <v>57.1</v>
      </c>
      <c r="AA489" s="30"/>
      <c r="AB489" s="30"/>
      <c r="AC489" s="27"/>
    </row>
    <row r="490" spans="1:29" ht="31.5">
      <c r="A490" s="86" t="s">
        <v>18</v>
      </c>
      <c r="B490" s="28" t="s">
        <v>305</v>
      </c>
      <c r="C490" s="87" t="s">
        <v>129</v>
      </c>
      <c r="D490" s="87" t="s">
        <v>129</v>
      </c>
      <c r="E490" s="87" t="s">
        <v>568</v>
      </c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 t="s">
        <v>19</v>
      </c>
      <c r="U490" s="28"/>
      <c r="V490" s="29"/>
      <c r="W490" s="29"/>
      <c r="X490" s="29"/>
      <c r="Y490" s="27"/>
      <c r="Z490" s="37">
        <v>57.1</v>
      </c>
      <c r="AA490" s="30"/>
      <c r="AB490" s="30"/>
      <c r="AC490" s="27"/>
    </row>
    <row r="491" spans="1:29" ht="31.5">
      <c r="A491" s="11" t="s">
        <v>71</v>
      </c>
      <c r="B491" s="24" t="s">
        <v>305</v>
      </c>
      <c r="C491" s="9" t="s">
        <v>129</v>
      </c>
      <c r="D491" s="9" t="s">
        <v>129</v>
      </c>
      <c r="E491" s="9" t="s">
        <v>72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 t="s">
        <v>9</v>
      </c>
      <c r="U491" s="28"/>
      <c r="V491" s="29"/>
      <c r="W491" s="29"/>
      <c r="X491" s="29"/>
      <c r="Y491" s="27"/>
      <c r="Z491" s="36">
        <f>Z492</f>
        <v>101.4</v>
      </c>
      <c r="AA491" s="30"/>
      <c r="AB491" s="30"/>
      <c r="AC491" s="27"/>
    </row>
    <row r="492" spans="1:29" ht="15.75">
      <c r="A492" s="86" t="s">
        <v>133</v>
      </c>
      <c r="B492" s="28" t="s">
        <v>305</v>
      </c>
      <c r="C492" s="87" t="s">
        <v>129</v>
      </c>
      <c r="D492" s="87" t="s">
        <v>129</v>
      </c>
      <c r="E492" s="87" t="s">
        <v>72</v>
      </c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 t="s">
        <v>134</v>
      </c>
      <c r="U492" s="28"/>
      <c r="V492" s="29"/>
      <c r="W492" s="29"/>
      <c r="X492" s="29"/>
      <c r="Y492" s="27"/>
      <c r="Z492" s="37">
        <v>101.4</v>
      </c>
      <c r="AA492" s="30"/>
      <c r="AB492" s="30"/>
      <c r="AC492" s="27"/>
    </row>
    <row r="493" spans="1:29" ht="15.75">
      <c r="A493" s="23" t="s">
        <v>214</v>
      </c>
      <c r="B493" s="24" t="s">
        <v>305</v>
      </c>
      <c r="C493" s="24" t="s">
        <v>129</v>
      </c>
      <c r="D493" s="24" t="s">
        <v>89</v>
      </c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5"/>
      <c r="W493" s="25"/>
      <c r="X493" s="25"/>
      <c r="Y493" s="23"/>
      <c r="Z493" s="36">
        <f>Z494</f>
        <v>10650.699999999999</v>
      </c>
      <c r="AA493" s="30"/>
      <c r="AB493" s="30"/>
      <c r="AC493" s="27"/>
    </row>
    <row r="494" spans="1:29" ht="31.5">
      <c r="A494" s="23" t="s">
        <v>312</v>
      </c>
      <c r="B494" s="24" t="s">
        <v>305</v>
      </c>
      <c r="C494" s="24" t="s">
        <v>129</v>
      </c>
      <c r="D494" s="24" t="s">
        <v>89</v>
      </c>
      <c r="E494" s="24" t="s">
        <v>313</v>
      </c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5"/>
      <c r="W494" s="25"/>
      <c r="X494" s="25"/>
      <c r="Y494" s="23"/>
      <c r="Z494" s="36">
        <f>Z495</f>
        <v>10650.699999999999</v>
      </c>
      <c r="AA494" s="30"/>
      <c r="AB494" s="30"/>
      <c r="AC494" s="27"/>
    </row>
    <row r="495" spans="1:29" ht="15.75">
      <c r="A495" s="23" t="s">
        <v>331</v>
      </c>
      <c r="B495" s="24" t="s">
        <v>305</v>
      </c>
      <c r="C495" s="24" t="s">
        <v>129</v>
      </c>
      <c r="D495" s="24" t="s">
        <v>89</v>
      </c>
      <c r="E495" s="24" t="s">
        <v>332</v>
      </c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5"/>
      <c r="W495" s="25"/>
      <c r="X495" s="25"/>
      <c r="Y495" s="23"/>
      <c r="Z495" s="36">
        <f>Z496</f>
        <v>10650.699999999999</v>
      </c>
      <c r="AA495" s="30"/>
      <c r="AB495" s="30"/>
      <c r="AC495" s="27"/>
    </row>
    <row r="496" spans="1:29" ht="31.5">
      <c r="A496" s="23" t="s">
        <v>322</v>
      </c>
      <c r="B496" s="24" t="s">
        <v>305</v>
      </c>
      <c r="C496" s="24" t="s">
        <v>129</v>
      </c>
      <c r="D496" s="24" t="s">
        <v>89</v>
      </c>
      <c r="E496" s="24" t="s">
        <v>333</v>
      </c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5"/>
      <c r="W496" s="25"/>
      <c r="X496" s="25"/>
      <c r="Y496" s="23"/>
      <c r="Z496" s="36">
        <f>Z497+Z501+Z503+Z505</f>
        <v>10650.699999999999</v>
      </c>
      <c r="AA496" s="30"/>
      <c r="AB496" s="30"/>
      <c r="AC496" s="27"/>
    </row>
    <row r="497" spans="1:29" ht="31.5">
      <c r="A497" s="23" t="s">
        <v>215</v>
      </c>
      <c r="B497" s="24" t="s">
        <v>305</v>
      </c>
      <c r="C497" s="24" t="s">
        <v>129</v>
      </c>
      <c r="D497" s="24" t="s">
        <v>89</v>
      </c>
      <c r="E497" s="24" t="s">
        <v>216</v>
      </c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 t="s">
        <v>9</v>
      </c>
      <c r="U497" s="24" t="s">
        <v>9</v>
      </c>
      <c r="V497" s="25" t="s">
        <v>9</v>
      </c>
      <c r="W497" s="25" t="s">
        <v>9</v>
      </c>
      <c r="X497" s="25" t="s">
        <v>9</v>
      </c>
      <c r="Y497" s="23" t="s">
        <v>215</v>
      </c>
      <c r="Z497" s="36">
        <f>Z498+Z499+Z500</f>
        <v>9978.999999999998</v>
      </c>
      <c r="AA497" s="26">
        <v>23051976</v>
      </c>
      <c r="AB497" s="26">
        <v>23696651</v>
      </c>
      <c r="AC497" s="23" t="s">
        <v>215</v>
      </c>
    </row>
    <row r="498" spans="1:29" ht="31.5">
      <c r="A498" s="27" t="s">
        <v>133</v>
      </c>
      <c r="B498" s="28" t="s">
        <v>305</v>
      </c>
      <c r="C498" s="28" t="s">
        <v>129</v>
      </c>
      <c r="D498" s="28" t="s">
        <v>89</v>
      </c>
      <c r="E498" s="28" t="s">
        <v>216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 t="s">
        <v>134</v>
      </c>
      <c r="U498" s="28" t="s">
        <v>9</v>
      </c>
      <c r="V498" s="29" t="s">
        <v>9</v>
      </c>
      <c r="W498" s="29" t="s">
        <v>9</v>
      </c>
      <c r="X498" s="29" t="s">
        <v>9</v>
      </c>
      <c r="Y498" s="27" t="s">
        <v>133</v>
      </c>
      <c r="Z498" s="37">
        <v>8977.8</v>
      </c>
      <c r="AA498" s="30">
        <v>21234366</v>
      </c>
      <c r="AB498" s="30">
        <v>22256785</v>
      </c>
      <c r="AC498" s="27" t="s">
        <v>133</v>
      </c>
    </row>
    <row r="499" spans="1:29" ht="47.25">
      <c r="A499" s="27" t="s">
        <v>18</v>
      </c>
      <c r="B499" s="28" t="s">
        <v>305</v>
      </c>
      <c r="C499" s="28" t="s">
        <v>129</v>
      </c>
      <c r="D499" s="28" t="s">
        <v>89</v>
      </c>
      <c r="E499" s="28" t="s">
        <v>216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 t="s">
        <v>19</v>
      </c>
      <c r="U499" s="28" t="s">
        <v>9</v>
      </c>
      <c r="V499" s="29" t="s">
        <v>9</v>
      </c>
      <c r="W499" s="29" t="s">
        <v>9</v>
      </c>
      <c r="X499" s="29" t="s">
        <v>9</v>
      </c>
      <c r="Y499" s="27" t="s">
        <v>18</v>
      </c>
      <c r="Z499" s="37">
        <v>855.3</v>
      </c>
      <c r="AA499" s="30">
        <v>1578810</v>
      </c>
      <c r="AB499" s="30">
        <v>1200566</v>
      </c>
      <c r="AC499" s="27" t="s">
        <v>18</v>
      </c>
    </row>
    <row r="500" spans="1:29" ht="31.5">
      <c r="A500" s="27" t="s">
        <v>33</v>
      </c>
      <c r="B500" s="28" t="s">
        <v>305</v>
      </c>
      <c r="C500" s="28" t="s">
        <v>129</v>
      </c>
      <c r="D500" s="28" t="s">
        <v>89</v>
      </c>
      <c r="E500" s="28" t="s">
        <v>216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 t="s">
        <v>34</v>
      </c>
      <c r="U500" s="28" t="s">
        <v>9</v>
      </c>
      <c r="V500" s="29" t="s">
        <v>9</v>
      </c>
      <c r="W500" s="29" t="s">
        <v>9</v>
      </c>
      <c r="X500" s="29" t="s">
        <v>9</v>
      </c>
      <c r="Y500" s="27" t="s">
        <v>33</v>
      </c>
      <c r="Z500" s="37">
        <v>145.9</v>
      </c>
      <c r="AA500" s="30">
        <v>238800</v>
      </c>
      <c r="AB500" s="30">
        <v>239300</v>
      </c>
      <c r="AC500" s="27" t="s">
        <v>33</v>
      </c>
    </row>
    <row r="501" spans="1:29" ht="47.25">
      <c r="A501" s="23" t="s">
        <v>217</v>
      </c>
      <c r="B501" s="24" t="s">
        <v>305</v>
      </c>
      <c r="C501" s="24" t="s">
        <v>129</v>
      </c>
      <c r="D501" s="24" t="s">
        <v>89</v>
      </c>
      <c r="E501" s="24" t="s">
        <v>218</v>
      </c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 t="s">
        <v>9</v>
      </c>
      <c r="U501" s="24" t="s">
        <v>9</v>
      </c>
      <c r="V501" s="25" t="s">
        <v>9</v>
      </c>
      <c r="W501" s="25" t="s">
        <v>9</v>
      </c>
      <c r="X501" s="25" t="s">
        <v>9</v>
      </c>
      <c r="Y501" s="23" t="s">
        <v>217</v>
      </c>
      <c r="Z501" s="36">
        <f>Z502</f>
        <v>22</v>
      </c>
      <c r="AA501" s="26">
        <v>100000</v>
      </c>
      <c r="AB501" s="26">
        <v>100000</v>
      </c>
      <c r="AC501" s="23" t="s">
        <v>217</v>
      </c>
    </row>
    <row r="502" spans="1:29" ht="47.25">
      <c r="A502" s="27" t="s">
        <v>18</v>
      </c>
      <c r="B502" s="28" t="s">
        <v>305</v>
      </c>
      <c r="C502" s="28" t="s">
        <v>129</v>
      </c>
      <c r="D502" s="28" t="s">
        <v>89</v>
      </c>
      <c r="E502" s="28" t="s">
        <v>218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 t="s">
        <v>19</v>
      </c>
      <c r="U502" s="28" t="s">
        <v>9</v>
      </c>
      <c r="V502" s="29" t="s">
        <v>9</v>
      </c>
      <c r="W502" s="29" t="s">
        <v>9</v>
      </c>
      <c r="X502" s="29" t="s">
        <v>9</v>
      </c>
      <c r="Y502" s="27" t="s">
        <v>18</v>
      </c>
      <c r="Z502" s="37">
        <v>22</v>
      </c>
      <c r="AA502" s="30">
        <v>100000</v>
      </c>
      <c r="AB502" s="30">
        <v>100000</v>
      </c>
      <c r="AC502" s="27" t="s">
        <v>18</v>
      </c>
    </row>
    <row r="503" spans="1:29" ht="31.5">
      <c r="A503" s="23" t="s">
        <v>219</v>
      </c>
      <c r="B503" s="24" t="s">
        <v>305</v>
      </c>
      <c r="C503" s="24" t="s">
        <v>129</v>
      </c>
      <c r="D503" s="24" t="s">
        <v>89</v>
      </c>
      <c r="E503" s="24" t="s">
        <v>220</v>
      </c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 t="s">
        <v>9</v>
      </c>
      <c r="U503" s="24" t="s">
        <v>9</v>
      </c>
      <c r="V503" s="25" t="s">
        <v>9</v>
      </c>
      <c r="W503" s="25" t="s">
        <v>9</v>
      </c>
      <c r="X503" s="25" t="s">
        <v>9</v>
      </c>
      <c r="Y503" s="23" t="s">
        <v>219</v>
      </c>
      <c r="Z503" s="36">
        <f>Z504</f>
        <v>529.7</v>
      </c>
      <c r="AA503" s="26">
        <v>500000</v>
      </c>
      <c r="AB503" s="26">
        <v>400000</v>
      </c>
      <c r="AC503" s="23" t="s">
        <v>219</v>
      </c>
    </row>
    <row r="504" spans="1:29" ht="47.25">
      <c r="A504" s="27" t="s">
        <v>18</v>
      </c>
      <c r="B504" s="28" t="s">
        <v>305</v>
      </c>
      <c r="C504" s="28" t="s">
        <v>129</v>
      </c>
      <c r="D504" s="28" t="s">
        <v>89</v>
      </c>
      <c r="E504" s="28" t="s">
        <v>220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 t="s">
        <v>19</v>
      </c>
      <c r="U504" s="28" t="s">
        <v>9</v>
      </c>
      <c r="V504" s="29" t="s">
        <v>9</v>
      </c>
      <c r="W504" s="29" t="s">
        <v>9</v>
      </c>
      <c r="X504" s="29" t="s">
        <v>9</v>
      </c>
      <c r="Y504" s="27" t="s">
        <v>18</v>
      </c>
      <c r="Z504" s="37">
        <v>529.7</v>
      </c>
      <c r="AA504" s="30">
        <v>500000</v>
      </c>
      <c r="AB504" s="30">
        <v>400000</v>
      </c>
      <c r="AC504" s="27" t="s">
        <v>18</v>
      </c>
    </row>
    <row r="505" spans="1:29" ht="31.5">
      <c r="A505" s="11" t="s">
        <v>570</v>
      </c>
      <c r="B505" s="24" t="s">
        <v>305</v>
      </c>
      <c r="C505" s="24" t="s">
        <v>129</v>
      </c>
      <c r="D505" s="24" t="s">
        <v>89</v>
      </c>
      <c r="E505" s="24" t="s">
        <v>569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9"/>
      <c r="W505" s="29"/>
      <c r="X505" s="29"/>
      <c r="Y505" s="27"/>
      <c r="Z505" s="36">
        <f>Z506+Z507</f>
        <v>120</v>
      </c>
      <c r="AA505" s="30"/>
      <c r="AB505" s="30"/>
      <c r="AC505" s="27"/>
    </row>
    <row r="506" spans="1:29" ht="31.5">
      <c r="A506" s="27" t="s">
        <v>18</v>
      </c>
      <c r="B506" s="28" t="s">
        <v>305</v>
      </c>
      <c r="C506" s="28" t="s">
        <v>129</v>
      </c>
      <c r="D506" s="28" t="s">
        <v>89</v>
      </c>
      <c r="E506" s="28" t="s">
        <v>569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 t="s">
        <v>19</v>
      </c>
      <c r="U506" s="28"/>
      <c r="V506" s="29"/>
      <c r="W506" s="29"/>
      <c r="X506" s="29"/>
      <c r="Y506" s="27"/>
      <c r="Z506" s="37">
        <v>60</v>
      </c>
      <c r="AA506" s="30"/>
      <c r="AB506" s="30"/>
      <c r="AC506" s="27"/>
    </row>
    <row r="507" spans="1:29" ht="31.5">
      <c r="A507" s="86" t="s">
        <v>137</v>
      </c>
      <c r="B507" s="28" t="s">
        <v>305</v>
      </c>
      <c r="C507" s="28" t="s">
        <v>129</v>
      </c>
      <c r="D507" s="28" t="s">
        <v>89</v>
      </c>
      <c r="E507" s="28" t="s">
        <v>569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 t="s">
        <v>138</v>
      </c>
      <c r="U507" s="28"/>
      <c r="V507" s="29"/>
      <c r="W507" s="29"/>
      <c r="X507" s="29"/>
      <c r="Y507" s="27"/>
      <c r="Z507" s="37">
        <v>60</v>
      </c>
      <c r="AA507" s="30"/>
      <c r="AB507" s="30"/>
      <c r="AC507" s="27"/>
    </row>
    <row r="508" spans="1:29" ht="15.75">
      <c r="A508" s="23" t="s">
        <v>227</v>
      </c>
      <c r="B508" s="24" t="s">
        <v>305</v>
      </c>
      <c r="C508" s="24" t="s">
        <v>115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5"/>
      <c r="W508" s="25"/>
      <c r="X508" s="25"/>
      <c r="Y508" s="23"/>
      <c r="Z508" s="36">
        <f>Z509+Z524</f>
        <v>28888</v>
      </c>
      <c r="AA508" s="30"/>
      <c r="AB508" s="30"/>
      <c r="AC508" s="27"/>
    </row>
    <row r="509" spans="1:29" ht="15.75">
      <c r="A509" s="23" t="s">
        <v>242</v>
      </c>
      <c r="B509" s="24" t="s">
        <v>305</v>
      </c>
      <c r="C509" s="24" t="s">
        <v>115</v>
      </c>
      <c r="D509" s="24" t="s">
        <v>11</v>
      </c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5"/>
      <c r="W509" s="25"/>
      <c r="X509" s="25"/>
      <c r="Y509" s="23"/>
      <c r="Z509" s="36">
        <f>Z510</f>
        <v>12664.2</v>
      </c>
      <c r="AA509" s="30"/>
      <c r="AB509" s="30"/>
      <c r="AC509" s="27"/>
    </row>
    <row r="510" spans="1:29" ht="31.5">
      <c r="A510" s="23" t="s">
        <v>312</v>
      </c>
      <c r="B510" s="24" t="s">
        <v>305</v>
      </c>
      <c r="C510" s="24" t="s">
        <v>115</v>
      </c>
      <c r="D510" s="24" t="s">
        <v>11</v>
      </c>
      <c r="E510" s="24" t="s">
        <v>313</v>
      </c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5"/>
      <c r="W510" s="25"/>
      <c r="X510" s="25"/>
      <c r="Y510" s="23"/>
      <c r="Z510" s="36">
        <f>Z511</f>
        <v>12664.2</v>
      </c>
      <c r="AA510" s="30"/>
      <c r="AB510" s="30"/>
      <c r="AC510" s="27"/>
    </row>
    <row r="511" spans="1:29" ht="15.75">
      <c r="A511" s="23" t="s">
        <v>314</v>
      </c>
      <c r="B511" s="24" t="s">
        <v>305</v>
      </c>
      <c r="C511" s="24" t="s">
        <v>115</v>
      </c>
      <c r="D511" s="24" t="s">
        <v>11</v>
      </c>
      <c r="E511" s="24" t="s">
        <v>315</v>
      </c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5"/>
      <c r="W511" s="25"/>
      <c r="X511" s="25"/>
      <c r="Y511" s="23"/>
      <c r="Z511" s="36">
        <f>Z512+Z516</f>
        <v>12664.2</v>
      </c>
      <c r="AA511" s="30"/>
      <c r="AB511" s="30"/>
      <c r="AC511" s="27"/>
    </row>
    <row r="512" spans="1:29" ht="47.25">
      <c r="A512" s="23" t="s">
        <v>316</v>
      </c>
      <c r="B512" s="24" t="s">
        <v>305</v>
      </c>
      <c r="C512" s="24" t="s">
        <v>115</v>
      </c>
      <c r="D512" s="24" t="s">
        <v>11</v>
      </c>
      <c r="E512" s="24" t="s">
        <v>317</v>
      </c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5"/>
      <c r="W512" s="25"/>
      <c r="X512" s="25"/>
      <c r="Y512" s="23"/>
      <c r="Z512" s="36">
        <f>Z513</f>
        <v>11730</v>
      </c>
      <c r="AA512" s="30"/>
      <c r="AB512" s="30"/>
      <c r="AC512" s="27"/>
    </row>
    <row r="513" spans="1:29" ht="63">
      <c r="A513" s="23" t="s">
        <v>25</v>
      </c>
      <c r="B513" s="24" t="s">
        <v>305</v>
      </c>
      <c r="C513" s="24" t="s">
        <v>115</v>
      </c>
      <c r="D513" s="24" t="s">
        <v>11</v>
      </c>
      <c r="E513" s="24" t="s">
        <v>26</v>
      </c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 t="s">
        <v>9</v>
      </c>
      <c r="U513" s="24" t="s">
        <v>9</v>
      </c>
      <c r="V513" s="25" t="s">
        <v>9</v>
      </c>
      <c r="W513" s="25" t="s">
        <v>9</v>
      </c>
      <c r="X513" s="25" t="s">
        <v>9</v>
      </c>
      <c r="Y513" s="23" t="s">
        <v>25</v>
      </c>
      <c r="Z513" s="36">
        <f>Z514+Z515</f>
        <v>11730</v>
      </c>
      <c r="AA513" s="26">
        <v>24535100</v>
      </c>
      <c r="AB513" s="26">
        <v>25908500</v>
      </c>
      <c r="AC513" s="23" t="s">
        <v>25</v>
      </c>
    </row>
    <row r="514" spans="1:29" ht="31.5">
      <c r="A514" s="27" t="s">
        <v>243</v>
      </c>
      <c r="B514" s="28" t="s">
        <v>305</v>
      </c>
      <c r="C514" s="28" t="s">
        <v>115</v>
      </c>
      <c r="D514" s="28" t="s">
        <v>11</v>
      </c>
      <c r="E514" s="28" t="s">
        <v>26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 t="s">
        <v>244</v>
      </c>
      <c r="U514" s="28" t="s">
        <v>9</v>
      </c>
      <c r="V514" s="29" t="s">
        <v>9</v>
      </c>
      <c r="W514" s="29" t="s">
        <v>9</v>
      </c>
      <c r="X514" s="29" t="s">
        <v>9</v>
      </c>
      <c r="Y514" s="27" t="s">
        <v>243</v>
      </c>
      <c r="Z514" s="37">
        <v>7703.4</v>
      </c>
      <c r="AA514" s="30">
        <v>18402000</v>
      </c>
      <c r="AB514" s="30">
        <v>19414100</v>
      </c>
      <c r="AC514" s="27" t="s">
        <v>243</v>
      </c>
    </row>
    <row r="515" spans="1:29" ht="15.75">
      <c r="A515" s="27" t="s">
        <v>137</v>
      </c>
      <c r="B515" s="28" t="s">
        <v>305</v>
      </c>
      <c r="C515" s="28" t="s">
        <v>115</v>
      </c>
      <c r="D515" s="28" t="s">
        <v>11</v>
      </c>
      <c r="E515" s="28" t="s">
        <v>26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 t="s">
        <v>138</v>
      </c>
      <c r="U515" s="28" t="s">
        <v>9</v>
      </c>
      <c r="V515" s="29" t="s">
        <v>9</v>
      </c>
      <c r="W515" s="29" t="s">
        <v>9</v>
      </c>
      <c r="X515" s="29" t="s">
        <v>9</v>
      </c>
      <c r="Y515" s="27" t="s">
        <v>137</v>
      </c>
      <c r="Z515" s="37">
        <v>4026.6</v>
      </c>
      <c r="AA515" s="30">
        <v>6133100</v>
      </c>
      <c r="AB515" s="30">
        <v>6494400</v>
      </c>
      <c r="AC515" s="27" t="s">
        <v>137</v>
      </c>
    </row>
    <row r="516" spans="1:29" ht="47.25">
      <c r="A516" s="27" t="s">
        <v>318</v>
      </c>
      <c r="B516" s="24" t="s">
        <v>305</v>
      </c>
      <c r="C516" s="24" t="s">
        <v>115</v>
      </c>
      <c r="D516" s="24" t="s">
        <v>11</v>
      </c>
      <c r="E516" s="24" t="s">
        <v>319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9"/>
      <c r="W516" s="29"/>
      <c r="X516" s="29"/>
      <c r="Y516" s="27"/>
      <c r="Z516" s="37">
        <f>Z517+Z520+Z522</f>
        <v>934.2</v>
      </c>
      <c r="AA516" s="30"/>
      <c r="AB516" s="30"/>
      <c r="AC516" s="27"/>
    </row>
    <row r="517" spans="1:29" ht="63">
      <c r="A517" s="23" t="s">
        <v>245</v>
      </c>
      <c r="B517" s="24" t="s">
        <v>305</v>
      </c>
      <c r="C517" s="24" t="s">
        <v>115</v>
      </c>
      <c r="D517" s="24" t="s">
        <v>11</v>
      </c>
      <c r="E517" s="24" t="s">
        <v>246</v>
      </c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 t="s">
        <v>9</v>
      </c>
      <c r="U517" s="24" t="s">
        <v>9</v>
      </c>
      <c r="V517" s="25" t="s">
        <v>9</v>
      </c>
      <c r="W517" s="25" t="s">
        <v>9</v>
      </c>
      <c r="X517" s="25" t="s">
        <v>9</v>
      </c>
      <c r="Y517" s="23" t="s">
        <v>245</v>
      </c>
      <c r="Z517" s="36">
        <f>Z518+Z519</f>
        <v>367.4</v>
      </c>
      <c r="AA517" s="26">
        <v>951700</v>
      </c>
      <c r="AB517" s="26">
        <v>1004000</v>
      </c>
      <c r="AC517" s="23" t="s">
        <v>245</v>
      </c>
    </row>
    <row r="518" spans="1:29" ht="31.5">
      <c r="A518" s="27" t="s">
        <v>133</v>
      </c>
      <c r="B518" s="28" t="s">
        <v>305</v>
      </c>
      <c r="C518" s="28" t="s">
        <v>115</v>
      </c>
      <c r="D518" s="28" t="s">
        <v>11</v>
      </c>
      <c r="E518" s="28" t="s">
        <v>246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 t="s">
        <v>134</v>
      </c>
      <c r="U518" s="28" t="s">
        <v>9</v>
      </c>
      <c r="V518" s="29" t="s">
        <v>9</v>
      </c>
      <c r="W518" s="29" t="s">
        <v>9</v>
      </c>
      <c r="X518" s="29" t="s">
        <v>9</v>
      </c>
      <c r="Y518" s="27" t="s">
        <v>133</v>
      </c>
      <c r="Z518" s="37">
        <v>296.4</v>
      </c>
      <c r="AA518" s="30">
        <v>554600</v>
      </c>
      <c r="AB518" s="30">
        <v>584780</v>
      </c>
      <c r="AC518" s="27" t="s">
        <v>133</v>
      </c>
    </row>
    <row r="519" spans="1:29" ht="31.5">
      <c r="A519" s="27" t="s">
        <v>18</v>
      </c>
      <c r="B519" s="28" t="s">
        <v>305</v>
      </c>
      <c r="C519" s="28" t="s">
        <v>115</v>
      </c>
      <c r="D519" s="28" t="s">
        <v>11</v>
      </c>
      <c r="E519" s="28" t="s">
        <v>246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 t="s">
        <v>19</v>
      </c>
      <c r="U519" s="28"/>
      <c r="V519" s="29"/>
      <c r="W519" s="29"/>
      <c r="X519" s="29"/>
      <c r="Y519" s="27"/>
      <c r="Z519" s="37">
        <v>71</v>
      </c>
      <c r="AA519" s="30"/>
      <c r="AB519" s="30"/>
      <c r="AC519" s="27"/>
    </row>
    <row r="520" spans="1:29" ht="157.5">
      <c r="A520" s="31" t="s">
        <v>247</v>
      </c>
      <c r="B520" s="24" t="s">
        <v>305</v>
      </c>
      <c r="C520" s="24" t="s">
        <v>115</v>
      </c>
      <c r="D520" s="24" t="s">
        <v>11</v>
      </c>
      <c r="E520" s="24" t="s">
        <v>248</v>
      </c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 t="s">
        <v>9</v>
      </c>
      <c r="U520" s="24" t="s">
        <v>9</v>
      </c>
      <c r="V520" s="25" t="s">
        <v>9</v>
      </c>
      <c r="W520" s="25" t="s">
        <v>9</v>
      </c>
      <c r="X520" s="25" t="s">
        <v>9</v>
      </c>
      <c r="Y520" s="31" t="s">
        <v>247</v>
      </c>
      <c r="Z520" s="36">
        <f>Z521</f>
        <v>319.5</v>
      </c>
      <c r="AA520" s="26">
        <v>760400</v>
      </c>
      <c r="AB520" s="26">
        <v>802200</v>
      </c>
      <c r="AC520" s="31" t="s">
        <v>247</v>
      </c>
    </row>
    <row r="521" spans="1:29" ht="31.5">
      <c r="A521" s="27" t="s">
        <v>243</v>
      </c>
      <c r="B521" s="28" t="s">
        <v>305</v>
      </c>
      <c r="C521" s="28" t="s">
        <v>115</v>
      </c>
      <c r="D521" s="28" t="s">
        <v>11</v>
      </c>
      <c r="E521" s="28" t="s">
        <v>248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 t="s">
        <v>244</v>
      </c>
      <c r="U521" s="28" t="s">
        <v>9</v>
      </c>
      <c r="V521" s="29" t="s">
        <v>9</v>
      </c>
      <c r="W521" s="29" t="s">
        <v>9</v>
      </c>
      <c r="X521" s="29" t="s">
        <v>9</v>
      </c>
      <c r="Y521" s="27" t="s">
        <v>243</v>
      </c>
      <c r="Z521" s="37">
        <v>319.5</v>
      </c>
      <c r="AA521" s="30">
        <v>760400</v>
      </c>
      <c r="AB521" s="30">
        <v>802200</v>
      </c>
      <c r="AC521" s="27" t="s">
        <v>243</v>
      </c>
    </row>
    <row r="522" spans="1:29" ht="409.5">
      <c r="A522" s="31" t="s">
        <v>249</v>
      </c>
      <c r="B522" s="24" t="s">
        <v>305</v>
      </c>
      <c r="C522" s="24" t="s">
        <v>115</v>
      </c>
      <c r="D522" s="24" t="s">
        <v>11</v>
      </c>
      <c r="E522" s="24" t="s">
        <v>250</v>
      </c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 t="s">
        <v>9</v>
      </c>
      <c r="U522" s="24" t="s">
        <v>9</v>
      </c>
      <c r="V522" s="25" t="s">
        <v>9</v>
      </c>
      <c r="W522" s="25" t="s">
        <v>9</v>
      </c>
      <c r="X522" s="25" t="s">
        <v>9</v>
      </c>
      <c r="Y522" s="31" t="s">
        <v>249</v>
      </c>
      <c r="Z522" s="36">
        <f>Z523</f>
        <v>247.3</v>
      </c>
      <c r="AA522" s="26">
        <v>267600</v>
      </c>
      <c r="AB522" s="26">
        <v>282000</v>
      </c>
      <c r="AC522" s="31" t="s">
        <v>249</v>
      </c>
    </row>
    <row r="523" spans="1:29" ht="31.5">
      <c r="A523" s="27" t="s">
        <v>243</v>
      </c>
      <c r="B523" s="28" t="s">
        <v>305</v>
      </c>
      <c r="C523" s="28" t="s">
        <v>115</v>
      </c>
      <c r="D523" s="28" t="s">
        <v>11</v>
      </c>
      <c r="E523" s="28" t="s">
        <v>250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 t="s">
        <v>244</v>
      </c>
      <c r="U523" s="28" t="s">
        <v>9</v>
      </c>
      <c r="V523" s="29" t="s">
        <v>9</v>
      </c>
      <c r="W523" s="29" t="s">
        <v>9</v>
      </c>
      <c r="X523" s="29" t="s">
        <v>9</v>
      </c>
      <c r="Y523" s="27" t="s">
        <v>243</v>
      </c>
      <c r="Z523" s="37">
        <v>247.3</v>
      </c>
      <c r="AA523" s="30">
        <v>267600</v>
      </c>
      <c r="AB523" s="30">
        <v>282000</v>
      </c>
      <c r="AC523" s="27" t="s">
        <v>243</v>
      </c>
    </row>
    <row r="524" spans="1:29" ht="15.75">
      <c r="A524" s="23" t="s">
        <v>255</v>
      </c>
      <c r="B524" s="24" t="s">
        <v>305</v>
      </c>
      <c r="C524" s="24" t="s">
        <v>115</v>
      </c>
      <c r="D524" s="24" t="s">
        <v>22</v>
      </c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5"/>
      <c r="W524" s="25"/>
      <c r="X524" s="25"/>
      <c r="Y524" s="23"/>
      <c r="Z524" s="36">
        <f>Z525</f>
        <v>16223.8</v>
      </c>
      <c r="AA524" s="30"/>
      <c r="AB524" s="30"/>
      <c r="AC524" s="27"/>
    </row>
    <row r="525" spans="1:29" ht="31.5">
      <c r="A525" s="23" t="s">
        <v>312</v>
      </c>
      <c r="B525" s="24" t="s">
        <v>305</v>
      </c>
      <c r="C525" s="24" t="s">
        <v>115</v>
      </c>
      <c r="D525" s="24" t="s">
        <v>22</v>
      </c>
      <c r="E525" s="24" t="s">
        <v>313</v>
      </c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5"/>
      <c r="W525" s="25"/>
      <c r="X525" s="25"/>
      <c r="Y525" s="23"/>
      <c r="Z525" s="36">
        <f>Z526</f>
        <v>16223.8</v>
      </c>
      <c r="AA525" s="30"/>
      <c r="AB525" s="30"/>
      <c r="AC525" s="27"/>
    </row>
    <row r="526" spans="1:29" ht="15.75">
      <c r="A526" s="23" t="s">
        <v>314</v>
      </c>
      <c r="B526" s="24" t="s">
        <v>305</v>
      </c>
      <c r="C526" s="24" t="s">
        <v>115</v>
      </c>
      <c r="D526" s="24" t="s">
        <v>22</v>
      </c>
      <c r="E526" s="24" t="s">
        <v>315</v>
      </c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5"/>
      <c r="W526" s="25"/>
      <c r="X526" s="25"/>
      <c r="Y526" s="23"/>
      <c r="Z526" s="36">
        <f>Z527</f>
        <v>16223.8</v>
      </c>
      <c r="AA526" s="30"/>
      <c r="AB526" s="30"/>
      <c r="AC526" s="27"/>
    </row>
    <row r="527" spans="1:29" ht="31.5">
      <c r="A527" s="23" t="s">
        <v>318</v>
      </c>
      <c r="B527" s="24" t="s">
        <v>305</v>
      </c>
      <c r="C527" s="24" t="s">
        <v>115</v>
      </c>
      <c r="D527" s="24" t="s">
        <v>22</v>
      </c>
      <c r="E527" s="24" t="s">
        <v>319</v>
      </c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5"/>
      <c r="W527" s="25"/>
      <c r="X527" s="25"/>
      <c r="Y527" s="23"/>
      <c r="Z527" s="36">
        <f>Z528+Z530+Z533+Z535</f>
        <v>16223.8</v>
      </c>
      <c r="AA527" s="30"/>
      <c r="AB527" s="30"/>
      <c r="AC527" s="27"/>
    </row>
    <row r="528" spans="1:29" ht="47.25">
      <c r="A528" s="23" t="s">
        <v>256</v>
      </c>
      <c r="B528" s="24" t="s">
        <v>305</v>
      </c>
      <c r="C528" s="24" t="s">
        <v>115</v>
      </c>
      <c r="D528" s="24" t="s">
        <v>22</v>
      </c>
      <c r="E528" s="24" t="s">
        <v>257</v>
      </c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 t="s">
        <v>9</v>
      </c>
      <c r="U528" s="24" t="s">
        <v>9</v>
      </c>
      <c r="V528" s="25" t="s">
        <v>9</v>
      </c>
      <c r="W528" s="25" t="s">
        <v>9</v>
      </c>
      <c r="X528" s="25" t="s">
        <v>9</v>
      </c>
      <c r="Y528" s="23" t="s">
        <v>256</v>
      </c>
      <c r="Z528" s="36">
        <f>Z529</f>
        <v>149</v>
      </c>
      <c r="AA528" s="26"/>
      <c r="AB528" s="26"/>
      <c r="AC528" s="23" t="s">
        <v>256</v>
      </c>
    </row>
    <row r="529" spans="1:29" ht="31.5">
      <c r="A529" s="27" t="s">
        <v>243</v>
      </c>
      <c r="B529" s="28" t="s">
        <v>305</v>
      </c>
      <c r="C529" s="28" t="s">
        <v>115</v>
      </c>
      <c r="D529" s="28" t="s">
        <v>22</v>
      </c>
      <c r="E529" s="28" t="s">
        <v>257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 t="s">
        <v>244</v>
      </c>
      <c r="U529" s="28" t="s">
        <v>9</v>
      </c>
      <c r="V529" s="29" t="s">
        <v>9</v>
      </c>
      <c r="W529" s="29" t="s">
        <v>9</v>
      </c>
      <c r="X529" s="29" t="s">
        <v>9</v>
      </c>
      <c r="Y529" s="27" t="s">
        <v>243</v>
      </c>
      <c r="Z529" s="37">
        <v>149</v>
      </c>
      <c r="AA529" s="30"/>
      <c r="AB529" s="30"/>
      <c r="AC529" s="27" t="s">
        <v>243</v>
      </c>
    </row>
    <row r="530" spans="1:29" ht="31.5">
      <c r="A530" s="23" t="s">
        <v>23</v>
      </c>
      <c r="B530" s="24" t="s">
        <v>305</v>
      </c>
      <c r="C530" s="24" t="s">
        <v>115</v>
      </c>
      <c r="D530" s="24" t="s">
        <v>22</v>
      </c>
      <c r="E530" s="24" t="s">
        <v>258</v>
      </c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 t="s">
        <v>9</v>
      </c>
      <c r="U530" s="24" t="s">
        <v>9</v>
      </c>
      <c r="V530" s="25" t="s">
        <v>9</v>
      </c>
      <c r="W530" s="25" t="s">
        <v>9</v>
      </c>
      <c r="X530" s="25" t="s">
        <v>9</v>
      </c>
      <c r="Y530" s="23" t="s">
        <v>23</v>
      </c>
      <c r="Z530" s="36">
        <f>Z531+Z532</f>
        <v>2691.1</v>
      </c>
      <c r="AA530" s="26">
        <v>5825150</v>
      </c>
      <c r="AB530" s="26">
        <v>6153300</v>
      </c>
      <c r="AC530" s="23" t="s">
        <v>23</v>
      </c>
    </row>
    <row r="531" spans="1:29" ht="47.25">
      <c r="A531" s="27" t="s">
        <v>18</v>
      </c>
      <c r="B531" s="28" t="s">
        <v>305</v>
      </c>
      <c r="C531" s="28" t="s">
        <v>115</v>
      </c>
      <c r="D531" s="28" t="s">
        <v>22</v>
      </c>
      <c r="E531" s="28" t="s">
        <v>258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 t="s">
        <v>19</v>
      </c>
      <c r="U531" s="28" t="s">
        <v>9</v>
      </c>
      <c r="V531" s="29" t="s">
        <v>9</v>
      </c>
      <c r="W531" s="29" t="s">
        <v>9</v>
      </c>
      <c r="X531" s="29" t="s">
        <v>9</v>
      </c>
      <c r="Y531" s="27" t="s">
        <v>18</v>
      </c>
      <c r="Z531" s="37">
        <v>1834.8</v>
      </c>
      <c r="AA531" s="30">
        <v>4202000</v>
      </c>
      <c r="AB531" s="30">
        <v>4442974</v>
      </c>
      <c r="AC531" s="27" t="s">
        <v>18</v>
      </c>
    </row>
    <row r="532" spans="1:29" ht="15.75">
      <c r="A532" s="27" t="s">
        <v>137</v>
      </c>
      <c r="B532" s="28" t="s">
        <v>305</v>
      </c>
      <c r="C532" s="28" t="s">
        <v>115</v>
      </c>
      <c r="D532" s="28" t="s">
        <v>22</v>
      </c>
      <c r="E532" s="28" t="s">
        <v>258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 t="s">
        <v>138</v>
      </c>
      <c r="U532" s="28" t="s">
        <v>9</v>
      </c>
      <c r="V532" s="29" t="s">
        <v>9</v>
      </c>
      <c r="W532" s="29" t="s">
        <v>9</v>
      </c>
      <c r="X532" s="29" t="s">
        <v>9</v>
      </c>
      <c r="Y532" s="27" t="s">
        <v>137</v>
      </c>
      <c r="Z532" s="37">
        <v>856.3</v>
      </c>
      <c r="AA532" s="30">
        <v>1623150</v>
      </c>
      <c r="AB532" s="30">
        <v>1710326</v>
      </c>
      <c r="AC532" s="27" t="s">
        <v>137</v>
      </c>
    </row>
    <row r="533" spans="1:29" ht="31.5">
      <c r="A533" s="23" t="s">
        <v>259</v>
      </c>
      <c r="B533" s="24" t="s">
        <v>305</v>
      </c>
      <c r="C533" s="24" t="s">
        <v>115</v>
      </c>
      <c r="D533" s="24" t="s">
        <v>22</v>
      </c>
      <c r="E533" s="24" t="s">
        <v>260</v>
      </c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 t="s">
        <v>9</v>
      </c>
      <c r="U533" s="24" t="s">
        <v>9</v>
      </c>
      <c r="V533" s="25" t="s">
        <v>9</v>
      </c>
      <c r="W533" s="25" t="s">
        <v>9</v>
      </c>
      <c r="X533" s="25" t="s">
        <v>9</v>
      </c>
      <c r="Y533" s="23" t="s">
        <v>259</v>
      </c>
      <c r="Z533" s="36">
        <f>Z534</f>
        <v>3577.3</v>
      </c>
      <c r="AA533" s="26">
        <v>9184800</v>
      </c>
      <c r="AB533" s="26">
        <v>9690000</v>
      </c>
      <c r="AC533" s="23" t="s">
        <v>259</v>
      </c>
    </row>
    <row r="534" spans="1:29" ht="31.5">
      <c r="A534" s="27" t="s">
        <v>133</v>
      </c>
      <c r="B534" s="28" t="s">
        <v>305</v>
      </c>
      <c r="C534" s="28" t="s">
        <v>115</v>
      </c>
      <c r="D534" s="28" t="s">
        <v>22</v>
      </c>
      <c r="E534" s="28" t="s">
        <v>260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 t="s">
        <v>134</v>
      </c>
      <c r="U534" s="28" t="s">
        <v>9</v>
      </c>
      <c r="V534" s="29" t="s">
        <v>9</v>
      </c>
      <c r="W534" s="29" t="s">
        <v>9</v>
      </c>
      <c r="X534" s="29" t="s">
        <v>9</v>
      </c>
      <c r="Y534" s="27" t="s">
        <v>133</v>
      </c>
      <c r="Z534" s="37">
        <v>3577.3</v>
      </c>
      <c r="AA534" s="30">
        <v>9184800</v>
      </c>
      <c r="AB534" s="30">
        <v>9690000</v>
      </c>
      <c r="AC534" s="27" t="s">
        <v>133</v>
      </c>
    </row>
    <row r="535" spans="1:29" ht="63">
      <c r="A535" s="23" t="s">
        <v>261</v>
      </c>
      <c r="B535" s="24" t="s">
        <v>305</v>
      </c>
      <c r="C535" s="24" t="s">
        <v>115</v>
      </c>
      <c r="D535" s="24" t="s">
        <v>22</v>
      </c>
      <c r="E535" s="24" t="s">
        <v>262</v>
      </c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 t="s">
        <v>9</v>
      </c>
      <c r="U535" s="24" t="s">
        <v>9</v>
      </c>
      <c r="V535" s="25" t="s">
        <v>9</v>
      </c>
      <c r="W535" s="25" t="s">
        <v>9</v>
      </c>
      <c r="X535" s="25" t="s">
        <v>9</v>
      </c>
      <c r="Y535" s="23" t="s">
        <v>261</v>
      </c>
      <c r="Z535" s="36">
        <f>Z536</f>
        <v>9806.4</v>
      </c>
      <c r="AA535" s="26">
        <v>23836700</v>
      </c>
      <c r="AB535" s="26">
        <v>25147700</v>
      </c>
      <c r="AC535" s="23" t="s">
        <v>261</v>
      </c>
    </row>
    <row r="536" spans="1:29" ht="31.5">
      <c r="A536" s="27" t="s">
        <v>243</v>
      </c>
      <c r="B536" s="28" t="s">
        <v>305</v>
      </c>
      <c r="C536" s="28" t="s">
        <v>115</v>
      </c>
      <c r="D536" s="28" t="s">
        <v>22</v>
      </c>
      <c r="E536" s="28" t="s">
        <v>262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 t="s">
        <v>244</v>
      </c>
      <c r="U536" s="28" t="s">
        <v>9</v>
      </c>
      <c r="V536" s="29" t="s">
        <v>9</v>
      </c>
      <c r="W536" s="29" t="s">
        <v>9</v>
      </c>
      <c r="X536" s="29" t="s">
        <v>9</v>
      </c>
      <c r="Y536" s="27" t="s">
        <v>243</v>
      </c>
      <c r="Z536" s="37">
        <v>9806.4</v>
      </c>
      <c r="AA536" s="30">
        <v>23836700</v>
      </c>
      <c r="AB536" s="30">
        <v>25147700</v>
      </c>
      <c r="AC536" s="27" t="s">
        <v>243</v>
      </c>
    </row>
    <row r="537" spans="1:29" ht="15.75">
      <c r="A537" s="23" t="s">
        <v>268</v>
      </c>
      <c r="B537" s="24" t="s">
        <v>305</v>
      </c>
      <c r="C537" s="24" t="s">
        <v>62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5"/>
      <c r="W537" s="25"/>
      <c r="X537" s="25"/>
      <c r="Y537" s="23"/>
      <c r="Z537" s="36">
        <f>Z538</f>
        <v>309.8</v>
      </c>
      <c r="AA537" s="30"/>
      <c r="AB537" s="30"/>
      <c r="AC537" s="27"/>
    </row>
    <row r="538" spans="1:29" ht="15.75">
      <c r="A538" s="23" t="s">
        <v>269</v>
      </c>
      <c r="B538" s="24" t="s">
        <v>305</v>
      </c>
      <c r="C538" s="24" t="s">
        <v>62</v>
      </c>
      <c r="D538" s="24" t="s">
        <v>7</v>
      </c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5"/>
      <c r="W538" s="25"/>
      <c r="X538" s="25"/>
      <c r="Y538" s="23"/>
      <c r="Z538" s="36">
        <f>Z539+Z546</f>
        <v>309.8</v>
      </c>
      <c r="AA538" s="30"/>
      <c r="AB538" s="30"/>
      <c r="AC538" s="27"/>
    </row>
    <row r="539" spans="1:29" ht="31.5">
      <c r="A539" s="23" t="s">
        <v>345</v>
      </c>
      <c r="B539" s="24" t="s">
        <v>305</v>
      </c>
      <c r="C539" s="24" t="s">
        <v>62</v>
      </c>
      <c r="D539" s="24" t="s">
        <v>7</v>
      </c>
      <c r="E539" s="24" t="s">
        <v>346</v>
      </c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5"/>
      <c r="W539" s="25"/>
      <c r="X539" s="25"/>
      <c r="Y539" s="23"/>
      <c r="Z539" s="36">
        <f>Z540</f>
        <v>253.8</v>
      </c>
      <c r="AA539" s="30"/>
      <c r="AB539" s="30"/>
      <c r="AC539" s="27"/>
    </row>
    <row r="540" spans="1:29" ht="31.5">
      <c r="A540" s="23" t="s">
        <v>368</v>
      </c>
      <c r="B540" s="24" t="s">
        <v>305</v>
      </c>
      <c r="C540" s="24" t="s">
        <v>62</v>
      </c>
      <c r="D540" s="24" t="s">
        <v>7</v>
      </c>
      <c r="E540" s="24" t="s">
        <v>369</v>
      </c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5"/>
      <c r="W540" s="25"/>
      <c r="X540" s="25"/>
      <c r="Y540" s="23"/>
      <c r="Z540" s="36">
        <f>Z541</f>
        <v>253.8</v>
      </c>
      <c r="AA540" s="30"/>
      <c r="AB540" s="30"/>
      <c r="AC540" s="27"/>
    </row>
    <row r="541" spans="1:29" ht="47.25">
      <c r="A541" s="23" t="s">
        <v>371</v>
      </c>
      <c r="B541" s="24" t="s">
        <v>305</v>
      </c>
      <c r="C541" s="24" t="s">
        <v>62</v>
      </c>
      <c r="D541" s="24" t="s">
        <v>7</v>
      </c>
      <c r="E541" s="24" t="s">
        <v>372</v>
      </c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5"/>
      <c r="W541" s="25"/>
      <c r="X541" s="25"/>
      <c r="Y541" s="23"/>
      <c r="Z541" s="36">
        <f>Z542+Z544</f>
        <v>253.8</v>
      </c>
      <c r="AA541" s="30"/>
      <c r="AB541" s="30"/>
      <c r="AC541" s="27"/>
    </row>
    <row r="542" spans="1:29" ht="31.5">
      <c r="A542" s="23" t="s">
        <v>270</v>
      </c>
      <c r="B542" s="24" t="s">
        <v>305</v>
      </c>
      <c r="C542" s="24" t="s">
        <v>62</v>
      </c>
      <c r="D542" s="24" t="s">
        <v>7</v>
      </c>
      <c r="E542" s="24" t="s">
        <v>271</v>
      </c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 t="s">
        <v>9</v>
      </c>
      <c r="U542" s="24" t="s">
        <v>9</v>
      </c>
      <c r="V542" s="25" t="s">
        <v>9</v>
      </c>
      <c r="W542" s="25" t="s">
        <v>9</v>
      </c>
      <c r="X542" s="25" t="s">
        <v>9</v>
      </c>
      <c r="Y542" s="23" t="s">
        <v>270</v>
      </c>
      <c r="Z542" s="36">
        <f>Z543</f>
        <v>209.1</v>
      </c>
      <c r="AA542" s="26">
        <v>545000</v>
      </c>
      <c r="AB542" s="26">
        <v>545000</v>
      </c>
      <c r="AC542" s="23" t="s">
        <v>270</v>
      </c>
    </row>
    <row r="543" spans="1:29" ht="31.5">
      <c r="A543" s="27" t="s">
        <v>133</v>
      </c>
      <c r="B543" s="28" t="s">
        <v>305</v>
      </c>
      <c r="C543" s="28" t="s">
        <v>62</v>
      </c>
      <c r="D543" s="28" t="s">
        <v>7</v>
      </c>
      <c r="E543" s="28" t="s">
        <v>271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 t="s">
        <v>134</v>
      </c>
      <c r="U543" s="28" t="s">
        <v>9</v>
      </c>
      <c r="V543" s="29" t="s">
        <v>9</v>
      </c>
      <c r="W543" s="29" t="s">
        <v>9</v>
      </c>
      <c r="X543" s="29" t="s">
        <v>9</v>
      </c>
      <c r="Y543" s="27" t="s">
        <v>133</v>
      </c>
      <c r="Z543" s="37">
        <v>209.1</v>
      </c>
      <c r="AA543" s="30">
        <v>250000</v>
      </c>
      <c r="AB543" s="30">
        <v>250000</v>
      </c>
      <c r="AC543" s="27" t="s">
        <v>133</v>
      </c>
    </row>
    <row r="544" spans="1:29" ht="31.5">
      <c r="A544" s="23" t="s">
        <v>274</v>
      </c>
      <c r="B544" s="24" t="s">
        <v>305</v>
      </c>
      <c r="C544" s="24" t="s">
        <v>62</v>
      </c>
      <c r="D544" s="24" t="s">
        <v>7</v>
      </c>
      <c r="E544" s="24" t="s">
        <v>275</v>
      </c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 t="s">
        <v>9</v>
      </c>
      <c r="U544" s="24" t="s">
        <v>9</v>
      </c>
      <c r="V544" s="25" t="s">
        <v>9</v>
      </c>
      <c r="W544" s="25" t="s">
        <v>9</v>
      </c>
      <c r="X544" s="25" t="s">
        <v>9</v>
      </c>
      <c r="Y544" s="23" t="s">
        <v>274</v>
      </c>
      <c r="Z544" s="36">
        <f>Z545</f>
        <v>44.7</v>
      </c>
      <c r="AA544" s="26">
        <v>50000</v>
      </c>
      <c r="AB544" s="26">
        <v>50000</v>
      </c>
      <c r="AC544" s="23" t="s">
        <v>274</v>
      </c>
    </row>
    <row r="545" spans="1:29" ht="47.25">
      <c r="A545" s="27" t="s">
        <v>18</v>
      </c>
      <c r="B545" s="28" t="s">
        <v>305</v>
      </c>
      <c r="C545" s="28" t="s">
        <v>62</v>
      </c>
      <c r="D545" s="28" t="s">
        <v>7</v>
      </c>
      <c r="E545" s="28" t="s">
        <v>275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 t="s">
        <v>19</v>
      </c>
      <c r="U545" s="28" t="s">
        <v>9</v>
      </c>
      <c r="V545" s="29" t="s">
        <v>9</v>
      </c>
      <c r="W545" s="29" t="s">
        <v>9</v>
      </c>
      <c r="X545" s="29" t="s">
        <v>9</v>
      </c>
      <c r="Y545" s="27" t="s">
        <v>18</v>
      </c>
      <c r="Z545" s="37">
        <v>44.7</v>
      </c>
      <c r="AA545" s="30">
        <v>50000</v>
      </c>
      <c r="AB545" s="30">
        <v>50000</v>
      </c>
      <c r="AC545" s="27" t="s">
        <v>18</v>
      </c>
    </row>
    <row r="546" spans="1:29" ht="31.5">
      <c r="A546" s="23" t="s">
        <v>382</v>
      </c>
      <c r="B546" s="24" t="s">
        <v>305</v>
      </c>
      <c r="C546" s="24" t="s">
        <v>62</v>
      </c>
      <c r="D546" s="24" t="s">
        <v>7</v>
      </c>
      <c r="E546" s="24" t="s">
        <v>383</v>
      </c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5"/>
      <c r="W546" s="25"/>
      <c r="X546" s="25"/>
      <c r="Y546" s="23"/>
      <c r="Z546" s="36">
        <f>Z547</f>
        <v>56</v>
      </c>
      <c r="AA546" s="30"/>
      <c r="AB546" s="30"/>
      <c r="AC546" s="27"/>
    </row>
    <row r="547" spans="1:29" ht="47.25">
      <c r="A547" s="23" t="s">
        <v>384</v>
      </c>
      <c r="B547" s="24" t="s">
        <v>305</v>
      </c>
      <c r="C547" s="24" t="s">
        <v>62</v>
      </c>
      <c r="D547" s="24" t="s">
        <v>7</v>
      </c>
      <c r="E547" s="24" t="s">
        <v>385</v>
      </c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5"/>
      <c r="W547" s="25"/>
      <c r="X547" s="25"/>
      <c r="Y547" s="23"/>
      <c r="Z547" s="36">
        <f>Z548</f>
        <v>56</v>
      </c>
      <c r="AA547" s="30"/>
      <c r="AB547" s="30"/>
      <c r="AC547" s="27"/>
    </row>
    <row r="548" spans="1:29" ht="47.25">
      <c r="A548" s="23" t="s">
        <v>386</v>
      </c>
      <c r="B548" s="24" t="s">
        <v>305</v>
      </c>
      <c r="C548" s="24" t="s">
        <v>62</v>
      </c>
      <c r="D548" s="24" t="s">
        <v>7</v>
      </c>
      <c r="E548" s="24" t="s">
        <v>387</v>
      </c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5"/>
      <c r="W548" s="25"/>
      <c r="X548" s="25"/>
      <c r="Y548" s="23"/>
      <c r="Z548" s="36">
        <f>Z549</f>
        <v>56</v>
      </c>
      <c r="AA548" s="30"/>
      <c r="AB548" s="30"/>
      <c r="AC548" s="27"/>
    </row>
    <row r="549" spans="1:29" ht="31.5">
      <c r="A549" s="23" t="s">
        <v>212</v>
      </c>
      <c r="B549" s="24" t="s">
        <v>305</v>
      </c>
      <c r="C549" s="24" t="s">
        <v>62</v>
      </c>
      <c r="D549" s="24" t="s">
        <v>7</v>
      </c>
      <c r="E549" s="24" t="s">
        <v>213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 t="s">
        <v>9</v>
      </c>
      <c r="U549" s="24" t="s">
        <v>9</v>
      </c>
      <c r="V549" s="25" t="s">
        <v>9</v>
      </c>
      <c r="W549" s="25" t="s">
        <v>9</v>
      </c>
      <c r="X549" s="25" t="s">
        <v>9</v>
      </c>
      <c r="Y549" s="23" t="s">
        <v>212</v>
      </c>
      <c r="Z549" s="36">
        <f>Z550</f>
        <v>56</v>
      </c>
      <c r="AA549" s="26">
        <v>100000</v>
      </c>
      <c r="AB549" s="26">
        <v>100000</v>
      </c>
      <c r="AC549" s="23" t="s">
        <v>212</v>
      </c>
    </row>
    <row r="550" spans="1:29" ht="47.25">
      <c r="A550" s="27" t="s">
        <v>18</v>
      </c>
      <c r="B550" s="28" t="s">
        <v>305</v>
      </c>
      <c r="C550" s="28" t="s">
        <v>62</v>
      </c>
      <c r="D550" s="28" t="s">
        <v>7</v>
      </c>
      <c r="E550" s="28" t="s">
        <v>213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 t="s">
        <v>19</v>
      </c>
      <c r="U550" s="28" t="s">
        <v>9</v>
      </c>
      <c r="V550" s="29" t="s">
        <v>9</v>
      </c>
      <c r="W550" s="29" t="s">
        <v>9</v>
      </c>
      <c r="X550" s="29" t="s">
        <v>9</v>
      </c>
      <c r="Y550" s="27" t="s">
        <v>18</v>
      </c>
      <c r="Z550" s="37">
        <v>56</v>
      </c>
      <c r="AA550" s="30">
        <v>100000</v>
      </c>
      <c r="AB550" s="30">
        <v>100000</v>
      </c>
      <c r="AC550" s="27" t="s">
        <v>18</v>
      </c>
    </row>
    <row r="551" spans="1:29" ht="63">
      <c r="A551" s="19" t="s">
        <v>306</v>
      </c>
      <c r="B551" s="20" t="s">
        <v>307</v>
      </c>
      <c r="C551" s="20" t="s">
        <v>9</v>
      </c>
      <c r="D551" s="20" t="s">
        <v>9</v>
      </c>
      <c r="E551" s="20" t="s">
        <v>9</v>
      </c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 t="s">
        <v>9</v>
      </c>
      <c r="U551" s="20" t="s">
        <v>9</v>
      </c>
      <c r="V551" s="21" t="s">
        <v>9</v>
      </c>
      <c r="W551" s="21" t="s">
        <v>9</v>
      </c>
      <c r="X551" s="21" t="s">
        <v>9</v>
      </c>
      <c r="Y551" s="19" t="s">
        <v>306</v>
      </c>
      <c r="Z551" s="35">
        <f>Z552+Z566+Z575+Z582+Z598</f>
        <v>83248.4</v>
      </c>
      <c r="AA551" s="22">
        <v>181267342</v>
      </c>
      <c r="AB551" s="22">
        <v>201119418</v>
      </c>
      <c r="AC551" s="19" t="s">
        <v>306</v>
      </c>
    </row>
    <row r="552" spans="1:29" ht="15.75">
      <c r="A552" s="23" t="s">
        <v>6</v>
      </c>
      <c r="B552" s="24" t="s">
        <v>307</v>
      </c>
      <c r="C552" s="24" t="s">
        <v>7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5"/>
      <c r="W552" s="25"/>
      <c r="X552" s="25"/>
      <c r="Y552" s="23"/>
      <c r="Z552" s="36">
        <f>Z553</f>
        <v>6167.1</v>
      </c>
      <c r="AA552" s="22"/>
      <c r="AB552" s="22"/>
      <c r="AC552" s="19"/>
    </row>
    <row r="553" spans="1:29" ht="47.25">
      <c r="A553" s="23" t="s">
        <v>56</v>
      </c>
      <c r="B553" s="24" t="s">
        <v>307</v>
      </c>
      <c r="C553" s="24" t="s">
        <v>7</v>
      </c>
      <c r="D553" s="24" t="s">
        <v>57</v>
      </c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5"/>
      <c r="W553" s="25"/>
      <c r="X553" s="25"/>
      <c r="Y553" s="23"/>
      <c r="Z553" s="36">
        <f>Z554</f>
        <v>6167.1</v>
      </c>
      <c r="AA553" s="22"/>
      <c r="AB553" s="22"/>
      <c r="AC553" s="19"/>
    </row>
    <row r="554" spans="1:29" ht="47.25">
      <c r="A554" s="23" t="s">
        <v>408</v>
      </c>
      <c r="B554" s="24" t="s">
        <v>307</v>
      </c>
      <c r="C554" s="24" t="s">
        <v>7</v>
      </c>
      <c r="D554" s="24" t="s">
        <v>57</v>
      </c>
      <c r="E554" s="24" t="s">
        <v>409</v>
      </c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5"/>
      <c r="W554" s="25"/>
      <c r="X554" s="25"/>
      <c r="Y554" s="23"/>
      <c r="Z554" s="36">
        <f>Z555</f>
        <v>6167.1</v>
      </c>
      <c r="AA554" s="22"/>
      <c r="AB554" s="22"/>
      <c r="AC554" s="19"/>
    </row>
    <row r="555" spans="1:29" ht="15.75">
      <c r="A555" s="23" t="s">
        <v>414</v>
      </c>
      <c r="B555" s="24" t="s">
        <v>307</v>
      </c>
      <c r="C555" s="24" t="s">
        <v>7</v>
      </c>
      <c r="D555" s="24" t="s">
        <v>57</v>
      </c>
      <c r="E555" s="24" t="s">
        <v>415</v>
      </c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5"/>
      <c r="W555" s="25"/>
      <c r="X555" s="25"/>
      <c r="Y555" s="23"/>
      <c r="Z555" s="36">
        <f>Z556</f>
        <v>6167.1</v>
      </c>
      <c r="AA555" s="22"/>
      <c r="AB555" s="22"/>
      <c r="AC555" s="19"/>
    </row>
    <row r="556" spans="1:29" ht="15.75">
      <c r="A556" s="23" t="s">
        <v>358</v>
      </c>
      <c r="B556" s="24" t="s">
        <v>307</v>
      </c>
      <c r="C556" s="24" t="s">
        <v>7</v>
      </c>
      <c r="D556" s="24" t="s">
        <v>57</v>
      </c>
      <c r="E556" s="24" t="s">
        <v>416</v>
      </c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5"/>
      <c r="W556" s="25"/>
      <c r="X556" s="25"/>
      <c r="Y556" s="23"/>
      <c r="Z556" s="36">
        <f>Z557+Z559+Z563</f>
        <v>6167.1</v>
      </c>
      <c r="AA556" s="22"/>
      <c r="AB556" s="22"/>
      <c r="AC556" s="19"/>
    </row>
    <row r="557" spans="1:29" ht="47.25">
      <c r="A557" s="23" t="s">
        <v>12</v>
      </c>
      <c r="B557" s="24" t="s">
        <v>307</v>
      </c>
      <c r="C557" s="24" t="s">
        <v>7</v>
      </c>
      <c r="D557" s="24" t="s">
        <v>57</v>
      </c>
      <c r="E557" s="24" t="s">
        <v>58</v>
      </c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 t="s">
        <v>9</v>
      </c>
      <c r="U557" s="24" t="s">
        <v>9</v>
      </c>
      <c r="V557" s="25" t="s">
        <v>9</v>
      </c>
      <c r="W557" s="25" t="s">
        <v>9</v>
      </c>
      <c r="X557" s="25" t="s">
        <v>9</v>
      </c>
      <c r="Y557" s="23" t="s">
        <v>12</v>
      </c>
      <c r="Z557" s="36">
        <f>Z558</f>
        <v>4628.5</v>
      </c>
      <c r="AA557" s="26">
        <v>11443536</v>
      </c>
      <c r="AB557" s="26">
        <v>12130148</v>
      </c>
      <c r="AC557" s="23" t="s">
        <v>12</v>
      </c>
    </row>
    <row r="558" spans="1:29" ht="47.25">
      <c r="A558" s="27" t="s">
        <v>14</v>
      </c>
      <c r="B558" s="28" t="s">
        <v>307</v>
      </c>
      <c r="C558" s="28" t="s">
        <v>7</v>
      </c>
      <c r="D558" s="28" t="s">
        <v>57</v>
      </c>
      <c r="E558" s="28" t="s">
        <v>58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 t="s">
        <v>15</v>
      </c>
      <c r="U558" s="28" t="s">
        <v>9</v>
      </c>
      <c r="V558" s="29" t="s">
        <v>9</v>
      </c>
      <c r="W558" s="29" t="s">
        <v>9</v>
      </c>
      <c r="X558" s="29" t="s">
        <v>9</v>
      </c>
      <c r="Y558" s="27" t="s">
        <v>14</v>
      </c>
      <c r="Z558" s="37">
        <v>4628.5</v>
      </c>
      <c r="AA558" s="30">
        <v>11443536</v>
      </c>
      <c r="AB558" s="30">
        <v>12130148</v>
      </c>
      <c r="AC558" s="27" t="s">
        <v>14</v>
      </c>
    </row>
    <row r="559" spans="1:29" ht="47.25">
      <c r="A559" s="23" t="s">
        <v>16</v>
      </c>
      <c r="B559" s="24" t="s">
        <v>307</v>
      </c>
      <c r="C559" s="24" t="s">
        <v>7</v>
      </c>
      <c r="D559" s="24" t="s">
        <v>57</v>
      </c>
      <c r="E559" s="24" t="s">
        <v>59</v>
      </c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 t="s">
        <v>9</v>
      </c>
      <c r="U559" s="24" t="s">
        <v>9</v>
      </c>
      <c r="V559" s="25" t="s">
        <v>9</v>
      </c>
      <c r="W559" s="25" t="s">
        <v>9</v>
      </c>
      <c r="X559" s="25" t="s">
        <v>9</v>
      </c>
      <c r="Y559" s="23" t="s">
        <v>16</v>
      </c>
      <c r="Z559" s="36">
        <f>Z560+Z561+Z562</f>
        <v>452.79999999999995</v>
      </c>
      <c r="AA559" s="26">
        <v>697283</v>
      </c>
      <c r="AB559" s="26">
        <v>739436</v>
      </c>
      <c r="AC559" s="23" t="s">
        <v>16</v>
      </c>
    </row>
    <row r="560" spans="1:29" ht="47.25">
      <c r="A560" s="27" t="s">
        <v>14</v>
      </c>
      <c r="B560" s="28" t="s">
        <v>307</v>
      </c>
      <c r="C560" s="28" t="s">
        <v>7</v>
      </c>
      <c r="D560" s="28" t="s">
        <v>57</v>
      </c>
      <c r="E560" s="28" t="s">
        <v>59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 t="s">
        <v>15</v>
      </c>
      <c r="U560" s="28" t="s">
        <v>9</v>
      </c>
      <c r="V560" s="29" t="s">
        <v>9</v>
      </c>
      <c r="W560" s="29" t="s">
        <v>9</v>
      </c>
      <c r="X560" s="29" t="s">
        <v>9</v>
      </c>
      <c r="Y560" s="27" t="s">
        <v>14</v>
      </c>
      <c r="Z560" s="37">
        <v>232.1</v>
      </c>
      <c r="AA560" s="30">
        <v>8819</v>
      </c>
      <c r="AB560" s="30">
        <v>9348</v>
      </c>
      <c r="AC560" s="27" t="s">
        <v>14</v>
      </c>
    </row>
    <row r="561" spans="1:29" ht="47.25">
      <c r="A561" s="27" t="s">
        <v>18</v>
      </c>
      <c r="B561" s="28" t="s">
        <v>307</v>
      </c>
      <c r="C561" s="28" t="s">
        <v>7</v>
      </c>
      <c r="D561" s="28" t="s">
        <v>57</v>
      </c>
      <c r="E561" s="28" t="s">
        <v>59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 t="s">
        <v>19</v>
      </c>
      <c r="U561" s="28" t="s">
        <v>9</v>
      </c>
      <c r="V561" s="29" t="s">
        <v>9</v>
      </c>
      <c r="W561" s="29" t="s">
        <v>9</v>
      </c>
      <c r="X561" s="29" t="s">
        <v>9</v>
      </c>
      <c r="Y561" s="27" t="s">
        <v>18</v>
      </c>
      <c r="Z561" s="37">
        <v>215.8</v>
      </c>
      <c r="AA561" s="30">
        <v>672644</v>
      </c>
      <c r="AB561" s="30">
        <v>713318</v>
      </c>
      <c r="AC561" s="27" t="s">
        <v>18</v>
      </c>
    </row>
    <row r="562" spans="1:29" ht="31.5">
      <c r="A562" s="27" t="s">
        <v>33</v>
      </c>
      <c r="B562" s="28" t="s">
        <v>307</v>
      </c>
      <c r="C562" s="28" t="s">
        <v>7</v>
      </c>
      <c r="D562" s="28" t="s">
        <v>57</v>
      </c>
      <c r="E562" s="28" t="s">
        <v>59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 t="s">
        <v>34</v>
      </c>
      <c r="U562" s="28" t="s">
        <v>9</v>
      </c>
      <c r="V562" s="29" t="s">
        <v>9</v>
      </c>
      <c r="W562" s="29" t="s">
        <v>9</v>
      </c>
      <c r="X562" s="29" t="s">
        <v>9</v>
      </c>
      <c r="Y562" s="27" t="s">
        <v>33</v>
      </c>
      <c r="Z562" s="37">
        <v>4.9</v>
      </c>
      <c r="AA562" s="30">
        <v>15820</v>
      </c>
      <c r="AB562" s="30">
        <v>16770</v>
      </c>
      <c r="AC562" s="27" t="s">
        <v>33</v>
      </c>
    </row>
    <row r="563" spans="1:29" ht="110.25">
      <c r="A563" s="23" t="s">
        <v>60</v>
      </c>
      <c r="B563" s="24" t="s">
        <v>307</v>
      </c>
      <c r="C563" s="24" t="s">
        <v>7</v>
      </c>
      <c r="D563" s="24" t="s">
        <v>57</v>
      </c>
      <c r="E563" s="24" t="s">
        <v>61</v>
      </c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 t="s">
        <v>9</v>
      </c>
      <c r="U563" s="24" t="s">
        <v>9</v>
      </c>
      <c r="V563" s="25" t="s">
        <v>9</v>
      </c>
      <c r="W563" s="25" t="s">
        <v>9</v>
      </c>
      <c r="X563" s="25" t="s">
        <v>9</v>
      </c>
      <c r="Y563" s="23" t="s">
        <v>60</v>
      </c>
      <c r="Z563" s="36">
        <f>Z564+Z565</f>
        <v>1085.8</v>
      </c>
      <c r="AA563" s="26">
        <v>2224300</v>
      </c>
      <c r="AB563" s="26">
        <v>2224300</v>
      </c>
      <c r="AC563" s="23" t="s">
        <v>60</v>
      </c>
    </row>
    <row r="564" spans="1:29" ht="47.25">
      <c r="A564" s="27" t="s">
        <v>14</v>
      </c>
      <c r="B564" s="28" t="s">
        <v>307</v>
      </c>
      <c r="C564" s="28" t="s">
        <v>7</v>
      </c>
      <c r="D564" s="28" t="s">
        <v>57</v>
      </c>
      <c r="E564" s="28" t="s">
        <v>61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 t="s">
        <v>15</v>
      </c>
      <c r="U564" s="28" t="s">
        <v>9</v>
      </c>
      <c r="V564" s="29" t="s">
        <v>9</v>
      </c>
      <c r="W564" s="29" t="s">
        <v>9</v>
      </c>
      <c r="X564" s="29" t="s">
        <v>9</v>
      </c>
      <c r="Y564" s="27" t="s">
        <v>14</v>
      </c>
      <c r="Z564" s="37">
        <v>977.3</v>
      </c>
      <c r="AA564" s="30">
        <v>1715130</v>
      </c>
      <c r="AB564" s="30">
        <v>2099105</v>
      </c>
      <c r="AC564" s="27" t="s">
        <v>14</v>
      </c>
    </row>
    <row r="565" spans="1:29" ht="47.25">
      <c r="A565" s="27" t="s">
        <v>18</v>
      </c>
      <c r="B565" s="28" t="s">
        <v>307</v>
      </c>
      <c r="C565" s="28" t="s">
        <v>7</v>
      </c>
      <c r="D565" s="28" t="s">
        <v>57</v>
      </c>
      <c r="E565" s="28" t="s">
        <v>61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 t="s">
        <v>19</v>
      </c>
      <c r="U565" s="28" t="s">
        <v>9</v>
      </c>
      <c r="V565" s="29" t="s">
        <v>9</v>
      </c>
      <c r="W565" s="29" t="s">
        <v>9</v>
      </c>
      <c r="X565" s="29" t="s">
        <v>9</v>
      </c>
      <c r="Y565" s="27" t="s">
        <v>18</v>
      </c>
      <c r="Z565" s="37">
        <v>108.5</v>
      </c>
      <c r="AA565" s="30">
        <v>509170</v>
      </c>
      <c r="AB565" s="30">
        <v>125195</v>
      </c>
      <c r="AC565" s="27" t="s">
        <v>18</v>
      </c>
    </row>
    <row r="566" spans="1:29" ht="15.75">
      <c r="A566" s="23" t="s">
        <v>91</v>
      </c>
      <c r="B566" s="24" t="s">
        <v>307</v>
      </c>
      <c r="C566" s="24" t="s">
        <v>22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5"/>
      <c r="W566" s="25"/>
      <c r="X566" s="25"/>
      <c r="Y566" s="23"/>
      <c r="Z566" s="36">
        <f aca="true" t="shared" si="3" ref="Z566:Z571">Z567</f>
        <v>137.4</v>
      </c>
      <c r="AA566" s="30"/>
      <c r="AB566" s="30"/>
      <c r="AC566" s="27"/>
    </row>
    <row r="567" spans="1:29" ht="15.75">
      <c r="A567" s="23" t="s">
        <v>114</v>
      </c>
      <c r="B567" s="24" t="s">
        <v>307</v>
      </c>
      <c r="C567" s="24" t="s">
        <v>22</v>
      </c>
      <c r="D567" s="24" t="s">
        <v>115</v>
      </c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5"/>
      <c r="W567" s="25"/>
      <c r="X567" s="25"/>
      <c r="Y567" s="23"/>
      <c r="Z567" s="36">
        <f t="shared" si="3"/>
        <v>137.4</v>
      </c>
      <c r="AA567" s="30"/>
      <c r="AB567" s="30"/>
      <c r="AC567" s="27"/>
    </row>
    <row r="568" spans="1:29" ht="47.25">
      <c r="A568" s="23" t="s">
        <v>408</v>
      </c>
      <c r="B568" s="24" t="s">
        <v>307</v>
      </c>
      <c r="C568" s="24" t="s">
        <v>22</v>
      </c>
      <c r="D568" s="24" t="s">
        <v>115</v>
      </c>
      <c r="E568" s="24" t="s">
        <v>409</v>
      </c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5"/>
      <c r="W568" s="25"/>
      <c r="X568" s="25"/>
      <c r="Y568" s="23"/>
      <c r="Z568" s="36">
        <f t="shared" si="3"/>
        <v>137.4</v>
      </c>
      <c r="AA568" s="30"/>
      <c r="AB568" s="30"/>
      <c r="AC568" s="27"/>
    </row>
    <row r="569" spans="1:29" ht="15.75">
      <c r="A569" s="23" t="s">
        <v>414</v>
      </c>
      <c r="B569" s="24" t="s">
        <v>307</v>
      </c>
      <c r="C569" s="24" t="s">
        <v>22</v>
      </c>
      <c r="D569" s="24" t="s">
        <v>115</v>
      </c>
      <c r="E569" s="24" t="s">
        <v>415</v>
      </c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5"/>
      <c r="W569" s="25"/>
      <c r="X569" s="25"/>
      <c r="Y569" s="23"/>
      <c r="Z569" s="36">
        <f t="shared" si="3"/>
        <v>137.4</v>
      </c>
      <c r="AA569" s="30"/>
      <c r="AB569" s="30"/>
      <c r="AC569" s="27"/>
    </row>
    <row r="570" spans="1:29" ht="15.75">
      <c r="A570" s="23" t="s">
        <v>358</v>
      </c>
      <c r="B570" s="24" t="s">
        <v>307</v>
      </c>
      <c r="C570" s="24" t="s">
        <v>22</v>
      </c>
      <c r="D570" s="24" t="s">
        <v>115</v>
      </c>
      <c r="E570" s="24" t="s">
        <v>416</v>
      </c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5"/>
      <c r="W570" s="25"/>
      <c r="X570" s="25"/>
      <c r="Y570" s="23"/>
      <c r="Z570" s="36">
        <f>Z571+Z573</f>
        <v>137.4</v>
      </c>
      <c r="AA570" s="30"/>
      <c r="AB570" s="30"/>
      <c r="AC570" s="27"/>
    </row>
    <row r="571" spans="1:29" ht="47.25">
      <c r="A571" s="23" t="s">
        <v>116</v>
      </c>
      <c r="B571" s="24" t="s">
        <v>307</v>
      </c>
      <c r="C571" s="24" t="s">
        <v>22</v>
      </c>
      <c r="D571" s="24" t="s">
        <v>115</v>
      </c>
      <c r="E571" s="24" t="s">
        <v>117</v>
      </c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 t="s">
        <v>9</v>
      </c>
      <c r="U571" s="24" t="s">
        <v>9</v>
      </c>
      <c r="V571" s="25" t="s">
        <v>9</v>
      </c>
      <c r="W571" s="25" t="s">
        <v>9</v>
      </c>
      <c r="X571" s="25" t="s">
        <v>9</v>
      </c>
      <c r="Y571" s="23" t="s">
        <v>116</v>
      </c>
      <c r="Z571" s="36">
        <f t="shared" si="3"/>
        <v>30</v>
      </c>
      <c r="AA571" s="26">
        <v>350000</v>
      </c>
      <c r="AB571" s="26">
        <v>350000</v>
      </c>
      <c r="AC571" s="23" t="s">
        <v>116</v>
      </c>
    </row>
    <row r="572" spans="1:29" ht="47.25">
      <c r="A572" s="27" t="s">
        <v>18</v>
      </c>
      <c r="B572" s="28" t="s">
        <v>307</v>
      </c>
      <c r="C572" s="28" t="s">
        <v>22</v>
      </c>
      <c r="D572" s="28" t="s">
        <v>115</v>
      </c>
      <c r="E572" s="28" t="s">
        <v>117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 t="s">
        <v>19</v>
      </c>
      <c r="U572" s="28" t="s">
        <v>9</v>
      </c>
      <c r="V572" s="29" t="s">
        <v>9</v>
      </c>
      <c r="W572" s="29" t="s">
        <v>9</v>
      </c>
      <c r="X572" s="29" t="s">
        <v>9</v>
      </c>
      <c r="Y572" s="27" t="s">
        <v>18</v>
      </c>
      <c r="Z572" s="37">
        <v>30</v>
      </c>
      <c r="AA572" s="30">
        <v>350000</v>
      </c>
      <c r="AB572" s="30">
        <v>350000</v>
      </c>
      <c r="AC572" s="27" t="s">
        <v>18</v>
      </c>
    </row>
    <row r="573" spans="1:29" ht="31.5">
      <c r="A573" s="11" t="s">
        <v>116</v>
      </c>
      <c r="B573" s="24" t="s">
        <v>307</v>
      </c>
      <c r="C573" s="9" t="s">
        <v>22</v>
      </c>
      <c r="D573" s="9" t="s">
        <v>115</v>
      </c>
      <c r="E573" s="9" t="s">
        <v>518</v>
      </c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28"/>
      <c r="V573" s="29"/>
      <c r="W573" s="29"/>
      <c r="X573" s="29"/>
      <c r="Y573" s="27"/>
      <c r="Z573" s="36">
        <f>Z574</f>
        <v>107.4</v>
      </c>
      <c r="AA573" s="30"/>
      <c r="AB573" s="30"/>
      <c r="AC573" s="27"/>
    </row>
    <row r="574" spans="1:29" ht="31.5">
      <c r="A574" s="86" t="s">
        <v>18</v>
      </c>
      <c r="B574" s="28" t="s">
        <v>307</v>
      </c>
      <c r="C574" s="87" t="s">
        <v>22</v>
      </c>
      <c r="D574" s="87" t="s">
        <v>115</v>
      </c>
      <c r="E574" s="87" t="s">
        <v>518</v>
      </c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 t="s">
        <v>19</v>
      </c>
      <c r="U574" s="28"/>
      <c r="V574" s="29"/>
      <c r="W574" s="29"/>
      <c r="X574" s="29"/>
      <c r="Y574" s="27"/>
      <c r="Z574" s="37">
        <v>107.4</v>
      </c>
      <c r="AA574" s="30"/>
      <c r="AB574" s="30"/>
      <c r="AC574" s="27"/>
    </row>
    <row r="575" spans="1:29" ht="15.75">
      <c r="A575" s="11" t="s">
        <v>122</v>
      </c>
      <c r="B575" s="24" t="s">
        <v>307</v>
      </c>
      <c r="C575" s="9" t="s">
        <v>55</v>
      </c>
      <c r="D575" s="9" t="s">
        <v>8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24"/>
      <c r="V575" s="25"/>
      <c r="W575" s="25"/>
      <c r="X575" s="25"/>
      <c r="Y575" s="23"/>
      <c r="Z575" s="36">
        <f aca="true" t="shared" si="4" ref="Z575:Z580">Z576</f>
        <v>175.7</v>
      </c>
      <c r="AA575" s="30"/>
      <c r="AB575" s="30"/>
      <c r="AC575" s="27"/>
    </row>
    <row r="576" spans="1:29" ht="15.75">
      <c r="A576" s="11" t="s">
        <v>527</v>
      </c>
      <c r="B576" s="24" t="s">
        <v>307</v>
      </c>
      <c r="C576" s="9" t="s">
        <v>55</v>
      </c>
      <c r="D576" s="9" t="s">
        <v>7</v>
      </c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28"/>
      <c r="V576" s="29"/>
      <c r="W576" s="29"/>
      <c r="X576" s="29"/>
      <c r="Y576" s="27"/>
      <c r="Z576" s="36">
        <f t="shared" si="4"/>
        <v>175.7</v>
      </c>
      <c r="AA576" s="30"/>
      <c r="AB576" s="30"/>
      <c r="AC576" s="27"/>
    </row>
    <row r="577" spans="1:29" ht="47.25">
      <c r="A577" s="11" t="s">
        <v>408</v>
      </c>
      <c r="B577" s="24" t="s">
        <v>307</v>
      </c>
      <c r="C577" s="9" t="s">
        <v>55</v>
      </c>
      <c r="D577" s="9" t="s">
        <v>7</v>
      </c>
      <c r="E577" s="9" t="s">
        <v>409</v>
      </c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28"/>
      <c r="V577" s="29"/>
      <c r="W577" s="29"/>
      <c r="X577" s="29"/>
      <c r="Y577" s="27"/>
      <c r="Z577" s="36">
        <f t="shared" si="4"/>
        <v>175.7</v>
      </c>
      <c r="AA577" s="30"/>
      <c r="AB577" s="30"/>
      <c r="AC577" s="27"/>
    </row>
    <row r="578" spans="1:29" ht="31.5">
      <c r="A578" s="11" t="s">
        <v>410</v>
      </c>
      <c r="B578" s="24" t="s">
        <v>307</v>
      </c>
      <c r="C578" s="9" t="s">
        <v>55</v>
      </c>
      <c r="D578" s="9" t="s">
        <v>7</v>
      </c>
      <c r="E578" s="9" t="s">
        <v>411</v>
      </c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28"/>
      <c r="V578" s="29"/>
      <c r="W578" s="29"/>
      <c r="X578" s="29"/>
      <c r="Y578" s="27"/>
      <c r="Z578" s="36">
        <f t="shared" si="4"/>
        <v>175.7</v>
      </c>
      <c r="AA578" s="30"/>
      <c r="AB578" s="30"/>
      <c r="AC578" s="27"/>
    </row>
    <row r="579" spans="1:29" ht="31.5">
      <c r="A579" s="11" t="s">
        <v>412</v>
      </c>
      <c r="B579" s="24" t="s">
        <v>307</v>
      </c>
      <c r="C579" s="9" t="s">
        <v>55</v>
      </c>
      <c r="D579" s="9" t="s">
        <v>7</v>
      </c>
      <c r="E579" s="9" t="s">
        <v>413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28"/>
      <c r="V579" s="29"/>
      <c r="W579" s="29"/>
      <c r="X579" s="29"/>
      <c r="Y579" s="27"/>
      <c r="Z579" s="36">
        <f t="shared" si="4"/>
        <v>175.7</v>
      </c>
      <c r="AA579" s="30"/>
      <c r="AB579" s="30"/>
      <c r="AC579" s="27"/>
    </row>
    <row r="580" spans="1:29" ht="63">
      <c r="A580" s="11" t="s">
        <v>520</v>
      </c>
      <c r="B580" s="24" t="s">
        <v>307</v>
      </c>
      <c r="C580" s="9" t="s">
        <v>55</v>
      </c>
      <c r="D580" s="9" t="s">
        <v>7</v>
      </c>
      <c r="E580" s="9" t="s">
        <v>519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28"/>
      <c r="V580" s="29"/>
      <c r="W580" s="29"/>
      <c r="X580" s="29"/>
      <c r="Y580" s="27"/>
      <c r="Z580" s="36">
        <f t="shared" si="4"/>
        <v>175.7</v>
      </c>
      <c r="AA580" s="30"/>
      <c r="AB580" s="30"/>
      <c r="AC580" s="27"/>
    </row>
    <row r="581" spans="1:29" ht="15.75">
      <c r="A581" s="86" t="s">
        <v>123</v>
      </c>
      <c r="B581" s="28" t="s">
        <v>307</v>
      </c>
      <c r="C581" s="87" t="s">
        <v>55</v>
      </c>
      <c r="D581" s="87" t="s">
        <v>7</v>
      </c>
      <c r="E581" s="87" t="s">
        <v>519</v>
      </c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7" t="s">
        <v>124</v>
      </c>
      <c r="U581" s="28"/>
      <c r="V581" s="29"/>
      <c r="W581" s="29"/>
      <c r="X581" s="29"/>
      <c r="Y581" s="27"/>
      <c r="Z581" s="37">
        <v>175.7</v>
      </c>
      <c r="AA581" s="30"/>
      <c r="AB581" s="30"/>
      <c r="AC581" s="27"/>
    </row>
    <row r="582" spans="1:29" ht="15.75">
      <c r="A582" s="23" t="s">
        <v>221</v>
      </c>
      <c r="B582" s="24" t="s">
        <v>307</v>
      </c>
      <c r="C582" s="24" t="s">
        <v>100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5"/>
      <c r="W582" s="25"/>
      <c r="X582" s="25"/>
      <c r="Y582" s="23"/>
      <c r="Z582" s="36">
        <f>Z583</f>
        <v>1538.7</v>
      </c>
      <c r="AA582" s="30"/>
      <c r="AB582" s="30"/>
      <c r="AC582" s="27"/>
    </row>
    <row r="583" spans="1:29" ht="15.75">
      <c r="A583" s="23" t="s">
        <v>222</v>
      </c>
      <c r="B583" s="24" t="s">
        <v>307</v>
      </c>
      <c r="C583" s="24" t="s">
        <v>100</v>
      </c>
      <c r="D583" s="24" t="s">
        <v>7</v>
      </c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5"/>
      <c r="W583" s="25"/>
      <c r="X583" s="25"/>
      <c r="Y583" s="23"/>
      <c r="Z583" s="36">
        <f>Z584+Z593</f>
        <v>1538.7</v>
      </c>
      <c r="AA583" s="30"/>
      <c r="AB583" s="30"/>
      <c r="AC583" s="27"/>
    </row>
    <row r="584" spans="1:29" ht="31.5">
      <c r="A584" s="23" t="s">
        <v>345</v>
      </c>
      <c r="B584" s="24" t="s">
        <v>307</v>
      </c>
      <c r="C584" s="24" t="s">
        <v>100</v>
      </c>
      <c r="D584" s="24" t="s">
        <v>7</v>
      </c>
      <c r="E584" s="24" t="s">
        <v>346</v>
      </c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5"/>
      <c r="W584" s="25"/>
      <c r="X584" s="25"/>
      <c r="Y584" s="23"/>
      <c r="Z584" s="36">
        <f>Z585</f>
        <v>292</v>
      </c>
      <c r="AA584" s="30"/>
      <c r="AB584" s="30"/>
      <c r="AC584" s="27"/>
    </row>
    <row r="585" spans="1:29" ht="47.25">
      <c r="A585" s="23" t="s">
        <v>376</v>
      </c>
      <c r="B585" s="24" t="s">
        <v>307</v>
      </c>
      <c r="C585" s="24" t="s">
        <v>100</v>
      </c>
      <c r="D585" s="24" t="s">
        <v>7</v>
      </c>
      <c r="E585" s="24" t="s">
        <v>377</v>
      </c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5"/>
      <c r="W585" s="25"/>
      <c r="X585" s="25"/>
      <c r="Y585" s="23"/>
      <c r="Z585" s="36">
        <f>Z586</f>
        <v>292</v>
      </c>
      <c r="AA585" s="30"/>
      <c r="AB585" s="30"/>
      <c r="AC585" s="27"/>
    </row>
    <row r="586" spans="1:29" ht="31.5">
      <c r="A586" s="23" t="s">
        <v>380</v>
      </c>
      <c r="B586" s="24" t="s">
        <v>307</v>
      </c>
      <c r="C586" s="24" t="s">
        <v>100</v>
      </c>
      <c r="D586" s="24" t="s">
        <v>7</v>
      </c>
      <c r="E586" s="24" t="s">
        <v>381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5"/>
      <c r="W586" s="25"/>
      <c r="X586" s="25"/>
      <c r="Y586" s="23"/>
      <c r="Z586" s="36">
        <f>Z587+Z589+Z591</f>
        <v>292</v>
      </c>
      <c r="AA586" s="30"/>
      <c r="AB586" s="30"/>
      <c r="AC586" s="27"/>
    </row>
    <row r="587" spans="1:29" ht="94.5">
      <c r="A587" s="23" t="s">
        <v>223</v>
      </c>
      <c r="B587" s="24" t="s">
        <v>307</v>
      </c>
      <c r="C587" s="24" t="s">
        <v>100</v>
      </c>
      <c r="D587" s="24" t="s">
        <v>7</v>
      </c>
      <c r="E587" s="24" t="s">
        <v>224</v>
      </c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 t="s">
        <v>9</v>
      </c>
      <c r="U587" s="24" t="s">
        <v>9</v>
      </c>
      <c r="V587" s="25" t="s">
        <v>9</v>
      </c>
      <c r="W587" s="25" t="s">
        <v>9</v>
      </c>
      <c r="X587" s="25" t="s">
        <v>9</v>
      </c>
      <c r="Y587" s="23" t="s">
        <v>223</v>
      </c>
      <c r="Z587" s="36">
        <f>Z588</f>
        <v>214</v>
      </c>
      <c r="AA587" s="26">
        <v>436000</v>
      </c>
      <c r="AB587" s="26">
        <v>436000</v>
      </c>
      <c r="AC587" s="23" t="s">
        <v>223</v>
      </c>
    </row>
    <row r="588" spans="1:29" ht="15.75">
      <c r="A588" s="27" t="s">
        <v>123</v>
      </c>
      <c r="B588" s="28" t="s">
        <v>307</v>
      </c>
      <c r="C588" s="28" t="s">
        <v>100</v>
      </c>
      <c r="D588" s="28" t="s">
        <v>7</v>
      </c>
      <c r="E588" s="28" t="s">
        <v>224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 t="s">
        <v>124</v>
      </c>
      <c r="U588" s="28" t="s">
        <v>9</v>
      </c>
      <c r="V588" s="29" t="s">
        <v>9</v>
      </c>
      <c r="W588" s="29" t="s">
        <v>9</v>
      </c>
      <c r="X588" s="29" t="s">
        <v>9</v>
      </c>
      <c r="Y588" s="27" t="s">
        <v>123</v>
      </c>
      <c r="Z588" s="37">
        <v>214</v>
      </c>
      <c r="AA588" s="30">
        <v>436000</v>
      </c>
      <c r="AB588" s="30">
        <v>436000</v>
      </c>
      <c r="AC588" s="27" t="s">
        <v>123</v>
      </c>
    </row>
    <row r="589" spans="1:29" ht="78.75">
      <c r="A589" s="11" t="s">
        <v>574</v>
      </c>
      <c r="B589" s="24" t="s">
        <v>307</v>
      </c>
      <c r="C589" s="9" t="s">
        <v>100</v>
      </c>
      <c r="D589" s="9" t="s">
        <v>7</v>
      </c>
      <c r="E589" s="9" t="s">
        <v>572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28"/>
      <c r="V589" s="29"/>
      <c r="W589" s="29"/>
      <c r="X589" s="29"/>
      <c r="Y589" s="27"/>
      <c r="Z589" s="36">
        <f>Z590</f>
        <v>70</v>
      </c>
      <c r="AA589" s="30"/>
      <c r="AB589" s="30"/>
      <c r="AC589" s="27"/>
    </row>
    <row r="590" spans="1:29" ht="15.75">
      <c r="A590" s="86" t="s">
        <v>123</v>
      </c>
      <c r="B590" s="28" t="s">
        <v>307</v>
      </c>
      <c r="C590" s="87" t="s">
        <v>100</v>
      </c>
      <c r="D590" s="87" t="s">
        <v>7</v>
      </c>
      <c r="E590" s="87" t="s">
        <v>572</v>
      </c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 t="s">
        <v>124</v>
      </c>
      <c r="U590" s="28"/>
      <c r="V590" s="29"/>
      <c r="W590" s="29"/>
      <c r="X590" s="29"/>
      <c r="Y590" s="27"/>
      <c r="Z590" s="37">
        <v>70</v>
      </c>
      <c r="AA590" s="30"/>
      <c r="AB590" s="30"/>
      <c r="AC590" s="27"/>
    </row>
    <row r="591" spans="1:29" ht="63">
      <c r="A591" s="11" t="s">
        <v>573</v>
      </c>
      <c r="B591" s="24" t="s">
        <v>307</v>
      </c>
      <c r="C591" s="9" t="s">
        <v>100</v>
      </c>
      <c r="D591" s="9" t="s">
        <v>7</v>
      </c>
      <c r="E591" s="9" t="s">
        <v>571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28"/>
      <c r="V591" s="29"/>
      <c r="W591" s="29"/>
      <c r="X591" s="29"/>
      <c r="Y591" s="27"/>
      <c r="Z591" s="36">
        <f>Z592</f>
        <v>8</v>
      </c>
      <c r="AA591" s="30"/>
      <c r="AB591" s="30"/>
      <c r="AC591" s="27"/>
    </row>
    <row r="592" spans="1:29" ht="15.75">
      <c r="A592" s="86" t="s">
        <v>123</v>
      </c>
      <c r="B592" s="28" t="s">
        <v>307</v>
      </c>
      <c r="C592" s="87" t="s">
        <v>100</v>
      </c>
      <c r="D592" s="87" t="s">
        <v>7</v>
      </c>
      <c r="E592" s="87" t="s">
        <v>571</v>
      </c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 t="s">
        <v>124</v>
      </c>
      <c r="U592" s="28"/>
      <c r="V592" s="29"/>
      <c r="W592" s="29"/>
      <c r="X592" s="29"/>
      <c r="Y592" s="27"/>
      <c r="Z592" s="37">
        <v>8</v>
      </c>
      <c r="AA592" s="30"/>
      <c r="AB592" s="30"/>
      <c r="AC592" s="27"/>
    </row>
    <row r="593" spans="1:29" ht="47.25">
      <c r="A593" s="23" t="s">
        <v>408</v>
      </c>
      <c r="B593" s="24" t="s">
        <v>307</v>
      </c>
      <c r="C593" s="24" t="s">
        <v>100</v>
      </c>
      <c r="D593" s="24" t="s">
        <v>7</v>
      </c>
      <c r="E593" s="24" t="s">
        <v>409</v>
      </c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5"/>
      <c r="W593" s="25"/>
      <c r="X593" s="25"/>
      <c r="Y593" s="23"/>
      <c r="Z593" s="36">
        <f>Z594</f>
        <v>1246.7</v>
      </c>
      <c r="AA593" s="30"/>
      <c r="AB593" s="30"/>
      <c r="AC593" s="27"/>
    </row>
    <row r="594" spans="1:29" ht="31.5">
      <c r="A594" s="23" t="s">
        <v>410</v>
      </c>
      <c r="B594" s="24" t="s">
        <v>307</v>
      </c>
      <c r="C594" s="24" t="s">
        <v>100</v>
      </c>
      <c r="D594" s="24" t="s">
        <v>7</v>
      </c>
      <c r="E594" s="24" t="s">
        <v>411</v>
      </c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5"/>
      <c r="W594" s="25"/>
      <c r="X594" s="25"/>
      <c r="Y594" s="23"/>
      <c r="Z594" s="36">
        <f>Z595</f>
        <v>1246.7</v>
      </c>
      <c r="AA594" s="30"/>
      <c r="AB594" s="30"/>
      <c r="AC594" s="27"/>
    </row>
    <row r="595" spans="1:29" ht="15.75">
      <c r="A595" s="23"/>
      <c r="B595" s="24" t="s">
        <v>307</v>
      </c>
      <c r="C595" s="24" t="s">
        <v>100</v>
      </c>
      <c r="D595" s="24" t="s">
        <v>7</v>
      </c>
      <c r="E595" s="24" t="s">
        <v>413</v>
      </c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5"/>
      <c r="W595" s="25"/>
      <c r="X595" s="25"/>
      <c r="Y595" s="23"/>
      <c r="Z595" s="36">
        <f>Z596</f>
        <v>1246.7</v>
      </c>
      <c r="AA595" s="30"/>
      <c r="AB595" s="30"/>
      <c r="AC595" s="27"/>
    </row>
    <row r="596" spans="1:29" ht="94.5">
      <c r="A596" s="23" t="s">
        <v>225</v>
      </c>
      <c r="B596" s="24" t="s">
        <v>307</v>
      </c>
      <c r="C596" s="24" t="s">
        <v>100</v>
      </c>
      <c r="D596" s="24" t="s">
        <v>7</v>
      </c>
      <c r="E596" s="24" t="s">
        <v>226</v>
      </c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 t="s">
        <v>9</v>
      </c>
      <c r="U596" s="24" t="s">
        <v>9</v>
      </c>
      <c r="V596" s="25" t="s">
        <v>9</v>
      </c>
      <c r="W596" s="25" t="s">
        <v>9</v>
      </c>
      <c r="X596" s="25" t="s">
        <v>9</v>
      </c>
      <c r="Y596" s="23" t="s">
        <v>225</v>
      </c>
      <c r="Z596" s="36">
        <f>Z597</f>
        <v>1246.7</v>
      </c>
      <c r="AA596" s="26">
        <v>2493323</v>
      </c>
      <c r="AB596" s="26">
        <v>2493323</v>
      </c>
      <c r="AC596" s="23" t="s">
        <v>225</v>
      </c>
    </row>
    <row r="597" spans="1:29" ht="15.75">
      <c r="A597" s="27" t="s">
        <v>123</v>
      </c>
      <c r="B597" s="28" t="s">
        <v>307</v>
      </c>
      <c r="C597" s="28" t="s">
        <v>100</v>
      </c>
      <c r="D597" s="28" t="s">
        <v>7</v>
      </c>
      <c r="E597" s="28" t="s">
        <v>226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 t="s">
        <v>124</v>
      </c>
      <c r="U597" s="28" t="s">
        <v>9</v>
      </c>
      <c r="V597" s="29" t="s">
        <v>9</v>
      </c>
      <c r="W597" s="29" t="s">
        <v>9</v>
      </c>
      <c r="X597" s="29" t="s">
        <v>9</v>
      </c>
      <c r="Y597" s="27" t="s">
        <v>123</v>
      </c>
      <c r="Z597" s="37">
        <v>1246.7</v>
      </c>
      <c r="AA597" s="30">
        <v>2493323</v>
      </c>
      <c r="AB597" s="30">
        <v>2493323</v>
      </c>
      <c r="AC597" s="27" t="s">
        <v>123</v>
      </c>
    </row>
    <row r="598" spans="1:29" ht="47.25">
      <c r="A598" s="23" t="s">
        <v>283</v>
      </c>
      <c r="B598" s="24" t="s">
        <v>307</v>
      </c>
      <c r="C598" s="24" t="s">
        <v>90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5"/>
      <c r="W598" s="25"/>
      <c r="X598" s="25"/>
      <c r="Y598" s="23"/>
      <c r="Z598" s="36">
        <f>Z599+Z607</f>
        <v>75229.5</v>
      </c>
      <c r="AA598" s="30"/>
      <c r="AB598" s="30"/>
      <c r="AC598" s="27"/>
    </row>
    <row r="599" spans="1:29" ht="47.25">
      <c r="A599" s="23" t="s">
        <v>284</v>
      </c>
      <c r="B599" s="24" t="s">
        <v>307</v>
      </c>
      <c r="C599" s="24" t="s">
        <v>90</v>
      </c>
      <c r="D599" s="24" t="s">
        <v>7</v>
      </c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5"/>
      <c r="W599" s="25"/>
      <c r="X599" s="25"/>
      <c r="Y599" s="23"/>
      <c r="Z599" s="36">
        <f>Z600</f>
        <v>66093.5</v>
      </c>
      <c r="AA599" s="30"/>
      <c r="AB599" s="30"/>
      <c r="AC599" s="27"/>
    </row>
    <row r="600" spans="1:29" ht="47.25">
      <c r="A600" s="23" t="s">
        <v>408</v>
      </c>
      <c r="B600" s="24" t="s">
        <v>307</v>
      </c>
      <c r="C600" s="24" t="s">
        <v>90</v>
      </c>
      <c r="D600" s="24" t="s">
        <v>7</v>
      </c>
      <c r="E600" s="24" t="s">
        <v>409</v>
      </c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5"/>
      <c r="W600" s="25"/>
      <c r="X600" s="25"/>
      <c r="Y600" s="23"/>
      <c r="Z600" s="36">
        <f>Z601</f>
        <v>66093.5</v>
      </c>
      <c r="AA600" s="30"/>
      <c r="AB600" s="30"/>
      <c r="AC600" s="27"/>
    </row>
    <row r="601" spans="1:29" ht="31.5">
      <c r="A601" s="23" t="s">
        <v>410</v>
      </c>
      <c r="B601" s="24" t="s">
        <v>307</v>
      </c>
      <c r="C601" s="24" t="s">
        <v>90</v>
      </c>
      <c r="D601" s="24" t="s">
        <v>7</v>
      </c>
      <c r="E601" s="24" t="s">
        <v>411</v>
      </c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5"/>
      <c r="W601" s="25"/>
      <c r="X601" s="25"/>
      <c r="Y601" s="23"/>
      <c r="Z601" s="36">
        <f>Z602</f>
        <v>66093.5</v>
      </c>
      <c r="AA601" s="30"/>
      <c r="AB601" s="30"/>
      <c r="AC601" s="27"/>
    </row>
    <row r="602" spans="1:29" ht="31.5">
      <c r="A602" s="23" t="s">
        <v>412</v>
      </c>
      <c r="B602" s="24" t="s">
        <v>307</v>
      </c>
      <c r="C602" s="24" t="s">
        <v>90</v>
      </c>
      <c r="D602" s="24" t="s">
        <v>7</v>
      </c>
      <c r="E602" s="24" t="s">
        <v>413</v>
      </c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5"/>
      <c r="W602" s="25"/>
      <c r="X602" s="25"/>
      <c r="Y602" s="23"/>
      <c r="Z602" s="36">
        <f>Z603+Z605</f>
        <v>66093.5</v>
      </c>
      <c r="AA602" s="30"/>
      <c r="AB602" s="30"/>
      <c r="AC602" s="27"/>
    </row>
    <row r="603" spans="1:29" ht="47.25">
      <c r="A603" s="23" t="s">
        <v>285</v>
      </c>
      <c r="B603" s="24" t="s">
        <v>307</v>
      </c>
      <c r="C603" s="24" t="s">
        <v>90</v>
      </c>
      <c r="D603" s="24" t="s">
        <v>7</v>
      </c>
      <c r="E603" s="24" t="s">
        <v>286</v>
      </c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 t="s">
        <v>9</v>
      </c>
      <c r="U603" s="24" t="s">
        <v>9</v>
      </c>
      <c r="V603" s="25" t="s">
        <v>9</v>
      </c>
      <c r="W603" s="25" t="s">
        <v>9</v>
      </c>
      <c r="X603" s="25" t="s">
        <v>9</v>
      </c>
      <c r="Y603" s="23" t="s">
        <v>285</v>
      </c>
      <c r="Z603" s="36">
        <f>Z604</f>
        <v>1100</v>
      </c>
      <c r="AA603" s="26">
        <v>2000000</v>
      </c>
      <c r="AB603" s="26">
        <v>2000000</v>
      </c>
      <c r="AC603" s="23" t="s">
        <v>285</v>
      </c>
    </row>
    <row r="604" spans="1:29" ht="15.75">
      <c r="A604" s="27" t="s">
        <v>287</v>
      </c>
      <c r="B604" s="28" t="s">
        <v>307</v>
      </c>
      <c r="C604" s="28" t="s">
        <v>90</v>
      </c>
      <c r="D604" s="28" t="s">
        <v>7</v>
      </c>
      <c r="E604" s="28" t="s">
        <v>286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 t="s">
        <v>288</v>
      </c>
      <c r="U604" s="28" t="s">
        <v>9</v>
      </c>
      <c r="V604" s="29" t="s">
        <v>9</v>
      </c>
      <c r="W604" s="29" t="s">
        <v>9</v>
      </c>
      <c r="X604" s="29" t="s">
        <v>9</v>
      </c>
      <c r="Y604" s="27" t="s">
        <v>287</v>
      </c>
      <c r="Z604" s="37">
        <v>1100</v>
      </c>
      <c r="AA604" s="30">
        <v>2000000</v>
      </c>
      <c r="AB604" s="30">
        <v>2000000</v>
      </c>
      <c r="AC604" s="27" t="s">
        <v>287</v>
      </c>
    </row>
    <row r="605" spans="1:29" ht="110.25">
      <c r="A605" s="23" t="s">
        <v>289</v>
      </c>
      <c r="B605" s="24" t="s">
        <v>307</v>
      </c>
      <c r="C605" s="24" t="s">
        <v>90</v>
      </c>
      <c r="D605" s="24" t="s">
        <v>7</v>
      </c>
      <c r="E605" s="24" t="s">
        <v>290</v>
      </c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 t="s">
        <v>9</v>
      </c>
      <c r="U605" s="24" t="s">
        <v>9</v>
      </c>
      <c r="V605" s="25" t="s">
        <v>9</v>
      </c>
      <c r="W605" s="25" t="s">
        <v>9</v>
      </c>
      <c r="X605" s="25" t="s">
        <v>9</v>
      </c>
      <c r="Y605" s="23" t="s">
        <v>289</v>
      </c>
      <c r="Z605" s="36">
        <f>Z606</f>
        <v>64993.5</v>
      </c>
      <c r="AA605" s="26">
        <v>124427200</v>
      </c>
      <c r="AB605" s="26">
        <v>130500400</v>
      </c>
      <c r="AC605" s="23" t="s">
        <v>289</v>
      </c>
    </row>
    <row r="606" spans="1:29" ht="15.75">
      <c r="A606" s="27" t="s">
        <v>287</v>
      </c>
      <c r="B606" s="28" t="s">
        <v>307</v>
      </c>
      <c r="C606" s="28" t="s">
        <v>90</v>
      </c>
      <c r="D606" s="28" t="s">
        <v>7</v>
      </c>
      <c r="E606" s="28" t="s">
        <v>290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 t="s">
        <v>288</v>
      </c>
      <c r="U606" s="28" t="s">
        <v>9</v>
      </c>
      <c r="V606" s="29" t="s">
        <v>9</v>
      </c>
      <c r="W606" s="29" t="s">
        <v>9</v>
      </c>
      <c r="X606" s="29" t="s">
        <v>9</v>
      </c>
      <c r="Y606" s="27" t="s">
        <v>287</v>
      </c>
      <c r="Z606" s="37">
        <v>64993.5</v>
      </c>
      <c r="AA606" s="30">
        <v>124427200</v>
      </c>
      <c r="AB606" s="30">
        <v>130500400</v>
      </c>
      <c r="AC606" s="27" t="s">
        <v>287</v>
      </c>
    </row>
    <row r="607" spans="1:29" ht="15.75">
      <c r="A607" s="23" t="s">
        <v>291</v>
      </c>
      <c r="B607" s="24" t="s">
        <v>307</v>
      </c>
      <c r="C607" s="24" t="s">
        <v>90</v>
      </c>
      <c r="D607" s="24" t="s">
        <v>11</v>
      </c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5"/>
      <c r="W607" s="25"/>
      <c r="X607" s="25"/>
      <c r="Y607" s="23"/>
      <c r="Z607" s="36">
        <f>Z608+Z613+Z620</f>
        <v>9136</v>
      </c>
      <c r="AA607" s="30"/>
      <c r="AB607" s="30"/>
      <c r="AC607" s="27"/>
    </row>
    <row r="608" spans="1:29" ht="31.5">
      <c r="A608" s="23" t="s">
        <v>396</v>
      </c>
      <c r="B608" s="24" t="s">
        <v>307</v>
      </c>
      <c r="C608" s="24" t="s">
        <v>90</v>
      </c>
      <c r="D608" s="24" t="s">
        <v>11</v>
      </c>
      <c r="E608" s="24" t="s">
        <v>397</v>
      </c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5"/>
      <c r="W608" s="25"/>
      <c r="X608" s="25"/>
      <c r="Y608" s="23"/>
      <c r="Z608" s="36">
        <f>Z609</f>
        <v>640.8</v>
      </c>
      <c r="AA608" s="30"/>
      <c r="AB608" s="30"/>
      <c r="AC608" s="27"/>
    </row>
    <row r="609" spans="1:29" ht="31.5">
      <c r="A609" s="23" t="s">
        <v>402</v>
      </c>
      <c r="B609" s="24" t="s">
        <v>307</v>
      </c>
      <c r="C609" s="24" t="s">
        <v>90</v>
      </c>
      <c r="D609" s="24" t="s">
        <v>11</v>
      </c>
      <c r="E609" s="24" t="s">
        <v>403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5"/>
      <c r="W609" s="25"/>
      <c r="X609" s="25"/>
      <c r="Y609" s="23"/>
      <c r="Z609" s="36">
        <f>Z610</f>
        <v>640.8</v>
      </c>
      <c r="AA609" s="30"/>
      <c r="AB609" s="30"/>
      <c r="AC609" s="27"/>
    </row>
    <row r="610" spans="1:29" ht="47.25">
      <c r="A610" s="23" t="s">
        <v>404</v>
      </c>
      <c r="B610" s="24" t="s">
        <v>307</v>
      </c>
      <c r="C610" s="24" t="s">
        <v>90</v>
      </c>
      <c r="D610" s="24" t="s">
        <v>11</v>
      </c>
      <c r="E610" s="24" t="s">
        <v>405</v>
      </c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5"/>
      <c r="W610" s="25"/>
      <c r="X610" s="25"/>
      <c r="Y610" s="23"/>
      <c r="Z610" s="36">
        <f>Z611</f>
        <v>640.8</v>
      </c>
      <c r="AA610" s="30"/>
      <c r="AB610" s="30"/>
      <c r="AC610" s="27"/>
    </row>
    <row r="611" spans="1:29" ht="31.5">
      <c r="A611" s="23" t="s">
        <v>112</v>
      </c>
      <c r="B611" s="24" t="s">
        <v>307</v>
      </c>
      <c r="C611" s="24" t="s">
        <v>90</v>
      </c>
      <c r="D611" s="24" t="s">
        <v>11</v>
      </c>
      <c r="E611" s="24" t="s">
        <v>113</v>
      </c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 t="s">
        <v>9</v>
      </c>
      <c r="U611" s="24" t="s">
        <v>9</v>
      </c>
      <c r="V611" s="25" t="s">
        <v>9</v>
      </c>
      <c r="W611" s="25" t="s">
        <v>9</v>
      </c>
      <c r="X611" s="25" t="s">
        <v>9</v>
      </c>
      <c r="Y611" s="23" t="s">
        <v>112</v>
      </c>
      <c r="Z611" s="36">
        <f>Z612</f>
        <v>640.8</v>
      </c>
      <c r="AA611" s="26">
        <v>929800</v>
      </c>
      <c r="AB611" s="26">
        <v>1022800</v>
      </c>
      <c r="AC611" s="23" t="s">
        <v>112</v>
      </c>
    </row>
    <row r="612" spans="1:29" ht="15.75">
      <c r="A612" s="27" t="s">
        <v>123</v>
      </c>
      <c r="B612" s="28" t="s">
        <v>307</v>
      </c>
      <c r="C612" s="28" t="s">
        <v>90</v>
      </c>
      <c r="D612" s="28" t="s">
        <v>11</v>
      </c>
      <c r="E612" s="28" t="s">
        <v>113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 t="s">
        <v>124</v>
      </c>
      <c r="U612" s="28" t="s">
        <v>9</v>
      </c>
      <c r="V612" s="29" t="s">
        <v>9</v>
      </c>
      <c r="W612" s="29" t="s">
        <v>9</v>
      </c>
      <c r="X612" s="29" t="s">
        <v>9</v>
      </c>
      <c r="Y612" s="27" t="s">
        <v>123</v>
      </c>
      <c r="Z612" s="37">
        <v>640.8</v>
      </c>
      <c r="AA612" s="30">
        <v>929800</v>
      </c>
      <c r="AB612" s="30">
        <v>1022800</v>
      </c>
      <c r="AC612" s="27" t="s">
        <v>123</v>
      </c>
    </row>
    <row r="613" spans="1:29" ht="47.25">
      <c r="A613" s="23" t="s">
        <v>408</v>
      </c>
      <c r="B613" s="24" t="s">
        <v>307</v>
      </c>
      <c r="C613" s="24" t="s">
        <v>90</v>
      </c>
      <c r="D613" s="24" t="s">
        <v>11</v>
      </c>
      <c r="E613" s="24" t="s">
        <v>409</v>
      </c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5"/>
      <c r="W613" s="25"/>
      <c r="X613" s="25"/>
      <c r="Y613" s="23"/>
      <c r="Z613" s="36">
        <f>Z614</f>
        <v>6311.2</v>
      </c>
      <c r="AA613" s="30"/>
      <c r="AB613" s="30"/>
      <c r="AC613" s="27"/>
    </row>
    <row r="614" spans="1:29" ht="31.5">
      <c r="A614" s="23" t="s">
        <v>410</v>
      </c>
      <c r="B614" s="24" t="s">
        <v>307</v>
      </c>
      <c r="C614" s="24" t="s">
        <v>90</v>
      </c>
      <c r="D614" s="24" t="s">
        <v>11</v>
      </c>
      <c r="E614" s="24" t="s">
        <v>411</v>
      </c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5"/>
      <c r="W614" s="25"/>
      <c r="X614" s="25"/>
      <c r="Y614" s="23"/>
      <c r="Z614" s="36">
        <f>Z615</f>
        <v>6311.2</v>
      </c>
      <c r="AA614" s="30"/>
      <c r="AB614" s="30"/>
      <c r="AC614" s="27"/>
    </row>
    <row r="615" spans="1:29" ht="31.5">
      <c r="A615" s="23" t="s">
        <v>412</v>
      </c>
      <c r="B615" s="24" t="s">
        <v>307</v>
      </c>
      <c r="C615" s="24" t="s">
        <v>90</v>
      </c>
      <c r="D615" s="24" t="s">
        <v>11</v>
      </c>
      <c r="E615" s="24" t="s">
        <v>413</v>
      </c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5"/>
      <c r="W615" s="25"/>
      <c r="X615" s="25"/>
      <c r="Y615" s="23"/>
      <c r="Z615" s="36">
        <f>Z616+Z618</f>
        <v>6311.2</v>
      </c>
      <c r="AA615" s="30"/>
      <c r="AB615" s="30"/>
      <c r="AC615" s="27"/>
    </row>
    <row r="616" spans="1:29" ht="157.5">
      <c r="A616" s="31" t="s">
        <v>292</v>
      </c>
      <c r="B616" s="24" t="s">
        <v>307</v>
      </c>
      <c r="C616" s="24" t="s">
        <v>90</v>
      </c>
      <c r="D616" s="24" t="s">
        <v>11</v>
      </c>
      <c r="E616" s="24" t="s">
        <v>293</v>
      </c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 t="s">
        <v>9</v>
      </c>
      <c r="U616" s="24" t="s">
        <v>9</v>
      </c>
      <c r="V616" s="25" t="s">
        <v>9</v>
      </c>
      <c r="W616" s="25" t="s">
        <v>9</v>
      </c>
      <c r="X616" s="25" t="s">
        <v>9</v>
      </c>
      <c r="Y616" s="31" t="s">
        <v>292</v>
      </c>
      <c r="Z616" s="36">
        <f>Z617</f>
        <v>4359.4</v>
      </c>
      <c r="AA616" s="26">
        <v>24423500</v>
      </c>
      <c r="AB616" s="26">
        <v>24436000</v>
      </c>
      <c r="AC616" s="31" t="s">
        <v>292</v>
      </c>
    </row>
    <row r="617" spans="1:29" ht="15.75">
      <c r="A617" s="27" t="s">
        <v>123</v>
      </c>
      <c r="B617" s="28" t="s">
        <v>307</v>
      </c>
      <c r="C617" s="28" t="s">
        <v>90</v>
      </c>
      <c r="D617" s="28" t="s">
        <v>11</v>
      </c>
      <c r="E617" s="28" t="s">
        <v>293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 t="s">
        <v>124</v>
      </c>
      <c r="U617" s="28" t="s">
        <v>9</v>
      </c>
      <c r="V617" s="29" t="s">
        <v>9</v>
      </c>
      <c r="W617" s="29" t="s">
        <v>9</v>
      </c>
      <c r="X617" s="29" t="s">
        <v>9</v>
      </c>
      <c r="Y617" s="27" t="s">
        <v>123</v>
      </c>
      <c r="Z617" s="37">
        <v>4359.4</v>
      </c>
      <c r="AA617" s="30">
        <v>24423500</v>
      </c>
      <c r="AB617" s="30">
        <v>24436000</v>
      </c>
      <c r="AC617" s="27" t="s">
        <v>123</v>
      </c>
    </row>
    <row r="618" spans="1:29" ht="31.5">
      <c r="A618" s="11" t="s">
        <v>590</v>
      </c>
      <c r="B618" s="24" t="s">
        <v>307</v>
      </c>
      <c r="C618" s="9" t="s">
        <v>90</v>
      </c>
      <c r="D618" s="9" t="s">
        <v>11</v>
      </c>
      <c r="E618" s="9" t="s">
        <v>589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28"/>
      <c r="V618" s="29"/>
      <c r="W618" s="29"/>
      <c r="X618" s="29"/>
      <c r="Y618" s="27"/>
      <c r="Z618" s="36">
        <f>Z619</f>
        <v>1951.8</v>
      </c>
      <c r="AA618" s="30"/>
      <c r="AB618" s="30"/>
      <c r="AC618" s="27"/>
    </row>
    <row r="619" spans="1:29" ht="15.75">
      <c r="A619" s="86" t="s">
        <v>123</v>
      </c>
      <c r="B619" s="28" t="s">
        <v>307</v>
      </c>
      <c r="C619" s="87" t="s">
        <v>90</v>
      </c>
      <c r="D619" s="87" t="s">
        <v>11</v>
      </c>
      <c r="E619" s="87" t="s">
        <v>589</v>
      </c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 t="s">
        <v>124</v>
      </c>
      <c r="U619" s="28"/>
      <c r="V619" s="29"/>
      <c r="W619" s="29"/>
      <c r="X619" s="29"/>
      <c r="Y619" s="27"/>
      <c r="Z619" s="37">
        <v>1951.8</v>
      </c>
      <c r="AA619" s="30"/>
      <c r="AB619" s="30"/>
      <c r="AC619" s="27"/>
    </row>
    <row r="620" spans="1:29" ht="15.75">
      <c r="A620" s="11" t="s">
        <v>506</v>
      </c>
      <c r="B620" s="24" t="s">
        <v>307</v>
      </c>
      <c r="C620" s="9" t="s">
        <v>90</v>
      </c>
      <c r="D620" s="9" t="s">
        <v>11</v>
      </c>
      <c r="E620" s="9" t="s">
        <v>504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28"/>
      <c r="V620" s="29"/>
      <c r="W620" s="29"/>
      <c r="X620" s="29"/>
      <c r="Y620" s="27"/>
      <c r="Z620" s="36">
        <f>Z621</f>
        <v>2184</v>
      </c>
      <c r="AA620" s="30"/>
      <c r="AB620" s="30"/>
      <c r="AC620" s="27"/>
    </row>
    <row r="621" spans="1:29" ht="15.75">
      <c r="A621" s="11" t="s">
        <v>506</v>
      </c>
      <c r="B621" s="24" t="s">
        <v>307</v>
      </c>
      <c r="C621" s="9" t="s">
        <v>90</v>
      </c>
      <c r="D621" s="9" t="s">
        <v>11</v>
      </c>
      <c r="E621" s="9" t="s">
        <v>503</v>
      </c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28"/>
      <c r="V621" s="29"/>
      <c r="W621" s="29"/>
      <c r="X621" s="29"/>
      <c r="Y621" s="27"/>
      <c r="Z621" s="36">
        <f>Z622+Z624</f>
        <v>2184</v>
      </c>
      <c r="AA621" s="30"/>
      <c r="AB621" s="30"/>
      <c r="AC621" s="27"/>
    </row>
    <row r="622" spans="1:29" ht="47.25">
      <c r="A622" s="11" t="s">
        <v>547</v>
      </c>
      <c r="B622" s="24" t="s">
        <v>307</v>
      </c>
      <c r="C622" s="9" t="s">
        <v>90</v>
      </c>
      <c r="D622" s="9" t="s">
        <v>11</v>
      </c>
      <c r="E622" s="9" t="s">
        <v>546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28"/>
      <c r="V622" s="29"/>
      <c r="W622" s="29"/>
      <c r="X622" s="29"/>
      <c r="Y622" s="27"/>
      <c r="Z622" s="36">
        <f>Z623</f>
        <v>1948.6</v>
      </c>
      <c r="AA622" s="30"/>
      <c r="AB622" s="30"/>
      <c r="AC622" s="27"/>
    </row>
    <row r="623" spans="1:29" ht="15.75">
      <c r="A623" s="86" t="s">
        <v>123</v>
      </c>
      <c r="B623" s="28" t="s">
        <v>307</v>
      </c>
      <c r="C623" s="87" t="s">
        <v>90</v>
      </c>
      <c r="D623" s="87" t="s">
        <v>11</v>
      </c>
      <c r="E623" s="87" t="s">
        <v>546</v>
      </c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 t="s">
        <v>124</v>
      </c>
      <c r="U623" s="28"/>
      <c r="V623" s="29"/>
      <c r="W623" s="29"/>
      <c r="X623" s="29"/>
      <c r="Y623" s="27"/>
      <c r="Z623" s="37">
        <v>1948.6</v>
      </c>
      <c r="AA623" s="30"/>
      <c r="AB623" s="30"/>
      <c r="AC623" s="27"/>
    </row>
    <row r="624" spans="1:29" ht="47.25">
      <c r="A624" s="11" t="s">
        <v>592</v>
      </c>
      <c r="B624" s="24" t="s">
        <v>307</v>
      </c>
      <c r="C624" s="9" t="s">
        <v>90</v>
      </c>
      <c r="D624" s="9" t="s">
        <v>11</v>
      </c>
      <c r="E624" s="9" t="s">
        <v>591</v>
      </c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28"/>
      <c r="V624" s="29"/>
      <c r="W624" s="29"/>
      <c r="X624" s="29"/>
      <c r="Y624" s="27"/>
      <c r="Z624" s="36">
        <f>Z625</f>
        <v>235.4</v>
      </c>
      <c r="AA624" s="30"/>
      <c r="AB624" s="30"/>
      <c r="AC624" s="27"/>
    </row>
    <row r="625" spans="1:29" ht="15.75">
      <c r="A625" s="86" t="s">
        <v>123</v>
      </c>
      <c r="B625" s="28" t="s">
        <v>307</v>
      </c>
      <c r="C625" s="87" t="s">
        <v>90</v>
      </c>
      <c r="D625" s="87" t="s">
        <v>11</v>
      </c>
      <c r="E625" s="87" t="s">
        <v>591</v>
      </c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 t="s">
        <v>124</v>
      </c>
      <c r="U625" s="28"/>
      <c r="V625" s="29"/>
      <c r="W625" s="29"/>
      <c r="X625" s="29"/>
      <c r="Y625" s="27"/>
      <c r="Z625" s="37">
        <v>235.4</v>
      </c>
      <c r="AA625" s="30"/>
      <c r="AB625" s="30"/>
      <c r="AC625" s="27"/>
    </row>
    <row r="626" spans="1:29" ht="78.75">
      <c r="A626" s="19" t="s">
        <v>308</v>
      </c>
      <c r="B626" s="20" t="s">
        <v>309</v>
      </c>
      <c r="C626" s="20" t="s">
        <v>9</v>
      </c>
      <c r="D626" s="20" t="s">
        <v>9</v>
      </c>
      <c r="E626" s="20" t="s">
        <v>9</v>
      </c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 t="s">
        <v>9</v>
      </c>
      <c r="U626" s="20" t="s">
        <v>9</v>
      </c>
      <c r="V626" s="21" t="s">
        <v>9</v>
      </c>
      <c r="W626" s="21" t="s">
        <v>9</v>
      </c>
      <c r="X626" s="21" t="s">
        <v>9</v>
      </c>
      <c r="Y626" s="19" t="s">
        <v>308</v>
      </c>
      <c r="Z626" s="35">
        <f>Z627+Z634+Z641</f>
        <v>33271.899999999994</v>
      </c>
      <c r="AA626" s="22">
        <v>58193500</v>
      </c>
      <c r="AB626" s="22">
        <v>65518000</v>
      </c>
      <c r="AC626" s="19" t="s">
        <v>308</v>
      </c>
    </row>
    <row r="627" spans="1:29" ht="15.75">
      <c r="A627" s="23" t="s">
        <v>6</v>
      </c>
      <c r="B627" s="24" t="s">
        <v>309</v>
      </c>
      <c r="C627" s="24" t="s">
        <v>7</v>
      </c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5"/>
      <c r="W627" s="25"/>
      <c r="X627" s="25"/>
      <c r="Y627" s="23"/>
      <c r="Z627" s="36">
        <f aca="true" t="shared" si="5" ref="Z627:Z632">Z628</f>
        <v>168.2</v>
      </c>
      <c r="AA627" s="22"/>
      <c r="AB627" s="22"/>
      <c r="AC627" s="19"/>
    </row>
    <row r="628" spans="1:29" ht="15.75">
      <c r="A628" s="23" t="s">
        <v>63</v>
      </c>
      <c r="B628" s="24" t="s">
        <v>309</v>
      </c>
      <c r="C628" s="24" t="s">
        <v>7</v>
      </c>
      <c r="D628" s="24" t="s">
        <v>64</v>
      </c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5"/>
      <c r="W628" s="25"/>
      <c r="X628" s="25"/>
      <c r="Y628" s="23"/>
      <c r="Z628" s="36">
        <f t="shared" si="5"/>
        <v>168.2</v>
      </c>
      <c r="AA628" s="22"/>
      <c r="AB628" s="22"/>
      <c r="AC628" s="19"/>
    </row>
    <row r="629" spans="1:29" ht="31.5">
      <c r="A629" s="23" t="s">
        <v>345</v>
      </c>
      <c r="B629" s="24" t="s">
        <v>309</v>
      </c>
      <c r="C629" s="24" t="s">
        <v>7</v>
      </c>
      <c r="D629" s="24" t="s">
        <v>64</v>
      </c>
      <c r="E629" s="24" t="s">
        <v>346</v>
      </c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5"/>
      <c r="W629" s="25"/>
      <c r="X629" s="25"/>
      <c r="Y629" s="23"/>
      <c r="Z629" s="36">
        <f t="shared" si="5"/>
        <v>168.2</v>
      </c>
      <c r="AA629" s="22"/>
      <c r="AB629" s="22"/>
      <c r="AC629" s="19"/>
    </row>
    <row r="630" spans="1:29" ht="47.25">
      <c r="A630" s="23" t="s">
        <v>360</v>
      </c>
      <c r="B630" s="24" t="s">
        <v>309</v>
      </c>
      <c r="C630" s="24" t="s">
        <v>7</v>
      </c>
      <c r="D630" s="24" t="s">
        <v>64</v>
      </c>
      <c r="E630" s="24" t="s">
        <v>361</v>
      </c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5"/>
      <c r="W630" s="25"/>
      <c r="X630" s="25"/>
      <c r="Y630" s="23"/>
      <c r="Z630" s="36">
        <f t="shared" si="5"/>
        <v>168.2</v>
      </c>
      <c r="AA630" s="22"/>
      <c r="AB630" s="22"/>
      <c r="AC630" s="19"/>
    </row>
    <row r="631" spans="1:29" ht="47.25">
      <c r="A631" s="23" t="s">
        <v>362</v>
      </c>
      <c r="B631" s="24" t="s">
        <v>309</v>
      </c>
      <c r="C631" s="24" t="s">
        <v>7</v>
      </c>
      <c r="D631" s="24" t="s">
        <v>64</v>
      </c>
      <c r="E631" s="24" t="s">
        <v>363</v>
      </c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5"/>
      <c r="W631" s="25"/>
      <c r="X631" s="25"/>
      <c r="Y631" s="23"/>
      <c r="Z631" s="36">
        <f t="shared" si="5"/>
        <v>168.2</v>
      </c>
      <c r="AA631" s="22"/>
      <c r="AB631" s="22"/>
      <c r="AC631" s="19"/>
    </row>
    <row r="632" spans="1:29" ht="47.25">
      <c r="A632" s="23" t="s">
        <v>65</v>
      </c>
      <c r="B632" s="24" t="s">
        <v>309</v>
      </c>
      <c r="C632" s="24" t="s">
        <v>7</v>
      </c>
      <c r="D632" s="24" t="s">
        <v>64</v>
      </c>
      <c r="E632" s="24" t="s">
        <v>66</v>
      </c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 t="s">
        <v>9</v>
      </c>
      <c r="U632" s="24" t="s">
        <v>9</v>
      </c>
      <c r="V632" s="25" t="s">
        <v>9</v>
      </c>
      <c r="W632" s="25" t="s">
        <v>9</v>
      </c>
      <c r="X632" s="25" t="s">
        <v>9</v>
      </c>
      <c r="Y632" s="23" t="s">
        <v>65</v>
      </c>
      <c r="Z632" s="36">
        <f t="shared" si="5"/>
        <v>168.2</v>
      </c>
      <c r="AA632" s="26">
        <v>215000</v>
      </c>
      <c r="AB632" s="26">
        <v>215000</v>
      </c>
      <c r="AC632" s="23" t="s">
        <v>65</v>
      </c>
    </row>
    <row r="633" spans="1:29" ht="47.25">
      <c r="A633" s="27" t="s">
        <v>18</v>
      </c>
      <c r="B633" s="28" t="s">
        <v>309</v>
      </c>
      <c r="C633" s="28" t="s">
        <v>7</v>
      </c>
      <c r="D633" s="28" t="s">
        <v>64</v>
      </c>
      <c r="E633" s="28" t="s">
        <v>66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 t="s">
        <v>19</v>
      </c>
      <c r="U633" s="28" t="s">
        <v>9</v>
      </c>
      <c r="V633" s="29" t="s">
        <v>9</v>
      </c>
      <c r="W633" s="29" t="s">
        <v>9</v>
      </c>
      <c r="X633" s="29" t="s">
        <v>9</v>
      </c>
      <c r="Y633" s="27" t="s">
        <v>18</v>
      </c>
      <c r="Z633" s="37">
        <v>168.2</v>
      </c>
      <c r="AA633" s="30">
        <v>215000</v>
      </c>
      <c r="AB633" s="30">
        <v>215000</v>
      </c>
      <c r="AC633" s="27" t="s">
        <v>18</v>
      </c>
    </row>
    <row r="634" spans="1:29" ht="15.75">
      <c r="A634" s="11" t="s">
        <v>128</v>
      </c>
      <c r="B634" s="24" t="s">
        <v>309</v>
      </c>
      <c r="C634" s="24" t="s">
        <v>129</v>
      </c>
      <c r="D634" s="24" t="s">
        <v>8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9"/>
      <c r="W634" s="29"/>
      <c r="X634" s="29"/>
      <c r="Y634" s="27"/>
      <c r="Z634" s="36">
        <f aca="true" t="shared" si="6" ref="Z634:Z639">Z635</f>
        <v>3</v>
      </c>
      <c r="AA634" s="30"/>
      <c r="AB634" s="30"/>
      <c r="AC634" s="27"/>
    </row>
    <row r="635" spans="1:29" ht="15.75">
      <c r="A635" s="11" t="s">
        <v>194</v>
      </c>
      <c r="B635" s="24" t="s">
        <v>309</v>
      </c>
      <c r="C635" s="9" t="s">
        <v>129</v>
      </c>
      <c r="D635" s="9" t="s">
        <v>129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9"/>
      <c r="W635" s="29"/>
      <c r="X635" s="29"/>
      <c r="Y635" s="27"/>
      <c r="Z635" s="36">
        <f t="shared" si="6"/>
        <v>3</v>
      </c>
      <c r="AA635" s="30"/>
      <c r="AB635" s="30"/>
      <c r="AC635" s="27"/>
    </row>
    <row r="636" spans="1:29" ht="31.5">
      <c r="A636" s="11" t="s">
        <v>382</v>
      </c>
      <c r="B636" s="24" t="s">
        <v>309</v>
      </c>
      <c r="C636" s="9" t="s">
        <v>129</v>
      </c>
      <c r="D636" s="9" t="s">
        <v>129</v>
      </c>
      <c r="E636" s="9" t="s">
        <v>383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9"/>
      <c r="W636" s="29"/>
      <c r="X636" s="29"/>
      <c r="Y636" s="27"/>
      <c r="Z636" s="36">
        <f t="shared" si="6"/>
        <v>3</v>
      </c>
      <c r="AA636" s="30"/>
      <c r="AB636" s="30"/>
      <c r="AC636" s="27"/>
    </row>
    <row r="637" spans="1:29" ht="47.25">
      <c r="A637" s="11" t="s">
        <v>384</v>
      </c>
      <c r="B637" s="24" t="s">
        <v>309</v>
      </c>
      <c r="C637" s="9" t="s">
        <v>129</v>
      </c>
      <c r="D637" s="9" t="s">
        <v>129</v>
      </c>
      <c r="E637" s="9" t="s">
        <v>385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9"/>
      <c r="W637" s="29"/>
      <c r="X637" s="29"/>
      <c r="Y637" s="27"/>
      <c r="Z637" s="36">
        <f t="shared" si="6"/>
        <v>3</v>
      </c>
      <c r="AA637" s="30"/>
      <c r="AB637" s="30"/>
      <c r="AC637" s="27"/>
    </row>
    <row r="638" spans="1:29" ht="47.25">
      <c r="A638" s="11" t="s">
        <v>386</v>
      </c>
      <c r="B638" s="24" t="s">
        <v>309</v>
      </c>
      <c r="C638" s="9" t="s">
        <v>129</v>
      </c>
      <c r="D638" s="9" t="s">
        <v>129</v>
      </c>
      <c r="E638" s="9" t="s">
        <v>387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9"/>
      <c r="W638" s="29"/>
      <c r="X638" s="29"/>
      <c r="Y638" s="27"/>
      <c r="Z638" s="36">
        <f t="shared" si="6"/>
        <v>3</v>
      </c>
      <c r="AA638" s="30"/>
      <c r="AB638" s="30"/>
      <c r="AC638" s="27"/>
    </row>
    <row r="639" spans="1:29" ht="31.5">
      <c r="A639" s="11" t="s">
        <v>189</v>
      </c>
      <c r="B639" s="24" t="s">
        <v>309</v>
      </c>
      <c r="C639" s="9" t="s">
        <v>129</v>
      </c>
      <c r="D639" s="9" t="s">
        <v>129</v>
      </c>
      <c r="E639" s="9" t="s">
        <v>568</v>
      </c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28"/>
      <c r="V639" s="29"/>
      <c r="W639" s="29"/>
      <c r="X639" s="29"/>
      <c r="Y639" s="27"/>
      <c r="Z639" s="36">
        <f t="shared" si="6"/>
        <v>3</v>
      </c>
      <c r="AA639" s="30"/>
      <c r="AB639" s="30"/>
      <c r="AC639" s="27"/>
    </row>
    <row r="640" spans="1:29" ht="31.5">
      <c r="A640" s="86" t="s">
        <v>18</v>
      </c>
      <c r="B640" s="28" t="s">
        <v>309</v>
      </c>
      <c r="C640" s="87" t="s">
        <v>129</v>
      </c>
      <c r="D640" s="87" t="s">
        <v>129</v>
      </c>
      <c r="E640" s="87" t="s">
        <v>568</v>
      </c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 t="s">
        <v>19</v>
      </c>
      <c r="U640" s="28"/>
      <c r="V640" s="29"/>
      <c r="W640" s="29"/>
      <c r="X640" s="29"/>
      <c r="Y640" s="27"/>
      <c r="Z640" s="37">
        <v>3</v>
      </c>
      <c r="AA640" s="30"/>
      <c r="AB640" s="30"/>
      <c r="AC640" s="27"/>
    </row>
    <row r="641" spans="1:29" ht="15.75">
      <c r="A641" s="23" t="s">
        <v>227</v>
      </c>
      <c r="B641" s="24" t="s">
        <v>309</v>
      </c>
      <c r="C641" s="24" t="s">
        <v>115</v>
      </c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5"/>
      <c r="W641" s="25"/>
      <c r="X641" s="25"/>
      <c r="Y641" s="23"/>
      <c r="Z641" s="36">
        <f>Z642+Z648+Z661+Z678</f>
        <v>33100.7</v>
      </c>
      <c r="AA641" s="30"/>
      <c r="AB641" s="30"/>
      <c r="AC641" s="27"/>
    </row>
    <row r="642" spans="1:29" ht="15.75">
      <c r="A642" s="23" t="s">
        <v>228</v>
      </c>
      <c r="B642" s="24" t="s">
        <v>309</v>
      </c>
      <c r="C642" s="24" t="s">
        <v>115</v>
      </c>
      <c r="D642" s="24" t="s">
        <v>7</v>
      </c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5"/>
      <c r="W642" s="25"/>
      <c r="X642" s="25"/>
      <c r="Y642" s="23"/>
      <c r="Z642" s="36">
        <f>Z643</f>
        <v>5394.7</v>
      </c>
      <c r="AA642" s="30"/>
      <c r="AB642" s="30"/>
      <c r="AC642" s="27"/>
    </row>
    <row r="643" spans="1:29" ht="31.5">
      <c r="A643" s="23" t="s">
        <v>345</v>
      </c>
      <c r="B643" s="24" t="s">
        <v>309</v>
      </c>
      <c r="C643" s="24" t="s">
        <v>115</v>
      </c>
      <c r="D643" s="24" t="s">
        <v>7</v>
      </c>
      <c r="E643" s="24" t="s">
        <v>346</v>
      </c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5"/>
      <c r="W643" s="25"/>
      <c r="X643" s="25"/>
      <c r="Y643" s="23"/>
      <c r="Z643" s="36">
        <f>Z644</f>
        <v>5394.7</v>
      </c>
      <c r="AA643" s="30"/>
      <c r="AB643" s="30"/>
      <c r="AC643" s="27"/>
    </row>
    <row r="644" spans="1:29" ht="31.5">
      <c r="A644" s="23" t="s">
        <v>347</v>
      </c>
      <c r="B644" s="24" t="s">
        <v>309</v>
      </c>
      <c r="C644" s="24" t="s">
        <v>115</v>
      </c>
      <c r="D644" s="24" t="s">
        <v>7</v>
      </c>
      <c r="E644" s="24" t="s">
        <v>348</v>
      </c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5"/>
      <c r="W644" s="25"/>
      <c r="X644" s="25"/>
      <c r="Y644" s="23"/>
      <c r="Z644" s="36">
        <f>Z645</f>
        <v>5394.7</v>
      </c>
      <c r="AA644" s="30"/>
      <c r="AB644" s="30"/>
      <c r="AC644" s="27"/>
    </row>
    <row r="645" spans="1:29" ht="31.5">
      <c r="A645" s="23" t="s">
        <v>351</v>
      </c>
      <c r="B645" s="24" t="s">
        <v>309</v>
      </c>
      <c r="C645" s="24" t="s">
        <v>115</v>
      </c>
      <c r="D645" s="24" t="s">
        <v>7</v>
      </c>
      <c r="E645" s="24" t="s">
        <v>352</v>
      </c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5"/>
      <c r="W645" s="25"/>
      <c r="X645" s="25"/>
      <c r="Y645" s="23"/>
      <c r="Z645" s="36">
        <f>Z646</f>
        <v>5394.7</v>
      </c>
      <c r="AA645" s="30"/>
      <c r="AB645" s="30"/>
      <c r="AC645" s="27"/>
    </row>
    <row r="646" spans="1:29" ht="78.75">
      <c r="A646" s="23" t="s">
        <v>229</v>
      </c>
      <c r="B646" s="24" t="s">
        <v>309</v>
      </c>
      <c r="C646" s="24" t="s">
        <v>115</v>
      </c>
      <c r="D646" s="24" t="s">
        <v>7</v>
      </c>
      <c r="E646" s="24" t="s">
        <v>230</v>
      </c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 t="s">
        <v>9</v>
      </c>
      <c r="U646" s="24" t="s">
        <v>9</v>
      </c>
      <c r="V646" s="25" t="s">
        <v>9</v>
      </c>
      <c r="W646" s="25" t="s">
        <v>9</v>
      </c>
      <c r="X646" s="25" t="s">
        <v>9</v>
      </c>
      <c r="Y646" s="23" t="s">
        <v>229</v>
      </c>
      <c r="Z646" s="36">
        <f>Z647</f>
        <v>5394.7</v>
      </c>
      <c r="AA646" s="26">
        <v>10938000</v>
      </c>
      <c r="AB646" s="26">
        <v>10938000</v>
      </c>
      <c r="AC646" s="23" t="s">
        <v>229</v>
      </c>
    </row>
    <row r="647" spans="1:29" ht="47.25">
      <c r="A647" s="27" t="s">
        <v>97</v>
      </c>
      <c r="B647" s="28" t="s">
        <v>309</v>
      </c>
      <c r="C647" s="28" t="s">
        <v>115</v>
      </c>
      <c r="D647" s="28" t="s">
        <v>7</v>
      </c>
      <c r="E647" s="28" t="s">
        <v>230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 t="s">
        <v>98</v>
      </c>
      <c r="U647" s="28" t="s">
        <v>9</v>
      </c>
      <c r="V647" s="29" t="s">
        <v>9</v>
      </c>
      <c r="W647" s="29" t="s">
        <v>9</v>
      </c>
      <c r="X647" s="29" t="s">
        <v>9</v>
      </c>
      <c r="Y647" s="27" t="s">
        <v>97</v>
      </c>
      <c r="Z647" s="37">
        <v>5394.7</v>
      </c>
      <c r="AA647" s="30">
        <v>10938000</v>
      </c>
      <c r="AB647" s="30">
        <v>10938000</v>
      </c>
      <c r="AC647" s="27" t="s">
        <v>97</v>
      </c>
    </row>
    <row r="648" spans="1:29" ht="15.75">
      <c r="A648" s="23" t="s">
        <v>231</v>
      </c>
      <c r="B648" s="24" t="s">
        <v>309</v>
      </c>
      <c r="C648" s="24" t="s">
        <v>115</v>
      </c>
      <c r="D648" s="24" t="s">
        <v>156</v>
      </c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5"/>
      <c r="W648" s="25"/>
      <c r="X648" s="25"/>
      <c r="Y648" s="23"/>
      <c r="Z648" s="36">
        <f>Z649</f>
        <v>12781</v>
      </c>
      <c r="AA648" s="30"/>
      <c r="AB648" s="30"/>
      <c r="AC648" s="27"/>
    </row>
    <row r="649" spans="1:29" ht="31.5">
      <c r="A649" s="23" t="s">
        <v>345</v>
      </c>
      <c r="B649" s="24" t="s">
        <v>309</v>
      </c>
      <c r="C649" s="24" t="s">
        <v>115</v>
      </c>
      <c r="D649" s="24" t="s">
        <v>156</v>
      </c>
      <c r="E649" s="24" t="s">
        <v>346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5"/>
      <c r="W649" s="25"/>
      <c r="X649" s="25"/>
      <c r="Y649" s="23"/>
      <c r="Z649" s="36">
        <f>Z650+Z657</f>
        <v>12781</v>
      </c>
      <c r="AA649" s="30"/>
      <c r="AB649" s="30"/>
      <c r="AC649" s="27"/>
    </row>
    <row r="650" spans="1:29" ht="31.5">
      <c r="A650" s="23" t="s">
        <v>353</v>
      </c>
      <c r="B650" s="24" t="s">
        <v>309</v>
      </c>
      <c r="C650" s="24" t="s">
        <v>115</v>
      </c>
      <c r="D650" s="24" t="s">
        <v>156</v>
      </c>
      <c r="E650" s="24" t="s">
        <v>354</v>
      </c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5"/>
      <c r="W650" s="25"/>
      <c r="X650" s="25"/>
      <c r="Y650" s="23"/>
      <c r="Z650" s="36">
        <f>Z651</f>
        <v>12754.5</v>
      </c>
      <c r="AA650" s="30"/>
      <c r="AB650" s="30"/>
      <c r="AC650" s="27"/>
    </row>
    <row r="651" spans="1:29" ht="31.5">
      <c r="A651" s="23" t="s">
        <v>322</v>
      </c>
      <c r="B651" s="24" t="s">
        <v>309</v>
      </c>
      <c r="C651" s="24" t="s">
        <v>115</v>
      </c>
      <c r="D651" s="24" t="s">
        <v>156</v>
      </c>
      <c r="E651" s="24" t="s">
        <v>355</v>
      </c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5"/>
      <c r="W651" s="25"/>
      <c r="X651" s="25"/>
      <c r="Y651" s="23"/>
      <c r="Z651" s="36">
        <f>Z652+Z654</f>
        <v>12754.5</v>
      </c>
      <c r="AA651" s="30"/>
      <c r="AB651" s="30"/>
      <c r="AC651" s="27"/>
    </row>
    <row r="652" spans="1:29" ht="220.5">
      <c r="A652" s="31" t="s">
        <v>232</v>
      </c>
      <c r="B652" s="24" t="s">
        <v>309</v>
      </c>
      <c r="C652" s="24" t="s">
        <v>115</v>
      </c>
      <c r="D652" s="24" t="s">
        <v>156</v>
      </c>
      <c r="E652" s="24" t="s">
        <v>233</v>
      </c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 t="s">
        <v>9</v>
      </c>
      <c r="U652" s="24" t="s">
        <v>9</v>
      </c>
      <c r="V652" s="25" t="s">
        <v>9</v>
      </c>
      <c r="W652" s="25" t="s">
        <v>9</v>
      </c>
      <c r="X652" s="25" t="s">
        <v>9</v>
      </c>
      <c r="Y652" s="31" t="s">
        <v>232</v>
      </c>
      <c r="Z652" s="36">
        <f>Z653</f>
        <v>180</v>
      </c>
      <c r="AA652" s="26">
        <v>300000</v>
      </c>
      <c r="AB652" s="26">
        <v>300000</v>
      </c>
      <c r="AC652" s="31" t="s">
        <v>232</v>
      </c>
    </row>
    <row r="653" spans="1:29" ht="15.75">
      <c r="A653" s="27" t="s">
        <v>137</v>
      </c>
      <c r="B653" s="28" t="s">
        <v>309</v>
      </c>
      <c r="C653" s="28" t="s">
        <v>115</v>
      </c>
      <c r="D653" s="28" t="s">
        <v>156</v>
      </c>
      <c r="E653" s="28" t="s">
        <v>233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 t="s">
        <v>138</v>
      </c>
      <c r="U653" s="28" t="s">
        <v>9</v>
      </c>
      <c r="V653" s="29" t="s">
        <v>9</v>
      </c>
      <c r="W653" s="29" t="s">
        <v>9</v>
      </c>
      <c r="X653" s="29" t="s">
        <v>9</v>
      </c>
      <c r="Y653" s="27" t="s">
        <v>137</v>
      </c>
      <c r="Z653" s="37">
        <v>180</v>
      </c>
      <c r="AA653" s="30">
        <v>300000</v>
      </c>
      <c r="AB653" s="30">
        <v>300000</v>
      </c>
      <c r="AC653" s="27" t="s">
        <v>137</v>
      </c>
    </row>
    <row r="654" spans="1:29" ht="31.5">
      <c r="A654" s="23" t="s">
        <v>234</v>
      </c>
      <c r="B654" s="24" t="s">
        <v>309</v>
      </c>
      <c r="C654" s="24" t="s">
        <v>115</v>
      </c>
      <c r="D654" s="24" t="s">
        <v>156</v>
      </c>
      <c r="E654" s="24" t="s">
        <v>235</v>
      </c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 t="s">
        <v>9</v>
      </c>
      <c r="U654" s="24" t="s">
        <v>9</v>
      </c>
      <c r="V654" s="25" t="s">
        <v>9</v>
      </c>
      <c r="W654" s="25" t="s">
        <v>9</v>
      </c>
      <c r="X654" s="25" t="s">
        <v>9</v>
      </c>
      <c r="Y654" s="23" t="s">
        <v>234</v>
      </c>
      <c r="Z654" s="36">
        <f>Z655+Z656</f>
        <v>12574.5</v>
      </c>
      <c r="AA654" s="26">
        <v>30600400</v>
      </c>
      <c r="AB654" s="26">
        <v>37831400</v>
      </c>
      <c r="AC654" s="23" t="s">
        <v>234</v>
      </c>
    </row>
    <row r="655" spans="1:29" ht="15.75">
      <c r="A655" s="27" t="s">
        <v>137</v>
      </c>
      <c r="B655" s="28" t="s">
        <v>309</v>
      </c>
      <c r="C655" s="28" t="s">
        <v>115</v>
      </c>
      <c r="D655" s="28" t="s">
        <v>156</v>
      </c>
      <c r="E655" s="28" t="s">
        <v>235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 t="s">
        <v>138</v>
      </c>
      <c r="U655" s="28" t="s">
        <v>9</v>
      </c>
      <c r="V655" s="29" t="s">
        <v>9</v>
      </c>
      <c r="W655" s="29" t="s">
        <v>9</v>
      </c>
      <c r="X655" s="29" t="s">
        <v>9</v>
      </c>
      <c r="Y655" s="27" t="s">
        <v>137</v>
      </c>
      <c r="Z655" s="37">
        <v>12190</v>
      </c>
      <c r="AA655" s="30">
        <v>27600400</v>
      </c>
      <c r="AB655" s="30">
        <v>32831400</v>
      </c>
      <c r="AC655" s="27" t="s">
        <v>137</v>
      </c>
    </row>
    <row r="656" spans="1:29" ht="47.25">
      <c r="A656" s="27" t="s">
        <v>236</v>
      </c>
      <c r="B656" s="28" t="s">
        <v>309</v>
      </c>
      <c r="C656" s="28" t="s">
        <v>115</v>
      </c>
      <c r="D656" s="28" t="s">
        <v>156</v>
      </c>
      <c r="E656" s="28" t="s">
        <v>235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 t="s">
        <v>237</v>
      </c>
      <c r="U656" s="28" t="s">
        <v>9</v>
      </c>
      <c r="V656" s="29" t="s">
        <v>9</v>
      </c>
      <c r="W656" s="29" t="s">
        <v>9</v>
      </c>
      <c r="X656" s="29" t="s">
        <v>9</v>
      </c>
      <c r="Y656" s="27" t="s">
        <v>236</v>
      </c>
      <c r="Z656" s="37">
        <v>384.5</v>
      </c>
      <c r="AA656" s="30">
        <v>3000000</v>
      </c>
      <c r="AB656" s="30">
        <v>5000000</v>
      </c>
      <c r="AC656" s="27" t="s">
        <v>236</v>
      </c>
    </row>
    <row r="657" spans="1:29" ht="31.5">
      <c r="A657" s="23" t="s">
        <v>364</v>
      </c>
      <c r="B657" s="24" t="s">
        <v>309</v>
      </c>
      <c r="C657" s="24" t="s">
        <v>115</v>
      </c>
      <c r="D657" s="24" t="s">
        <v>156</v>
      </c>
      <c r="E657" s="24" t="s">
        <v>365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9"/>
      <c r="W657" s="29"/>
      <c r="X657" s="29"/>
      <c r="Y657" s="27"/>
      <c r="Z657" s="36">
        <f>Z658</f>
        <v>26.5</v>
      </c>
      <c r="AA657" s="30"/>
      <c r="AB657" s="30"/>
      <c r="AC657" s="27"/>
    </row>
    <row r="658" spans="1:29" ht="47.25">
      <c r="A658" s="23" t="s">
        <v>366</v>
      </c>
      <c r="B658" s="24" t="s">
        <v>309</v>
      </c>
      <c r="C658" s="24" t="s">
        <v>115</v>
      </c>
      <c r="D658" s="24" t="s">
        <v>156</v>
      </c>
      <c r="E658" s="24" t="s">
        <v>367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9"/>
      <c r="W658" s="29"/>
      <c r="X658" s="29"/>
      <c r="Y658" s="27"/>
      <c r="Z658" s="36">
        <f>Z659</f>
        <v>26.5</v>
      </c>
      <c r="AA658" s="30"/>
      <c r="AB658" s="30"/>
      <c r="AC658" s="27"/>
    </row>
    <row r="659" spans="1:29" ht="47.25">
      <c r="A659" s="23" t="s">
        <v>240</v>
      </c>
      <c r="B659" s="24" t="s">
        <v>309</v>
      </c>
      <c r="C659" s="24" t="s">
        <v>115</v>
      </c>
      <c r="D659" s="24" t="s">
        <v>156</v>
      </c>
      <c r="E659" s="24" t="s">
        <v>241</v>
      </c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 t="s">
        <v>9</v>
      </c>
      <c r="U659" s="24" t="s">
        <v>9</v>
      </c>
      <c r="V659" s="25" t="s">
        <v>9</v>
      </c>
      <c r="W659" s="25" t="s">
        <v>9</v>
      </c>
      <c r="X659" s="25" t="s">
        <v>9</v>
      </c>
      <c r="Y659" s="23" t="s">
        <v>240</v>
      </c>
      <c r="Z659" s="36">
        <f>Z660</f>
        <v>26.5</v>
      </c>
      <c r="AA659" s="26">
        <v>3000</v>
      </c>
      <c r="AB659" s="26">
        <v>70000</v>
      </c>
      <c r="AC659" s="23" t="s">
        <v>240</v>
      </c>
    </row>
    <row r="660" spans="1:29" ht="15.75">
      <c r="A660" s="27" t="s">
        <v>137</v>
      </c>
      <c r="B660" s="28" t="s">
        <v>309</v>
      </c>
      <c r="C660" s="28" t="s">
        <v>115</v>
      </c>
      <c r="D660" s="28" t="s">
        <v>156</v>
      </c>
      <c r="E660" s="28" t="s">
        <v>241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 t="s">
        <v>138</v>
      </c>
      <c r="U660" s="28" t="s">
        <v>9</v>
      </c>
      <c r="V660" s="29" t="s">
        <v>9</v>
      </c>
      <c r="W660" s="29" t="s">
        <v>9</v>
      </c>
      <c r="X660" s="29" t="s">
        <v>9</v>
      </c>
      <c r="Y660" s="27" t="s">
        <v>137</v>
      </c>
      <c r="Z660" s="37">
        <v>26.5</v>
      </c>
      <c r="AA660" s="30">
        <v>3000</v>
      </c>
      <c r="AB660" s="30">
        <v>70000</v>
      </c>
      <c r="AC660" s="27" t="s">
        <v>137</v>
      </c>
    </row>
    <row r="661" spans="1:29" ht="15.75">
      <c r="A661" s="23" t="s">
        <v>242</v>
      </c>
      <c r="B661" s="24" t="s">
        <v>309</v>
      </c>
      <c r="C661" s="24" t="s">
        <v>115</v>
      </c>
      <c r="D661" s="24" t="s">
        <v>11</v>
      </c>
      <c r="E661" s="24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9"/>
      <c r="W661" s="29"/>
      <c r="X661" s="29"/>
      <c r="Y661" s="27"/>
      <c r="Z661" s="36">
        <f>Z662</f>
        <v>6925.8</v>
      </c>
      <c r="AA661" s="30"/>
      <c r="AB661" s="30"/>
      <c r="AC661" s="27"/>
    </row>
    <row r="662" spans="1:29" ht="31.5">
      <c r="A662" s="23" t="s">
        <v>345</v>
      </c>
      <c r="B662" s="24" t="s">
        <v>309</v>
      </c>
      <c r="C662" s="24" t="s">
        <v>115</v>
      </c>
      <c r="D662" s="24" t="s">
        <v>11</v>
      </c>
      <c r="E662" s="24" t="s">
        <v>346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9"/>
      <c r="W662" s="29"/>
      <c r="X662" s="29"/>
      <c r="Y662" s="27"/>
      <c r="Z662" s="36">
        <f>Z663+Z674</f>
        <v>6925.8</v>
      </c>
      <c r="AA662" s="30"/>
      <c r="AB662" s="30"/>
      <c r="AC662" s="27"/>
    </row>
    <row r="663" spans="1:29" ht="31.5">
      <c r="A663" s="23" t="s">
        <v>347</v>
      </c>
      <c r="B663" s="24" t="s">
        <v>309</v>
      </c>
      <c r="C663" s="24" t="s">
        <v>115</v>
      </c>
      <c r="D663" s="24" t="s">
        <v>11</v>
      </c>
      <c r="E663" s="24" t="s">
        <v>348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9"/>
      <c r="W663" s="29"/>
      <c r="X663" s="29"/>
      <c r="Y663" s="27"/>
      <c r="Z663" s="36">
        <f>Z664+Z667</f>
        <v>6481.3</v>
      </c>
      <c r="AA663" s="30"/>
      <c r="AB663" s="30"/>
      <c r="AC663" s="27"/>
    </row>
    <row r="664" spans="1:29" ht="47.25">
      <c r="A664" s="23" t="s">
        <v>349</v>
      </c>
      <c r="B664" s="24" t="s">
        <v>309</v>
      </c>
      <c r="C664" s="24" t="s">
        <v>115</v>
      </c>
      <c r="D664" s="24" t="s">
        <v>11</v>
      </c>
      <c r="E664" s="24" t="s">
        <v>350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9"/>
      <c r="W664" s="29"/>
      <c r="X664" s="29"/>
      <c r="Y664" s="27"/>
      <c r="Z664" s="36">
        <f>Z665</f>
        <v>320</v>
      </c>
      <c r="AA664" s="30"/>
      <c r="AB664" s="30"/>
      <c r="AC664" s="27"/>
    </row>
    <row r="665" spans="1:29" ht="63">
      <c r="A665" s="23" t="s">
        <v>253</v>
      </c>
      <c r="B665" s="24" t="s">
        <v>309</v>
      </c>
      <c r="C665" s="24" t="s">
        <v>115</v>
      </c>
      <c r="D665" s="24" t="s">
        <v>11</v>
      </c>
      <c r="E665" s="24" t="s">
        <v>254</v>
      </c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 t="s">
        <v>9</v>
      </c>
      <c r="U665" s="24" t="s">
        <v>9</v>
      </c>
      <c r="V665" s="25" t="s">
        <v>9</v>
      </c>
      <c r="W665" s="25" t="s">
        <v>9</v>
      </c>
      <c r="X665" s="25" t="s">
        <v>9</v>
      </c>
      <c r="Y665" s="23" t="s">
        <v>253</v>
      </c>
      <c r="Z665" s="36">
        <f>Z666</f>
        <v>320</v>
      </c>
      <c r="AA665" s="26">
        <v>600500</v>
      </c>
      <c r="AB665" s="26">
        <v>600500</v>
      </c>
      <c r="AC665" s="23" t="s">
        <v>253</v>
      </c>
    </row>
    <row r="666" spans="1:29" ht="31.5">
      <c r="A666" s="27" t="s">
        <v>243</v>
      </c>
      <c r="B666" s="28" t="s">
        <v>309</v>
      </c>
      <c r="C666" s="28" t="s">
        <v>115</v>
      </c>
      <c r="D666" s="28" t="s">
        <v>11</v>
      </c>
      <c r="E666" s="28" t="s">
        <v>254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 t="s">
        <v>244</v>
      </c>
      <c r="U666" s="28" t="s">
        <v>9</v>
      </c>
      <c r="V666" s="29" t="s">
        <v>9</v>
      </c>
      <c r="W666" s="29" t="s">
        <v>9</v>
      </c>
      <c r="X666" s="29" t="s">
        <v>9</v>
      </c>
      <c r="Y666" s="27" t="s">
        <v>243</v>
      </c>
      <c r="Z666" s="37">
        <v>320</v>
      </c>
      <c r="AA666" s="30">
        <v>600500</v>
      </c>
      <c r="AB666" s="30">
        <v>600500</v>
      </c>
      <c r="AC666" s="27" t="s">
        <v>243</v>
      </c>
    </row>
    <row r="667" spans="1:29" ht="31.5">
      <c r="A667" s="11" t="s">
        <v>351</v>
      </c>
      <c r="B667" s="24" t="s">
        <v>309</v>
      </c>
      <c r="C667" s="9" t="s">
        <v>115</v>
      </c>
      <c r="D667" s="9" t="s">
        <v>11</v>
      </c>
      <c r="E667" s="9" t="s">
        <v>352</v>
      </c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28"/>
      <c r="V667" s="29"/>
      <c r="W667" s="29"/>
      <c r="X667" s="29"/>
      <c r="Y667" s="27"/>
      <c r="Z667" s="36">
        <f>Z668+Z670+Z672</f>
        <v>6161.3</v>
      </c>
      <c r="AA667" s="30"/>
      <c r="AB667" s="30"/>
      <c r="AC667" s="27"/>
    </row>
    <row r="668" spans="1:29" ht="94.5">
      <c r="A668" s="84" t="s">
        <v>103</v>
      </c>
      <c r="B668" s="24" t="s">
        <v>309</v>
      </c>
      <c r="C668" s="9" t="s">
        <v>115</v>
      </c>
      <c r="D668" s="9" t="s">
        <v>11</v>
      </c>
      <c r="E668" s="9" t="s">
        <v>104</v>
      </c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28"/>
      <c r="V668" s="29"/>
      <c r="W668" s="29"/>
      <c r="X668" s="29"/>
      <c r="Y668" s="27"/>
      <c r="Z668" s="36">
        <f>Z669</f>
        <v>5486.9</v>
      </c>
      <c r="AA668" s="30"/>
      <c r="AB668" s="30"/>
      <c r="AC668" s="27"/>
    </row>
    <row r="669" spans="1:29" ht="47.25">
      <c r="A669" s="86" t="s">
        <v>93</v>
      </c>
      <c r="B669" s="28" t="s">
        <v>309</v>
      </c>
      <c r="C669" s="87" t="s">
        <v>115</v>
      </c>
      <c r="D669" s="87" t="s">
        <v>11</v>
      </c>
      <c r="E669" s="87" t="s">
        <v>104</v>
      </c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 t="s">
        <v>94</v>
      </c>
      <c r="U669" s="28"/>
      <c r="V669" s="29"/>
      <c r="W669" s="29"/>
      <c r="X669" s="29"/>
      <c r="Y669" s="27"/>
      <c r="Z669" s="37">
        <v>5486.9</v>
      </c>
      <c r="AA669" s="30"/>
      <c r="AB669" s="30"/>
      <c r="AC669" s="27"/>
    </row>
    <row r="670" spans="1:29" ht="78.75">
      <c r="A670" s="11" t="s">
        <v>105</v>
      </c>
      <c r="B670" s="24" t="s">
        <v>309</v>
      </c>
      <c r="C670" s="9" t="s">
        <v>115</v>
      </c>
      <c r="D670" s="9" t="s">
        <v>11</v>
      </c>
      <c r="E670" s="9" t="s">
        <v>106</v>
      </c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28"/>
      <c r="V670" s="29"/>
      <c r="W670" s="29"/>
      <c r="X670" s="29"/>
      <c r="Y670" s="27"/>
      <c r="Z670" s="36">
        <f>Z671</f>
        <v>72.8</v>
      </c>
      <c r="AA670" s="30"/>
      <c r="AB670" s="30"/>
      <c r="AC670" s="27"/>
    </row>
    <row r="671" spans="1:29" ht="47.25">
      <c r="A671" s="86" t="s">
        <v>93</v>
      </c>
      <c r="B671" s="28" t="s">
        <v>309</v>
      </c>
      <c r="C671" s="87" t="s">
        <v>115</v>
      </c>
      <c r="D671" s="87" t="s">
        <v>11</v>
      </c>
      <c r="E671" s="87" t="s">
        <v>106</v>
      </c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 t="s">
        <v>94</v>
      </c>
      <c r="U671" s="28"/>
      <c r="V671" s="29"/>
      <c r="W671" s="29"/>
      <c r="X671" s="29"/>
      <c r="Y671" s="27"/>
      <c r="Z671" s="37">
        <v>72.8</v>
      </c>
      <c r="AA671" s="30"/>
      <c r="AB671" s="30"/>
      <c r="AC671" s="27"/>
    </row>
    <row r="672" spans="1:29" ht="78.75">
      <c r="A672" s="11" t="s">
        <v>446</v>
      </c>
      <c r="B672" s="24" t="s">
        <v>309</v>
      </c>
      <c r="C672" s="9" t="s">
        <v>115</v>
      </c>
      <c r="D672" s="9" t="s">
        <v>11</v>
      </c>
      <c r="E672" s="9" t="s">
        <v>445</v>
      </c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28"/>
      <c r="V672" s="29"/>
      <c r="W672" s="29"/>
      <c r="X672" s="29"/>
      <c r="Y672" s="27"/>
      <c r="Z672" s="36">
        <f>Z673</f>
        <v>601.6</v>
      </c>
      <c r="AA672" s="30"/>
      <c r="AB672" s="30"/>
      <c r="AC672" s="27"/>
    </row>
    <row r="673" spans="1:29" ht="47.25">
      <c r="A673" s="86" t="s">
        <v>93</v>
      </c>
      <c r="B673" s="28" t="s">
        <v>309</v>
      </c>
      <c r="C673" s="87" t="s">
        <v>115</v>
      </c>
      <c r="D673" s="87" t="s">
        <v>11</v>
      </c>
      <c r="E673" s="87" t="s">
        <v>445</v>
      </c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 t="s">
        <v>94</v>
      </c>
      <c r="U673" s="28"/>
      <c r="V673" s="29"/>
      <c r="W673" s="29"/>
      <c r="X673" s="29"/>
      <c r="Y673" s="27"/>
      <c r="Z673" s="37">
        <v>601.6</v>
      </c>
      <c r="AA673" s="30"/>
      <c r="AB673" s="30"/>
      <c r="AC673" s="27"/>
    </row>
    <row r="674" spans="1:29" ht="31.5">
      <c r="A674" s="11" t="s">
        <v>582</v>
      </c>
      <c r="B674" s="24" t="s">
        <v>309</v>
      </c>
      <c r="C674" s="9" t="s">
        <v>115</v>
      </c>
      <c r="D674" s="9" t="s">
        <v>11</v>
      </c>
      <c r="E674" s="9" t="s">
        <v>577</v>
      </c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28"/>
      <c r="V674" s="29"/>
      <c r="W674" s="29"/>
      <c r="X674" s="29"/>
      <c r="Y674" s="27"/>
      <c r="Z674" s="36">
        <f>Z675</f>
        <v>444.5</v>
      </c>
      <c r="AA674" s="30"/>
      <c r="AB674" s="30"/>
      <c r="AC674" s="27"/>
    </row>
    <row r="675" spans="1:29" ht="47.25">
      <c r="A675" s="11" t="s">
        <v>581</v>
      </c>
      <c r="B675" s="24" t="s">
        <v>309</v>
      </c>
      <c r="C675" s="9" t="s">
        <v>115</v>
      </c>
      <c r="D675" s="9" t="s">
        <v>11</v>
      </c>
      <c r="E675" s="9" t="s">
        <v>578</v>
      </c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28"/>
      <c r="V675" s="29"/>
      <c r="W675" s="29"/>
      <c r="X675" s="29"/>
      <c r="Y675" s="27"/>
      <c r="Z675" s="36">
        <f>Z676</f>
        <v>444.5</v>
      </c>
      <c r="AA675" s="30"/>
      <c r="AB675" s="30"/>
      <c r="AC675" s="27"/>
    </row>
    <row r="676" spans="1:29" ht="94.5">
      <c r="A676" s="84" t="s">
        <v>580</v>
      </c>
      <c r="B676" s="24" t="s">
        <v>309</v>
      </c>
      <c r="C676" s="9" t="s">
        <v>115</v>
      </c>
      <c r="D676" s="9" t="s">
        <v>11</v>
      </c>
      <c r="E676" s="9" t="s">
        <v>579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28"/>
      <c r="V676" s="29"/>
      <c r="W676" s="29"/>
      <c r="X676" s="29"/>
      <c r="Y676" s="27"/>
      <c r="Z676" s="36">
        <f>Z677</f>
        <v>444.5</v>
      </c>
      <c r="AA676" s="30"/>
      <c r="AB676" s="30"/>
      <c r="AC676" s="27"/>
    </row>
    <row r="677" spans="1:29" ht="47.25">
      <c r="A677" s="11" t="s">
        <v>93</v>
      </c>
      <c r="B677" s="24" t="s">
        <v>309</v>
      </c>
      <c r="C677" s="9" t="s">
        <v>115</v>
      </c>
      <c r="D677" s="9" t="s">
        <v>11</v>
      </c>
      <c r="E677" s="9" t="s">
        <v>579</v>
      </c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 t="s">
        <v>94</v>
      </c>
      <c r="U677" s="28"/>
      <c r="V677" s="29"/>
      <c r="W677" s="29"/>
      <c r="X677" s="29"/>
      <c r="Y677" s="27"/>
      <c r="Z677" s="37">
        <v>444.5</v>
      </c>
      <c r="AA677" s="30"/>
      <c r="AB677" s="30"/>
      <c r="AC677" s="27"/>
    </row>
    <row r="678" spans="1:29" ht="15.75">
      <c r="A678" s="23" t="s">
        <v>263</v>
      </c>
      <c r="B678" s="24" t="s">
        <v>309</v>
      </c>
      <c r="C678" s="24" t="s">
        <v>115</v>
      </c>
      <c r="D678" s="24" t="s">
        <v>57</v>
      </c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5"/>
      <c r="W678" s="25"/>
      <c r="X678" s="25"/>
      <c r="Y678" s="23"/>
      <c r="Z678" s="36">
        <f>Z679+Z695</f>
        <v>7999.2</v>
      </c>
      <c r="AA678" s="30"/>
      <c r="AB678" s="30"/>
      <c r="AC678" s="27"/>
    </row>
    <row r="679" spans="1:29" ht="31.5">
      <c r="A679" s="23" t="s">
        <v>345</v>
      </c>
      <c r="B679" s="24" t="s">
        <v>309</v>
      </c>
      <c r="C679" s="24" t="s">
        <v>115</v>
      </c>
      <c r="D679" s="24" t="s">
        <v>57</v>
      </c>
      <c r="E679" s="24" t="s">
        <v>346</v>
      </c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5"/>
      <c r="W679" s="25"/>
      <c r="X679" s="25"/>
      <c r="Y679" s="23"/>
      <c r="Z679" s="36">
        <f>Z680+Z685+Z691</f>
        <v>7815.8</v>
      </c>
      <c r="AA679" s="30"/>
      <c r="AB679" s="30"/>
      <c r="AC679" s="27"/>
    </row>
    <row r="680" spans="1:29" ht="31.5">
      <c r="A680" s="11" t="s">
        <v>582</v>
      </c>
      <c r="B680" s="24" t="s">
        <v>309</v>
      </c>
      <c r="C680" s="9" t="s">
        <v>115</v>
      </c>
      <c r="D680" s="9" t="s">
        <v>57</v>
      </c>
      <c r="E680" s="9" t="s">
        <v>577</v>
      </c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24"/>
      <c r="V680" s="25"/>
      <c r="W680" s="25"/>
      <c r="X680" s="25"/>
      <c r="Y680" s="23"/>
      <c r="Z680" s="36">
        <f>Z681</f>
        <v>96.6</v>
      </c>
      <c r="AA680" s="30"/>
      <c r="AB680" s="30"/>
      <c r="AC680" s="27"/>
    </row>
    <row r="681" spans="1:29" ht="47.25">
      <c r="A681" s="11" t="s">
        <v>581</v>
      </c>
      <c r="B681" s="24" t="s">
        <v>309</v>
      </c>
      <c r="C681" s="9" t="s">
        <v>115</v>
      </c>
      <c r="D681" s="9" t="s">
        <v>57</v>
      </c>
      <c r="E681" s="9" t="s">
        <v>578</v>
      </c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24"/>
      <c r="V681" s="25"/>
      <c r="W681" s="25"/>
      <c r="X681" s="25"/>
      <c r="Y681" s="23"/>
      <c r="Z681" s="36">
        <f>Z682</f>
        <v>96.6</v>
      </c>
      <c r="AA681" s="30"/>
      <c r="AB681" s="30"/>
      <c r="AC681" s="27"/>
    </row>
    <row r="682" spans="1:29" ht="31.5">
      <c r="A682" s="11" t="s">
        <v>588</v>
      </c>
      <c r="B682" s="24" t="s">
        <v>309</v>
      </c>
      <c r="C682" s="9" t="s">
        <v>115</v>
      </c>
      <c r="D682" s="9" t="s">
        <v>57</v>
      </c>
      <c r="E682" s="9" t="s">
        <v>587</v>
      </c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24"/>
      <c r="V682" s="25"/>
      <c r="W682" s="25"/>
      <c r="X682" s="25"/>
      <c r="Y682" s="23"/>
      <c r="Z682" s="36">
        <f>Z683+Z684</f>
        <v>96.6</v>
      </c>
      <c r="AA682" s="30"/>
      <c r="AB682" s="30"/>
      <c r="AC682" s="27"/>
    </row>
    <row r="683" spans="1:29" ht="31.5">
      <c r="A683" s="86" t="s">
        <v>18</v>
      </c>
      <c r="B683" s="28" t="s">
        <v>309</v>
      </c>
      <c r="C683" s="87" t="s">
        <v>115</v>
      </c>
      <c r="D683" s="87" t="s">
        <v>57</v>
      </c>
      <c r="E683" s="87" t="s">
        <v>587</v>
      </c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 t="s">
        <v>19</v>
      </c>
      <c r="U683" s="28"/>
      <c r="V683" s="29"/>
      <c r="W683" s="29"/>
      <c r="X683" s="29"/>
      <c r="Y683" s="27"/>
      <c r="Z683" s="37">
        <v>71.6</v>
      </c>
      <c r="AA683" s="30"/>
      <c r="AB683" s="30"/>
      <c r="AC683" s="27"/>
    </row>
    <row r="684" spans="1:29" ht="31.5">
      <c r="A684" s="86" t="s">
        <v>97</v>
      </c>
      <c r="B684" s="28" t="s">
        <v>309</v>
      </c>
      <c r="C684" s="87" t="s">
        <v>115</v>
      </c>
      <c r="D684" s="87" t="s">
        <v>57</v>
      </c>
      <c r="E684" s="87" t="s">
        <v>587</v>
      </c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 t="s">
        <v>98</v>
      </c>
      <c r="U684" s="28"/>
      <c r="V684" s="29"/>
      <c r="W684" s="29"/>
      <c r="X684" s="29"/>
      <c r="Y684" s="27"/>
      <c r="Z684" s="37">
        <v>25</v>
      </c>
      <c r="AA684" s="30"/>
      <c r="AB684" s="30"/>
      <c r="AC684" s="27"/>
    </row>
    <row r="685" spans="1:29" ht="47.25">
      <c r="A685" s="23" t="s">
        <v>356</v>
      </c>
      <c r="B685" s="24" t="s">
        <v>309</v>
      </c>
      <c r="C685" s="24" t="s">
        <v>115</v>
      </c>
      <c r="D685" s="24" t="s">
        <v>57</v>
      </c>
      <c r="E685" s="24" t="s">
        <v>357</v>
      </c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5"/>
      <c r="W685" s="25"/>
      <c r="X685" s="25"/>
      <c r="Y685" s="23"/>
      <c r="Z685" s="36">
        <f>Z686</f>
        <v>7676.3</v>
      </c>
      <c r="AA685" s="30"/>
      <c r="AB685" s="30"/>
      <c r="AC685" s="27"/>
    </row>
    <row r="686" spans="1:29" ht="15.75">
      <c r="A686" s="23" t="s">
        <v>358</v>
      </c>
      <c r="B686" s="24" t="s">
        <v>309</v>
      </c>
      <c r="C686" s="24" t="s">
        <v>115</v>
      </c>
      <c r="D686" s="24" t="s">
        <v>57</v>
      </c>
      <c r="E686" s="24" t="s">
        <v>359</v>
      </c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5"/>
      <c r="W686" s="25"/>
      <c r="X686" s="25"/>
      <c r="Y686" s="23"/>
      <c r="Z686" s="36">
        <f>Z687</f>
        <v>7676.3</v>
      </c>
      <c r="AA686" s="30"/>
      <c r="AB686" s="30"/>
      <c r="AC686" s="27"/>
    </row>
    <row r="687" spans="1:29" ht="31.5">
      <c r="A687" s="23" t="s">
        <v>264</v>
      </c>
      <c r="B687" s="24" t="s">
        <v>309</v>
      </c>
      <c r="C687" s="24" t="s">
        <v>115</v>
      </c>
      <c r="D687" s="24" t="s">
        <v>57</v>
      </c>
      <c r="E687" s="24" t="s">
        <v>265</v>
      </c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 t="s">
        <v>9</v>
      </c>
      <c r="U687" s="24" t="s">
        <v>9</v>
      </c>
      <c r="V687" s="25" t="s">
        <v>9</v>
      </c>
      <c r="W687" s="25" t="s">
        <v>9</v>
      </c>
      <c r="X687" s="25" t="s">
        <v>9</v>
      </c>
      <c r="Y687" s="23" t="s">
        <v>264</v>
      </c>
      <c r="Z687" s="36">
        <f>Z688+Z689+Z690</f>
        <v>7676.3</v>
      </c>
      <c r="AA687" s="26">
        <v>14402600</v>
      </c>
      <c r="AB687" s="26">
        <v>14402600</v>
      </c>
      <c r="AC687" s="23" t="s">
        <v>264</v>
      </c>
    </row>
    <row r="688" spans="1:29" ht="47.25">
      <c r="A688" s="27" t="s">
        <v>14</v>
      </c>
      <c r="B688" s="28" t="s">
        <v>309</v>
      </c>
      <c r="C688" s="28" t="s">
        <v>115</v>
      </c>
      <c r="D688" s="28" t="s">
        <v>57</v>
      </c>
      <c r="E688" s="28" t="s">
        <v>265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 t="s">
        <v>15</v>
      </c>
      <c r="U688" s="28" t="s">
        <v>9</v>
      </c>
      <c r="V688" s="29" t="s">
        <v>9</v>
      </c>
      <c r="W688" s="29" t="s">
        <v>9</v>
      </c>
      <c r="X688" s="29" t="s">
        <v>9</v>
      </c>
      <c r="Y688" s="27" t="s">
        <v>14</v>
      </c>
      <c r="Z688" s="37">
        <v>7144.5</v>
      </c>
      <c r="AA688" s="30">
        <v>12760600</v>
      </c>
      <c r="AB688" s="30">
        <v>12760600</v>
      </c>
      <c r="AC688" s="27" t="s">
        <v>14</v>
      </c>
    </row>
    <row r="689" spans="1:29" ht="47.25">
      <c r="A689" s="27" t="s">
        <v>18</v>
      </c>
      <c r="B689" s="28" t="s">
        <v>309</v>
      </c>
      <c r="C689" s="28" t="s">
        <v>115</v>
      </c>
      <c r="D689" s="28" t="s">
        <v>57</v>
      </c>
      <c r="E689" s="28" t="s">
        <v>265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 t="s">
        <v>19</v>
      </c>
      <c r="U689" s="28" t="s">
        <v>9</v>
      </c>
      <c r="V689" s="29" t="s">
        <v>9</v>
      </c>
      <c r="W689" s="29" t="s">
        <v>9</v>
      </c>
      <c r="X689" s="29" t="s">
        <v>9</v>
      </c>
      <c r="Y689" s="27" t="s">
        <v>18</v>
      </c>
      <c r="Z689" s="37">
        <v>510.2</v>
      </c>
      <c r="AA689" s="30">
        <v>1634000</v>
      </c>
      <c r="AB689" s="30">
        <v>1634000</v>
      </c>
      <c r="AC689" s="27" t="s">
        <v>18</v>
      </c>
    </row>
    <row r="690" spans="1:29" ht="31.5">
      <c r="A690" s="27" t="s">
        <v>33</v>
      </c>
      <c r="B690" s="28" t="s">
        <v>309</v>
      </c>
      <c r="C690" s="28" t="s">
        <v>115</v>
      </c>
      <c r="D690" s="28" t="s">
        <v>57</v>
      </c>
      <c r="E690" s="28" t="s">
        <v>265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 t="s">
        <v>34</v>
      </c>
      <c r="U690" s="28" t="s">
        <v>9</v>
      </c>
      <c r="V690" s="29" t="s">
        <v>9</v>
      </c>
      <c r="W690" s="29" t="s">
        <v>9</v>
      </c>
      <c r="X690" s="29" t="s">
        <v>9</v>
      </c>
      <c r="Y690" s="27" t="s">
        <v>33</v>
      </c>
      <c r="Z690" s="37">
        <v>21.6</v>
      </c>
      <c r="AA690" s="30">
        <v>8000</v>
      </c>
      <c r="AB690" s="30">
        <v>8000</v>
      </c>
      <c r="AC690" s="27" t="s">
        <v>33</v>
      </c>
    </row>
    <row r="691" spans="1:29" ht="47.25">
      <c r="A691" s="23" t="s">
        <v>360</v>
      </c>
      <c r="B691" s="24" t="s">
        <v>309</v>
      </c>
      <c r="C691" s="24" t="s">
        <v>115</v>
      </c>
      <c r="D691" s="24" t="s">
        <v>57</v>
      </c>
      <c r="E691" s="24" t="s">
        <v>361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9"/>
      <c r="W691" s="29"/>
      <c r="X691" s="29"/>
      <c r="Y691" s="27"/>
      <c r="Z691" s="36">
        <f>Z692</f>
        <v>42.9</v>
      </c>
      <c r="AA691" s="30"/>
      <c r="AB691" s="30"/>
      <c r="AC691" s="27"/>
    </row>
    <row r="692" spans="1:29" ht="47.25">
      <c r="A692" s="23" t="s">
        <v>362</v>
      </c>
      <c r="B692" s="24" t="s">
        <v>309</v>
      </c>
      <c r="C692" s="24" t="s">
        <v>115</v>
      </c>
      <c r="D692" s="24" t="s">
        <v>57</v>
      </c>
      <c r="E692" s="24" t="s">
        <v>363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9"/>
      <c r="W692" s="29"/>
      <c r="X692" s="29"/>
      <c r="Y692" s="27"/>
      <c r="Z692" s="36">
        <f>Z693</f>
        <v>42.9</v>
      </c>
      <c r="AA692" s="30"/>
      <c r="AB692" s="30"/>
      <c r="AC692" s="27"/>
    </row>
    <row r="693" spans="1:29" ht="47.25">
      <c r="A693" s="23" t="s">
        <v>65</v>
      </c>
      <c r="B693" s="24" t="s">
        <v>309</v>
      </c>
      <c r="C693" s="24" t="s">
        <v>115</v>
      </c>
      <c r="D693" s="24" t="s">
        <v>57</v>
      </c>
      <c r="E693" s="24" t="s">
        <v>66</v>
      </c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 t="s">
        <v>9</v>
      </c>
      <c r="U693" s="24" t="s">
        <v>9</v>
      </c>
      <c r="V693" s="25" t="s">
        <v>9</v>
      </c>
      <c r="W693" s="25" t="s">
        <v>9</v>
      </c>
      <c r="X693" s="25" t="s">
        <v>9</v>
      </c>
      <c r="Y693" s="23" t="s">
        <v>65</v>
      </c>
      <c r="Z693" s="36">
        <f>Z694</f>
        <v>42.9</v>
      </c>
      <c r="AA693" s="26">
        <v>135500</v>
      </c>
      <c r="AB693" s="26">
        <v>135500</v>
      </c>
      <c r="AC693" s="23" t="s">
        <v>65</v>
      </c>
    </row>
    <row r="694" spans="1:29" ht="47.25">
      <c r="A694" s="27" t="s">
        <v>18</v>
      </c>
      <c r="B694" s="28" t="s">
        <v>309</v>
      </c>
      <c r="C694" s="28" t="s">
        <v>115</v>
      </c>
      <c r="D694" s="28" t="s">
        <v>57</v>
      </c>
      <c r="E694" s="28" t="s">
        <v>66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 t="s">
        <v>19</v>
      </c>
      <c r="U694" s="28" t="s">
        <v>9</v>
      </c>
      <c r="V694" s="29" t="s">
        <v>9</v>
      </c>
      <c r="W694" s="29" t="s">
        <v>9</v>
      </c>
      <c r="X694" s="29" t="s">
        <v>9</v>
      </c>
      <c r="Y694" s="27" t="s">
        <v>18</v>
      </c>
      <c r="Z694" s="37">
        <v>42.9</v>
      </c>
      <c r="AA694" s="30">
        <v>115500</v>
      </c>
      <c r="AB694" s="30">
        <v>115500</v>
      </c>
      <c r="AC694" s="27" t="s">
        <v>18</v>
      </c>
    </row>
    <row r="695" spans="1:29" ht="31.5">
      <c r="A695" s="23" t="s">
        <v>382</v>
      </c>
      <c r="B695" s="24" t="s">
        <v>309</v>
      </c>
      <c r="C695" s="24" t="s">
        <v>115</v>
      </c>
      <c r="D695" s="24" t="s">
        <v>57</v>
      </c>
      <c r="E695" s="24" t="s">
        <v>383</v>
      </c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5"/>
      <c r="W695" s="25"/>
      <c r="X695" s="25"/>
      <c r="Y695" s="23"/>
      <c r="Z695" s="36">
        <f>Z696</f>
        <v>183.4</v>
      </c>
      <c r="AA695" s="30"/>
      <c r="AB695" s="30"/>
      <c r="AC695" s="27"/>
    </row>
    <row r="696" spans="1:29" ht="47.25">
      <c r="A696" s="23" t="s">
        <v>384</v>
      </c>
      <c r="B696" s="24" t="s">
        <v>309</v>
      </c>
      <c r="C696" s="24" t="s">
        <v>115</v>
      </c>
      <c r="D696" s="24" t="s">
        <v>57</v>
      </c>
      <c r="E696" s="24" t="s">
        <v>385</v>
      </c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5"/>
      <c r="W696" s="25"/>
      <c r="X696" s="25"/>
      <c r="Y696" s="23"/>
      <c r="Z696" s="36">
        <f>Z697</f>
        <v>183.4</v>
      </c>
      <c r="AA696" s="30"/>
      <c r="AB696" s="30"/>
      <c r="AC696" s="27"/>
    </row>
    <row r="697" spans="1:29" ht="47.25">
      <c r="A697" s="23" t="s">
        <v>386</v>
      </c>
      <c r="B697" s="24" t="s">
        <v>309</v>
      </c>
      <c r="C697" s="24" t="s">
        <v>115</v>
      </c>
      <c r="D697" s="24" t="s">
        <v>57</v>
      </c>
      <c r="E697" s="24" t="s">
        <v>387</v>
      </c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5"/>
      <c r="W697" s="25"/>
      <c r="X697" s="25"/>
      <c r="Y697" s="23"/>
      <c r="Z697" s="36">
        <f>Z698+Z700</f>
        <v>183.4</v>
      </c>
      <c r="AA697" s="30"/>
      <c r="AB697" s="30"/>
      <c r="AC697" s="27"/>
    </row>
    <row r="698" spans="1:29" ht="47.25">
      <c r="A698" s="23" t="s">
        <v>69</v>
      </c>
      <c r="B698" s="24" t="s">
        <v>309</v>
      </c>
      <c r="C698" s="24" t="s">
        <v>115</v>
      </c>
      <c r="D698" s="24" t="s">
        <v>57</v>
      </c>
      <c r="E698" s="24" t="s">
        <v>70</v>
      </c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 t="s">
        <v>9</v>
      </c>
      <c r="U698" s="24" t="s">
        <v>9</v>
      </c>
      <c r="V698" s="25" t="s">
        <v>9</v>
      </c>
      <c r="W698" s="25" t="s">
        <v>9</v>
      </c>
      <c r="X698" s="25" t="s">
        <v>9</v>
      </c>
      <c r="Y698" s="23" t="s">
        <v>69</v>
      </c>
      <c r="Z698" s="36">
        <f>Z699</f>
        <v>21</v>
      </c>
      <c r="AA698" s="26">
        <v>125000</v>
      </c>
      <c r="AB698" s="26">
        <v>130000</v>
      </c>
      <c r="AC698" s="23" t="s">
        <v>69</v>
      </c>
    </row>
    <row r="699" spans="1:29" ht="47.25">
      <c r="A699" s="27" t="s">
        <v>97</v>
      </c>
      <c r="B699" s="28" t="s">
        <v>309</v>
      </c>
      <c r="C699" s="28" t="s">
        <v>115</v>
      </c>
      <c r="D699" s="28" t="s">
        <v>57</v>
      </c>
      <c r="E699" s="28" t="s">
        <v>70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 t="s">
        <v>98</v>
      </c>
      <c r="U699" s="28" t="s">
        <v>9</v>
      </c>
      <c r="V699" s="29" t="s">
        <v>9</v>
      </c>
      <c r="W699" s="29" t="s">
        <v>9</v>
      </c>
      <c r="X699" s="29" t="s">
        <v>9</v>
      </c>
      <c r="Y699" s="27" t="s">
        <v>97</v>
      </c>
      <c r="Z699" s="37">
        <v>21</v>
      </c>
      <c r="AA699" s="30">
        <v>125000</v>
      </c>
      <c r="AB699" s="30">
        <v>130000</v>
      </c>
      <c r="AC699" s="27" t="s">
        <v>97</v>
      </c>
    </row>
    <row r="700" spans="1:29" ht="47.25">
      <c r="A700" s="23" t="s">
        <v>71</v>
      </c>
      <c r="B700" s="24" t="s">
        <v>309</v>
      </c>
      <c r="C700" s="24" t="s">
        <v>115</v>
      </c>
      <c r="D700" s="24" t="s">
        <v>57</v>
      </c>
      <c r="E700" s="24" t="s">
        <v>72</v>
      </c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 t="s">
        <v>9</v>
      </c>
      <c r="U700" s="24" t="s">
        <v>9</v>
      </c>
      <c r="V700" s="25" t="s">
        <v>9</v>
      </c>
      <c r="W700" s="25" t="s">
        <v>9</v>
      </c>
      <c r="X700" s="25" t="s">
        <v>9</v>
      </c>
      <c r="Y700" s="23" t="s">
        <v>71</v>
      </c>
      <c r="Z700" s="36">
        <f>Z701+Z702</f>
        <v>162.4</v>
      </c>
      <c r="AA700" s="26">
        <v>305500</v>
      </c>
      <c r="AB700" s="26">
        <v>326000</v>
      </c>
      <c r="AC700" s="23" t="s">
        <v>71</v>
      </c>
    </row>
    <row r="701" spans="1:29" ht="31.5">
      <c r="A701" s="27" t="s">
        <v>18</v>
      </c>
      <c r="B701" s="28" t="s">
        <v>309</v>
      </c>
      <c r="C701" s="28" t="s">
        <v>115</v>
      </c>
      <c r="D701" s="28" t="s">
        <v>57</v>
      </c>
      <c r="E701" s="28" t="s">
        <v>72</v>
      </c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8" t="s">
        <v>19</v>
      </c>
      <c r="U701" s="24"/>
      <c r="V701" s="25"/>
      <c r="W701" s="25"/>
      <c r="X701" s="25"/>
      <c r="Y701" s="23"/>
      <c r="Z701" s="37">
        <v>94</v>
      </c>
      <c r="AA701" s="26"/>
      <c r="AB701" s="26"/>
      <c r="AC701" s="23"/>
    </row>
    <row r="702" spans="1:29" ht="47.25">
      <c r="A702" s="27" t="s">
        <v>97</v>
      </c>
      <c r="B702" s="28" t="s">
        <v>309</v>
      </c>
      <c r="C702" s="28" t="s">
        <v>115</v>
      </c>
      <c r="D702" s="28" t="s">
        <v>57</v>
      </c>
      <c r="E702" s="28" t="s">
        <v>72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 t="s">
        <v>98</v>
      </c>
      <c r="U702" s="28" t="s">
        <v>9</v>
      </c>
      <c r="V702" s="29" t="s">
        <v>9</v>
      </c>
      <c r="W702" s="29" t="s">
        <v>9</v>
      </c>
      <c r="X702" s="29" t="s">
        <v>9</v>
      </c>
      <c r="Y702" s="27" t="s">
        <v>97</v>
      </c>
      <c r="Z702" s="37">
        <v>68.4</v>
      </c>
      <c r="AA702" s="30">
        <v>156500</v>
      </c>
      <c r="AB702" s="30">
        <v>163000</v>
      </c>
      <c r="AC702" s="27" t="s">
        <v>97</v>
      </c>
    </row>
    <row r="703" spans="1:29" ht="94.5">
      <c r="A703" s="19" t="s">
        <v>310</v>
      </c>
      <c r="B703" s="20" t="s">
        <v>311</v>
      </c>
      <c r="C703" s="20" t="s">
        <v>9</v>
      </c>
      <c r="D703" s="20" t="s">
        <v>9</v>
      </c>
      <c r="E703" s="20" t="s">
        <v>9</v>
      </c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 t="s">
        <v>9</v>
      </c>
      <c r="U703" s="20" t="s">
        <v>9</v>
      </c>
      <c r="V703" s="21" t="s">
        <v>9</v>
      </c>
      <c r="W703" s="21" t="s">
        <v>9</v>
      </c>
      <c r="X703" s="21" t="s">
        <v>9</v>
      </c>
      <c r="Y703" s="19" t="s">
        <v>310</v>
      </c>
      <c r="Z703" s="35">
        <f>Z704</f>
        <v>6048.900000000001</v>
      </c>
      <c r="AA703" s="22">
        <v>14171300</v>
      </c>
      <c r="AB703" s="22">
        <v>14171300</v>
      </c>
      <c r="AC703" s="19" t="s">
        <v>310</v>
      </c>
    </row>
    <row r="704" spans="1:29" ht="15.75">
      <c r="A704" s="23" t="s">
        <v>6</v>
      </c>
      <c r="B704" s="24" t="s">
        <v>311</v>
      </c>
      <c r="C704" s="24" t="s">
        <v>7</v>
      </c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5"/>
      <c r="W704" s="25"/>
      <c r="X704" s="25"/>
      <c r="Y704" s="23"/>
      <c r="Z704" s="36">
        <f>Z705</f>
        <v>6048.900000000001</v>
      </c>
      <c r="AA704" s="22"/>
      <c r="AB704" s="22"/>
      <c r="AC704" s="19"/>
    </row>
    <row r="705" spans="1:29" ht="15.75">
      <c r="A705" s="23" t="s">
        <v>448</v>
      </c>
      <c r="B705" s="24" t="s">
        <v>311</v>
      </c>
      <c r="C705" s="24" t="s">
        <v>7</v>
      </c>
      <c r="D705" s="24" t="s">
        <v>22</v>
      </c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5"/>
      <c r="W705" s="25"/>
      <c r="X705" s="25"/>
      <c r="Y705" s="23"/>
      <c r="Z705" s="36">
        <f>Z706</f>
        <v>6048.900000000001</v>
      </c>
      <c r="AA705" s="22"/>
      <c r="AB705" s="22"/>
      <c r="AC705" s="19"/>
    </row>
    <row r="706" spans="1:29" ht="47.25">
      <c r="A706" s="23" t="s">
        <v>417</v>
      </c>
      <c r="B706" s="24" t="s">
        <v>311</v>
      </c>
      <c r="C706" s="24" t="s">
        <v>7</v>
      </c>
      <c r="D706" s="24" t="s">
        <v>22</v>
      </c>
      <c r="E706" s="24" t="s">
        <v>418</v>
      </c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5"/>
      <c r="W706" s="25"/>
      <c r="X706" s="25"/>
      <c r="Y706" s="23"/>
      <c r="Z706" s="36">
        <f>Z707</f>
        <v>6048.900000000001</v>
      </c>
      <c r="AA706" s="22"/>
      <c r="AB706" s="22"/>
      <c r="AC706" s="19"/>
    </row>
    <row r="707" spans="1:29" ht="63">
      <c r="A707" s="23" t="s">
        <v>437</v>
      </c>
      <c r="B707" s="24" t="s">
        <v>311</v>
      </c>
      <c r="C707" s="24" t="s">
        <v>7</v>
      </c>
      <c r="D707" s="24" t="s">
        <v>22</v>
      </c>
      <c r="E707" s="24" t="s">
        <v>438</v>
      </c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5"/>
      <c r="W707" s="25"/>
      <c r="X707" s="25"/>
      <c r="Y707" s="23"/>
      <c r="Z707" s="36">
        <f>Z708</f>
        <v>6048.900000000001</v>
      </c>
      <c r="AA707" s="22"/>
      <c r="AB707" s="22"/>
      <c r="AC707" s="19"/>
    </row>
    <row r="708" spans="1:29" ht="15.75">
      <c r="A708" s="23" t="s">
        <v>358</v>
      </c>
      <c r="B708" s="24" t="s">
        <v>311</v>
      </c>
      <c r="C708" s="24" t="s">
        <v>7</v>
      </c>
      <c r="D708" s="24" t="s">
        <v>22</v>
      </c>
      <c r="E708" s="24" t="s">
        <v>439</v>
      </c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5"/>
      <c r="W708" s="25"/>
      <c r="X708" s="25"/>
      <c r="Y708" s="23"/>
      <c r="Z708" s="36">
        <f>Z709+Z713+Z715</f>
        <v>6048.900000000001</v>
      </c>
      <c r="AA708" s="22"/>
      <c r="AB708" s="22"/>
      <c r="AC708" s="19"/>
    </row>
    <row r="709" spans="1:29" ht="78.75">
      <c r="A709" s="23" t="s">
        <v>50</v>
      </c>
      <c r="B709" s="24" t="s">
        <v>311</v>
      </c>
      <c r="C709" s="24" t="s">
        <v>7</v>
      </c>
      <c r="D709" s="24" t="s">
        <v>22</v>
      </c>
      <c r="E709" s="24" t="s">
        <v>51</v>
      </c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 t="s">
        <v>9</v>
      </c>
      <c r="U709" s="24" t="s">
        <v>9</v>
      </c>
      <c r="V709" s="25" t="s">
        <v>9</v>
      </c>
      <c r="W709" s="25" t="s">
        <v>9</v>
      </c>
      <c r="X709" s="25" t="s">
        <v>9</v>
      </c>
      <c r="Y709" s="23" t="s">
        <v>50</v>
      </c>
      <c r="Z709" s="36">
        <f>Z710+Z711+Z712</f>
        <v>5398.5</v>
      </c>
      <c r="AA709" s="26">
        <v>12505000</v>
      </c>
      <c r="AB709" s="26">
        <v>12505000</v>
      </c>
      <c r="AC709" s="23" t="s">
        <v>50</v>
      </c>
    </row>
    <row r="710" spans="1:29" ht="47.25">
      <c r="A710" s="27" t="s">
        <v>14</v>
      </c>
      <c r="B710" s="28" t="s">
        <v>311</v>
      </c>
      <c r="C710" s="28" t="s">
        <v>7</v>
      </c>
      <c r="D710" s="28" t="s">
        <v>22</v>
      </c>
      <c r="E710" s="28" t="s">
        <v>51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 t="s">
        <v>15</v>
      </c>
      <c r="U710" s="28" t="s">
        <v>9</v>
      </c>
      <c r="V710" s="29" t="s">
        <v>9</v>
      </c>
      <c r="W710" s="29" t="s">
        <v>9</v>
      </c>
      <c r="X710" s="29" t="s">
        <v>9</v>
      </c>
      <c r="Y710" s="27" t="s">
        <v>14</v>
      </c>
      <c r="Z710" s="37">
        <v>4938.4</v>
      </c>
      <c r="AA710" s="30">
        <v>11510000</v>
      </c>
      <c r="AB710" s="30">
        <v>11510000</v>
      </c>
      <c r="AC710" s="27" t="s">
        <v>14</v>
      </c>
    </row>
    <row r="711" spans="1:29" ht="47.25">
      <c r="A711" s="27" t="s">
        <v>18</v>
      </c>
      <c r="B711" s="28" t="s">
        <v>311</v>
      </c>
      <c r="C711" s="28" t="s">
        <v>7</v>
      </c>
      <c r="D711" s="28" t="s">
        <v>22</v>
      </c>
      <c r="E711" s="28" t="s">
        <v>51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 t="s">
        <v>19</v>
      </c>
      <c r="U711" s="28" t="s">
        <v>9</v>
      </c>
      <c r="V711" s="29" t="s">
        <v>9</v>
      </c>
      <c r="W711" s="29" t="s">
        <v>9</v>
      </c>
      <c r="X711" s="29" t="s">
        <v>9</v>
      </c>
      <c r="Y711" s="27" t="s">
        <v>18</v>
      </c>
      <c r="Z711" s="37">
        <v>457.3</v>
      </c>
      <c r="AA711" s="30">
        <v>985000</v>
      </c>
      <c r="AB711" s="30">
        <v>985000</v>
      </c>
      <c r="AC711" s="27" t="s">
        <v>18</v>
      </c>
    </row>
    <row r="712" spans="1:29" ht="15.75">
      <c r="A712" s="86" t="s">
        <v>33</v>
      </c>
      <c r="B712" s="28" t="s">
        <v>311</v>
      </c>
      <c r="C712" s="28" t="s">
        <v>7</v>
      </c>
      <c r="D712" s="28" t="s">
        <v>22</v>
      </c>
      <c r="E712" s="28" t="s">
        <v>51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 t="s">
        <v>34</v>
      </c>
      <c r="U712" s="28"/>
      <c r="V712" s="29"/>
      <c r="W712" s="29"/>
      <c r="X712" s="29"/>
      <c r="Y712" s="27"/>
      <c r="Z712" s="37">
        <v>2.8</v>
      </c>
      <c r="AA712" s="30"/>
      <c r="AB712" s="30"/>
      <c r="AC712" s="27"/>
    </row>
    <row r="713" spans="1:29" ht="78.75">
      <c r="A713" s="23" t="s">
        <v>50</v>
      </c>
      <c r="B713" s="24" t="s">
        <v>311</v>
      </c>
      <c r="C713" s="24" t="s">
        <v>7</v>
      </c>
      <c r="D713" s="24" t="s">
        <v>22</v>
      </c>
      <c r="E713" s="24" t="s">
        <v>52</v>
      </c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 t="s">
        <v>9</v>
      </c>
      <c r="U713" s="24" t="s">
        <v>9</v>
      </c>
      <c r="V713" s="25" t="s">
        <v>9</v>
      </c>
      <c r="W713" s="25" t="s">
        <v>9</v>
      </c>
      <c r="X713" s="25" t="s">
        <v>9</v>
      </c>
      <c r="Y713" s="23" t="s">
        <v>50</v>
      </c>
      <c r="Z713" s="36">
        <f>Z714</f>
        <v>390.6</v>
      </c>
      <c r="AA713" s="26">
        <v>1000000</v>
      </c>
      <c r="AB713" s="26">
        <v>1000000</v>
      </c>
      <c r="AC713" s="23" t="s">
        <v>50</v>
      </c>
    </row>
    <row r="714" spans="1:29" ht="47.25">
      <c r="A714" s="27" t="s">
        <v>14</v>
      </c>
      <c r="B714" s="28" t="s">
        <v>311</v>
      </c>
      <c r="C714" s="28" t="s">
        <v>7</v>
      </c>
      <c r="D714" s="28" t="s">
        <v>22</v>
      </c>
      <c r="E714" s="28" t="s">
        <v>52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 t="s">
        <v>15</v>
      </c>
      <c r="U714" s="28" t="s">
        <v>9</v>
      </c>
      <c r="V714" s="29" t="s">
        <v>9</v>
      </c>
      <c r="W714" s="29" t="s">
        <v>9</v>
      </c>
      <c r="X714" s="29" t="s">
        <v>9</v>
      </c>
      <c r="Y714" s="27" t="s">
        <v>14</v>
      </c>
      <c r="Z714" s="37">
        <v>390.6</v>
      </c>
      <c r="AA714" s="30">
        <v>1000000</v>
      </c>
      <c r="AB714" s="30">
        <v>1000000</v>
      </c>
      <c r="AC714" s="27" t="s">
        <v>14</v>
      </c>
    </row>
    <row r="715" spans="1:29" ht="94.5">
      <c r="A715" s="23" t="s">
        <v>53</v>
      </c>
      <c r="B715" s="24" t="s">
        <v>311</v>
      </c>
      <c r="C715" s="24" t="s">
        <v>7</v>
      </c>
      <c r="D715" s="24" t="s">
        <v>22</v>
      </c>
      <c r="E715" s="24" t="s">
        <v>54</v>
      </c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 t="s">
        <v>9</v>
      </c>
      <c r="U715" s="24" t="s">
        <v>9</v>
      </c>
      <c r="V715" s="25" t="s">
        <v>9</v>
      </c>
      <c r="W715" s="25" t="s">
        <v>9</v>
      </c>
      <c r="X715" s="25" t="s">
        <v>9</v>
      </c>
      <c r="Y715" s="23" t="s">
        <v>53</v>
      </c>
      <c r="Z715" s="36">
        <f>Z716+Z717</f>
        <v>259.8</v>
      </c>
      <c r="AA715" s="26">
        <v>666300</v>
      </c>
      <c r="AB715" s="26">
        <v>666300</v>
      </c>
      <c r="AC715" s="23" t="s">
        <v>53</v>
      </c>
    </row>
    <row r="716" spans="1:29" ht="47.25">
      <c r="A716" s="27" t="s">
        <v>14</v>
      </c>
      <c r="B716" s="28" t="s">
        <v>311</v>
      </c>
      <c r="C716" s="28" t="s">
        <v>7</v>
      </c>
      <c r="D716" s="28" t="s">
        <v>22</v>
      </c>
      <c r="E716" s="28" t="s">
        <v>54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 t="s">
        <v>15</v>
      </c>
      <c r="U716" s="28" t="s">
        <v>9</v>
      </c>
      <c r="V716" s="29" t="s">
        <v>9</v>
      </c>
      <c r="W716" s="29" t="s">
        <v>9</v>
      </c>
      <c r="X716" s="29" t="s">
        <v>9</v>
      </c>
      <c r="Y716" s="27" t="s">
        <v>14</v>
      </c>
      <c r="Z716" s="37">
        <v>251</v>
      </c>
      <c r="AA716" s="30">
        <v>629100</v>
      </c>
      <c r="AB716" s="30">
        <v>629100</v>
      </c>
      <c r="AC716" s="27" t="s">
        <v>14</v>
      </c>
    </row>
    <row r="717" spans="1:29" ht="47.25">
      <c r="A717" s="27" t="s">
        <v>18</v>
      </c>
      <c r="B717" s="28" t="s">
        <v>311</v>
      </c>
      <c r="C717" s="28" t="s">
        <v>7</v>
      </c>
      <c r="D717" s="28" t="s">
        <v>22</v>
      </c>
      <c r="E717" s="28" t="s">
        <v>54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 t="s">
        <v>19</v>
      </c>
      <c r="U717" s="28" t="s">
        <v>9</v>
      </c>
      <c r="V717" s="29" t="s">
        <v>9</v>
      </c>
      <c r="W717" s="29" t="s">
        <v>9</v>
      </c>
      <c r="X717" s="29" t="s">
        <v>9</v>
      </c>
      <c r="Y717" s="27" t="s">
        <v>18</v>
      </c>
      <c r="Z717" s="37">
        <v>8.8</v>
      </c>
      <c r="AA717" s="30">
        <v>37200</v>
      </c>
      <c r="AB717" s="30">
        <v>37200</v>
      </c>
      <c r="AC717" s="27" t="s">
        <v>18</v>
      </c>
    </row>
    <row r="718" spans="1:29" ht="15.75">
      <c r="A718" s="32" t="s">
        <v>294</v>
      </c>
      <c r="B718" s="20" t="s">
        <v>9</v>
      </c>
      <c r="C718" s="20" t="s">
        <v>9</v>
      </c>
      <c r="D718" s="20" t="s">
        <v>9</v>
      </c>
      <c r="E718" s="20" t="s">
        <v>9</v>
      </c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 t="s">
        <v>9</v>
      </c>
      <c r="U718" s="20" t="s">
        <v>9</v>
      </c>
      <c r="V718" s="21" t="s">
        <v>9</v>
      </c>
      <c r="W718" s="21" t="s">
        <v>9</v>
      </c>
      <c r="X718" s="21" t="s">
        <v>9</v>
      </c>
      <c r="Y718" s="32" t="s">
        <v>294</v>
      </c>
      <c r="Z718" s="35">
        <f>Z12+Z300+Z325+Z551+Z626+Z703</f>
        <v>785896.3</v>
      </c>
      <c r="AA718" s="22">
        <v>1188288687</v>
      </c>
      <c r="AB718" s="22">
        <v>1224888367</v>
      </c>
      <c r="AC718" s="32" t="s">
        <v>294</v>
      </c>
    </row>
  </sheetData>
  <sheetProtection/>
  <mergeCells count="21">
    <mergeCell ref="C1:Z1"/>
    <mergeCell ref="C2:Z2"/>
    <mergeCell ref="C3:Z3"/>
    <mergeCell ref="C4:Z4"/>
    <mergeCell ref="C5:Z5"/>
    <mergeCell ref="A7:AC7"/>
    <mergeCell ref="A9:A10"/>
    <mergeCell ref="B9:B10"/>
    <mergeCell ref="C9:C10"/>
    <mergeCell ref="D9:D10"/>
    <mergeCell ref="E9:S10"/>
    <mergeCell ref="T9:T10"/>
    <mergeCell ref="U9:U10"/>
    <mergeCell ref="V9:V10"/>
    <mergeCell ref="AC9:AC10"/>
    <mergeCell ref="W9:W10"/>
    <mergeCell ref="X9:X10"/>
    <mergeCell ref="Y9:Y10"/>
    <mergeCell ref="Z9:Z10"/>
    <mergeCell ref="AA9:AA10"/>
    <mergeCell ref="AB9:AB10"/>
  </mergeCells>
  <printOptions/>
  <pageMargins left="0.7086614173228347" right="0.1968503937007874" top="0.1968503937007874" bottom="0.1968503937007874" header="0.31496062992125984" footer="0.31496062992125984"/>
  <pageSetup fitToHeight="15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1"/>
  <sheetViews>
    <sheetView tabSelected="1" view="pageBreakPreview" zoomScale="60" zoomScalePageLayoutView="0" workbookViewId="0" topLeftCell="A1">
      <selection activeCell="B5" sqref="B5:J5"/>
    </sheetView>
  </sheetViews>
  <sheetFormatPr defaultColWidth="9.140625" defaultRowHeight="15"/>
  <cols>
    <col min="1" max="1" width="80.7109375" style="81" customWidth="1"/>
    <col min="2" max="2" width="18.421875" style="81" customWidth="1"/>
    <col min="3" max="3" width="11.140625" style="81" customWidth="1"/>
    <col min="4" max="5" width="4.7109375" style="81" hidden="1" customWidth="1"/>
    <col min="6" max="6" width="16.7109375" style="81" customWidth="1"/>
    <col min="7" max="8" width="16.7109375" style="0" hidden="1" customWidth="1"/>
  </cols>
  <sheetData>
    <row r="1" spans="1:25" ht="20.25" customHeight="1">
      <c r="A1" s="41"/>
      <c r="B1" s="133" t="s">
        <v>481</v>
      </c>
      <c r="C1" s="133"/>
      <c r="D1" s="133"/>
      <c r="E1" s="133"/>
      <c r="F1" s="133"/>
      <c r="G1" s="133"/>
      <c r="H1" s="133"/>
      <c r="I1" s="133"/>
      <c r="J1" s="13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41"/>
      <c r="B2" s="101" t="s">
        <v>449</v>
      </c>
      <c r="C2" s="101"/>
      <c r="D2" s="101"/>
      <c r="E2" s="101"/>
      <c r="F2" s="101"/>
      <c r="G2" s="101"/>
      <c r="H2" s="101"/>
      <c r="I2" s="101"/>
      <c r="J2" s="101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 customHeight="1">
      <c r="A3" s="41"/>
      <c r="B3" s="101" t="s">
        <v>453</v>
      </c>
      <c r="C3" s="101"/>
      <c r="D3" s="101"/>
      <c r="E3" s="101"/>
      <c r="F3" s="101"/>
      <c r="G3" s="101"/>
      <c r="H3" s="101"/>
      <c r="I3" s="101"/>
      <c r="J3" s="10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 customHeight="1">
      <c r="A4" s="41"/>
      <c r="B4" s="101" t="s">
        <v>454</v>
      </c>
      <c r="C4" s="101"/>
      <c r="D4" s="101"/>
      <c r="E4" s="101"/>
      <c r="F4" s="101"/>
      <c r="G4" s="101"/>
      <c r="H4" s="101"/>
      <c r="I4" s="101"/>
      <c r="J4" s="101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 customHeight="1">
      <c r="A5" s="41"/>
      <c r="B5" s="101" t="s">
        <v>598</v>
      </c>
      <c r="C5" s="101"/>
      <c r="D5" s="101"/>
      <c r="E5" s="101"/>
      <c r="F5" s="101"/>
      <c r="G5" s="101"/>
      <c r="H5" s="101"/>
      <c r="I5" s="101"/>
      <c r="J5" s="101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8" ht="49.5" customHeight="1">
      <c r="A6" s="135" t="s">
        <v>596</v>
      </c>
      <c r="B6" s="135"/>
      <c r="C6" s="135"/>
      <c r="D6" s="135"/>
      <c r="E6" s="135"/>
      <c r="F6" s="135"/>
      <c r="G6" s="53"/>
      <c r="H6" s="53"/>
    </row>
    <row r="7" spans="1:8" ht="19.5" thickBot="1">
      <c r="A7" s="42"/>
      <c r="B7" s="42"/>
      <c r="C7" s="42"/>
      <c r="D7" s="42"/>
      <c r="E7" s="42"/>
      <c r="F7" s="43" t="s">
        <v>455</v>
      </c>
      <c r="G7" s="42"/>
      <c r="H7" s="42"/>
    </row>
    <row r="8" spans="1:8" ht="15" customHeight="1">
      <c r="A8" s="138" t="s">
        <v>1</v>
      </c>
      <c r="B8" s="136" t="s">
        <v>4</v>
      </c>
      <c r="C8" s="139" t="s">
        <v>5</v>
      </c>
      <c r="D8" s="139" t="s">
        <v>2</v>
      </c>
      <c r="E8" s="139" t="s">
        <v>3</v>
      </c>
      <c r="F8" s="139" t="s">
        <v>0</v>
      </c>
      <c r="G8" s="141" t="s">
        <v>456</v>
      </c>
      <c r="H8" s="143" t="s">
        <v>457</v>
      </c>
    </row>
    <row r="9" spans="1:8" ht="15.75" customHeight="1" thickBot="1">
      <c r="A9" s="138"/>
      <c r="B9" s="137"/>
      <c r="C9" s="140"/>
      <c r="D9" s="140"/>
      <c r="E9" s="140"/>
      <c r="F9" s="140"/>
      <c r="G9" s="142"/>
      <c r="H9" s="144"/>
    </row>
    <row r="10" spans="1:8" ht="16.5" hidden="1" thickBot="1">
      <c r="A10" s="44"/>
      <c r="B10" s="44"/>
      <c r="C10" s="44"/>
      <c r="D10" s="44"/>
      <c r="E10" s="44"/>
      <c r="F10" s="44"/>
      <c r="G10" s="45"/>
      <c r="H10" s="46"/>
    </row>
    <row r="11" spans="1:8" ht="31.5">
      <c r="A11" s="48" t="s">
        <v>312</v>
      </c>
      <c r="B11" s="24" t="s">
        <v>313</v>
      </c>
      <c r="C11" s="49"/>
      <c r="D11" s="24" t="s">
        <v>9</v>
      </c>
      <c r="E11" s="24" t="s">
        <v>9</v>
      </c>
      <c r="F11" s="50">
        <f>SUM(F12+F44+F78+F102+F115+F137)</f>
        <v>558285.8</v>
      </c>
      <c r="G11" s="47">
        <v>807988904</v>
      </c>
      <c r="H11" s="47">
        <v>819577968</v>
      </c>
    </row>
    <row r="12" spans="1:8" ht="15.75">
      <c r="A12" s="48" t="s">
        <v>314</v>
      </c>
      <c r="B12" s="24" t="s">
        <v>315</v>
      </c>
      <c r="C12" s="49"/>
      <c r="D12" s="24" t="s">
        <v>9</v>
      </c>
      <c r="E12" s="24" t="s">
        <v>9</v>
      </c>
      <c r="F12" s="50">
        <f>SUM(F13+F22)</f>
        <v>34716.6</v>
      </c>
      <c r="G12" s="47">
        <v>114881400</v>
      </c>
      <c r="H12" s="47">
        <v>98968500</v>
      </c>
    </row>
    <row r="13" spans="1:8" ht="31.5">
      <c r="A13" s="48" t="s">
        <v>316</v>
      </c>
      <c r="B13" s="24" t="s">
        <v>317</v>
      </c>
      <c r="C13" s="49"/>
      <c r="D13" s="24" t="s">
        <v>9</v>
      </c>
      <c r="E13" s="24" t="s">
        <v>9</v>
      </c>
      <c r="F13" s="50">
        <f>SUM(F14+F17)</f>
        <v>12140.2</v>
      </c>
      <c r="G13" s="47">
        <v>25319100</v>
      </c>
      <c r="H13" s="47">
        <v>26711700</v>
      </c>
    </row>
    <row r="14" spans="1:8" ht="15.75">
      <c r="A14" s="48" t="s">
        <v>23</v>
      </c>
      <c r="B14" s="24" t="s">
        <v>24</v>
      </c>
      <c r="C14" s="49"/>
      <c r="D14" s="24" t="s">
        <v>9</v>
      </c>
      <c r="E14" s="24" t="s">
        <v>9</v>
      </c>
      <c r="F14" s="50">
        <f>SUM(F15+F16)</f>
        <v>149.20000000000002</v>
      </c>
      <c r="G14" s="47">
        <v>348300</v>
      </c>
      <c r="H14" s="47">
        <v>367500</v>
      </c>
    </row>
    <row r="15" spans="1:8" ht="15.75">
      <c r="A15" s="91" t="s">
        <v>14</v>
      </c>
      <c r="B15" s="28" t="s">
        <v>24</v>
      </c>
      <c r="C15" s="92">
        <v>120</v>
      </c>
      <c r="D15" s="28" t="s">
        <v>9</v>
      </c>
      <c r="E15" s="28" t="s">
        <v>9</v>
      </c>
      <c r="F15" s="93">
        <v>136.4</v>
      </c>
      <c r="G15" s="51">
        <v>348300</v>
      </c>
      <c r="H15" s="51">
        <v>367500</v>
      </c>
    </row>
    <row r="16" spans="1:8" ht="31.5">
      <c r="A16" s="91" t="s">
        <v>18</v>
      </c>
      <c r="B16" s="28" t="s">
        <v>24</v>
      </c>
      <c r="C16" s="92">
        <v>240</v>
      </c>
      <c r="D16" s="28"/>
      <c r="E16" s="28"/>
      <c r="F16" s="93">
        <v>12.8</v>
      </c>
      <c r="G16" s="51"/>
      <c r="H16" s="51"/>
    </row>
    <row r="17" spans="1:8" ht="31.5">
      <c r="A17" s="48" t="s">
        <v>25</v>
      </c>
      <c r="B17" s="24" t="s">
        <v>26</v>
      </c>
      <c r="C17" s="49"/>
      <c r="D17" s="24" t="s">
        <v>9</v>
      </c>
      <c r="E17" s="24" t="s">
        <v>9</v>
      </c>
      <c r="F17" s="50">
        <f>SUM(F18:F21)</f>
        <v>11991</v>
      </c>
      <c r="G17" s="47">
        <v>24970800</v>
      </c>
      <c r="H17" s="47">
        <v>26344200</v>
      </c>
    </row>
    <row r="18" spans="1:8" ht="15.75">
      <c r="A18" s="91" t="s">
        <v>14</v>
      </c>
      <c r="B18" s="28" t="s">
        <v>26</v>
      </c>
      <c r="C18" s="92">
        <v>120</v>
      </c>
      <c r="D18" s="28" t="s">
        <v>9</v>
      </c>
      <c r="E18" s="28" t="s">
        <v>9</v>
      </c>
      <c r="F18" s="93">
        <v>235.5</v>
      </c>
      <c r="G18" s="51">
        <v>410240</v>
      </c>
      <c r="H18" s="51">
        <v>410240</v>
      </c>
    </row>
    <row r="19" spans="1:8" ht="31.5">
      <c r="A19" s="91" t="s">
        <v>18</v>
      </c>
      <c r="B19" s="28" t="s">
        <v>26</v>
      </c>
      <c r="C19" s="92">
        <v>240</v>
      </c>
      <c r="D19" s="28" t="s">
        <v>9</v>
      </c>
      <c r="E19" s="28" t="s">
        <v>9</v>
      </c>
      <c r="F19" s="93">
        <v>25.5</v>
      </c>
      <c r="G19" s="51">
        <v>25460</v>
      </c>
      <c r="H19" s="51">
        <v>25460</v>
      </c>
    </row>
    <row r="20" spans="1:8" ht="15.75">
      <c r="A20" s="91" t="s">
        <v>243</v>
      </c>
      <c r="B20" s="28" t="s">
        <v>26</v>
      </c>
      <c r="C20" s="92">
        <v>310</v>
      </c>
      <c r="D20" s="28" t="s">
        <v>9</v>
      </c>
      <c r="E20" s="28" t="s">
        <v>9</v>
      </c>
      <c r="F20" s="93">
        <v>7703.4</v>
      </c>
      <c r="G20" s="51">
        <v>18402000</v>
      </c>
      <c r="H20" s="51">
        <v>19414100</v>
      </c>
    </row>
    <row r="21" spans="1:8" ht="15.75">
      <c r="A21" s="91" t="s">
        <v>137</v>
      </c>
      <c r="B21" s="28" t="s">
        <v>26</v>
      </c>
      <c r="C21" s="92">
        <v>610</v>
      </c>
      <c r="D21" s="28" t="s">
        <v>9</v>
      </c>
      <c r="E21" s="28" t="s">
        <v>9</v>
      </c>
      <c r="F21" s="93">
        <v>4026.6</v>
      </c>
      <c r="G21" s="51">
        <v>6133100</v>
      </c>
      <c r="H21" s="51">
        <v>6494400</v>
      </c>
    </row>
    <row r="22" spans="1:8" ht="31.5">
      <c r="A22" s="48" t="s">
        <v>318</v>
      </c>
      <c r="B22" s="24" t="s">
        <v>319</v>
      </c>
      <c r="C22" s="49"/>
      <c r="D22" s="24" t="s">
        <v>9</v>
      </c>
      <c r="E22" s="24" t="s">
        <v>9</v>
      </c>
      <c r="F22" s="50">
        <f>SUM(F23+F25+F28+F31+F33+F38+F42+F35+F40)</f>
        <v>22576.399999999998</v>
      </c>
      <c r="G22" s="47">
        <v>89562300</v>
      </c>
      <c r="H22" s="47">
        <v>72256800</v>
      </c>
    </row>
    <row r="23" spans="1:8" ht="31.5">
      <c r="A23" s="48" t="s">
        <v>256</v>
      </c>
      <c r="B23" s="24" t="s">
        <v>257</v>
      </c>
      <c r="C23" s="49"/>
      <c r="D23" s="24" t="s">
        <v>9</v>
      </c>
      <c r="E23" s="24" t="s">
        <v>9</v>
      </c>
      <c r="F23" s="50">
        <f>SUM(F24)</f>
        <v>149</v>
      </c>
      <c r="G23" s="47"/>
      <c r="H23" s="47"/>
    </row>
    <row r="24" spans="1:8" ht="15.75">
      <c r="A24" s="91" t="s">
        <v>243</v>
      </c>
      <c r="B24" s="28" t="s">
        <v>257</v>
      </c>
      <c r="C24" s="92">
        <v>310</v>
      </c>
      <c r="D24" s="28" t="s">
        <v>9</v>
      </c>
      <c r="E24" s="28" t="s">
        <v>9</v>
      </c>
      <c r="F24" s="93">
        <v>149</v>
      </c>
      <c r="G24" s="51"/>
      <c r="H24" s="51"/>
    </row>
    <row r="25" spans="1:8" ht="15.75">
      <c r="A25" s="48" t="s">
        <v>23</v>
      </c>
      <c r="B25" s="24" t="s">
        <v>258</v>
      </c>
      <c r="C25" s="49"/>
      <c r="D25" s="24" t="s">
        <v>9</v>
      </c>
      <c r="E25" s="24" t="s">
        <v>9</v>
      </c>
      <c r="F25" s="50">
        <f>SUM(F26:F27)</f>
        <v>2691.1</v>
      </c>
      <c r="G25" s="47">
        <v>6306400</v>
      </c>
      <c r="H25" s="47">
        <v>6653300</v>
      </c>
    </row>
    <row r="26" spans="1:8" ht="31.5">
      <c r="A26" s="91" t="s">
        <v>18</v>
      </c>
      <c r="B26" s="28" t="s">
        <v>258</v>
      </c>
      <c r="C26" s="92">
        <v>240</v>
      </c>
      <c r="D26" s="28" t="s">
        <v>9</v>
      </c>
      <c r="E26" s="28" t="s">
        <v>9</v>
      </c>
      <c r="F26" s="93">
        <v>1834.8</v>
      </c>
      <c r="G26" s="51">
        <v>4683250</v>
      </c>
      <c r="H26" s="51">
        <v>4942974</v>
      </c>
    </row>
    <row r="27" spans="1:8" ht="15.75">
      <c r="A27" s="91" t="s">
        <v>137</v>
      </c>
      <c r="B27" s="28" t="s">
        <v>258</v>
      </c>
      <c r="C27" s="92">
        <v>610</v>
      </c>
      <c r="D27" s="28" t="s">
        <v>9</v>
      </c>
      <c r="E27" s="28" t="s">
        <v>9</v>
      </c>
      <c r="F27" s="93">
        <v>856.3</v>
      </c>
      <c r="G27" s="51">
        <v>1623150</v>
      </c>
      <c r="H27" s="51">
        <v>1710326</v>
      </c>
    </row>
    <row r="28" spans="1:8" ht="31.5">
      <c r="A28" s="48" t="s">
        <v>27</v>
      </c>
      <c r="B28" s="24" t="s">
        <v>28</v>
      </c>
      <c r="C28" s="49"/>
      <c r="D28" s="24" t="s">
        <v>9</v>
      </c>
      <c r="E28" s="24" t="s">
        <v>9</v>
      </c>
      <c r="F28" s="50">
        <f>SUM(F29:F30)</f>
        <v>1341.6</v>
      </c>
      <c r="G28" s="47">
        <v>4286500</v>
      </c>
      <c r="H28" s="47">
        <v>4522300</v>
      </c>
    </row>
    <row r="29" spans="1:8" ht="15.75">
      <c r="A29" s="91" t="s">
        <v>14</v>
      </c>
      <c r="B29" s="28" t="s">
        <v>28</v>
      </c>
      <c r="C29" s="92">
        <v>120</v>
      </c>
      <c r="D29" s="28" t="s">
        <v>9</v>
      </c>
      <c r="E29" s="28" t="s">
        <v>9</v>
      </c>
      <c r="F29" s="93">
        <v>1128.8</v>
      </c>
      <c r="G29" s="51">
        <v>3601489</v>
      </c>
      <c r="H29" s="51">
        <v>3801287</v>
      </c>
    </row>
    <row r="30" spans="1:8" ht="31.5">
      <c r="A30" s="91" t="s">
        <v>18</v>
      </c>
      <c r="B30" s="28" t="s">
        <v>28</v>
      </c>
      <c r="C30" s="92">
        <v>240</v>
      </c>
      <c r="D30" s="28" t="s">
        <v>9</v>
      </c>
      <c r="E30" s="28" t="s">
        <v>9</v>
      </c>
      <c r="F30" s="93">
        <v>212.8</v>
      </c>
      <c r="G30" s="51">
        <v>685011</v>
      </c>
      <c r="H30" s="51">
        <v>721013</v>
      </c>
    </row>
    <row r="31" spans="1:8" ht="47.25">
      <c r="A31" s="11" t="s">
        <v>586</v>
      </c>
      <c r="B31" s="24" t="s">
        <v>585</v>
      </c>
      <c r="C31" s="92"/>
      <c r="D31" s="28"/>
      <c r="E31" s="28"/>
      <c r="F31" s="50">
        <f>F32</f>
        <v>4076.8</v>
      </c>
      <c r="G31" s="51"/>
      <c r="H31" s="51"/>
    </row>
    <row r="32" spans="1:8" ht="15.75">
      <c r="A32" s="91" t="s">
        <v>243</v>
      </c>
      <c r="B32" s="28" t="s">
        <v>585</v>
      </c>
      <c r="C32" s="92">
        <v>310</v>
      </c>
      <c r="D32" s="28"/>
      <c r="E32" s="28"/>
      <c r="F32" s="93">
        <v>4076.8</v>
      </c>
      <c r="G32" s="51"/>
      <c r="H32" s="51"/>
    </row>
    <row r="33" spans="1:8" ht="15.75">
      <c r="A33" s="48" t="s">
        <v>259</v>
      </c>
      <c r="B33" s="24" t="s">
        <v>260</v>
      </c>
      <c r="C33" s="49"/>
      <c r="D33" s="24" t="s">
        <v>9</v>
      </c>
      <c r="E33" s="24" t="s">
        <v>9</v>
      </c>
      <c r="F33" s="50">
        <f>SUM(F34)</f>
        <v>3577.3</v>
      </c>
      <c r="G33" s="47">
        <v>9184800</v>
      </c>
      <c r="H33" s="47">
        <v>9690000</v>
      </c>
    </row>
    <row r="34" spans="1:8" ht="15.75">
      <c r="A34" s="91" t="s">
        <v>133</v>
      </c>
      <c r="B34" s="28" t="s">
        <v>260</v>
      </c>
      <c r="C34" s="92">
        <v>110</v>
      </c>
      <c r="D34" s="28" t="s">
        <v>9</v>
      </c>
      <c r="E34" s="28" t="s">
        <v>9</v>
      </c>
      <c r="F34" s="93">
        <v>3577.3</v>
      </c>
      <c r="G34" s="51">
        <v>9184800</v>
      </c>
      <c r="H34" s="51">
        <v>9690000</v>
      </c>
    </row>
    <row r="35" spans="1:8" ht="31.5">
      <c r="A35" s="48" t="s">
        <v>245</v>
      </c>
      <c r="B35" s="24" t="s">
        <v>246</v>
      </c>
      <c r="C35" s="49"/>
      <c r="D35" s="24" t="s">
        <v>9</v>
      </c>
      <c r="E35" s="24" t="s">
        <v>9</v>
      </c>
      <c r="F35" s="50">
        <f>SUM(F36+F37)</f>
        <v>367.4</v>
      </c>
      <c r="G35" s="47">
        <v>951700</v>
      </c>
      <c r="H35" s="47">
        <v>1004000</v>
      </c>
    </row>
    <row r="36" spans="1:8" ht="15.75">
      <c r="A36" s="91" t="s">
        <v>133</v>
      </c>
      <c r="B36" s="28" t="s">
        <v>246</v>
      </c>
      <c r="C36" s="92">
        <v>110</v>
      </c>
      <c r="D36" s="28" t="s">
        <v>9</v>
      </c>
      <c r="E36" s="28" t="s">
        <v>9</v>
      </c>
      <c r="F36" s="93">
        <v>296.4</v>
      </c>
      <c r="G36" s="51">
        <v>554600</v>
      </c>
      <c r="H36" s="51">
        <v>584780</v>
      </c>
    </row>
    <row r="37" spans="1:8" ht="31.5">
      <c r="A37" s="91" t="s">
        <v>18</v>
      </c>
      <c r="B37" s="28" t="s">
        <v>246</v>
      </c>
      <c r="C37" s="92">
        <v>240</v>
      </c>
      <c r="D37" s="28"/>
      <c r="E37" s="28"/>
      <c r="F37" s="93">
        <v>71</v>
      </c>
      <c r="G37" s="51"/>
      <c r="H37" s="51"/>
    </row>
    <row r="38" spans="1:8" ht="31.5">
      <c r="A38" s="48" t="s">
        <v>261</v>
      </c>
      <c r="B38" s="24" t="s">
        <v>262</v>
      </c>
      <c r="C38" s="49"/>
      <c r="D38" s="24" t="s">
        <v>9</v>
      </c>
      <c r="E38" s="24" t="s">
        <v>9</v>
      </c>
      <c r="F38" s="50">
        <f>SUM(F39)</f>
        <v>9806.4</v>
      </c>
      <c r="G38" s="47">
        <v>23836700</v>
      </c>
      <c r="H38" s="47">
        <v>25147700</v>
      </c>
    </row>
    <row r="39" spans="1:8" ht="15.75">
      <c r="A39" s="91" t="s">
        <v>243</v>
      </c>
      <c r="B39" s="28" t="s">
        <v>262</v>
      </c>
      <c r="C39" s="92">
        <v>310</v>
      </c>
      <c r="D39" s="28" t="s">
        <v>9</v>
      </c>
      <c r="E39" s="28" t="s">
        <v>9</v>
      </c>
      <c r="F39" s="93">
        <v>9806.4</v>
      </c>
      <c r="G39" s="51">
        <v>23836700</v>
      </c>
      <c r="H39" s="51">
        <v>25147700</v>
      </c>
    </row>
    <row r="40" spans="1:8" ht="78.75">
      <c r="A40" s="80" t="s">
        <v>247</v>
      </c>
      <c r="B40" s="24" t="s">
        <v>248</v>
      </c>
      <c r="C40" s="49"/>
      <c r="D40" s="24" t="s">
        <v>9</v>
      </c>
      <c r="E40" s="24" t="s">
        <v>9</v>
      </c>
      <c r="F40" s="50">
        <f>SUM(F41)</f>
        <v>319.5</v>
      </c>
      <c r="G40" s="47">
        <v>760400</v>
      </c>
      <c r="H40" s="47">
        <v>802200</v>
      </c>
    </row>
    <row r="41" spans="1:8" ht="15.75">
      <c r="A41" s="91" t="s">
        <v>243</v>
      </c>
      <c r="B41" s="28" t="s">
        <v>248</v>
      </c>
      <c r="C41" s="92">
        <v>310</v>
      </c>
      <c r="D41" s="28" t="s">
        <v>9</v>
      </c>
      <c r="E41" s="28" t="s">
        <v>9</v>
      </c>
      <c r="F41" s="93">
        <v>319.5</v>
      </c>
      <c r="G41" s="51">
        <v>760400</v>
      </c>
      <c r="H41" s="51">
        <v>802200</v>
      </c>
    </row>
    <row r="42" spans="1:8" ht="220.5">
      <c r="A42" s="80" t="s">
        <v>249</v>
      </c>
      <c r="B42" s="24" t="s">
        <v>250</v>
      </c>
      <c r="C42" s="49"/>
      <c r="D42" s="24" t="s">
        <v>9</v>
      </c>
      <c r="E42" s="24" t="s">
        <v>9</v>
      </c>
      <c r="F42" s="50">
        <f>SUM(F43)</f>
        <v>247.3</v>
      </c>
      <c r="G42" s="47">
        <v>267600</v>
      </c>
      <c r="H42" s="47">
        <v>282000</v>
      </c>
    </row>
    <row r="43" spans="1:8" ht="15.75">
      <c r="A43" s="91" t="s">
        <v>243</v>
      </c>
      <c r="B43" s="28" t="s">
        <v>250</v>
      </c>
      <c r="C43" s="92">
        <v>310</v>
      </c>
      <c r="D43" s="28" t="s">
        <v>9</v>
      </c>
      <c r="E43" s="28" t="s">
        <v>9</v>
      </c>
      <c r="F43" s="93">
        <v>247.3</v>
      </c>
      <c r="G43" s="51">
        <v>267600</v>
      </c>
      <c r="H43" s="51">
        <v>282000</v>
      </c>
    </row>
    <row r="44" spans="1:8" ht="47.25">
      <c r="A44" s="48" t="s">
        <v>320</v>
      </c>
      <c r="B44" s="24" t="s">
        <v>321</v>
      </c>
      <c r="C44" s="49"/>
      <c r="D44" s="24" t="s">
        <v>9</v>
      </c>
      <c r="E44" s="24" t="s">
        <v>9</v>
      </c>
      <c r="F44" s="50">
        <f>SUM(F45+F71+F75)</f>
        <v>148399.2</v>
      </c>
      <c r="G44" s="47">
        <v>264170735</v>
      </c>
      <c r="H44" s="47">
        <v>285850035</v>
      </c>
    </row>
    <row r="45" spans="1:8" ht="31.5">
      <c r="A45" s="48" t="s">
        <v>322</v>
      </c>
      <c r="B45" s="24" t="s">
        <v>323</v>
      </c>
      <c r="C45" s="49"/>
      <c r="D45" s="24" t="s">
        <v>9</v>
      </c>
      <c r="E45" s="24" t="s">
        <v>9</v>
      </c>
      <c r="F45" s="50">
        <f>SUM(F46+F50+F54+F56+F58+F61+F64+F68)</f>
        <v>143411.1</v>
      </c>
      <c r="G45" s="47">
        <v>262835735</v>
      </c>
      <c r="H45" s="47">
        <v>285850035</v>
      </c>
    </row>
    <row r="46" spans="1:8" ht="31.5">
      <c r="A46" s="48" t="s">
        <v>131</v>
      </c>
      <c r="B46" s="24" t="s">
        <v>132</v>
      </c>
      <c r="C46" s="49"/>
      <c r="D46" s="24" t="s">
        <v>9</v>
      </c>
      <c r="E46" s="24" t="s">
        <v>9</v>
      </c>
      <c r="F46" s="50">
        <f>SUM(F47:F49)</f>
        <v>16356.199999999999</v>
      </c>
      <c r="G46" s="47">
        <v>34777854</v>
      </c>
      <c r="H46" s="47">
        <v>34777854</v>
      </c>
    </row>
    <row r="47" spans="1:8" ht="15.75">
      <c r="A47" s="91" t="s">
        <v>133</v>
      </c>
      <c r="B47" s="28" t="s">
        <v>132</v>
      </c>
      <c r="C47" s="92">
        <v>110</v>
      </c>
      <c r="D47" s="28" t="s">
        <v>9</v>
      </c>
      <c r="E47" s="28" t="s">
        <v>9</v>
      </c>
      <c r="F47" s="93">
        <v>5149.4</v>
      </c>
      <c r="G47" s="51">
        <v>13293986</v>
      </c>
      <c r="H47" s="51">
        <v>14072025</v>
      </c>
    </row>
    <row r="48" spans="1:8" ht="31.5">
      <c r="A48" s="91" t="s">
        <v>18</v>
      </c>
      <c r="B48" s="28" t="s">
        <v>132</v>
      </c>
      <c r="C48" s="92">
        <v>240</v>
      </c>
      <c r="D48" s="28" t="s">
        <v>9</v>
      </c>
      <c r="E48" s="28" t="s">
        <v>9</v>
      </c>
      <c r="F48" s="93">
        <v>10354.9</v>
      </c>
      <c r="G48" s="51">
        <v>20003868</v>
      </c>
      <c r="H48" s="51">
        <v>19355829</v>
      </c>
    </row>
    <row r="49" spans="1:8" ht="15.75">
      <c r="A49" s="91" t="s">
        <v>33</v>
      </c>
      <c r="B49" s="28" t="s">
        <v>132</v>
      </c>
      <c r="C49" s="92">
        <v>850</v>
      </c>
      <c r="D49" s="28" t="s">
        <v>9</v>
      </c>
      <c r="E49" s="28" t="s">
        <v>9</v>
      </c>
      <c r="F49" s="93">
        <v>851.9</v>
      </c>
      <c r="G49" s="51">
        <v>1480000</v>
      </c>
      <c r="H49" s="51">
        <v>1350000</v>
      </c>
    </row>
    <row r="50" spans="1:8" ht="31.5">
      <c r="A50" s="48" t="s">
        <v>135</v>
      </c>
      <c r="B50" s="24" t="s">
        <v>136</v>
      </c>
      <c r="C50" s="49"/>
      <c r="D50" s="24" t="s">
        <v>9</v>
      </c>
      <c r="E50" s="24" t="s">
        <v>9</v>
      </c>
      <c r="F50" s="50">
        <f>SUM(F51:F53)</f>
        <v>21631.2</v>
      </c>
      <c r="G50" s="47">
        <v>49456461</v>
      </c>
      <c r="H50" s="47">
        <v>49456461</v>
      </c>
    </row>
    <row r="51" spans="1:8" ht="15.75">
      <c r="A51" s="91" t="s">
        <v>133</v>
      </c>
      <c r="B51" s="28" t="s">
        <v>136</v>
      </c>
      <c r="C51" s="92">
        <v>110</v>
      </c>
      <c r="D51" s="28" t="s">
        <v>9</v>
      </c>
      <c r="E51" s="28" t="s">
        <v>9</v>
      </c>
      <c r="F51" s="93">
        <v>7433</v>
      </c>
      <c r="G51" s="51">
        <v>15201639</v>
      </c>
      <c r="H51" s="51">
        <v>15201639</v>
      </c>
    </row>
    <row r="52" spans="1:8" ht="31.5">
      <c r="A52" s="91" t="s">
        <v>18</v>
      </c>
      <c r="B52" s="28" t="s">
        <v>136</v>
      </c>
      <c r="C52" s="92">
        <v>240</v>
      </c>
      <c r="D52" s="28" t="s">
        <v>9</v>
      </c>
      <c r="E52" s="28" t="s">
        <v>9</v>
      </c>
      <c r="F52" s="93">
        <v>8075.1</v>
      </c>
      <c r="G52" s="51">
        <v>25507600</v>
      </c>
      <c r="H52" s="51">
        <v>25507600</v>
      </c>
    </row>
    <row r="53" spans="1:8" ht="15.75">
      <c r="A53" s="91" t="s">
        <v>137</v>
      </c>
      <c r="B53" s="28" t="s">
        <v>136</v>
      </c>
      <c r="C53" s="92">
        <v>610</v>
      </c>
      <c r="D53" s="28" t="s">
        <v>9</v>
      </c>
      <c r="E53" s="28" t="s">
        <v>9</v>
      </c>
      <c r="F53" s="93">
        <v>6123.1</v>
      </c>
      <c r="G53" s="51">
        <v>8747222</v>
      </c>
      <c r="H53" s="51">
        <v>8747222</v>
      </c>
    </row>
    <row r="54" spans="1:8" ht="31.5">
      <c r="A54" s="48" t="s">
        <v>139</v>
      </c>
      <c r="B54" s="24" t="s">
        <v>140</v>
      </c>
      <c r="C54" s="49"/>
      <c r="D54" s="24" t="s">
        <v>9</v>
      </c>
      <c r="E54" s="24" t="s">
        <v>9</v>
      </c>
      <c r="F54" s="50">
        <f>SUM(F55)</f>
        <v>5634.2</v>
      </c>
      <c r="G54" s="47">
        <v>8048920</v>
      </c>
      <c r="H54" s="47">
        <v>8048920</v>
      </c>
    </row>
    <row r="55" spans="1:8" ht="15.75">
      <c r="A55" s="91" t="s">
        <v>137</v>
      </c>
      <c r="B55" s="28" t="s">
        <v>140</v>
      </c>
      <c r="C55" s="92">
        <v>610</v>
      </c>
      <c r="D55" s="28" t="s">
        <v>9</v>
      </c>
      <c r="E55" s="28" t="s">
        <v>9</v>
      </c>
      <c r="F55" s="93">
        <v>5634.2</v>
      </c>
      <c r="G55" s="51">
        <v>8048920</v>
      </c>
      <c r="H55" s="51">
        <v>8048920</v>
      </c>
    </row>
    <row r="56" spans="1:8" ht="31.5">
      <c r="A56" s="48" t="s">
        <v>141</v>
      </c>
      <c r="B56" s="24" t="s">
        <v>142</v>
      </c>
      <c r="C56" s="49"/>
      <c r="D56" s="24" t="s">
        <v>9</v>
      </c>
      <c r="E56" s="24" t="s">
        <v>9</v>
      </c>
      <c r="F56" s="50">
        <f>SUM(F57)</f>
        <v>190.2</v>
      </c>
      <c r="G56" s="47">
        <v>400000</v>
      </c>
      <c r="H56" s="47">
        <v>350000</v>
      </c>
    </row>
    <row r="57" spans="1:8" ht="31.5">
      <c r="A57" s="91" t="s">
        <v>18</v>
      </c>
      <c r="B57" s="28" t="s">
        <v>142</v>
      </c>
      <c r="C57" s="92">
        <v>240</v>
      </c>
      <c r="D57" s="28" t="s">
        <v>9</v>
      </c>
      <c r="E57" s="28" t="s">
        <v>9</v>
      </c>
      <c r="F57" s="93">
        <v>190.2</v>
      </c>
      <c r="G57" s="51">
        <v>400000</v>
      </c>
      <c r="H57" s="51">
        <v>350000</v>
      </c>
    </row>
    <row r="58" spans="1:8" ht="31.5">
      <c r="A58" s="48" t="s">
        <v>143</v>
      </c>
      <c r="B58" s="24" t="s">
        <v>144</v>
      </c>
      <c r="C58" s="49"/>
      <c r="D58" s="24" t="s">
        <v>9</v>
      </c>
      <c r="E58" s="24" t="s">
        <v>9</v>
      </c>
      <c r="F58" s="50">
        <f>SUM(F59+F60)</f>
        <v>1604.2</v>
      </c>
      <c r="G58" s="47">
        <v>1000000</v>
      </c>
      <c r="H58" s="47">
        <v>1000000</v>
      </c>
    </row>
    <row r="59" spans="1:8" ht="31.5">
      <c r="A59" s="91" t="s">
        <v>18</v>
      </c>
      <c r="B59" s="28" t="s">
        <v>144</v>
      </c>
      <c r="C59" s="92">
        <v>240</v>
      </c>
      <c r="D59" s="28" t="s">
        <v>9</v>
      </c>
      <c r="E59" s="28" t="s">
        <v>9</v>
      </c>
      <c r="F59" s="93">
        <v>674.6</v>
      </c>
      <c r="G59" s="51">
        <v>1000000</v>
      </c>
      <c r="H59" s="51">
        <v>1000000</v>
      </c>
    </row>
    <row r="60" spans="1:8" ht="15.75">
      <c r="A60" s="91" t="s">
        <v>137</v>
      </c>
      <c r="B60" s="28" t="s">
        <v>144</v>
      </c>
      <c r="C60" s="92">
        <v>610</v>
      </c>
      <c r="D60" s="28"/>
      <c r="E60" s="28"/>
      <c r="F60" s="93">
        <v>929.6</v>
      </c>
      <c r="G60" s="51"/>
      <c r="H60" s="51"/>
    </row>
    <row r="61" spans="1:8" ht="31.5">
      <c r="A61" s="11" t="s">
        <v>537</v>
      </c>
      <c r="B61" s="9" t="s">
        <v>536</v>
      </c>
      <c r="C61" s="92"/>
      <c r="D61" s="28"/>
      <c r="E61" s="28"/>
      <c r="F61" s="50">
        <f>F62+F63</f>
        <v>382.1</v>
      </c>
      <c r="G61" s="51"/>
      <c r="H61" s="51"/>
    </row>
    <row r="62" spans="1:8" ht="31.5">
      <c r="A62" s="86" t="s">
        <v>18</v>
      </c>
      <c r="B62" s="87" t="s">
        <v>536</v>
      </c>
      <c r="C62" s="87" t="s">
        <v>19</v>
      </c>
      <c r="D62" s="28"/>
      <c r="E62" s="28"/>
      <c r="F62" s="93">
        <v>189.6</v>
      </c>
      <c r="G62" s="51"/>
      <c r="H62" s="51"/>
    </row>
    <row r="63" spans="1:8" ht="15.75">
      <c r="A63" s="86" t="s">
        <v>137</v>
      </c>
      <c r="B63" s="87" t="s">
        <v>536</v>
      </c>
      <c r="C63" s="87" t="s">
        <v>138</v>
      </c>
      <c r="D63" s="28"/>
      <c r="E63" s="28"/>
      <c r="F63" s="93">
        <v>192.5</v>
      </c>
      <c r="G63" s="51"/>
      <c r="H63" s="51"/>
    </row>
    <row r="64" spans="1:8" ht="47.25">
      <c r="A64" s="48" t="s">
        <v>145</v>
      </c>
      <c r="B64" s="24" t="s">
        <v>146</v>
      </c>
      <c r="C64" s="49"/>
      <c r="D64" s="24" t="s">
        <v>9</v>
      </c>
      <c r="E64" s="24" t="s">
        <v>9</v>
      </c>
      <c r="F64" s="50">
        <f>SUM(F65:F67)</f>
        <v>97596.4</v>
      </c>
      <c r="G64" s="47">
        <v>167610000</v>
      </c>
      <c r="H64" s="47">
        <v>190640400</v>
      </c>
    </row>
    <row r="65" spans="1:8" ht="15.75">
      <c r="A65" s="91" t="s">
        <v>133</v>
      </c>
      <c r="B65" s="28" t="s">
        <v>146</v>
      </c>
      <c r="C65" s="92">
        <v>110</v>
      </c>
      <c r="D65" s="28" t="s">
        <v>9</v>
      </c>
      <c r="E65" s="28" t="s">
        <v>9</v>
      </c>
      <c r="F65" s="93">
        <v>60285.7</v>
      </c>
      <c r="G65" s="51">
        <v>113689839</v>
      </c>
      <c r="H65" s="51">
        <v>129258479</v>
      </c>
    </row>
    <row r="66" spans="1:8" ht="31.5">
      <c r="A66" s="91" t="s">
        <v>18</v>
      </c>
      <c r="B66" s="28" t="s">
        <v>146</v>
      </c>
      <c r="C66" s="92">
        <v>240</v>
      </c>
      <c r="D66" s="28" t="s">
        <v>9</v>
      </c>
      <c r="E66" s="28" t="s">
        <v>9</v>
      </c>
      <c r="F66" s="93">
        <v>2330.5</v>
      </c>
      <c r="G66" s="51">
        <v>2442570</v>
      </c>
      <c r="H66" s="51">
        <v>2777200</v>
      </c>
    </row>
    <row r="67" spans="1:8" ht="15.75">
      <c r="A67" s="91" t="s">
        <v>137</v>
      </c>
      <c r="B67" s="28" t="s">
        <v>146</v>
      </c>
      <c r="C67" s="92">
        <v>610</v>
      </c>
      <c r="D67" s="28" t="s">
        <v>9</v>
      </c>
      <c r="E67" s="28" t="s">
        <v>9</v>
      </c>
      <c r="F67" s="93">
        <v>34980.2</v>
      </c>
      <c r="G67" s="51">
        <v>51477591</v>
      </c>
      <c r="H67" s="51">
        <v>58604721</v>
      </c>
    </row>
    <row r="68" spans="1:8" ht="31.5">
      <c r="A68" s="11" t="s">
        <v>539</v>
      </c>
      <c r="B68" s="9" t="s">
        <v>538</v>
      </c>
      <c r="C68" s="92"/>
      <c r="D68" s="28"/>
      <c r="E68" s="28"/>
      <c r="F68" s="50">
        <f>F69+F70</f>
        <v>16.6</v>
      </c>
      <c r="G68" s="51"/>
      <c r="H68" s="51"/>
    </row>
    <row r="69" spans="1:8" ht="31.5">
      <c r="A69" s="86" t="s">
        <v>18</v>
      </c>
      <c r="B69" s="87" t="s">
        <v>538</v>
      </c>
      <c r="C69" s="87" t="s">
        <v>19</v>
      </c>
      <c r="D69" s="28"/>
      <c r="E69" s="28"/>
      <c r="F69" s="93">
        <v>7</v>
      </c>
      <c r="G69" s="51"/>
      <c r="H69" s="51"/>
    </row>
    <row r="70" spans="1:8" ht="15.75">
      <c r="A70" s="86" t="s">
        <v>137</v>
      </c>
      <c r="B70" s="87" t="s">
        <v>538</v>
      </c>
      <c r="C70" s="87" t="s">
        <v>138</v>
      </c>
      <c r="D70" s="28"/>
      <c r="E70" s="28"/>
      <c r="F70" s="93">
        <v>9.6</v>
      </c>
      <c r="G70" s="51"/>
      <c r="H70" s="51"/>
    </row>
    <row r="71" spans="1:8" ht="31.5">
      <c r="A71" s="48" t="s">
        <v>324</v>
      </c>
      <c r="B71" s="24" t="s">
        <v>325</v>
      </c>
      <c r="C71" s="49"/>
      <c r="D71" s="24" t="s">
        <v>9</v>
      </c>
      <c r="E71" s="24" t="s">
        <v>9</v>
      </c>
      <c r="F71" s="50">
        <f>SUM(F72)</f>
        <v>286.6</v>
      </c>
      <c r="G71" s="47">
        <v>1335000</v>
      </c>
      <c r="H71" s="47"/>
    </row>
    <row r="72" spans="1:8" ht="31.5">
      <c r="A72" s="48" t="s">
        <v>147</v>
      </c>
      <c r="B72" s="24" t="s">
        <v>148</v>
      </c>
      <c r="C72" s="49"/>
      <c r="D72" s="24" t="s">
        <v>9</v>
      </c>
      <c r="E72" s="24" t="s">
        <v>9</v>
      </c>
      <c r="F72" s="50">
        <f>SUM(F73:F74)</f>
        <v>286.6</v>
      </c>
      <c r="G72" s="47">
        <v>1335000</v>
      </c>
      <c r="H72" s="47"/>
    </row>
    <row r="73" spans="1:8" ht="31.5">
      <c r="A73" s="91" t="s">
        <v>18</v>
      </c>
      <c r="B73" s="28" t="s">
        <v>148</v>
      </c>
      <c r="C73" s="92">
        <v>240</v>
      </c>
      <c r="D73" s="28" t="s">
        <v>9</v>
      </c>
      <c r="E73" s="28" t="s">
        <v>9</v>
      </c>
      <c r="F73" s="93">
        <v>223.6</v>
      </c>
      <c r="G73" s="51">
        <v>1250000</v>
      </c>
      <c r="H73" s="51"/>
    </row>
    <row r="74" spans="1:8" ht="15.75">
      <c r="A74" s="91" t="s">
        <v>137</v>
      </c>
      <c r="B74" s="28" t="s">
        <v>148</v>
      </c>
      <c r="C74" s="92">
        <v>610</v>
      </c>
      <c r="D74" s="28" t="s">
        <v>9</v>
      </c>
      <c r="E74" s="28" t="s">
        <v>9</v>
      </c>
      <c r="F74" s="93">
        <v>63</v>
      </c>
      <c r="G74" s="51">
        <v>38000</v>
      </c>
      <c r="H74" s="51"/>
    </row>
    <row r="75" spans="1:8" ht="31.5">
      <c r="A75" s="11" t="s">
        <v>542</v>
      </c>
      <c r="B75" s="9" t="s">
        <v>541</v>
      </c>
      <c r="C75" s="94"/>
      <c r="D75" s="24"/>
      <c r="E75" s="24"/>
      <c r="F75" s="50">
        <f>F76</f>
        <v>4701.5</v>
      </c>
      <c r="G75" s="51"/>
      <c r="H75" s="51"/>
    </row>
    <row r="76" spans="1:8" ht="63">
      <c r="A76" s="11" t="s">
        <v>543</v>
      </c>
      <c r="B76" s="9" t="s">
        <v>540</v>
      </c>
      <c r="C76" s="94"/>
      <c r="D76" s="24"/>
      <c r="E76" s="24"/>
      <c r="F76" s="50">
        <f>F77</f>
        <v>4701.5</v>
      </c>
      <c r="G76" s="51"/>
      <c r="H76" s="51"/>
    </row>
    <row r="77" spans="1:8" ht="15.75">
      <c r="A77" s="86" t="s">
        <v>85</v>
      </c>
      <c r="B77" s="87" t="s">
        <v>540</v>
      </c>
      <c r="C77" s="92">
        <v>410</v>
      </c>
      <c r="D77" s="28"/>
      <c r="E77" s="28"/>
      <c r="F77" s="93">
        <v>4701.5</v>
      </c>
      <c r="G77" s="51"/>
      <c r="H77" s="51"/>
    </row>
    <row r="78" spans="1:8" ht="31.5">
      <c r="A78" s="48" t="s">
        <v>326</v>
      </c>
      <c r="B78" s="24" t="s">
        <v>327</v>
      </c>
      <c r="C78" s="49"/>
      <c r="D78" s="24" t="s">
        <v>9</v>
      </c>
      <c r="E78" s="24" t="s">
        <v>9</v>
      </c>
      <c r="F78" s="50">
        <f>SUM(F79+F87)</f>
        <v>3352.3</v>
      </c>
      <c r="G78" s="47">
        <v>7201877</v>
      </c>
      <c r="H78" s="47">
        <v>7234977</v>
      </c>
    </row>
    <row r="79" spans="1:8" ht="31.5">
      <c r="A79" s="48" t="s">
        <v>322</v>
      </c>
      <c r="B79" s="24" t="s">
        <v>328</v>
      </c>
      <c r="C79" s="49"/>
      <c r="D79" s="24" t="s">
        <v>9</v>
      </c>
      <c r="E79" s="24" t="s">
        <v>9</v>
      </c>
      <c r="F79" s="50">
        <f>SUM(F80+F83+F85)</f>
        <v>1019.6</v>
      </c>
      <c r="G79" s="47">
        <v>1878160</v>
      </c>
      <c r="H79" s="47">
        <v>1878160</v>
      </c>
    </row>
    <row r="80" spans="1:8" ht="31.5">
      <c r="A80" s="48" t="s">
        <v>195</v>
      </c>
      <c r="B80" s="24" t="s">
        <v>196</v>
      </c>
      <c r="C80" s="49"/>
      <c r="D80" s="24" t="s">
        <v>9</v>
      </c>
      <c r="E80" s="24" t="s">
        <v>9</v>
      </c>
      <c r="F80" s="50">
        <f>SUM(F81+F82)</f>
        <v>869.6</v>
      </c>
      <c r="G80" s="47">
        <v>1658160</v>
      </c>
      <c r="H80" s="47">
        <v>1658160</v>
      </c>
    </row>
    <row r="81" spans="1:8" ht="15.75">
      <c r="A81" s="86" t="s">
        <v>133</v>
      </c>
      <c r="B81" s="28" t="s">
        <v>196</v>
      </c>
      <c r="C81" s="92">
        <v>110</v>
      </c>
      <c r="D81" s="28"/>
      <c r="E81" s="28"/>
      <c r="F81" s="93">
        <v>300.6</v>
      </c>
      <c r="G81" s="47"/>
      <c r="H81" s="47"/>
    </row>
    <row r="82" spans="1:8" ht="31.5">
      <c r="A82" s="91" t="s">
        <v>18</v>
      </c>
      <c r="B82" s="28" t="s">
        <v>196</v>
      </c>
      <c r="C82" s="92">
        <v>240</v>
      </c>
      <c r="D82" s="28" t="s">
        <v>9</v>
      </c>
      <c r="E82" s="28" t="s">
        <v>9</v>
      </c>
      <c r="F82" s="93">
        <v>569</v>
      </c>
      <c r="G82" s="51">
        <v>912000</v>
      </c>
      <c r="H82" s="51">
        <v>912000</v>
      </c>
    </row>
    <row r="83" spans="1:8" ht="47.25">
      <c r="A83" s="48" t="s">
        <v>197</v>
      </c>
      <c r="B83" s="24" t="s">
        <v>198</v>
      </c>
      <c r="C83" s="49"/>
      <c r="D83" s="24" t="s">
        <v>9</v>
      </c>
      <c r="E83" s="24" t="s">
        <v>9</v>
      </c>
      <c r="F83" s="50">
        <f>SUM(F84)</f>
        <v>30</v>
      </c>
      <c r="G83" s="47">
        <v>100000</v>
      </c>
      <c r="H83" s="47">
        <v>100000</v>
      </c>
    </row>
    <row r="84" spans="1:8" ht="31.5">
      <c r="A84" s="91" t="s">
        <v>18</v>
      </c>
      <c r="B84" s="28" t="s">
        <v>198</v>
      </c>
      <c r="C84" s="92">
        <v>240</v>
      </c>
      <c r="D84" s="28" t="s">
        <v>9</v>
      </c>
      <c r="E84" s="28" t="s">
        <v>9</v>
      </c>
      <c r="F84" s="93">
        <v>30</v>
      </c>
      <c r="G84" s="51">
        <v>100000</v>
      </c>
      <c r="H84" s="51">
        <v>100000</v>
      </c>
    </row>
    <row r="85" spans="1:8" ht="31.5">
      <c r="A85" s="11" t="s">
        <v>557</v>
      </c>
      <c r="B85" s="9" t="s">
        <v>556</v>
      </c>
      <c r="C85" s="94"/>
      <c r="D85" s="24"/>
      <c r="E85" s="24"/>
      <c r="F85" s="50">
        <f>F86</f>
        <v>120</v>
      </c>
      <c r="G85" s="51"/>
      <c r="H85" s="51"/>
    </row>
    <row r="86" spans="1:8" ht="31.5">
      <c r="A86" s="91" t="s">
        <v>18</v>
      </c>
      <c r="B86" s="87" t="s">
        <v>556</v>
      </c>
      <c r="C86" s="92">
        <v>240</v>
      </c>
      <c r="D86" s="28"/>
      <c r="E86" s="28"/>
      <c r="F86" s="93">
        <v>120</v>
      </c>
      <c r="G86" s="51"/>
      <c r="H86" s="51"/>
    </row>
    <row r="87" spans="1:8" ht="31.5">
      <c r="A87" s="48" t="s">
        <v>329</v>
      </c>
      <c r="B87" s="24" t="s">
        <v>330</v>
      </c>
      <c r="C87" s="49"/>
      <c r="D87" s="24" t="s">
        <v>9</v>
      </c>
      <c r="E87" s="24" t="s">
        <v>9</v>
      </c>
      <c r="F87" s="50">
        <f>SUM(F88+F92+F95+F97+F100)</f>
        <v>2332.7000000000003</v>
      </c>
      <c r="G87" s="47">
        <v>5323717</v>
      </c>
      <c r="H87" s="47">
        <v>5356817</v>
      </c>
    </row>
    <row r="88" spans="1:8" ht="15.75">
      <c r="A88" s="48" t="s">
        <v>199</v>
      </c>
      <c r="B88" s="24" t="s">
        <v>200</v>
      </c>
      <c r="C88" s="49"/>
      <c r="D88" s="24" t="s">
        <v>9</v>
      </c>
      <c r="E88" s="24" t="s">
        <v>9</v>
      </c>
      <c r="F88" s="50">
        <f>SUM(F89:F91)</f>
        <v>744.5</v>
      </c>
      <c r="G88" s="47">
        <v>1155384</v>
      </c>
      <c r="H88" s="47">
        <v>1155384</v>
      </c>
    </row>
    <row r="89" spans="1:8" ht="15.75">
      <c r="A89" s="86" t="s">
        <v>133</v>
      </c>
      <c r="B89" s="28" t="s">
        <v>200</v>
      </c>
      <c r="C89" s="92">
        <v>110</v>
      </c>
      <c r="D89" s="28"/>
      <c r="E89" s="28"/>
      <c r="F89" s="93">
        <v>292.8</v>
      </c>
      <c r="G89" s="47"/>
      <c r="H89" s="47"/>
    </row>
    <row r="90" spans="1:8" ht="31.5">
      <c r="A90" s="91" t="s">
        <v>18</v>
      </c>
      <c r="B90" s="28" t="s">
        <v>200</v>
      </c>
      <c r="C90" s="92">
        <v>240</v>
      </c>
      <c r="D90" s="28" t="s">
        <v>9</v>
      </c>
      <c r="E90" s="28" t="s">
        <v>9</v>
      </c>
      <c r="F90" s="93">
        <v>222.5</v>
      </c>
      <c r="G90" s="51">
        <v>355539</v>
      </c>
      <c r="H90" s="51">
        <v>355539</v>
      </c>
    </row>
    <row r="91" spans="1:8" ht="15.75">
      <c r="A91" s="91" t="s">
        <v>137</v>
      </c>
      <c r="B91" s="28" t="s">
        <v>200</v>
      </c>
      <c r="C91" s="92">
        <v>610</v>
      </c>
      <c r="D91" s="28" t="s">
        <v>9</v>
      </c>
      <c r="E91" s="28" t="s">
        <v>9</v>
      </c>
      <c r="F91" s="93">
        <v>229.2</v>
      </c>
      <c r="G91" s="51">
        <v>229215</v>
      </c>
      <c r="H91" s="51">
        <v>229215</v>
      </c>
    </row>
    <row r="92" spans="1:8" ht="31.5">
      <c r="A92" s="48" t="s">
        <v>201</v>
      </c>
      <c r="B92" s="24" t="s">
        <v>202</v>
      </c>
      <c r="C92" s="49"/>
      <c r="D92" s="24" t="s">
        <v>9</v>
      </c>
      <c r="E92" s="24" t="s">
        <v>9</v>
      </c>
      <c r="F92" s="50">
        <f>SUM(F93+F94)</f>
        <v>920.7</v>
      </c>
      <c r="G92" s="47">
        <v>3569633</v>
      </c>
      <c r="H92" s="47">
        <v>3569633</v>
      </c>
    </row>
    <row r="93" spans="1:8" ht="31.5">
      <c r="A93" s="91" t="s">
        <v>18</v>
      </c>
      <c r="B93" s="28" t="s">
        <v>202</v>
      </c>
      <c r="C93" s="92">
        <v>240</v>
      </c>
      <c r="D93" s="28"/>
      <c r="E93" s="28"/>
      <c r="F93" s="93">
        <v>115.6</v>
      </c>
      <c r="G93" s="47"/>
      <c r="H93" s="47"/>
    </row>
    <row r="94" spans="1:8" ht="15.75">
      <c r="A94" s="91" t="s">
        <v>137</v>
      </c>
      <c r="B94" s="28" t="s">
        <v>202</v>
      </c>
      <c r="C94" s="92">
        <v>610</v>
      </c>
      <c r="D94" s="28" t="s">
        <v>9</v>
      </c>
      <c r="E94" s="28" t="s">
        <v>9</v>
      </c>
      <c r="F94" s="93">
        <v>805.1</v>
      </c>
      <c r="G94" s="51">
        <v>840893</v>
      </c>
      <c r="H94" s="51">
        <v>840893</v>
      </c>
    </row>
    <row r="95" spans="1:8" ht="15.75">
      <c r="A95" s="11" t="s">
        <v>203</v>
      </c>
      <c r="B95" s="9" t="s">
        <v>204</v>
      </c>
      <c r="C95" s="92"/>
      <c r="D95" s="28"/>
      <c r="E95" s="28"/>
      <c r="F95" s="50">
        <f>F96</f>
        <v>8</v>
      </c>
      <c r="G95" s="51"/>
      <c r="H95" s="51"/>
    </row>
    <row r="96" spans="1:8" ht="31.5">
      <c r="A96" s="86" t="s">
        <v>18</v>
      </c>
      <c r="B96" s="87" t="s">
        <v>204</v>
      </c>
      <c r="C96" s="92">
        <v>240</v>
      </c>
      <c r="D96" s="28"/>
      <c r="E96" s="28"/>
      <c r="F96" s="93">
        <v>8</v>
      </c>
      <c r="G96" s="51"/>
      <c r="H96" s="51"/>
    </row>
    <row r="97" spans="1:8" ht="15.75">
      <c r="A97" s="11" t="s">
        <v>559</v>
      </c>
      <c r="B97" s="9" t="s">
        <v>558</v>
      </c>
      <c r="C97" s="92"/>
      <c r="D97" s="28"/>
      <c r="E97" s="28"/>
      <c r="F97" s="50">
        <f>F98+F99</f>
        <v>658.7</v>
      </c>
      <c r="G97" s="51"/>
      <c r="H97" s="51"/>
    </row>
    <row r="98" spans="1:8" ht="31.5">
      <c r="A98" s="91" t="s">
        <v>18</v>
      </c>
      <c r="B98" s="9" t="s">
        <v>558</v>
      </c>
      <c r="C98" s="92">
        <v>240</v>
      </c>
      <c r="D98" s="28"/>
      <c r="E98" s="28"/>
      <c r="F98" s="93">
        <v>152.1</v>
      </c>
      <c r="G98" s="51"/>
      <c r="H98" s="51"/>
    </row>
    <row r="99" spans="1:8" ht="15.75">
      <c r="A99" s="91" t="s">
        <v>137</v>
      </c>
      <c r="B99" s="9" t="s">
        <v>558</v>
      </c>
      <c r="C99" s="92">
        <v>610</v>
      </c>
      <c r="D99" s="28"/>
      <c r="E99" s="28"/>
      <c r="F99" s="93">
        <v>506.6</v>
      </c>
      <c r="G99" s="51"/>
      <c r="H99" s="51"/>
    </row>
    <row r="100" spans="1:8" ht="31.5">
      <c r="A100" s="11" t="s">
        <v>201</v>
      </c>
      <c r="B100" s="9" t="s">
        <v>205</v>
      </c>
      <c r="C100" s="92"/>
      <c r="D100" s="28"/>
      <c r="E100" s="28"/>
      <c r="F100" s="50">
        <f>F101</f>
        <v>0.8</v>
      </c>
      <c r="G100" s="51"/>
      <c r="H100" s="51"/>
    </row>
    <row r="101" spans="1:8" ht="31.5">
      <c r="A101" s="11" t="s">
        <v>18</v>
      </c>
      <c r="B101" s="9" t="s">
        <v>205</v>
      </c>
      <c r="C101" s="92">
        <v>240</v>
      </c>
      <c r="D101" s="28"/>
      <c r="E101" s="28"/>
      <c r="F101" s="93">
        <v>0.8</v>
      </c>
      <c r="G101" s="51"/>
      <c r="H101" s="51"/>
    </row>
    <row r="102" spans="1:8" ht="15.75">
      <c r="A102" s="48" t="s">
        <v>331</v>
      </c>
      <c r="B102" s="24" t="s">
        <v>332</v>
      </c>
      <c r="C102" s="49"/>
      <c r="D102" s="24" t="s">
        <v>9</v>
      </c>
      <c r="E102" s="24" t="s">
        <v>9</v>
      </c>
      <c r="F102" s="50">
        <f>SUM(F103)</f>
        <v>10650.699999999999</v>
      </c>
      <c r="G102" s="47">
        <v>23801976</v>
      </c>
      <c r="H102" s="47">
        <v>24346651</v>
      </c>
    </row>
    <row r="103" spans="1:8" ht="31.5">
      <c r="A103" s="48" t="s">
        <v>322</v>
      </c>
      <c r="B103" s="24" t="s">
        <v>333</v>
      </c>
      <c r="C103" s="49"/>
      <c r="D103" s="24" t="s">
        <v>9</v>
      </c>
      <c r="E103" s="24" t="s">
        <v>9</v>
      </c>
      <c r="F103" s="50">
        <f>SUM(F104+F108+F110+F112)</f>
        <v>10650.699999999999</v>
      </c>
      <c r="G103" s="47">
        <v>23801976</v>
      </c>
      <c r="H103" s="47">
        <v>24346651</v>
      </c>
    </row>
    <row r="104" spans="1:8" ht="15.75">
      <c r="A104" s="48" t="s">
        <v>215</v>
      </c>
      <c r="B104" s="24" t="s">
        <v>216</v>
      </c>
      <c r="C104" s="49"/>
      <c r="D104" s="24" t="s">
        <v>9</v>
      </c>
      <c r="E104" s="24" t="s">
        <v>9</v>
      </c>
      <c r="F104" s="50">
        <f>SUM(F105:F107)</f>
        <v>9978.999999999998</v>
      </c>
      <c r="G104" s="47">
        <v>23051976</v>
      </c>
      <c r="H104" s="47">
        <v>23696651</v>
      </c>
    </row>
    <row r="105" spans="1:8" ht="15.75">
      <c r="A105" s="91" t="s">
        <v>133</v>
      </c>
      <c r="B105" s="28" t="s">
        <v>216</v>
      </c>
      <c r="C105" s="92">
        <v>110</v>
      </c>
      <c r="D105" s="28" t="s">
        <v>9</v>
      </c>
      <c r="E105" s="28" t="s">
        <v>9</v>
      </c>
      <c r="F105" s="93">
        <v>8977.8</v>
      </c>
      <c r="G105" s="51">
        <v>21234366</v>
      </c>
      <c r="H105" s="51">
        <v>22256785</v>
      </c>
    </row>
    <row r="106" spans="1:8" ht="31.5">
      <c r="A106" s="91" t="s">
        <v>18</v>
      </c>
      <c r="B106" s="28" t="s">
        <v>216</v>
      </c>
      <c r="C106" s="92">
        <v>240</v>
      </c>
      <c r="D106" s="28" t="s">
        <v>9</v>
      </c>
      <c r="E106" s="28" t="s">
        <v>9</v>
      </c>
      <c r="F106" s="93">
        <v>855.3</v>
      </c>
      <c r="G106" s="51">
        <v>1578810</v>
      </c>
      <c r="H106" s="51">
        <v>1200566</v>
      </c>
    </row>
    <row r="107" spans="1:8" ht="15.75">
      <c r="A107" s="91" t="s">
        <v>33</v>
      </c>
      <c r="B107" s="28" t="s">
        <v>216</v>
      </c>
      <c r="C107" s="92">
        <v>850</v>
      </c>
      <c r="D107" s="28" t="s">
        <v>9</v>
      </c>
      <c r="E107" s="28" t="s">
        <v>9</v>
      </c>
      <c r="F107" s="93">
        <v>145.9</v>
      </c>
      <c r="G107" s="51">
        <v>238800</v>
      </c>
      <c r="H107" s="51">
        <v>239300</v>
      </c>
    </row>
    <row r="108" spans="1:8" ht="31.5">
      <c r="A108" s="48" t="s">
        <v>217</v>
      </c>
      <c r="B108" s="24" t="s">
        <v>218</v>
      </c>
      <c r="C108" s="49"/>
      <c r="D108" s="24" t="s">
        <v>9</v>
      </c>
      <c r="E108" s="24" t="s">
        <v>9</v>
      </c>
      <c r="F108" s="50">
        <f>SUM(F109)</f>
        <v>22</v>
      </c>
      <c r="G108" s="47">
        <v>100000</v>
      </c>
      <c r="H108" s="47">
        <v>100000</v>
      </c>
    </row>
    <row r="109" spans="1:8" ht="31.5">
      <c r="A109" s="91" t="s">
        <v>18</v>
      </c>
      <c r="B109" s="28" t="s">
        <v>218</v>
      </c>
      <c r="C109" s="92">
        <v>240</v>
      </c>
      <c r="D109" s="28" t="s">
        <v>9</v>
      </c>
      <c r="E109" s="28" t="s">
        <v>9</v>
      </c>
      <c r="F109" s="93">
        <v>22</v>
      </c>
      <c r="G109" s="51">
        <v>100000</v>
      </c>
      <c r="H109" s="51">
        <v>100000</v>
      </c>
    </row>
    <row r="110" spans="1:8" ht="15.75">
      <c r="A110" s="48" t="s">
        <v>219</v>
      </c>
      <c r="B110" s="24" t="s">
        <v>220</v>
      </c>
      <c r="C110" s="49"/>
      <c r="D110" s="24" t="s">
        <v>9</v>
      </c>
      <c r="E110" s="24" t="s">
        <v>9</v>
      </c>
      <c r="F110" s="50">
        <f>SUM(F111)</f>
        <v>529.7</v>
      </c>
      <c r="G110" s="47">
        <v>500000</v>
      </c>
      <c r="H110" s="47">
        <v>400000</v>
      </c>
    </row>
    <row r="111" spans="1:8" ht="31.5">
      <c r="A111" s="91" t="s">
        <v>18</v>
      </c>
      <c r="B111" s="28" t="s">
        <v>220</v>
      </c>
      <c r="C111" s="92">
        <v>240</v>
      </c>
      <c r="D111" s="28" t="s">
        <v>9</v>
      </c>
      <c r="E111" s="28" t="s">
        <v>9</v>
      </c>
      <c r="F111" s="93">
        <v>529.7</v>
      </c>
      <c r="G111" s="51">
        <v>500000</v>
      </c>
      <c r="H111" s="51">
        <v>400000</v>
      </c>
    </row>
    <row r="112" spans="1:8" ht="31.5">
      <c r="A112" s="11" t="s">
        <v>570</v>
      </c>
      <c r="B112" s="9" t="s">
        <v>569</v>
      </c>
      <c r="C112" s="94"/>
      <c r="D112" s="24"/>
      <c r="E112" s="24"/>
      <c r="F112" s="50">
        <f>F113+F114</f>
        <v>120</v>
      </c>
      <c r="G112" s="51"/>
      <c r="H112" s="51"/>
    </row>
    <row r="113" spans="1:8" ht="31.5">
      <c r="A113" s="86" t="s">
        <v>18</v>
      </c>
      <c r="B113" s="87" t="s">
        <v>569</v>
      </c>
      <c r="C113" s="92">
        <v>240</v>
      </c>
      <c r="D113" s="28"/>
      <c r="E113" s="28"/>
      <c r="F113" s="93">
        <v>60</v>
      </c>
      <c r="G113" s="51"/>
      <c r="H113" s="51"/>
    </row>
    <row r="114" spans="1:8" ht="15.75">
      <c r="A114" s="86" t="s">
        <v>137</v>
      </c>
      <c r="B114" s="87" t="s">
        <v>569</v>
      </c>
      <c r="C114" s="92">
        <v>610</v>
      </c>
      <c r="D114" s="28"/>
      <c r="E114" s="28"/>
      <c r="F114" s="93">
        <v>60</v>
      </c>
      <c r="G114" s="51"/>
      <c r="H114" s="51"/>
    </row>
    <row r="115" spans="1:8" ht="31.5">
      <c r="A115" s="48" t="s">
        <v>334</v>
      </c>
      <c r="B115" s="24" t="s">
        <v>335</v>
      </c>
      <c r="C115" s="49"/>
      <c r="D115" s="24" t="s">
        <v>9</v>
      </c>
      <c r="E115" s="24" t="s">
        <v>9</v>
      </c>
      <c r="F115" s="50">
        <f>SUM(F116+F132)</f>
        <v>79670.6</v>
      </c>
      <c r="G115" s="47">
        <v>57248180</v>
      </c>
      <c r="H115" s="47">
        <v>53474418</v>
      </c>
    </row>
    <row r="116" spans="1:8" ht="31.5">
      <c r="A116" s="48" t="s">
        <v>322</v>
      </c>
      <c r="B116" s="24" t="s">
        <v>336</v>
      </c>
      <c r="C116" s="49"/>
      <c r="D116" s="24" t="s">
        <v>9</v>
      </c>
      <c r="E116" s="24" t="s">
        <v>9</v>
      </c>
      <c r="F116" s="50">
        <f>SUM(F117+F121+F123+F125+F128+F130)</f>
        <v>26876.3</v>
      </c>
      <c r="G116" s="47">
        <v>57248180</v>
      </c>
      <c r="H116" s="47">
        <v>53474418</v>
      </c>
    </row>
    <row r="117" spans="1:8" ht="31.5">
      <c r="A117" s="48" t="s">
        <v>157</v>
      </c>
      <c r="B117" s="24" t="s">
        <v>158</v>
      </c>
      <c r="C117" s="49"/>
      <c r="D117" s="24" t="s">
        <v>9</v>
      </c>
      <c r="E117" s="24" t="s">
        <v>9</v>
      </c>
      <c r="F117" s="50">
        <f>SUM(F118:F120)</f>
        <v>20392.399999999998</v>
      </c>
      <c r="G117" s="47">
        <v>41864174</v>
      </c>
      <c r="H117" s="47">
        <v>42864174</v>
      </c>
    </row>
    <row r="118" spans="1:8" ht="15.75">
      <c r="A118" s="91" t="s">
        <v>133</v>
      </c>
      <c r="B118" s="28" t="s">
        <v>158</v>
      </c>
      <c r="C118" s="92">
        <v>110</v>
      </c>
      <c r="D118" s="28" t="s">
        <v>9</v>
      </c>
      <c r="E118" s="28" t="s">
        <v>9</v>
      </c>
      <c r="F118" s="93">
        <v>18583.8</v>
      </c>
      <c r="G118" s="51">
        <v>39140430</v>
      </c>
      <c r="H118" s="51">
        <v>41466756</v>
      </c>
    </row>
    <row r="119" spans="1:8" ht="31.5">
      <c r="A119" s="91" t="s">
        <v>18</v>
      </c>
      <c r="B119" s="28" t="s">
        <v>158</v>
      </c>
      <c r="C119" s="92">
        <v>240</v>
      </c>
      <c r="D119" s="28" t="s">
        <v>9</v>
      </c>
      <c r="E119" s="28" t="s">
        <v>9</v>
      </c>
      <c r="F119" s="93">
        <v>1675.6</v>
      </c>
      <c r="G119" s="51">
        <v>2478744</v>
      </c>
      <c r="H119" s="51">
        <v>1147418</v>
      </c>
    </row>
    <row r="120" spans="1:8" ht="15.75">
      <c r="A120" s="91" t="s">
        <v>33</v>
      </c>
      <c r="B120" s="28" t="s">
        <v>158</v>
      </c>
      <c r="C120" s="92">
        <v>850</v>
      </c>
      <c r="D120" s="28" t="s">
        <v>9</v>
      </c>
      <c r="E120" s="28" t="s">
        <v>9</v>
      </c>
      <c r="F120" s="93">
        <v>133</v>
      </c>
      <c r="G120" s="51">
        <v>245000</v>
      </c>
      <c r="H120" s="51">
        <v>250000</v>
      </c>
    </row>
    <row r="121" spans="1:8" ht="31.5">
      <c r="A121" s="48" t="s">
        <v>159</v>
      </c>
      <c r="B121" s="24" t="s">
        <v>160</v>
      </c>
      <c r="C121" s="49"/>
      <c r="D121" s="24" t="s">
        <v>9</v>
      </c>
      <c r="E121" s="24" t="s">
        <v>9</v>
      </c>
      <c r="F121" s="50">
        <f>SUM(F122)</f>
        <v>3964.4</v>
      </c>
      <c r="G121" s="47">
        <v>5437305</v>
      </c>
      <c r="H121" s="47">
        <v>5763543</v>
      </c>
    </row>
    <row r="122" spans="1:8" ht="15.75">
      <c r="A122" s="91" t="s">
        <v>137</v>
      </c>
      <c r="B122" s="28" t="s">
        <v>160</v>
      </c>
      <c r="C122" s="92">
        <v>610</v>
      </c>
      <c r="D122" s="28" t="s">
        <v>9</v>
      </c>
      <c r="E122" s="28" t="s">
        <v>9</v>
      </c>
      <c r="F122" s="93">
        <v>3964.4</v>
      </c>
      <c r="G122" s="51">
        <v>5437305</v>
      </c>
      <c r="H122" s="51">
        <v>5763543</v>
      </c>
    </row>
    <row r="123" spans="1:8" ht="31.5">
      <c r="A123" s="48" t="s">
        <v>161</v>
      </c>
      <c r="B123" s="24" t="s">
        <v>162</v>
      </c>
      <c r="C123" s="49"/>
      <c r="D123" s="24" t="s">
        <v>9</v>
      </c>
      <c r="E123" s="24" t="s">
        <v>9</v>
      </c>
      <c r="F123" s="50">
        <f>SUM(F124)</f>
        <v>90.7</v>
      </c>
      <c r="G123" s="47">
        <v>400000</v>
      </c>
      <c r="H123" s="47">
        <v>300000</v>
      </c>
    </row>
    <row r="124" spans="1:8" ht="31.5">
      <c r="A124" s="91" t="s">
        <v>18</v>
      </c>
      <c r="B124" s="28" t="s">
        <v>162</v>
      </c>
      <c r="C124" s="92">
        <v>240</v>
      </c>
      <c r="D124" s="28" t="s">
        <v>9</v>
      </c>
      <c r="E124" s="28" t="s">
        <v>9</v>
      </c>
      <c r="F124" s="93">
        <v>90.7</v>
      </c>
      <c r="G124" s="51">
        <v>400000</v>
      </c>
      <c r="H124" s="51">
        <v>300000</v>
      </c>
    </row>
    <row r="125" spans="1:8" ht="47.25">
      <c r="A125" s="48" t="s">
        <v>163</v>
      </c>
      <c r="B125" s="24" t="s">
        <v>164</v>
      </c>
      <c r="C125" s="49"/>
      <c r="D125" s="24" t="s">
        <v>9</v>
      </c>
      <c r="E125" s="24" t="s">
        <v>9</v>
      </c>
      <c r="F125" s="50">
        <f>SUM(F126:F127)</f>
        <v>2090.3</v>
      </c>
      <c r="G125" s="47">
        <v>3876301</v>
      </c>
      <c r="H125" s="47">
        <v>3876301</v>
      </c>
    </row>
    <row r="126" spans="1:8" ht="15.75">
      <c r="A126" s="48" t="s">
        <v>133</v>
      </c>
      <c r="B126" s="24" t="s">
        <v>164</v>
      </c>
      <c r="C126" s="49">
        <v>110</v>
      </c>
      <c r="D126" s="24" t="s">
        <v>9</v>
      </c>
      <c r="E126" s="24" t="s">
        <v>9</v>
      </c>
      <c r="F126" s="50">
        <v>1836.3</v>
      </c>
      <c r="G126" s="51">
        <v>3513611</v>
      </c>
      <c r="H126" s="51">
        <v>3513611</v>
      </c>
    </row>
    <row r="127" spans="1:8" ht="15.75">
      <c r="A127" s="48" t="s">
        <v>137</v>
      </c>
      <c r="B127" s="24" t="s">
        <v>164</v>
      </c>
      <c r="C127" s="49">
        <v>610</v>
      </c>
      <c r="D127" s="24" t="s">
        <v>9</v>
      </c>
      <c r="E127" s="24" t="s">
        <v>9</v>
      </c>
      <c r="F127" s="50">
        <v>254</v>
      </c>
      <c r="G127" s="51">
        <v>362690</v>
      </c>
      <c r="H127" s="51">
        <v>362690</v>
      </c>
    </row>
    <row r="128" spans="1:8" ht="31.5">
      <c r="A128" s="11" t="s">
        <v>165</v>
      </c>
      <c r="B128" s="9" t="s">
        <v>166</v>
      </c>
      <c r="C128" s="95"/>
      <c r="D128" s="24"/>
      <c r="E128" s="24"/>
      <c r="F128" s="50">
        <f>F129</f>
        <v>300</v>
      </c>
      <c r="G128" s="51"/>
      <c r="H128" s="51"/>
    </row>
    <row r="129" spans="1:8" ht="31.5">
      <c r="A129" s="86" t="s">
        <v>18</v>
      </c>
      <c r="B129" s="87" t="s">
        <v>166</v>
      </c>
      <c r="C129" s="92">
        <v>240</v>
      </c>
      <c r="D129" s="28"/>
      <c r="E129" s="28"/>
      <c r="F129" s="93">
        <v>300</v>
      </c>
      <c r="G129" s="51"/>
      <c r="H129" s="51"/>
    </row>
    <row r="130" spans="1:8" ht="31.5">
      <c r="A130" s="11" t="s">
        <v>167</v>
      </c>
      <c r="B130" s="9" t="s">
        <v>168</v>
      </c>
      <c r="C130" s="95"/>
      <c r="D130" s="24"/>
      <c r="E130" s="24"/>
      <c r="F130" s="50">
        <f>F131</f>
        <v>38.5</v>
      </c>
      <c r="G130" s="51"/>
      <c r="H130" s="51"/>
    </row>
    <row r="131" spans="1:8" ht="31.5">
      <c r="A131" s="86" t="s">
        <v>18</v>
      </c>
      <c r="B131" s="87" t="s">
        <v>168</v>
      </c>
      <c r="C131" s="92">
        <v>240</v>
      </c>
      <c r="D131" s="28"/>
      <c r="E131" s="28"/>
      <c r="F131" s="93">
        <v>38.5</v>
      </c>
      <c r="G131" s="51"/>
      <c r="H131" s="51"/>
    </row>
    <row r="132" spans="1:8" ht="31.5">
      <c r="A132" s="48" t="s">
        <v>337</v>
      </c>
      <c r="B132" s="24" t="s">
        <v>338</v>
      </c>
      <c r="C132" s="49"/>
      <c r="D132" s="24" t="s">
        <v>9</v>
      </c>
      <c r="E132" s="24" t="s">
        <v>9</v>
      </c>
      <c r="F132" s="50">
        <f>SUM(F133+F135)</f>
        <v>52794.3</v>
      </c>
      <c r="G132" s="47"/>
      <c r="H132" s="47"/>
    </row>
    <row r="133" spans="1:8" ht="15.75">
      <c r="A133" s="48" t="s">
        <v>169</v>
      </c>
      <c r="B133" s="24" t="s">
        <v>170</v>
      </c>
      <c r="C133" s="49"/>
      <c r="D133" s="24" t="s">
        <v>9</v>
      </c>
      <c r="E133" s="24" t="s">
        <v>9</v>
      </c>
      <c r="F133" s="50">
        <f>SUM(F134)</f>
        <v>49990</v>
      </c>
      <c r="G133" s="47"/>
      <c r="H133" s="47"/>
    </row>
    <row r="134" spans="1:8" ht="15.75">
      <c r="A134" s="91" t="s">
        <v>85</v>
      </c>
      <c r="B134" s="28" t="s">
        <v>170</v>
      </c>
      <c r="C134" s="92">
        <v>410</v>
      </c>
      <c r="D134" s="28" t="s">
        <v>9</v>
      </c>
      <c r="E134" s="28" t="s">
        <v>9</v>
      </c>
      <c r="F134" s="93">
        <v>49990</v>
      </c>
      <c r="G134" s="51"/>
      <c r="H134" s="51"/>
    </row>
    <row r="135" spans="1:8" ht="31.5">
      <c r="A135" s="48" t="s">
        <v>171</v>
      </c>
      <c r="B135" s="24" t="s">
        <v>172</v>
      </c>
      <c r="C135" s="49"/>
      <c r="D135" s="24" t="s">
        <v>9</v>
      </c>
      <c r="E135" s="24" t="s">
        <v>9</v>
      </c>
      <c r="F135" s="50">
        <f>SUM(F136)</f>
        <v>2804.3</v>
      </c>
      <c r="G135" s="47"/>
      <c r="H135" s="47"/>
    </row>
    <row r="136" spans="1:8" ht="15.75">
      <c r="A136" s="91" t="s">
        <v>85</v>
      </c>
      <c r="B136" s="28" t="s">
        <v>172</v>
      </c>
      <c r="C136" s="92">
        <v>410</v>
      </c>
      <c r="D136" s="28" t="s">
        <v>9</v>
      </c>
      <c r="E136" s="28" t="s">
        <v>9</v>
      </c>
      <c r="F136" s="93">
        <v>2804.3</v>
      </c>
      <c r="G136" s="51"/>
      <c r="H136" s="51"/>
    </row>
    <row r="137" spans="1:8" ht="31.5">
      <c r="A137" s="48" t="s">
        <v>339</v>
      </c>
      <c r="B137" s="24" t="s">
        <v>340</v>
      </c>
      <c r="C137" s="49"/>
      <c r="D137" s="24" t="s">
        <v>9</v>
      </c>
      <c r="E137" s="24" t="s">
        <v>9</v>
      </c>
      <c r="F137" s="50">
        <f>SUM(F138+F171+F175)</f>
        <v>281496.39999999997</v>
      </c>
      <c r="G137" s="47">
        <v>340684736</v>
      </c>
      <c r="H137" s="47">
        <v>349703387</v>
      </c>
    </row>
    <row r="138" spans="1:8" ht="31.5">
      <c r="A138" s="48" t="s">
        <v>322</v>
      </c>
      <c r="B138" s="24" t="s">
        <v>341</v>
      </c>
      <c r="C138" s="49"/>
      <c r="D138" s="24" t="s">
        <v>9</v>
      </c>
      <c r="E138" s="24" t="s">
        <v>9</v>
      </c>
      <c r="F138" s="50">
        <f>SUM(F139+F143+F147+F149+F151+F153+F155+F157+F160+F162+F166+F169)</f>
        <v>279139.89999999997</v>
      </c>
      <c r="G138" s="47">
        <v>340684736</v>
      </c>
      <c r="H138" s="47">
        <v>349703387</v>
      </c>
    </row>
    <row r="139" spans="1:8" ht="31.5">
      <c r="A139" s="48" t="s">
        <v>173</v>
      </c>
      <c r="B139" s="24" t="s">
        <v>174</v>
      </c>
      <c r="C139" s="49"/>
      <c r="D139" s="24" t="s">
        <v>9</v>
      </c>
      <c r="E139" s="24" t="s">
        <v>9</v>
      </c>
      <c r="F139" s="50">
        <f>SUM(F140:F142)</f>
        <v>21598.8</v>
      </c>
      <c r="G139" s="47">
        <v>38753939</v>
      </c>
      <c r="H139" s="47">
        <v>38753939</v>
      </c>
    </row>
    <row r="140" spans="1:8" ht="15.75">
      <c r="A140" s="91" t="s">
        <v>133</v>
      </c>
      <c r="B140" s="28" t="s">
        <v>174</v>
      </c>
      <c r="C140" s="92">
        <v>110</v>
      </c>
      <c r="D140" s="28" t="s">
        <v>9</v>
      </c>
      <c r="E140" s="28" t="s">
        <v>9</v>
      </c>
      <c r="F140" s="93">
        <v>116.8</v>
      </c>
      <c r="G140" s="51">
        <v>4959800</v>
      </c>
      <c r="H140" s="51">
        <v>4999800</v>
      </c>
    </row>
    <row r="141" spans="1:8" ht="31.5">
      <c r="A141" s="91" t="s">
        <v>18</v>
      </c>
      <c r="B141" s="28" t="s">
        <v>174</v>
      </c>
      <c r="C141" s="92">
        <v>240</v>
      </c>
      <c r="D141" s="28" t="s">
        <v>9</v>
      </c>
      <c r="E141" s="28" t="s">
        <v>9</v>
      </c>
      <c r="F141" s="93">
        <v>19189.4</v>
      </c>
      <c r="G141" s="51">
        <v>30834139</v>
      </c>
      <c r="H141" s="51">
        <v>30804139</v>
      </c>
    </row>
    <row r="142" spans="1:8" ht="15.75">
      <c r="A142" s="91" t="s">
        <v>33</v>
      </c>
      <c r="B142" s="28" t="s">
        <v>174</v>
      </c>
      <c r="C142" s="92">
        <v>850</v>
      </c>
      <c r="D142" s="28" t="s">
        <v>9</v>
      </c>
      <c r="E142" s="28" t="s">
        <v>9</v>
      </c>
      <c r="F142" s="93">
        <v>2292.6</v>
      </c>
      <c r="G142" s="51">
        <v>2960000</v>
      </c>
      <c r="H142" s="51">
        <v>2950000</v>
      </c>
    </row>
    <row r="143" spans="1:8" ht="31.5">
      <c r="A143" s="48" t="s">
        <v>175</v>
      </c>
      <c r="B143" s="24" t="s">
        <v>176</v>
      </c>
      <c r="C143" s="49"/>
      <c r="D143" s="24" t="s">
        <v>9</v>
      </c>
      <c r="E143" s="24" t="s">
        <v>9</v>
      </c>
      <c r="F143" s="50">
        <f>SUM(F144:F146)</f>
        <v>5355.6</v>
      </c>
      <c r="G143" s="47">
        <v>5517519</v>
      </c>
      <c r="H143" s="47">
        <v>5836570</v>
      </c>
    </row>
    <row r="144" spans="1:8" ht="15.75">
      <c r="A144" s="91" t="s">
        <v>133</v>
      </c>
      <c r="B144" s="28" t="s">
        <v>176</v>
      </c>
      <c r="C144" s="92">
        <v>110</v>
      </c>
      <c r="D144" s="28" t="s">
        <v>9</v>
      </c>
      <c r="E144" s="28" t="s">
        <v>9</v>
      </c>
      <c r="F144" s="93">
        <v>2601</v>
      </c>
      <c r="G144" s="51">
        <v>5317519</v>
      </c>
      <c r="H144" s="51">
        <v>5636570</v>
      </c>
    </row>
    <row r="145" spans="1:8" ht="31.5">
      <c r="A145" s="91" t="s">
        <v>18</v>
      </c>
      <c r="B145" s="28" t="s">
        <v>176</v>
      </c>
      <c r="C145" s="92">
        <v>240</v>
      </c>
      <c r="D145" s="28" t="s">
        <v>9</v>
      </c>
      <c r="E145" s="28" t="s">
        <v>9</v>
      </c>
      <c r="F145" s="93">
        <v>90.4</v>
      </c>
      <c r="G145" s="51">
        <v>200000</v>
      </c>
      <c r="H145" s="51">
        <v>200000</v>
      </c>
    </row>
    <row r="146" spans="1:8" ht="15.75">
      <c r="A146" s="91" t="s">
        <v>137</v>
      </c>
      <c r="B146" s="28" t="s">
        <v>176</v>
      </c>
      <c r="C146" s="92">
        <v>610</v>
      </c>
      <c r="D146" s="28" t="s">
        <v>9</v>
      </c>
      <c r="E146" s="28" t="s">
        <v>9</v>
      </c>
      <c r="F146" s="93">
        <v>2664.2</v>
      </c>
      <c r="G146" s="51"/>
      <c r="H146" s="51"/>
    </row>
    <row r="147" spans="1:8" ht="15.75">
      <c r="A147" s="48" t="s">
        <v>177</v>
      </c>
      <c r="B147" s="24" t="s">
        <v>178</v>
      </c>
      <c r="C147" s="49"/>
      <c r="D147" s="24" t="s">
        <v>9</v>
      </c>
      <c r="E147" s="24" t="s">
        <v>9</v>
      </c>
      <c r="F147" s="50">
        <f>SUM(F148)</f>
        <v>14381</v>
      </c>
      <c r="G147" s="47">
        <v>20543866</v>
      </c>
      <c r="H147" s="47">
        <v>20543866</v>
      </c>
    </row>
    <row r="148" spans="1:8" ht="15.75">
      <c r="A148" s="91" t="s">
        <v>137</v>
      </c>
      <c r="B148" s="28" t="s">
        <v>178</v>
      </c>
      <c r="C148" s="92">
        <v>610</v>
      </c>
      <c r="D148" s="28" t="s">
        <v>9</v>
      </c>
      <c r="E148" s="28" t="s">
        <v>9</v>
      </c>
      <c r="F148" s="93">
        <v>14381</v>
      </c>
      <c r="G148" s="51">
        <v>20543866</v>
      </c>
      <c r="H148" s="51">
        <v>20543866</v>
      </c>
    </row>
    <row r="149" spans="1:8" ht="15.75">
      <c r="A149" s="48" t="s">
        <v>101</v>
      </c>
      <c r="B149" s="24" t="s">
        <v>102</v>
      </c>
      <c r="C149" s="49"/>
      <c r="D149" s="24" t="s">
        <v>9</v>
      </c>
      <c r="E149" s="24" t="s">
        <v>9</v>
      </c>
      <c r="F149" s="50">
        <f>SUM(F150)</f>
        <v>869</v>
      </c>
      <c r="G149" s="47">
        <v>1675212</v>
      </c>
      <c r="H149" s="47">
        <v>1675212</v>
      </c>
    </row>
    <row r="150" spans="1:8" ht="31.5">
      <c r="A150" s="91" t="s">
        <v>93</v>
      </c>
      <c r="B150" s="28" t="s">
        <v>102</v>
      </c>
      <c r="C150" s="92">
        <v>810</v>
      </c>
      <c r="D150" s="28" t="s">
        <v>9</v>
      </c>
      <c r="E150" s="28" t="s">
        <v>9</v>
      </c>
      <c r="F150" s="93">
        <v>869</v>
      </c>
      <c r="G150" s="51">
        <v>1675212</v>
      </c>
      <c r="H150" s="51">
        <v>1675212</v>
      </c>
    </row>
    <row r="151" spans="1:8" ht="31.5">
      <c r="A151" s="48" t="s">
        <v>179</v>
      </c>
      <c r="B151" s="24" t="s">
        <v>180</v>
      </c>
      <c r="C151" s="49"/>
      <c r="D151" s="24" t="s">
        <v>9</v>
      </c>
      <c r="E151" s="24" t="s">
        <v>9</v>
      </c>
      <c r="F151" s="50">
        <f>SUM(F152)</f>
        <v>94.7</v>
      </c>
      <c r="G151" s="47">
        <v>540000</v>
      </c>
      <c r="H151" s="47">
        <v>540000</v>
      </c>
    </row>
    <row r="152" spans="1:8" ht="31.5">
      <c r="A152" s="91" t="s">
        <v>18</v>
      </c>
      <c r="B152" s="28" t="s">
        <v>180</v>
      </c>
      <c r="C152" s="92">
        <v>240</v>
      </c>
      <c r="D152" s="28" t="s">
        <v>9</v>
      </c>
      <c r="E152" s="28" t="s">
        <v>9</v>
      </c>
      <c r="F152" s="93">
        <v>94.7</v>
      </c>
      <c r="G152" s="51">
        <v>540000</v>
      </c>
      <c r="H152" s="51">
        <v>540000</v>
      </c>
    </row>
    <row r="153" spans="1:8" ht="31.5">
      <c r="A153" s="11" t="s">
        <v>549</v>
      </c>
      <c r="B153" s="9" t="s">
        <v>548</v>
      </c>
      <c r="C153" s="95"/>
      <c r="D153" s="24"/>
      <c r="E153" s="24"/>
      <c r="F153" s="50">
        <f>F154</f>
        <v>137.3</v>
      </c>
      <c r="G153" s="51"/>
      <c r="H153" s="51"/>
    </row>
    <row r="154" spans="1:8" ht="31.5">
      <c r="A154" s="86" t="s">
        <v>18</v>
      </c>
      <c r="B154" s="87" t="s">
        <v>548</v>
      </c>
      <c r="C154" s="92">
        <v>240</v>
      </c>
      <c r="D154" s="28"/>
      <c r="E154" s="28"/>
      <c r="F154" s="93">
        <v>137.3</v>
      </c>
      <c r="G154" s="51"/>
      <c r="H154" s="51"/>
    </row>
    <row r="155" spans="1:8" ht="31.5">
      <c r="A155" s="48" t="s">
        <v>181</v>
      </c>
      <c r="B155" s="24" t="s">
        <v>182</v>
      </c>
      <c r="C155" s="49"/>
      <c r="D155" s="24" t="s">
        <v>9</v>
      </c>
      <c r="E155" s="24" t="s">
        <v>9</v>
      </c>
      <c r="F155" s="50">
        <f>SUM(F156)</f>
        <v>21.2</v>
      </c>
      <c r="G155" s="47">
        <v>9000000</v>
      </c>
      <c r="H155" s="47">
        <v>6000000</v>
      </c>
    </row>
    <row r="156" spans="1:8" ht="31.5">
      <c r="A156" s="91" t="s">
        <v>18</v>
      </c>
      <c r="B156" s="28" t="s">
        <v>182</v>
      </c>
      <c r="C156" s="92">
        <v>240</v>
      </c>
      <c r="D156" s="28" t="s">
        <v>9</v>
      </c>
      <c r="E156" s="28" t="s">
        <v>9</v>
      </c>
      <c r="F156" s="93">
        <v>21.2</v>
      </c>
      <c r="G156" s="51"/>
      <c r="H156" s="51"/>
    </row>
    <row r="157" spans="1:8" ht="31.5">
      <c r="A157" s="11" t="s">
        <v>551</v>
      </c>
      <c r="B157" s="9" t="s">
        <v>550</v>
      </c>
      <c r="C157" s="92"/>
      <c r="D157" s="28"/>
      <c r="E157" s="28"/>
      <c r="F157" s="50">
        <f>F158+F159</f>
        <v>3828.7</v>
      </c>
      <c r="G157" s="51"/>
      <c r="H157" s="51"/>
    </row>
    <row r="158" spans="1:8" ht="31.5">
      <c r="A158" s="86" t="s">
        <v>18</v>
      </c>
      <c r="B158" s="87" t="s">
        <v>550</v>
      </c>
      <c r="C158" s="92">
        <v>240</v>
      </c>
      <c r="D158" s="28"/>
      <c r="E158" s="28"/>
      <c r="F158" s="93">
        <v>971.7</v>
      </c>
      <c r="G158" s="51"/>
      <c r="H158" s="51"/>
    </row>
    <row r="159" spans="1:8" ht="15.75">
      <c r="A159" s="86" t="s">
        <v>137</v>
      </c>
      <c r="B159" s="87" t="s">
        <v>550</v>
      </c>
      <c r="C159" s="92">
        <v>610</v>
      </c>
      <c r="D159" s="28"/>
      <c r="E159" s="28"/>
      <c r="F159" s="93">
        <v>2857</v>
      </c>
      <c r="G159" s="51"/>
      <c r="H159" s="51"/>
    </row>
    <row r="160" spans="1:8" s="52" customFormat="1" ht="31.5" customHeight="1">
      <c r="A160" s="48" t="s">
        <v>187</v>
      </c>
      <c r="B160" s="24" t="s">
        <v>458</v>
      </c>
      <c r="C160" s="49"/>
      <c r="D160" s="24"/>
      <c r="E160" s="24"/>
      <c r="F160" s="50">
        <f>SUM(F161)</f>
        <v>74989.7</v>
      </c>
      <c r="G160" s="47"/>
      <c r="H160" s="47"/>
    </row>
    <row r="161" spans="1:8" ht="15.75">
      <c r="A161" s="48" t="s">
        <v>85</v>
      </c>
      <c r="B161" s="24" t="s">
        <v>458</v>
      </c>
      <c r="C161" s="49">
        <v>410</v>
      </c>
      <c r="D161" s="24"/>
      <c r="E161" s="24"/>
      <c r="F161" s="50">
        <v>74989.7</v>
      </c>
      <c r="G161" s="51"/>
      <c r="H161" s="51"/>
    </row>
    <row r="162" spans="1:8" ht="47.25">
      <c r="A162" s="48" t="s">
        <v>183</v>
      </c>
      <c r="B162" s="24" t="s">
        <v>184</v>
      </c>
      <c r="C162" s="49"/>
      <c r="D162" s="24" t="s">
        <v>9</v>
      </c>
      <c r="E162" s="24" t="s">
        <v>9</v>
      </c>
      <c r="F162" s="50">
        <f>SUM(F163:F165)</f>
        <v>157552.6</v>
      </c>
      <c r="G162" s="47">
        <v>251729000</v>
      </c>
      <c r="H162" s="47">
        <v>265020200</v>
      </c>
    </row>
    <row r="163" spans="1:8" ht="15.75">
      <c r="A163" s="48" t="s">
        <v>133</v>
      </c>
      <c r="B163" s="24" t="s">
        <v>184</v>
      </c>
      <c r="C163" s="49">
        <v>110</v>
      </c>
      <c r="D163" s="24" t="s">
        <v>9</v>
      </c>
      <c r="E163" s="24" t="s">
        <v>9</v>
      </c>
      <c r="F163" s="50">
        <v>94735.4</v>
      </c>
      <c r="G163" s="51">
        <v>161630200</v>
      </c>
      <c r="H163" s="51">
        <v>170025696</v>
      </c>
    </row>
    <row r="164" spans="1:8" ht="31.5">
      <c r="A164" s="48" t="s">
        <v>18</v>
      </c>
      <c r="B164" s="24" t="s">
        <v>184</v>
      </c>
      <c r="C164" s="49">
        <v>240</v>
      </c>
      <c r="D164" s="24" t="s">
        <v>9</v>
      </c>
      <c r="E164" s="24" t="s">
        <v>9</v>
      </c>
      <c r="F164" s="50">
        <v>7826.6</v>
      </c>
      <c r="G164" s="51">
        <v>14098800</v>
      </c>
      <c r="H164" s="51">
        <v>15042504</v>
      </c>
    </row>
    <row r="165" spans="1:8" ht="15.75">
      <c r="A165" s="48" t="s">
        <v>137</v>
      </c>
      <c r="B165" s="24" t="s">
        <v>184</v>
      </c>
      <c r="C165" s="49">
        <v>610</v>
      </c>
      <c r="D165" s="24" t="s">
        <v>9</v>
      </c>
      <c r="E165" s="24" t="s">
        <v>9</v>
      </c>
      <c r="F165" s="50">
        <v>54990.6</v>
      </c>
      <c r="G165" s="51">
        <v>76000000</v>
      </c>
      <c r="H165" s="51">
        <v>79952000</v>
      </c>
    </row>
    <row r="166" spans="1:8" ht="31.5">
      <c r="A166" s="11" t="s">
        <v>554</v>
      </c>
      <c r="B166" s="9" t="s">
        <v>553</v>
      </c>
      <c r="C166" s="95"/>
      <c r="D166" s="24"/>
      <c r="E166" s="24"/>
      <c r="F166" s="50">
        <f>F167+F168</f>
        <v>305.3</v>
      </c>
      <c r="G166" s="51"/>
      <c r="H166" s="51"/>
    </row>
    <row r="167" spans="1:8" ht="31.5">
      <c r="A167" s="86" t="s">
        <v>18</v>
      </c>
      <c r="B167" s="87" t="s">
        <v>553</v>
      </c>
      <c r="C167" s="92">
        <v>240</v>
      </c>
      <c r="D167" s="28"/>
      <c r="E167" s="28"/>
      <c r="F167" s="93">
        <v>81.5</v>
      </c>
      <c r="G167" s="51"/>
      <c r="H167" s="51"/>
    </row>
    <row r="168" spans="1:8" ht="15.75">
      <c r="A168" s="86" t="s">
        <v>137</v>
      </c>
      <c r="B168" s="87" t="s">
        <v>553</v>
      </c>
      <c r="C168" s="92">
        <v>610</v>
      </c>
      <c r="D168" s="28"/>
      <c r="E168" s="28"/>
      <c r="F168" s="93">
        <v>223.8</v>
      </c>
      <c r="G168" s="51"/>
      <c r="H168" s="51"/>
    </row>
    <row r="169" spans="1:8" ht="31.5">
      <c r="A169" s="11" t="s">
        <v>555</v>
      </c>
      <c r="B169" s="9" t="s">
        <v>552</v>
      </c>
      <c r="C169" s="95"/>
      <c r="D169" s="24"/>
      <c r="E169" s="24"/>
      <c r="F169" s="50">
        <f>F170</f>
        <v>6</v>
      </c>
      <c r="G169" s="51"/>
      <c r="H169" s="51"/>
    </row>
    <row r="170" spans="1:8" ht="15.75">
      <c r="A170" s="86" t="s">
        <v>137</v>
      </c>
      <c r="B170" s="87" t="s">
        <v>552</v>
      </c>
      <c r="C170" s="92">
        <v>610</v>
      </c>
      <c r="D170" s="28"/>
      <c r="E170" s="28"/>
      <c r="F170" s="93">
        <v>6</v>
      </c>
      <c r="G170" s="51"/>
      <c r="H170" s="51"/>
    </row>
    <row r="171" spans="1:8" ht="15.75">
      <c r="A171" s="48" t="s">
        <v>342</v>
      </c>
      <c r="B171" s="24" t="s">
        <v>343</v>
      </c>
      <c r="C171" s="49"/>
      <c r="D171" s="24" t="s">
        <v>9</v>
      </c>
      <c r="E171" s="24" t="s">
        <v>9</v>
      </c>
      <c r="F171" s="50">
        <f>SUM(F172)</f>
        <v>183.4</v>
      </c>
      <c r="G171" s="47"/>
      <c r="H171" s="47"/>
    </row>
    <row r="172" spans="1:8" ht="47.25">
      <c r="A172" s="48" t="s">
        <v>185</v>
      </c>
      <c r="B172" s="24" t="s">
        <v>186</v>
      </c>
      <c r="C172" s="49"/>
      <c r="D172" s="24" t="s">
        <v>9</v>
      </c>
      <c r="E172" s="24" t="s">
        <v>9</v>
      </c>
      <c r="F172" s="50">
        <f>SUM(F173+F174)</f>
        <v>183.4</v>
      </c>
      <c r="G172" s="47"/>
      <c r="H172" s="47"/>
    </row>
    <row r="173" spans="1:8" ht="31.5">
      <c r="A173" s="86" t="s">
        <v>18</v>
      </c>
      <c r="B173" s="28" t="s">
        <v>186</v>
      </c>
      <c r="C173" s="92">
        <v>240</v>
      </c>
      <c r="D173" s="28"/>
      <c r="E173" s="28"/>
      <c r="F173" s="93">
        <v>99.2</v>
      </c>
      <c r="G173" s="47"/>
      <c r="H173" s="47"/>
    </row>
    <row r="174" spans="1:8" ht="15.75">
      <c r="A174" s="91" t="s">
        <v>137</v>
      </c>
      <c r="B174" s="28" t="s">
        <v>186</v>
      </c>
      <c r="C174" s="92">
        <v>610</v>
      </c>
      <c r="D174" s="28" t="s">
        <v>9</v>
      </c>
      <c r="E174" s="28" t="s">
        <v>9</v>
      </c>
      <c r="F174" s="93">
        <v>84.2</v>
      </c>
      <c r="G174" s="51"/>
      <c r="H174" s="51"/>
    </row>
    <row r="175" spans="1:8" ht="31.5">
      <c r="A175" s="48" t="s">
        <v>337</v>
      </c>
      <c r="B175" s="24" t="s">
        <v>344</v>
      </c>
      <c r="C175" s="49"/>
      <c r="D175" s="24" t="s">
        <v>9</v>
      </c>
      <c r="E175" s="24" t="s">
        <v>9</v>
      </c>
      <c r="F175" s="50">
        <f>SUM(F176)</f>
        <v>2173.1</v>
      </c>
      <c r="G175" s="47"/>
      <c r="H175" s="47"/>
    </row>
    <row r="176" spans="1:8" ht="31.5">
      <c r="A176" s="48" t="s">
        <v>187</v>
      </c>
      <c r="B176" s="24" t="s">
        <v>188</v>
      </c>
      <c r="C176" s="49"/>
      <c r="D176" s="24" t="s">
        <v>9</v>
      </c>
      <c r="E176" s="24" t="s">
        <v>9</v>
      </c>
      <c r="F176" s="50">
        <f>SUM(F177)</f>
        <v>2173.1</v>
      </c>
      <c r="G176" s="47"/>
      <c r="H176" s="47"/>
    </row>
    <row r="177" spans="1:8" ht="15.75">
      <c r="A177" s="91" t="s">
        <v>85</v>
      </c>
      <c r="B177" s="28" t="s">
        <v>188</v>
      </c>
      <c r="C177" s="92">
        <v>410</v>
      </c>
      <c r="D177" s="28" t="s">
        <v>9</v>
      </c>
      <c r="E177" s="28" t="s">
        <v>9</v>
      </c>
      <c r="F177" s="93">
        <v>2173.1</v>
      </c>
      <c r="G177" s="51"/>
      <c r="H177" s="51"/>
    </row>
    <row r="178" spans="1:8" ht="31.5">
      <c r="A178" s="48" t="s">
        <v>345</v>
      </c>
      <c r="B178" s="24" t="s">
        <v>346</v>
      </c>
      <c r="C178" s="49"/>
      <c r="D178" s="24" t="s">
        <v>9</v>
      </c>
      <c r="E178" s="24" t="s">
        <v>9</v>
      </c>
      <c r="F178" s="50">
        <f>SUM(F179+F196+F203+F210+F216+F224+F228+F242+F249)</f>
        <v>86229.29999999999</v>
      </c>
      <c r="G178" s="47">
        <v>66043800</v>
      </c>
      <c r="H178" s="47">
        <v>73441800</v>
      </c>
    </row>
    <row r="179" spans="1:8" ht="31.5">
      <c r="A179" s="48" t="s">
        <v>347</v>
      </c>
      <c r="B179" s="24" t="s">
        <v>348</v>
      </c>
      <c r="C179" s="49"/>
      <c r="D179" s="24" t="s">
        <v>9</v>
      </c>
      <c r="E179" s="24" t="s">
        <v>9</v>
      </c>
      <c r="F179" s="50">
        <f>SUM(F180+F187)</f>
        <v>13234.899999999998</v>
      </c>
      <c r="G179" s="47">
        <v>15063900</v>
      </c>
      <c r="H179" s="47">
        <v>15063900</v>
      </c>
    </row>
    <row r="180" spans="1:8" ht="47.25">
      <c r="A180" s="48" t="s">
        <v>349</v>
      </c>
      <c r="B180" s="24" t="s">
        <v>350</v>
      </c>
      <c r="C180" s="49"/>
      <c r="D180" s="24" t="s">
        <v>9</v>
      </c>
      <c r="E180" s="24" t="s">
        <v>9</v>
      </c>
      <c r="F180" s="50">
        <f>F181+F183+F185</f>
        <v>1678.9</v>
      </c>
      <c r="G180" s="47">
        <v>3173900</v>
      </c>
      <c r="H180" s="47">
        <v>3173900</v>
      </c>
    </row>
    <row r="181" spans="1:8" ht="63">
      <c r="A181" s="11" t="s">
        <v>251</v>
      </c>
      <c r="B181" s="9" t="s">
        <v>252</v>
      </c>
      <c r="C181" s="96"/>
      <c r="D181" s="24"/>
      <c r="E181" s="24"/>
      <c r="F181" s="50">
        <f>F182</f>
        <v>741.2</v>
      </c>
      <c r="G181" s="47"/>
      <c r="H181" s="47"/>
    </row>
    <row r="182" spans="1:8" ht="15.75">
      <c r="A182" s="86" t="s">
        <v>243</v>
      </c>
      <c r="B182" s="87" t="s">
        <v>252</v>
      </c>
      <c r="C182" s="92">
        <v>310</v>
      </c>
      <c r="D182" s="28"/>
      <c r="E182" s="28"/>
      <c r="F182" s="93">
        <v>741.2</v>
      </c>
      <c r="G182" s="47"/>
      <c r="H182" s="47"/>
    </row>
    <row r="183" spans="1:8" ht="31.5">
      <c r="A183" s="48" t="s">
        <v>253</v>
      </c>
      <c r="B183" s="24" t="s">
        <v>254</v>
      </c>
      <c r="C183" s="49"/>
      <c r="D183" s="24" t="s">
        <v>9</v>
      </c>
      <c r="E183" s="24" t="s">
        <v>9</v>
      </c>
      <c r="F183" s="50">
        <f>SUM(F184)</f>
        <v>320</v>
      </c>
      <c r="G183" s="47">
        <v>600500</v>
      </c>
      <c r="H183" s="47">
        <v>600500</v>
      </c>
    </row>
    <row r="184" spans="1:8" ht="15.75">
      <c r="A184" s="91" t="s">
        <v>243</v>
      </c>
      <c r="B184" s="28" t="s">
        <v>254</v>
      </c>
      <c r="C184" s="92">
        <v>310</v>
      </c>
      <c r="D184" s="28" t="s">
        <v>9</v>
      </c>
      <c r="E184" s="28" t="s">
        <v>9</v>
      </c>
      <c r="F184" s="93">
        <v>320</v>
      </c>
      <c r="G184" s="51">
        <v>600500</v>
      </c>
      <c r="H184" s="51">
        <v>600500</v>
      </c>
    </row>
    <row r="185" spans="1:8" ht="63">
      <c r="A185" s="11" t="s">
        <v>576</v>
      </c>
      <c r="B185" s="9" t="s">
        <v>575</v>
      </c>
      <c r="C185" s="92"/>
      <c r="D185" s="28"/>
      <c r="E185" s="28"/>
      <c r="F185" s="50">
        <f>F186</f>
        <v>617.7</v>
      </c>
      <c r="G185" s="51"/>
      <c r="H185" s="51"/>
    </row>
    <row r="186" spans="1:8" ht="15.75">
      <c r="A186" s="86" t="s">
        <v>243</v>
      </c>
      <c r="B186" s="87" t="s">
        <v>575</v>
      </c>
      <c r="C186" s="92">
        <v>310</v>
      </c>
      <c r="D186" s="28"/>
      <c r="E186" s="28"/>
      <c r="F186" s="93">
        <v>617.7</v>
      </c>
      <c r="G186" s="51"/>
      <c r="H186" s="51"/>
    </row>
    <row r="187" spans="1:8" ht="31.5">
      <c r="A187" s="48" t="s">
        <v>351</v>
      </c>
      <c r="B187" s="24" t="s">
        <v>352</v>
      </c>
      <c r="C187" s="49"/>
      <c r="D187" s="24" t="s">
        <v>9</v>
      </c>
      <c r="E187" s="24" t="s">
        <v>9</v>
      </c>
      <c r="F187" s="50">
        <f>SUM(F188+F190+F192+F194)</f>
        <v>11555.999999999998</v>
      </c>
      <c r="G187" s="47">
        <v>11890000</v>
      </c>
      <c r="H187" s="47">
        <v>11890000</v>
      </c>
    </row>
    <row r="188" spans="1:8" ht="47.25">
      <c r="A188" s="48" t="s">
        <v>229</v>
      </c>
      <c r="B188" s="24" t="s">
        <v>230</v>
      </c>
      <c r="C188" s="49"/>
      <c r="D188" s="24" t="s">
        <v>9</v>
      </c>
      <c r="E188" s="24" t="s">
        <v>9</v>
      </c>
      <c r="F188" s="50">
        <f>SUM(F189)</f>
        <v>5394.7</v>
      </c>
      <c r="G188" s="47">
        <v>10938000</v>
      </c>
      <c r="H188" s="47">
        <v>10938000</v>
      </c>
    </row>
    <row r="189" spans="1:8" ht="31.5">
      <c r="A189" s="91" t="s">
        <v>97</v>
      </c>
      <c r="B189" s="28" t="s">
        <v>230</v>
      </c>
      <c r="C189" s="92">
        <v>320</v>
      </c>
      <c r="D189" s="28" t="s">
        <v>9</v>
      </c>
      <c r="E189" s="28" t="s">
        <v>9</v>
      </c>
      <c r="F189" s="93">
        <v>5394.7</v>
      </c>
      <c r="G189" s="51">
        <v>10938000</v>
      </c>
      <c r="H189" s="51">
        <v>10938000</v>
      </c>
    </row>
    <row r="190" spans="1:8" ht="78.75">
      <c r="A190" s="80" t="s">
        <v>103</v>
      </c>
      <c r="B190" s="24" t="s">
        <v>104</v>
      </c>
      <c r="C190" s="49"/>
      <c r="D190" s="24" t="s">
        <v>9</v>
      </c>
      <c r="E190" s="24" t="s">
        <v>9</v>
      </c>
      <c r="F190" s="50">
        <f>SUM(F191)</f>
        <v>5486.9</v>
      </c>
      <c r="G190" s="47"/>
      <c r="H190" s="47"/>
    </row>
    <row r="191" spans="1:8" ht="31.5">
      <c r="A191" s="48" t="s">
        <v>93</v>
      </c>
      <c r="B191" s="24" t="s">
        <v>104</v>
      </c>
      <c r="C191" s="49">
        <v>810</v>
      </c>
      <c r="D191" s="24" t="s">
        <v>9</v>
      </c>
      <c r="E191" s="24" t="s">
        <v>9</v>
      </c>
      <c r="F191" s="50">
        <v>5486.9</v>
      </c>
      <c r="G191" s="51"/>
      <c r="H191" s="51"/>
    </row>
    <row r="192" spans="1:8" ht="63">
      <c r="A192" s="48" t="s">
        <v>105</v>
      </c>
      <c r="B192" s="24" t="s">
        <v>106</v>
      </c>
      <c r="C192" s="49"/>
      <c r="D192" s="24" t="s">
        <v>9</v>
      </c>
      <c r="E192" s="24" t="s">
        <v>9</v>
      </c>
      <c r="F192" s="50">
        <f>SUM(F193)</f>
        <v>72.8</v>
      </c>
      <c r="G192" s="47"/>
      <c r="H192" s="47"/>
    </row>
    <row r="193" spans="1:8" ht="31.5">
      <c r="A193" s="48" t="s">
        <v>93</v>
      </c>
      <c r="B193" s="24" t="s">
        <v>106</v>
      </c>
      <c r="C193" s="49">
        <v>810</v>
      </c>
      <c r="D193" s="24" t="s">
        <v>9</v>
      </c>
      <c r="E193" s="24" t="s">
        <v>9</v>
      </c>
      <c r="F193" s="50">
        <v>72.8</v>
      </c>
      <c r="G193" s="51"/>
      <c r="H193" s="51"/>
    </row>
    <row r="194" spans="1:8" s="52" customFormat="1" ht="67.5" customHeight="1">
      <c r="A194" s="48" t="s">
        <v>446</v>
      </c>
      <c r="B194" s="24" t="s">
        <v>445</v>
      </c>
      <c r="C194" s="49"/>
      <c r="D194" s="24"/>
      <c r="E194" s="24"/>
      <c r="F194" s="50">
        <f>SUM(F195)</f>
        <v>601.6</v>
      </c>
      <c r="G194" s="47"/>
      <c r="H194" s="47"/>
    </row>
    <row r="195" spans="1:8" ht="31.5">
      <c r="A195" s="48" t="s">
        <v>93</v>
      </c>
      <c r="B195" s="24" t="s">
        <v>445</v>
      </c>
      <c r="C195" s="49">
        <v>810</v>
      </c>
      <c r="D195" s="24"/>
      <c r="E195" s="24"/>
      <c r="F195" s="50">
        <v>601.6</v>
      </c>
      <c r="G195" s="51"/>
      <c r="H195" s="51"/>
    </row>
    <row r="196" spans="1:8" ht="31.5">
      <c r="A196" s="48" t="s">
        <v>353</v>
      </c>
      <c r="B196" s="24" t="s">
        <v>354</v>
      </c>
      <c r="C196" s="49"/>
      <c r="D196" s="24" t="s">
        <v>9</v>
      </c>
      <c r="E196" s="24" t="s">
        <v>9</v>
      </c>
      <c r="F196" s="50">
        <f>SUM(F197)</f>
        <v>12754.5</v>
      </c>
      <c r="G196" s="47">
        <v>30900400</v>
      </c>
      <c r="H196" s="47">
        <v>38131400</v>
      </c>
    </row>
    <row r="197" spans="1:8" ht="31.5">
      <c r="A197" s="48" t="s">
        <v>322</v>
      </c>
      <c r="B197" s="24" t="s">
        <v>355</v>
      </c>
      <c r="C197" s="49"/>
      <c r="D197" s="24" t="s">
        <v>9</v>
      </c>
      <c r="E197" s="24" t="s">
        <v>9</v>
      </c>
      <c r="F197" s="50">
        <f>SUM(F198+F200)</f>
        <v>12754.5</v>
      </c>
      <c r="G197" s="47">
        <v>30900400</v>
      </c>
      <c r="H197" s="47">
        <v>38131400</v>
      </c>
    </row>
    <row r="198" spans="1:8" ht="110.25">
      <c r="A198" s="80" t="s">
        <v>232</v>
      </c>
      <c r="B198" s="24" t="s">
        <v>233</v>
      </c>
      <c r="C198" s="49"/>
      <c r="D198" s="24" t="s">
        <v>9</v>
      </c>
      <c r="E198" s="24" t="s">
        <v>9</v>
      </c>
      <c r="F198" s="50">
        <f>SUM(F199)</f>
        <v>180</v>
      </c>
      <c r="G198" s="47">
        <v>300000</v>
      </c>
      <c r="H198" s="47">
        <v>300000</v>
      </c>
    </row>
    <row r="199" spans="1:8" ht="15.75">
      <c r="A199" s="48" t="s">
        <v>137</v>
      </c>
      <c r="B199" s="24" t="s">
        <v>233</v>
      </c>
      <c r="C199" s="49">
        <v>610</v>
      </c>
      <c r="D199" s="24" t="s">
        <v>9</v>
      </c>
      <c r="E199" s="24" t="s">
        <v>9</v>
      </c>
      <c r="F199" s="50">
        <v>180</v>
      </c>
      <c r="G199" s="51">
        <v>300000</v>
      </c>
      <c r="H199" s="51">
        <v>300000</v>
      </c>
    </row>
    <row r="200" spans="1:8" ht="15.75">
      <c r="A200" s="48" t="s">
        <v>234</v>
      </c>
      <c r="B200" s="24" t="s">
        <v>235</v>
      </c>
      <c r="C200" s="49"/>
      <c r="D200" s="24" t="s">
        <v>9</v>
      </c>
      <c r="E200" s="24" t="s">
        <v>9</v>
      </c>
      <c r="F200" s="50">
        <f>SUM(F201:F202)</f>
        <v>12574.5</v>
      </c>
      <c r="G200" s="47">
        <v>30600400</v>
      </c>
      <c r="H200" s="47">
        <v>37831400</v>
      </c>
    </row>
    <row r="201" spans="1:8" ht="15.75">
      <c r="A201" s="48" t="s">
        <v>137</v>
      </c>
      <c r="B201" s="24" t="s">
        <v>235</v>
      </c>
      <c r="C201" s="49">
        <v>610</v>
      </c>
      <c r="D201" s="24" t="s">
        <v>9</v>
      </c>
      <c r="E201" s="24" t="s">
        <v>9</v>
      </c>
      <c r="F201" s="50">
        <v>12190</v>
      </c>
      <c r="G201" s="51">
        <v>27600400</v>
      </c>
      <c r="H201" s="51">
        <v>32831400</v>
      </c>
    </row>
    <row r="202" spans="1:8" ht="31.5">
      <c r="A202" s="48" t="s">
        <v>236</v>
      </c>
      <c r="B202" s="24" t="s">
        <v>235</v>
      </c>
      <c r="C202" s="49">
        <v>630</v>
      </c>
      <c r="D202" s="24" t="s">
        <v>9</v>
      </c>
      <c r="E202" s="24" t="s">
        <v>9</v>
      </c>
      <c r="F202" s="50">
        <v>384.5</v>
      </c>
      <c r="G202" s="51">
        <v>3000000</v>
      </c>
      <c r="H202" s="51">
        <v>5000000</v>
      </c>
    </row>
    <row r="203" spans="1:8" ht="15.75">
      <c r="A203" s="11" t="s">
        <v>582</v>
      </c>
      <c r="B203" s="9" t="s">
        <v>577</v>
      </c>
      <c r="C203" s="96"/>
      <c r="D203" s="24"/>
      <c r="E203" s="24"/>
      <c r="F203" s="50">
        <f>F204</f>
        <v>541.1</v>
      </c>
      <c r="G203" s="51"/>
      <c r="H203" s="51"/>
    </row>
    <row r="204" spans="1:8" ht="31.5">
      <c r="A204" s="11" t="s">
        <v>581</v>
      </c>
      <c r="B204" s="9" t="s">
        <v>578</v>
      </c>
      <c r="C204" s="96"/>
      <c r="D204" s="24"/>
      <c r="E204" s="24"/>
      <c r="F204" s="50">
        <f>F205+F208</f>
        <v>541.1</v>
      </c>
      <c r="G204" s="51"/>
      <c r="H204" s="51"/>
    </row>
    <row r="205" spans="1:8" ht="31.5">
      <c r="A205" s="11" t="s">
        <v>588</v>
      </c>
      <c r="B205" s="9" t="s">
        <v>587</v>
      </c>
      <c r="C205" s="96"/>
      <c r="D205" s="24"/>
      <c r="E205" s="24"/>
      <c r="F205" s="50">
        <f>F206+F207</f>
        <v>96.6</v>
      </c>
      <c r="G205" s="51"/>
      <c r="H205" s="51"/>
    </row>
    <row r="206" spans="1:8" ht="31.5">
      <c r="A206" s="86" t="s">
        <v>18</v>
      </c>
      <c r="B206" s="87" t="s">
        <v>587</v>
      </c>
      <c r="C206" s="87" t="s">
        <v>19</v>
      </c>
      <c r="D206" s="28"/>
      <c r="E206" s="28"/>
      <c r="F206" s="93">
        <v>71.6</v>
      </c>
      <c r="G206" s="51"/>
      <c r="H206" s="51"/>
    </row>
    <row r="207" spans="1:8" ht="31.5">
      <c r="A207" s="86" t="s">
        <v>97</v>
      </c>
      <c r="B207" s="87" t="s">
        <v>587</v>
      </c>
      <c r="C207" s="87" t="s">
        <v>98</v>
      </c>
      <c r="D207" s="28"/>
      <c r="E207" s="28"/>
      <c r="F207" s="93">
        <v>25</v>
      </c>
      <c r="G207" s="51"/>
      <c r="H207" s="51"/>
    </row>
    <row r="208" spans="1:8" ht="78.75">
      <c r="A208" s="84" t="s">
        <v>580</v>
      </c>
      <c r="B208" s="9" t="s">
        <v>579</v>
      </c>
      <c r="C208" s="87"/>
      <c r="D208" s="28"/>
      <c r="E208" s="28"/>
      <c r="F208" s="50">
        <f>F209</f>
        <v>444.5</v>
      </c>
      <c r="G208" s="51"/>
      <c r="H208" s="51"/>
    </row>
    <row r="209" spans="1:8" ht="31.5">
      <c r="A209" s="86" t="s">
        <v>93</v>
      </c>
      <c r="B209" s="87" t="s">
        <v>579</v>
      </c>
      <c r="C209" s="92">
        <v>810</v>
      </c>
      <c r="D209" s="28"/>
      <c r="E209" s="28"/>
      <c r="F209" s="93">
        <v>444.5</v>
      </c>
      <c r="G209" s="51"/>
      <c r="H209" s="51"/>
    </row>
    <row r="210" spans="1:8" ht="31.5">
      <c r="A210" s="48" t="s">
        <v>356</v>
      </c>
      <c r="B210" s="24" t="s">
        <v>357</v>
      </c>
      <c r="C210" s="49"/>
      <c r="D210" s="24" t="s">
        <v>9</v>
      </c>
      <c r="E210" s="24" t="s">
        <v>9</v>
      </c>
      <c r="F210" s="50">
        <f>SUM(F211)</f>
        <v>7676.3</v>
      </c>
      <c r="G210" s="47">
        <v>14402600</v>
      </c>
      <c r="H210" s="47">
        <v>14402600</v>
      </c>
    </row>
    <row r="211" spans="1:8" ht="15.75">
      <c r="A211" s="48" t="s">
        <v>358</v>
      </c>
      <c r="B211" s="24" t="s">
        <v>359</v>
      </c>
      <c r="C211" s="49"/>
      <c r="D211" s="24" t="s">
        <v>9</v>
      </c>
      <c r="E211" s="24" t="s">
        <v>9</v>
      </c>
      <c r="F211" s="50">
        <f>SUM(F212)</f>
        <v>7676.3</v>
      </c>
      <c r="G211" s="47">
        <v>14402600</v>
      </c>
      <c r="H211" s="47">
        <v>14402600</v>
      </c>
    </row>
    <row r="212" spans="1:8" ht="31.5">
      <c r="A212" s="48" t="s">
        <v>264</v>
      </c>
      <c r="B212" s="24" t="s">
        <v>265</v>
      </c>
      <c r="C212" s="49"/>
      <c r="D212" s="24" t="s">
        <v>9</v>
      </c>
      <c r="E212" s="24" t="s">
        <v>9</v>
      </c>
      <c r="F212" s="50">
        <f>SUM(F213:F215)</f>
        <v>7676.3</v>
      </c>
      <c r="G212" s="47">
        <v>14402600</v>
      </c>
      <c r="H212" s="47">
        <v>14402600</v>
      </c>
    </row>
    <row r="213" spans="1:8" ht="15.75">
      <c r="A213" s="91" t="s">
        <v>14</v>
      </c>
      <c r="B213" s="28" t="s">
        <v>265</v>
      </c>
      <c r="C213" s="92">
        <v>120</v>
      </c>
      <c r="D213" s="28" t="s">
        <v>9</v>
      </c>
      <c r="E213" s="28" t="s">
        <v>9</v>
      </c>
      <c r="F213" s="93">
        <v>7144.5</v>
      </c>
      <c r="G213" s="51">
        <v>12760600</v>
      </c>
      <c r="H213" s="51">
        <v>12760600</v>
      </c>
    </row>
    <row r="214" spans="1:8" ht="31.5">
      <c r="A214" s="91" t="s">
        <v>18</v>
      </c>
      <c r="B214" s="28" t="s">
        <v>265</v>
      </c>
      <c r="C214" s="92">
        <v>240</v>
      </c>
      <c r="D214" s="28" t="s">
        <v>9</v>
      </c>
      <c r="E214" s="28" t="s">
        <v>9</v>
      </c>
      <c r="F214" s="93">
        <v>510.2</v>
      </c>
      <c r="G214" s="51">
        <v>1634000</v>
      </c>
      <c r="H214" s="51">
        <v>1634000</v>
      </c>
    </row>
    <row r="215" spans="1:8" ht="15.75">
      <c r="A215" s="91" t="s">
        <v>33</v>
      </c>
      <c r="B215" s="28" t="s">
        <v>265</v>
      </c>
      <c r="C215" s="92">
        <v>850</v>
      </c>
      <c r="D215" s="28" t="s">
        <v>9</v>
      </c>
      <c r="E215" s="28" t="s">
        <v>9</v>
      </c>
      <c r="F215" s="93">
        <v>21.6</v>
      </c>
      <c r="G215" s="51">
        <v>8000</v>
      </c>
      <c r="H215" s="51">
        <v>8000</v>
      </c>
    </row>
    <row r="216" spans="1:8" ht="31.5">
      <c r="A216" s="48" t="s">
        <v>360</v>
      </c>
      <c r="B216" s="24" t="s">
        <v>361</v>
      </c>
      <c r="C216" s="49"/>
      <c r="D216" s="24" t="s">
        <v>9</v>
      </c>
      <c r="E216" s="24" t="s">
        <v>9</v>
      </c>
      <c r="F216" s="50">
        <f>SUM(F217)</f>
        <v>602.7</v>
      </c>
      <c r="G216" s="47">
        <v>670500</v>
      </c>
      <c r="H216" s="47">
        <v>670500</v>
      </c>
    </row>
    <row r="217" spans="1:8" ht="31.5">
      <c r="A217" s="48" t="s">
        <v>362</v>
      </c>
      <c r="B217" s="24" t="s">
        <v>363</v>
      </c>
      <c r="C217" s="49"/>
      <c r="D217" s="24" t="s">
        <v>9</v>
      </c>
      <c r="E217" s="24" t="s">
        <v>9</v>
      </c>
      <c r="F217" s="50">
        <f>SUM(F218+F220+F222)</f>
        <v>602.7</v>
      </c>
      <c r="G217" s="47">
        <v>670500</v>
      </c>
      <c r="H217" s="47">
        <v>670500</v>
      </c>
    </row>
    <row r="218" spans="1:8" ht="31.5">
      <c r="A218" s="48" t="s">
        <v>238</v>
      </c>
      <c r="B218" s="24" t="s">
        <v>239</v>
      </c>
      <c r="C218" s="49"/>
      <c r="D218" s="24" t="s">
        <v>9</v>
      </c>
      <c r="E218" s="24" t="s">
        <v>9</v>
      </c>
      <c r="F218" s="50">
        <f>SUM(F219)</f>
        <v>156.5</v>
      </c>
      <c r="G218" s="47">
        <v>320000</v>
      </c>
      <c r="H218" s="47">
        <v>320000</v>
      </c>
    </row>
    <row r="219" spans="1:8" ht="31.5">
      <c r="A219" s="91" t="s">
        <v>93</v>
      </c>
      <c r="B219" s="28" t="s">
        <v>239</v>
      </c>
      <c r="C219" s="92">
        <v>810</v>
      </c>
      <c r="D219" s="28" t="s">
        <v>9</v>
      </c>
      <c r="E219" s="28" t="s">
        <v>9</v>
      </c>
      <c r="F219" s="93">
        <v>156.5</v>
      </c>
      <c r="G219" s="51">
        <v>320000</v>
      </c>
      <c r="H219" s="51">
        <v>320000</v>
      </c>
    </row>
    <row r="220" spans="1:8" ht="31.5">
      <c r="A220" s="48" t="s">
        <v>65</v>
      </c>
      <c r="B220" s="24" t="s">
        <v>66</v>
      </c>
      <c r="C220" s="49"/>
      <c r="D220" s="24" t="s">
        <v>9</v>
      </c>
      <c r="E220" s="24" t="s">
        <v>9</v>
      </c>
      <c r="F220" s="50">
        <f>SUM(F221)</f>
        <v>306.9</v>
      </c>
      <c r="G220" s="47">
        <v>350500</v>
      </c>
      <c r="H220" s="47">
        <v>350500</v>
      </c>
    </row>
    <row r="221" spans="1:8" ht="31.5">
      <c r="A221" s="91" t="s">
        <v>18</v>
      </c>
      <c r="B221" s="28" t="s">
        <v>66</v>
      </c>
      <c r="C221" s="92">
        <v>240</v>
      </c>
      <c r="D221" s="28" t="s">
        <v>9</v>
      </c>
      <c r="E221" s="28" t="s">
        <v>9</v>
      </c>
      <c r="F221" s="93">
        <v>306.9</v>
      </c>
      <c r="G221" s="51">
        <v>330500</v>
      </c>
      <c r="H221" s="51">
        <v>330500</v>
      </c>
    </row>
    <row r="222" spans="1:8" ht="47.25">
      <c r="A222" s="48" t="s">
        <v>266</v>
      </c>
      <c r="B222" s="24" t="s">
        <v>267</v>
      </c>
      <c r="C222" s="49"/>
      <c r="D222" s="24" t="s">
        <v>9</v>
      </c>
      <c r="E222" s="24" t="s">
        <v>9</v>
      </c>
      <c r="F222" s="50">
        <f>SUM(F223)</f>
        <v>139.3</v>
      </c>
      <c r="G222" s="47"/>
      <c r="H222" s="47"/>
    </row>
    <row r="223" spans="1:8" ht="31.5">
      <c r="A223" s="91" t="s">
        <v>93</v>
      </c>
      <c r="B223" s="28" t="s">
        <v>267</v>
      </c>
      <c r="C223" s="92">
        <v>810</v>
      </c>
      <c r="D223" s="28" t="s">
        <v>9</v>
      </c>
      <c r="E223" s="28" t="s">
        <v>9</v>
      </c>
      <c r="F223" s="93">
        <v>139.3</v>
      </c>
      <c r="G223" s="51"/>
      <c r="H223" s="51"/>
    </row>
    <row r="224" spans="1:8" ht="31.5">
      <c r="A224" s="48" t="s">
        <v>364</v>
      </c>
      <c r="B224" s="24" t="s">
        <v>365</v>
      </c>
      <c r="C224" s="49"/>
      <c r="D224" s="24" t="s">
        <v>9</v>
      </c>
      <c r="E224" s="24" t="s">
        <v>9</v>
      </c>
      <c r="F224" s="50">
        <f>SUM(F225)</f>
        <v>26.5</v>
      </c>
      <c r="G224" s="47">
        <v>3000</v>
      </c>
      <c r="H224" s="47">
        <v>170000</v>
      </c>
    </row>
    <row r="225" spans="1:8" ht="31.5">
      <c r="A225" s="48" t="s">
        <v>366</v>
      </c>
      <c r="B225" s="24" t="s">
        <v>367</v>
      </c>
      <c r="C225" s="49"/>
      <c r="D225" s="24" t="s">
        <v>9</v>
      </c>
      <c r="E225" s="24" t="s">
        <v>9</v>
      </c>
      <c r="F225" s="50">
        <f>SUM(F226)</f>
        <v>26.5</v>
      </c>
      <c r="G225" s="47">
        <v>3000</v>
      </c>
      <c r="H225" s="47">
        <v>170000</v>
      </c>
    </row>
    <row r="226" spans="1:8" ht="31.5">
      <c r="A226" s="48" t="s">
        <v>240</v>
      </c>
      <c r="B226" s="24" t="s">
        <v>241</v>
      </c>
      <c r="C226" s="49"/>
      <c r="D226" s="24" t="s">
        <v>9</v>
      </c>
      <c r="E226" s="24" t="s">
        <v>9</v>
      </c>
      <c r="F226" s="50">
        <f>SUM(F227)</f>
        <v>26.5</v>
      </c>
      <c r="G226" s="47">
        <v>3000</v>
      </c>
      <c r="H226" s="47">
        <v>170000</v>
      </c>
    </row>
    <row r="227" spans="1:8" ht="15.75">
      <c r="A227" s="91" t="s">
        <v>137</v>
      </c>
      <c r="B227" s="28" t="s">
        <v>241</v>
      </c>
      <c r="C227" s="92">
        <v>610</v>
      </c>
      <c r="D227" s="28" t="s">
        <v>9</v>
      </c>
      <c r="E227" s="28" t="s">
        <v>9</v>
      </c>
      <c r="F227" s="93">
        <v>26.5</v>
      </c>
      <c r="G227" s="51">
        <v>3000</v>
      </c>
      <c r="H227" s="51">
        <v>70000</v>
      </c>
    </row>
    <row r="228" spans="1:8" ht="31.5">
      <c r="A228" s="48" t="s">
        <v>368</v>
      </c>
      <c r="B228" s="24" t="s">
        <v>369</v>
      </c>
      <c r="C228" s="49"/>
      <c r="D228" s="24" t="s">
        <v>9</v>
      </c>
      <c r="E228" s="24" t="s">
        <v>9</v>
      </c>
      <c r="F228" s="50">
        <f>SUM(F229+F234)</f>
        <v>50243.899999999994</v>
      </c>
      <c r="G228" s="47">
        <v>1211000</v>
      </c>
      <c r="H228" s="47">
        <v>1211000</v>
      </c>
    </row>
    <row r="229" spans="1:8" ht="31.5">
      <c r="A229" s="48" t="s">
        <v>337</v>
      </c>
      <c r="B229" s="24" t="s">
        <v>370</v>
      </c>
      <c r="C229" s="49"/>
      <c r="D229" s="24" t="s">
        <v>9</v>
      </c>
      <c r="E229" s="24" t="s">
        <v>9</v>
      </c>
      <c r="F229" s="50">
        <f>SUM(F230+F232)</f>
        <v>49514.2</v>
      </c>
      <c r="G229" s="47"/>
      <c r="H229" s="47"/>
    </row>
    <row r="230" spans="1:8" ht="31.5">
      <c r="A230" s="48" t="s">
        <v>277</v>
      </c>
      <c r="B230" s="24" t="s">
        <v>278</v>
      </c>
      <c r="C230" s="49"/>
      <c r="D230" s="24" t="s">
        <v>9</v>
      </c>
      <c r="E230" s="24" t="s">
        <v>9</v>
      </c>
      <c r="F230" s="50">
        <f>SUM(F231)</f>
        <v>49474.1</v>
      </c>
      <c r="G230" s="47"/>
      <c r="H230" s="47"/>
    </row>
    <row r="231" spans="1:8" ht="15.75">
      <c r="A231" s="91" t="s">
        <v>85</v>
      </c>
      <c r="B231" s="28" t="s">
        <v>278</v>
      </c>
      <c r="C231" s="92">
        <v>410</v>
      </c>
      <c r="D231" s="28" t="s">
        <v>9</v>
      </c>
      <c r="E231" s="28" t="s">
        <v>9</v>
      </c>
      <c r="F231" s="93">
        <v>49474.1</v>
      </c>
      <c r="G231" s="51"/>
      <c r="H231" s="51"/>
    </row>
    <row r="232" spans="1:8" ht="31.5">
      <c r="A232" s="48" t="s">
        <v>279</v>
      </c>
      <c r="B232" s="24" t="s">
        <v>280</v>
      </c>
      <c r="C232" s="49"/>
      <c r="D232" s="24" t="s">
        <v>9</v>
      </c>
      <c r="E232" s="24" t="s">
        <v>9</v>
      </c>
      <c r="F232" s="50">
        <f>SUM(F233)</f>
        <v>40.1</v>
      </c>
      <c r="G232" s="47"/>
      <c r="H232" s="47"/>
    </row>
    <row r="233" spans="1:8" ht="15.75">
      <c r="A233" s="91" t="s">
        <v>85</v>
      </c>
      <c r="B233" s="28" t="s">
        <v>280</v>
      </c>
      <c r="C233" s="92">
        <v>410</v>
      </c>
      <c r="D233" s="28" t="s">
        <v>9</v>
      </c>
      <c r="E233" s="28" t="s">
        <v>9</v>
      </c>
      <c r="F233" s="93">
        <v>40.1</v>
      </c>
      <c r="G233" s="51"/>
      <c r="H233" s="51"/>
    </row>
    <row r="234" spans="1:8" ht="31.5">
      <c r="A234" s="48" t="s">
        <v>371</v>
      </c>
      <c r="B234" s="24" t="s">
        <v>372</v>
      </c>
      <c r="C234" s="49"/>
      <c r="D234" s="24" t="s">
        <v>9</v>
      </c>
      <c r="E234" s="24" t="s">
        <v>9</v>
      </c>
      <c r="F234" s="50">
        <f>SUM(F235+F238+F240)</f>
        <v>729.7</v>
      </c>
      <c r="G234" s="47">
        <v>1211000</v>
      </c>
      <c r="H234" s="47">
        <v>1211000</v>
      </c>
    </row>
    <row r="235" spans="1:8" ht="15.75">
      <c r="A235" s="48" t="s">
        <v>270</v>
      </c>
      <c r="B235" s="24" t="s">
        <v>271</v>
      </c>
      <c r="C235" s="49"/>
      <c r="D235" s="24" t="s">
        <v>9</v>
      </c>
      <c r="E235" s="24" t="s">
        <v>9</v>
      </c>
      <c r="F235" s="50">
        <f>SUM(F236+F237)</f>
        <v>294.8</v>
      </c>
      <c r="G235" s="47">
        <v>563000</v>
      </c>
      <c r="H235" s="47">
        <v>563000</v>
      </c>
    </row>
    <row r="236" spans="1:8" ht="15.75">
      <c r="A236" s="91" t="s">
        <v>133</v>
      </c>
      <c r="B236" s="28" t="s">
        <v>271</v>
      </c>
      <c r="C236" s="92">
        <v>110</v>
      </c>
      <c r="D236" s="28" t="s">
        <v>9</v>
      </c>
      <c r="E236" s="28" t="s">
        <v>9</v>
      </c>
      <c r="F236" s="93">
        <v>209.1</v>
      </c>
      <c r="G236" s="51">
        <v>250000</v>
      </c>
      <c r="H236" s="51">
        <v>250000</v>
      </c>
    </row>
    <row r="237" spans="1:8" ht="31.5">
      <c r="A237" s="91" t="s">
        <v>18</v>
      </c>
      <c r="B237" s="28" t="s">
        <v>271</v>
      </c>
      <c r="C237" s="92">
        <v>240</v>
      </c>
      <c r="D237" s="28"/>
      <c r="E237" s="28"/>
      <c r="F237" s="93">
        <v>85.7</v>
      </c>
      <c r="G237" s="51"/>
      <c r="H237" s="51"/>
    </row>
    <row r="238" spans="1:8" ht="31.5">
      <c r="A238" s="48" t="s">
        <v>272</v>
      </c>
      <c r="B238" s="24" t="s">
        <v>273</v>
      </c>
      <c r="C238" s="49"/>
      <c r="D238" s="24" t="s">
        <v>9</v>
      </c>
      <c r="E238" s="24" t="s">
        <v>9</v>
      </c>
      <c r="F238" s="50">
        <f>SUM(F239)</f>
        <v>380.2</v>
      </c>
      <c r="G238" s="47">
        <v>518000</v>
      </c>
      <c r="H238" s="47">
        <v>518000</v>
      </c>
    </row>
    <row r="239" spans="1:8" ht="31.5">
      <c r="A239" s="91" t="s">
        <v>18</v>
      </c>
      <c r="B239" s="28" t="s">
        <v>273</v>
      </c>
      <c r="C239" s="92">
        <v>240</v>
      </c>
      <c r="D239" s="28" t="s">
        <v>9</v>
      </c>
      <c r="E239" s="28" t="s">
        <v>9</v>
      </c>
      <c r="F239" s="93">
        <v>380.2</v>
      </c>
      <c r="G239" s="51">
        <v>518000</v>
      </c>
      <c r="H239" s="51">
        <v>518000</v>
      </c>
    </row>
    <row r="240" spans="1:8" ht="15.75">
      <c r="A240" s="48" t="s">
        <v>274</v>
      </c>
      <c r="B240" s="24" t="s">
        <v>275</v>
      </c>
      <c r="C240" s="49"/>
      <c r="D240" s="24" t="s">
        <v>9</v>
      </c>
      <c r="E240" s="24" t="s">
        <v>9</v>
      </c>
      <c r="F240" s="50">
        <f>SUM(F241)</f>
        <v>54.7</v>
      </c>
      <c r="G240" s="47">
        <v>130000</v>
      </c>
      <c r="H240" s="47">
        <v>130000</v>
      </c>
    </row>
    <row r="241" spans="1:8" ht="31.5">
      <c r="A241" s="91" t="s">
        <v>18</v>
      </c>
      <c r="B241" s="28" t="s">
        <v>275</v>
      </c>
      <c r="C241" s="92">
        <v>240</v>
      </c>
      <c r="D241" s="28" t="s">
        <v>9</v>
      </c>
      <c r="E241" s="28" t="s">
        <v>9</v>
      </c>
      <c r="F241" s="93">
        <v>54.7</v>
      </c>
      <c r="G241" s="51">
        <v>130000</v>
      </c>
      <c r="H241" s="51">
        <v>130000</v>
      </c>
    </row>
    <row r="242" spans="1:8" ht="31.5">
      <c r="A242" s="48" t="s">
        <v>373</v>
      </c>
      <c r="B242" s="24" t="s">
        <v>374</v>
      </c>
      <c r="C242" s="49"/>
      <c r="D242" s="24" t="s">
        <v>9</v>
      </c>
      <c r="E242" s="24" t="s">
        <v>9</v>
      </c>
      <c r="F242" s="50">
        <f>SUM(F243+F246)</f>
        <v>65</v>
      </c>
      <c r="G242" s="47">
        <v>70000</v>
      </c>
      <c r="H242" s="47">
        <v>70000</v>
      </c>
    </row>
    <row r="243" spans="1:8" ht="31.5">
      <c r="A243" s="11" t="s">
        <v>362</v>
      </c>
      <c r="B243" s="9" t="s">
        <v>487</v>
      </c>
      <c r="C243" s="96"/>
      <c r="D243" s="24"/>
      <c r="E243" s="24"/>
      <c r="F243" s="50">
        <f>F244</f>
        <v>15</v>
      </c>
      <c r="G243" s="47"/>
      <c r="H243" s="47"/>
    </row>
    <row r="244" spans="1:8" ht="31.5">
      <c r="A244" s="11" t="s">
        <v>488</v>
      </c>
      <c r="B244" s="9" t="s">
        <v>486</v>
      </c>
      <c r="C244" s="96"/>
      <c r="D244" s="24"/>
      <c r="E244" s="24"/>
      <c r="F244" s="50">
        <f>F245</f>
        <v>15</v>
      </c>
      <c r="G244" s="47"/>
      <c r="H244" s="47"/>
    </row>
    <row r="245" spans="1:8" ht="31.5">
      <c r="A245" s="86" t="s">
        <v>18</v>
      </c>
      <c r="B245" s="87" t="s">
        <v>486</v>
      </c>
      <c r="C245" s="92">
        <v>240</v>
      </c>
      <c r="D245" s="28"/>
      <c r="E245" s="28"/>
      <c r="F245" s="93">
        <v>15</v>
      </c>
      <c r="G245" s="47"/>
      <c r="H245" s="47"/>
    </row>
    <row r="246" spans="1:8" ht="31.5">
      <c r="A246" s="48" t="s">
        <v>316</v>
      </c>
      <c r="B246" s="24" t="s">
        <v>375</v>
      </c>
      <c r="C246" s="49"/>
      <c r="D246" s="24" t="s">
        <v>9</v>
      </c>
      <c r="E246" s="24" t="s">
        <v>9</v>
      </c>
      <c r="F246" s="50">
        <f>SUM(F247)</f>
        <v>50</v>
      </c>
      <c r="G246" s="47">
        <v>55000</v>
      </c>
      <c r="H246" s="47">
        <v>55000</v>
      </c>
    </row>
    <row r="247" spans="1:8" ht="47.25">
      <c r="A247" s="48" t="s">
        <v>67</v>
      </c>
      <c r="B247" s="24" t="s">
        <v>68</v>
      </c>
      <c r="C247" s="49"/>
      <c r="D247" s="24" t="s">
        <v>9</v>
      </c>
      <c r="E247" s="24" t="s">
        <v>9</v>
      </c>
      <c r="F247" s="50">
        <f>SUM(F248)</f>
        <v>50</v>
      </c>
      <c r="G247" s="47">
        <v>55000</v>
      </c>
      <c r="H247" s="47">
        <v>55000</v>
      </c>
    </row>
    <row r="248" spans="1:8" ht="31.5">
      <c r="A248" s="91" t="s">
        <v>18</v>
      </c>
      <c r="B248" s="28" t="s">
        <v>68</v>
      </c>
      <c r="C248" s="92">
        <v>240</v>
      </c>
      <c r="D248" s="28" t="s">
        <v>9</v>
      </c>
      <c r="E248" s="28" t="s">
        <v>9</v>
      </c>
      <c r="F248" s="93">
        <v>50</v>
      </c>
      <c r="G248" s="51">
        <v>55000</v>
      </c>
      <c r="H248" s="51">
        <v>55000</v>
      </c>
    </row>
    <row r="249" spans="1:8" ht="31.5">
      <c r="A249" s="48" t="s">
        <v>376</v>
      </c>
      <c r="B249" s="24" t="s">
        <v>377</v>
      </c>
      <c r="C249" s="49"/>
      <c r="D249" s="24" t="s">
        <v>9</v>
      </c>
      <c r="E249" s="24" t="s">
        <v>9</v>
      </c>
      <c r="F249" s="50">
        <f>SUM(F250+F265)</f>
        <v>1084.4</v>
      </c>
      <c r="G249" s="47">
        <v>3160400</v>
      </c>
      <c r="H249" s="47">
        <v>3160400</v>
      </c>
    </row>
    <row r="250" spans="1:8" ht="31.5">
      <c r="A250" s="48" t="s">
        <v>378</v>
      </c>
      <c r="B250" s="24" t="s">
        <v>379</v>
      </c>
      <c r="C250" s="49"/>
      <c r="D250" s="24" t="s">
        <v>9</v>
      </c>
      <c r="E250" s="24" t="s">
        <v>9</v>
      </c>
      <c r="F250" s="50">
        <f>SUM(F251+F253+F255+F257+F259+F261+F263)</f>
        <v>792.4</v>
      </c>
      <c r="G250" s="47">
        <v>2426000</v>
      </c>
      <c r="H250" s="47">
        <v>2426000</v>
      </c>
    </row>
    <row r="251" spans="1:8" ht="31.5">
      <c r="A251" s="48" t="s">
        <v>206</v>
      </c>
      <c r="B251" s="24" t="s">
        <v>207</v>
      </c>
      <c r="C251" s="49"/>
      <c r="D251" s="24" t="s">
        <v>9</v>
      </c>
      <c r="E251" s="24" t="s">
        <v>9</v>
      </c>
      <c r="F251" s="50">
        <f>SUM(F252)</f>
        <v>270</v>
      </c>
      <c r="G251" s="47">
        <v>845000</v>
      </c>
      <c r="H251" s="47">
        <v>845000</v>
      </c>
    </row>
    <row r="252" spans="1:8" ht="31.5">
      <c r="A252" s="91" t="s">
        <v>18</v>
      </c>
      <c r="B252" s="28" t="s">
        <v>207</v>
      </c>
      <c r="C252" s="92">
        <v>240</v>
      </c>
      <c r="D252" s="28" t="s">
        <v>9</v>
      </c>
      <c r="E252" s="28" t="s">
        <v>9</v>
      </c>
      <c r="F252" s="93">
        <v>270</v>
      </c>
      <c r="G252" s="51">
        <v>845000</v>
      </c>
      <c r="H252" s="51">
        <v>845000</v>
      </c>
    </row>
    <row r="253" spans="1:8" ht="15.75">
      <c r="A253" s="48" t="s">
        <v>208</v>
      </c>
      <c r="B253" s="24" t="s">
        <v>209</v>
      </c>
      <c r="C253" s="49"/>
      <c r="D253" s="24" t="s">
        <v>9</v>
      </c>
      <c r="E253" s="24" t="s">
        <v>9</v>
      </c>
      <c r="F253" s="50">
        <f>SUM(F254)</f>
        <v>64.9</v>
      </c>
      <c r="G253" s="47">
        <v>310000</v>
      </c>
      <c r="H253" s="47">
        <v>310000</v>
      </c>
    </row>
    <row r="254" spans="1:8" ht="31.5">
      <c r="A254" s="91" t="s">
        <v>18</v>
      </c>
      <c r="B254" s="28" t="s">
        <v>209</v>
      </c>
      <c r="C254" s="92">
        <v>240</v>
      </c>
      <c r="D254" s="28" t="s">
        <v>9</v>
      </c>
      <c r="E254" s="28" t="s">
        <v>9</v>
      </c>
      <c r="F254" s="93">
        <v>64.9</v>
      </c>
      <c r="G254" s="51">
        <v>310000</v>
      </c>
      <c r="H254" s="51">
        <v>310000</v>
      </c>
    </row>
    <row r="255" spans="1:8" ht="31.5">
      <c r="A255" s="11" t="s">
        <v>210</v>
      </c>
      <c r="B255" s="9" t="s">
        <v>211</v>
      </c>
      <c r="C255" s="49"/>
      <c r="D255" s="24" t="s">
        <v>9</v>
      </c>
      <c r="E255" s="24" t="s">
        <v>9</v>
      </c>
      <c r="F255" s="50">
        <f>SUM(F256)</f>
        <v>260</v>
      </c>
      <c r="G255" s="47">
        <v>20000</v>
      </c>
      <c r="H255" s="47">
        <v>20000</v>
      </c>
    </row>
    <row r="256" spans="1:8" ht="31.5">
      <c r="A256" s="86" t="s">
        <v>18</v>
      </c>
      <c r="B256" s="87" t="s">
        <v>211</v>
      </c>
      <c r="C256" s="92">
        <v>240</v>
      </c>
      <c r="D256" s="28" t="s">
        <v>9</v>
      </c>
      <c r="E256" s="28" t="s">
        <v>9</v>
      </c>
      <c r="F256" s="93">
        <v>260</v>
      </c>
      <c r="G256" s="51">
        <v>20000</v>
      </c>
      <c r="H256" s="51">
        <v>20000</v>
      </c>
    </row>
    <row r="257" spans="1:8" ht="15.75">
      <c r="A257" s="11" t="s">
        <v>561</v>
      </c>
      <c r="B257" s="9" t="s">
        <v>560</v>
      </c>
      <c r="C257" s="9"/>
      <c r="D257" s="28"/>
      <c r="E257" s="28"/>
      <c r="F257" s="50">
        <f>F258</f>
        <v>135.9</v>
      </c>
      <c r="G257" s="51"/>
      <c r="H257" s="51"/>
    </row>
    <row r="258" spans="1:8" ht="31.5">
      <c r="A258" s="86" t="s">
        <v>18</v>
      </c>
      <c r="B258" s="87" t="s">
        <v>560</v>
      </c>
      <c r="C258" s="87" t="s">
        <v>19</v>
      </c>
      <c r="D258" s="28"/>
      <c r="E258" s="28"/>
      <c r="F258" s="93">
        <v>135.9</v>
      </c>
      <c r="G258" s="51"/>
      <c r="H258" s="51"/>
    </row>
    <row r="259" spans="1:8" ht="31.5">
      <c r="A259" s="11" t="s">
        <v>563</v>
      </c>
      <c r="B259" s="9" t="s">
        <v>562</v>
      </c>
      <c r="C259" s="9"/>
      <c r="D259" s="28"/>
      <c r="E259" s="28"/>
      <c r="F259" s="50">
        <f>F260</f>
        <v>42.6</v>
      </c>
      <c r="G259" s="51"/>
      <c r="H259" s="51"/>
    </row>
    <row r="260" spans="1:8" ht="31.5">
      <c r="A260" s="86" t="s">
        <v>18</v>
      </c>
      <c r="B260" s="87" t="s">
        <v>562</v>
      </c>
      <c r="C260" s="87" t="s">
        <v>19</v>
      </c>
      <c r="D260" s="28"/>
      <c r="E260" s="28"/>
      <c r="F260" s="93">
        <v>42.6</v>
      </c>
      <c r="G260" s="51"/>
      <c r="H260" s="51"/>
    </row>
    <row r="261" spans="1:8" ht="31.5">
      <c r="A261" s="11" t="s">
        <v>565</v>
      </c>
      <c r="B261" s="9" t="s">
        <v>564</v>
      </c>
      <c r="C261" s="9"/>
      <c r="D261" s="28"/>
      <c r="E261" s="28"/>
      <c r="F261" s="50">
        <f>F262</f>
        <v>14</v>
      </c>
      <c r="G261" s="51"/>
      <c r="H261" s="51"/>
    </row>
    <row r="262" spans="1:8" ht="31.5">
      <c r="A262" s="86" t="s">
        <v>18</v>
      </c>
      <c r="B262" s="87" t="s">
        <v>564</v>
      </c>
      <c r="C262" s="87" t="s">
        <v>19</v>
      </c>
      <c r="D262" s="28"/>
      <c r="E262" s="28"/>
      <c r="F262" s="93">
        <v>14</v>
      </c>
      <c r="G262" s="51"/>
      <c r="H262" s="51"/>
    </row>
    <row r="263" spans="1:8" ht="31.5">
      <c r="A263" s="11" t="s">
        <v>567</v>
      </c>
      <c r="B263" s="9" t="s">
        <v>566</v>
      </c>
      <c r="C263" s="9"/>
      <c r="D263" s="28"/>
      <c r="E263" s="28"/>
      <c r="F263" s="50">
        <f>F264</f>
        <v>5</v>
      </c>
      <c r="G263" s="51"/>
      <c r="H263" s="51"/>
    </row>
    <row r="264" spans="1:8" ht="31.5">
      <c r="A264" s="86" t="s">
        <v>18</v>
      </c>
      <c r="B264" s="87" t="s">
        <v>566</v>
      </c>
      <c r="C264" s="87" t="s">
        <v>19</v>
      </c>
      <c r="D264" s="28"/>
      <c r="E264" s="28"/>
      <c r="F264" s="93">
        <v>5</v>
      </c>
      <c r="G264" s="51"/>
      <c r="H264" s="51"/>
    </row>
    <row r="265" spans="1:8" ht="31.5">
      <c r="A265" s="48" t="s">
        <v>380</v>
      </c>
      <c r="B265" s="24" t="s">
        <v>381</v>
      </c>
      <c r="C265" s="49"/>
      <c r="D265" s="24" t="s">
        <v>9</v>
      </c>
      <c r="E265" s="24" t="s">
        <v>9</v>
      </c>
      <c r="F265" s="50">
        <f>F266+F268+F270</f>
        <v>292</v>
      </c>
      <c r="G265" s="47">
        <v>734400</v>
      </c>
      <c r="H265" s="47">
        <v>734400</v>
      </c>
    </row>
    <row r="266" spans="1:8" ht="47.25">
      <c r="A266" s="48" t="s">
        <v>223</v>
      </c>
      <c r="B266" s="24" t="s">
        <v>224</v>
      </c>
      <c r="C266" s="49"/>
      <c r="D266" s="24" t="s">
        <v>9</v>
      </c>
      <c r="E266" s="24" t="s">
        <v>9</v>
      </c>
      <c r="F266" s="50">
        <f>SUM(F267)</f>
        <v>214</v>
      </c>
      <c r="G266" s="47">
        <v>436000</v>
      </c>
      <c r="H266" s="47">
        <v>436000</v>
      </c>
    </row>
    <row r="267" spans="1:8" ht="15.75">
      <c r="A267" s="91" t="s">
        <v>123</v>
      </c>
      <c r="B267" s="28" t="s">
        <v>224</v>
      </c>
      <c r="C267" s="92">
        <v>540</v>
      </c>
      <c r="D267" s="28" t="s">
        <v>9</v>
      </c>
      <c r="E267" s="28" t="s">
        <v>9</v>
      </c>
      <c r="F267" s="93">
        <v>214</v>
      </c>
      <c r="G267" s="51">
        <v>436000</v>
      </c>
      <c r="H267" s="51">
        <v>436000</v>
      </c>
    </row>
    <row r="268" spans="1:8" ht="63">
      <c r="A268" s="11" t="s">
        <v>574</v>
      </c>
      <c r="B268" s="9" t="s">
        <v>572</v>
      </c>
      <c r="C268" s="96"/>
      <c r="D268" s="24"/>
      <c r="E268" s="24"/>
      <c r="F268" s="50">
        <f>F269</f>
        <v>70</v>
      </c>
      <c r="G268" s="51"/>
      <c r="H268" s="51"/>
    </row>
    <row r="269" spans="1:8" ht="15.75">
      <c r="A269" s="86" t="s">
        <v>123</v>
      </c>
      <c r="B269" s="87" t="s">
        <v>572</v>
      </c>
      <c r="C269" s="92">
        <v>540</v>
      </c>
      <c r="D269" s="28"/>
      <c r="E269" s="28"/>
      <c r="F269" s="93">
        <v>70</v>
      </c>
      <c r="G269" s="51"/>
      <c r="H269" s="51"/>
    </row>
    <row r="270" spans="1:8" ht="47.25">
      <c r="A270" s="11" t="s">
        <v>573</v>
      </c>
      <c r="B270" s="9" t="s">
        <v>571</v>
      </c>
      <c r="C270" s="96"/>
      <c r="D270" s="24"/>
      <c r="E270" s="24"/>
      <c r="F270" s="50">
        <f>F271</f>
        <v>8</v>
      </c>
      <c r="G270" s="51"/>
      <c r="H270" s="51"/>
    </row>
    <row r="271" spans="1:8" ht="15.75">
      <c r="A271" s="86" t="s">
        <v>123</v>
      </c>
      <c r="B271" s="87" t="s">
        <v>571</v>
      </c>
      <c r="C271" s="92">
        <v>540</v>
      </c>
      <c r="D271" s="28"/>
      <c r="E271" s="28"/>
      <c r="F271" s="93">
        <v>8</v>
      </c>
      <c r="G271" s="51"/>
      <c r="H271" s="51"/>
    </row>
    <row r="272" spans="1:8" ht="31.5">
      <c r="A272" s="48" t="s">
        <v>382</v>
      </c>
      <c r="B272" s="24" t="s">
        <v>383</v>
      </c>
      <c r="C272" s="49"/>
      <c r="D272" s="24" t="s">
        <v>9</v>
      </c>
      <c r="E272" s="24" t="s">
        <v>9</v>
      </c>
      <c r="F272" s="50">
        <f>SUM(F273+F286+F302+F310)</f>
        <v>5884.4</v>
      </c>
      <c r="G272" s="47">
        <v>15585690</v>
      </c>
      <c r="H272" s="47">
        <v>16819280</v>
      </c>
    </row>
    <row r="273" spans="1:8" ht="31.5">
      <c r="A273" s="48" t="s">
        <v>384</v>
      </c>
      <c r="B273" s="24" t="s">
        <v>385</v>
      </c>
      <c r="C273" s="49"/>
      <c r="D273" s="24" t="s">
        <v>9</v>
      </c>
      <c r="E273" s="24" t="s">
        <v>9</v>
      </c>
      <c r="F273" s="50">
        <f>SUM(F274)</f>
        <v>656.2</v>
      </c>
      <c r="G273" s="47">
        <v>2305000</v>
      </c>
      <c r="H273" s="47">
        <v>2936000</v>
      </c>
    </row>
    <row r="274" spans="1:8" ht="31.5">
      <c r="A274" s="48" t="s">
        <v>386</v>
      </c>
      <c r="B274" s="24" t="s">
        <v>387</v>
      </c>
      <c r="C274" s="49"/>
      <c r="D274" s="24" t="s">
        <v>9</v>
      </c>
      <c r="E274" s="24" t="s">
        <v>9</v>
      </c>
      <c r="F274" s="50">
        <f>SUM(F275+F277+F279+F282)</f>
        <v>656.2</v>
      </c>
      <c r="G274" s="47">
        <v>2305000</v>
      </c>
      <c r="H274" s="47">
        <v>2936000</v>
      </c>
    </row>
    <row r="275" spans="1:8" ht="15.75">
      <c r="A275" s="48" t="s">
        <v>212</v>
      </c>
      <c r="B275" s="24" t="s">
        <v>213</v>
      </c>
      <c r="C275" s="49"/>
      <c r="D275" s="24" t="s">
        <v>9</v>
      </c>
      <c r="E275" s="24" t="s">
        <v>9</v>
      </c>
      <c r="F275" s="50">
        <f>SUM(F276)</f>
        <v>154.8</v>
      </c>
      <c r="G275" s="47">
        <v>320000</v>
      </c>
      <c r="H275" s="47">
        <v>330000</v>
      </c>
    </row>
    <row r="276" spans="1:8" ht="31.5">
      <c r="A276" s="91" t="s">
        <v>18</v>
      </c>
      <c r="B276" s="28" t="s">
        <v>213</v>
      </c>
      <c r="C276" s="92">
        <v>240</v>
      </c>
      <c r="D276" s="28" t="s">
        <v>9</v>
      </c>
      <c r="E276" s="28" t="s">
        <v>9</v>
      </c>
      <c r="F276" s="93">
        <v>154.8</v>
      </c>
      <c r="G276" s="51">
        <v>320000</v>
      </c>
      <c r="H276" s="51">
        <v>330000</v>
      </c>
    </row>
    <row r="277" spans="1:8" ht="31.5">
      <c r="A277" s="11" t="s">
        <v>189</v>
      </c>
      <c r="B277" s="9" t="s">
        <v>568</v>
      </c>
      <c r="C277" s="92"/>
      <c r="D277" s="28"/>
      <c r="E277" s="28"/>
      <c r="F277" s="50">
        <f>F278</f>
        <v>119.9</v>
      </c>
      <c r="G277" s="51"/>
      <c r="H277" s="51"/>
    </row>
    <row r="278" spans="1:8" ht="31.5">
      <c r="A278" s="86" t="s">
        <v>18</v>
      </c>
      <c r="B278" s="87" t="s">
        <v>568</v>
      </c>
      <c r="C278" s="92">
        <v>240</v>
      </c>
      <c r="D278" s="28"/>
      <c r="E278" s="28"/>
      <c r="F278" s="93">
        <v>119.9</v>
      </c>
      <c r="G278" s="51"/>
      <c r="H278" s="51"/>
    </row>
    <row r="279" spans="1:8" ht="31.5">
      <c r="A279" s="48" t="s">
        <v>69</v>
      </c>
      <c r="B279" s="24" t="s">
        <v>70</v>
      </c>
      <c r="C279" s="49"/>
      <c r="D279" s="24" t="s">
        <v>9</v>
      </c>
      <c r="E279" s="24" t="s">
        <v>9</v>
      </c>
      <c r="F279" s="50">
        <f>SUM(F280+F281)</f>
        <v>30.5</v>
      </c>
      <c r="G279" s="47">
        <v>730000</v>
      </c>
      <c r="H279" s="47">
        <v>1250000</v>
      </c>
    </row>
    <row r="280" spans="1:8" ht="31.5">
      <c r="A280" s="86" t="s">
        <v>18</v>
      </c>
      <c r="B280" s="28" t="s">
        <v>70</v>
      </c>
      <c r="C280" s="92">
        <v>240</v>
      </c>
      <c r="D280" s="28"/>
      <c r="E280" s="28"/>
      <c r="F280" s="93">
        <v>9.5</v>
      </c>
      <c r="G280" s="47"/>
      <c r="H280" s="47"/>
    </row>
    <row r="281" spans="1:8" ht="31.5">
      <c r="A281" s="91" t="s">
        <v>97</v>
      </c>
      <c r="B281" s="28" t="s">
        <v>70</v>
      </c>
      <c r="C281" s="92">
        <v>320</v>
      </c>
      <c r="D281" s="28" t="s">
        <v>9</v>
      </c>
      <c r="E281" s="28" t="s">
        <v>9</v>
      </c>
      <c r="F281" s="93">
        <v>21</v>
      </c>
      <c r="G281" s="51">
        <v>125000</v>
      </c>
      <c r="H281" s="51">
        <v>130000</v>
      </c>
    </row>
    <row r="282" spans="1:8" ht="31.5">
      <c r="A282" s="48" t="s">
        <v>71</v>
      </c>
      <c r="B282" s="24" t="s">
        <v>72</v>
      </c>
      <c r="C282" s="49"/>
      <c r="D282" s="24" t="s">
        <v>9</v>
      </c>
      <c r="E282" s="24" t="s">
        <v>9</v>
      </c>
      <c r="F282" s="50">
        <f>SUM(F283:F285)</f>
        <v>351</v>
      </c>
      <c r="G282" s="47">
        <v>980000</v>
      </c>
      <c r="H282" s="47">
        <v>1043000</v>
      </c>
    </row>
    <row r="283" spans="1:8" ht="15.75">
      <c r="A283" s="86" t="s">
        <v>133</v>
      </c>
      <c r="B283" s="28" t="s">
        <v>72</v>
      </c>
      <c r="C283" s="92">
        <v>110</v>
      </c>
      <c r="D283" s="28"/>
      <c r="E283" s="28"/>
      <c r="F283" s="93">
        <v>101.4</v>
      </c>
      <c r="G283" s="47"/>
      <c r="H283" s="47"/>
    </row>
    <row r="284" spans="1:8" ht="31.5">
      <c r="A284" s="91" t="s">
        <v>18</v>
      </c>
      <c r="B284" s="28" t="s">
        <v>72</v>
      </c>
      <c r="C284" s="92">
        <v>240</v>
      </c>
      <c r="D284" s="28" t="s">
        <v>9</v>
      </c>
      <c r="E284" s="28" t="s">
        <v>9</v>
      </c>
      <c r="F284" s="93">
        <v>181.2</v>
      </c>
      <c r="G284" s="51">
        <v>643500</v>
      </c>
      <c r="H284" s="51">
        <v>700000</v>
      </c>
    </row>
    <row r="285" spans="1:8" ht="31.5">
      <c r="A285" s="91" t="s">
        <v>97</v>
      </c>
      <c r="B285" s="28" t="s">
        <v>72</v>
      </c>
      <c r="C285" s="92">
        <v>320</v>
      </c>
      <c r="D285" s="28" t="s">
        <v>9</v>
      </c>
      <c r="E285" s="28" t="s">
        <v>9</v>
      </c>
      <c r="F285" s="93">
        <v>68.4</v>
      </c>
      <c r="G285" s="51">
        <v>156500</v>
      </c>
      <c r="H285" s="51">
        <v>163000</v>
      </c>
    </row>
    <row r="286" spans="1:8" ht="31.5">
      <c r="A286" s="48" t="s">
        <v>388</v>
      </c>
      <c r="B286" s="24" t="s">
        <v>389</v>
      </c>
      <c r="C286" s="49"/>
      <c r="D286" s="24" t="s">
        <v>9</v>
      </c>
      <c r="E286" s="24" t="s">
        <v>9</v>
      </c>
      <c r="F286" s="50">
        <f>SUM(F287)</f>
        <v>5000.5</v>
      </c>
      <c r="G286" s="47">
        <v>12630690</v>
      </c>
      <c r="H286" s="47">
        <v>13181280</v>
      </c>
    </row>
    <row r="287" spans="1:8" ht="47.25">
      <c r="A287" s="48" t="s">
        <v>390</v>
      </c>
      <c r="B287" s="24" t="s">
        <v>391</v>
      </c>
      <c r="C287" s="49"/>
      <c r="D287" s="24" t="s">
        <v>9</v>
      </c>
      <c r="E287" s="24" t="s">
        <v>9</v>
      </c>
      <c r="F287" s="50">
        <f>SUM(F288+F291+F294+F297+F300)</f>
        <v>5000.5</v>
      </c>
      <c r="G287" s="47">
        <v>12630690</v>
      </c>
      <c r="H287" s="47">
        <v>13181280</v>
      </c>
    </row>
    <row r="288" spans="1:8" ht="31.5">
      <c r="A288" s="48" t="s">
        <v>149</v>
      </c>
      <c r="B288" s="24" t="s">
        <v>150</v>
      </c>
      <c r="C288" s="49"/>
      <c r="D288" s="24" t="s">
        <v>9</v>
      </c>
      <c r="E288" s="24" t="s">
        <v>9</v>
      </c>
      <c r="F288" s="50">
        <f>SUM(F289:F290)</f>
        <v>1019.8</v>
      </c>
      <c r="G288" s="47">
        <v>3498500</v>
      </c>
      <c r="H288" s="47">
        <v>4139400</v>
      </c>
    </row>
    <row r="289" spans="1:8" ht="31.5">
      <c r="A289" s="91" t="s">
        <v>18</v>
      </c>
      <c r="B289" s="28" t="s">
        <v>150</v>
      </c>
      <c r="C289" s="92">
        <v>240</v>
      </c>
      <c r="D289" s="28" t="s">
        <v>9</v>
      </c>
      <c r="E289" s="28" t="s">
        <v>9</v>
      </c>
      <c r="F289" s="93">
        <v>856</v>
      </c>
      <c r="G289" s="51">
        <v>2827500</v>
      </c>
      <c r="H289" s="51">
        <v>3963300</v>
      </c>
    </row>
    <row r="290" spans="1:8" ht="15.75">
      <c r="A290" s="91" t="s">
        <v>137</v>
      </c>
      <c r="B290" s="28" t="s">
        <v>150</v>
      </c>
      <c r="C290" s="92">
        <v>610</v>
      </c>
      <c r="D290" s="28" t="s">
        <v>9</v>
      </c>
      <c r="E290" s="28" t="s">
        <v>9</v>
      </c>
      <c r="F290" s="93">
        <v>163.8</v>
      </c>
      <c r="G290" s="51">
        <v>671000</v>
      </c>
      <c r="H290" s="51">
        <v>176100</v>
      </c>
    </row>
    <row r="291" spans="1:8" ht="31.5">
      <c r="A291" s="48" t="s">
        <v>151</v>
      </c>
      <c r="B291" s="24" t="s">
        <v>152</v>
      </c>
      <c r="C291" s="49"/>
      <c r="D291" s="24" t="s">
        <v>9</v>
      </c>
      <c r="E291" s="24" t="s">
        <v>9</v>
      </c>
      <c r="F291" s="50">
        <f>SUM(F292:F293)</f>
        <v>987.1</v>
      </c>
      <c r="G291" s="47">
        <v>2095260</v>
      </c>
      <c r="H291" s="47">
        <v>2270620</v>
      </c>
    </row>
    <row r="292" spans="1:8" ht="31.5">
      <c r="A292" s="91" t="s">
        <v>18</v>
      </c>
      <c r="B292" s="28" t="s">
        <v>152</v>
      </c>
      <c r="C292" s="92">
        <v>240</v>
      </c>
      <c r="D292" s="28" t="s">
        <v>9</v>
      </c>
      <c r="E292" s="28" t="s">
        <v>9</v>
      </c>
      <c r="F292" s="93">
        <v>833.5</v>
      </c>
      <c r="G292" s="51">
        <v>1861260</v>
      </c>
      <c r="H292" s="51">
        <v>1998800</v>
      </c>
    </row>
    <row r="293" spans="1:8" ht="15.75">
      <c r="A293" s="91" t="s">
        <v>137</v>
      </c>
      <c r="B293" s="28" t="s">
        <v>152</v>
      </c>
      <c r="C293" s="92">
        <v>610</v>
      </c>
      <c r="D293" s="28" t="s">
        <v>9</v>
      </c>
      <c r="E293" s="28" t="s">
        <v>9</v>
      </c>
      <c r="F293" s="93">
        <v>153.6</v>
      </c>
      <c r="G293" s="51">
        <v>234000</v>
      </c>
      <c r="H293" s="51">
        <v>271820</v>
      </c>
    </row>
    <row r="294" spans="1:8" ht="31.5">
      <c r="A294" s="48" t="s">
        <v>190</v>
      </c>
      <c r="B294" s="24" t="s">
        <v>191</v>
      </c>
      <c r="C294" s="49"/>
      <c r="D294" s="24" t="s">
        <v>9</v>
      </c>
      <c r="E294" s="24" t="s">
        <v>9</v>
      </c>
      <c r="F294" s="50">
        <f>SUM(F295:F296)</f>
        <v>782.9</v>
      </c>
      <c r="G294" s="47">
        <v>3309350</v>
      </c>
      <c r="H294" s="47">
        <v>2586400</v>
      </c>
    </row>
    <row r="295" spans="1:8" ht="31.5">
      <c r="A295" s="91" t="s">
        <v>18</v>
      </c>
      <c r="B295" s="28" t="s">
        <v>191</v>
      </c>
      <c r="C295" s="92">
        <v>240</v>
      </c>
      <c r="D295" s="28" t="s">
        <v>9</v>
      </c>
      <c r="E295" s="28" t="s">
        <v>9</v>
      </c>
      <c r="F295" s="93">
        <v>424</v>
      </c>
      <c r="G295" s="51">
        <v>2908550</v>
      </c>
      <c r="H295" s="51">
        <v>2173600</v>
      </c>
    </row>
    <row r="296" spans="1:8" ht="15.75">
      <c r="A296" s="91" t="s">
        <v>137</v>
      </c>
      <c r="B296" s="28" t="s">
        <v>191</v>
      </c>
      <c r="C296" s="92">
        <v>610</v>
      </c>
      <c r="D296" s="28" t="s">
        <v>9</v>
      </c>
      <c r="E296" s="28" t="s">
        <v>9</v>
      </c>
      <c r="F296" s="93">
        <v>358.9</v>
      </c>
      <c r="G296" s="51">
        <v>400800</v>
      </c>
      <c r="H296" s="51">
        <v>412800</v>
      </c>
    </row>
    <row r="297" spans="1:8" ht="31.5">
      <c r="A297" s="48" t="s">
        <v>192</v>
      </c>
      <c r="B297" s="24" t="s">
        <v>193</v>
      </c>
      <c r="C297" s="49"/>
      <c r="D297" s="24" t="s">
        <v>9</v>
      </c>
      <c r="E297" s="24" t="s">
        <v>9</v>
      </c>
      <c r="F297" s="50">
        <f>SUM(F298:F299)</f>
        <v>1210.7</v>
      </c>
      <c r="G297" s="47">
        <v>2727580</v>
      </c>
      <c r="H297" s="47">
        <v>3184860</v>
      </c>
    </row>
    <row r="298" spans="1:8" ht="31.5">
      <c r="A298" s="91" t="s">
        <v>18</v>
      </c>
      <c r="B298" s="28" t="s">
        <v>193</v>
      </c>
      <c r="C298" s="92">
        <v>240</v>
      </c>
      <c r="D298" s="28" t="s">
        <v>9</v>
      </c>
      <c r="E298" s="28" t="s">
        <v>9</v>
      </c>
      <c r="F298" s="93">
        <v>842.5</v>
      </c>
      <c r="G298" s="51">
        <v>2218340</v>
      </c>
      <c r="H298" s="51">
        <v>2613940</v>
      </c>
    </row>
    <row r="299" spans="1:8" ht="15.75">
      <c r="A299" s="91" t="s">
        <v>137</v>
      </c>
      <c r="B299" s="28" t="s">
        <v>193</v>
      </c>
      <c r="C299" s="92">
        <v>610</v>
      </c>
      <c r="D299" s="28" t="s">
        <v>9</v>
      </c>
      <c r="E299" s="28" t="s">
        <v>9</v>
      </c>
      <c r="F299" s="93">
        <v>368.2</v>
      </c>
      <c r="G299" s="51">
        <v>509240</v>
      </c>
      <c r="H299" s="51">
        <v>570920</v>
      </c>
    </row>
    <row r="300" spans="1:8" ht="31.5">
      <c r="A300" s="11" t="s">
        <v>545</v>
      </c>
      <c r="B300" s="9" t="s">
        <v>544</v>
      </c>
      <c r="C300" s="96"/>
      <c r="D300" s="24"/>
      <c r="E300" s="24"/>
      <c r="F300" s="50">
        <f>F301</f>
        <v>1000</v>
      </c>
      <c r="G300" s="51"/>
      <c r="H300" s="51"/>
    </row>
    <row r="301" spans="1:8" ht="15.75">
      <c r="A301" s="86" t="s">
        <v>137</v>
      </c>
      <c r="B301" s="87" t="s">
        <v>544</v>
      </c>
      <c r="C301" s="92">
        <v>610</v>
      </c>
      <c r="D301" s="28"/>
      <c r="E301" s="28"/>
      <c r="F301" s="93">
        <v>1000</v>
      </c>
      <c r="G301" s="51"/>
      <c r="H301" s="51"/>
    </row>
    <row r="302" spans="1:8" ht="31.5">
      <c r="A302" s="48" t="s">
        <v>392</v>
      </c>
      <c r="B302" s="24" t="s">
        <v>393</v>
      </c>
      <c r="C302" s="49"/>
      <c r="D302" s="24" t="s">
        <v>9</v>
      </c>
      <c r="E302" s="24" t="s">
        <v>9</v>
      </c>
      <c r="F302" s="50">
        <f>SUM(F303)</f>
        <v>216.4</v>
      </c>
      <c r="G302" s="47">
        <v>480000</v>
      </c>
      <c r="H302" s="47">
        <v>532000</v>
      </c>
    </row>
    <row r="303" spans="1:8" ht="47.25">
      <c r="A303" s="48" t="s">
        <v>394</v>
      </c>
      <c r="B303" s="24" t="s">
        <v>395</v>
      </c>
      <c r="C303" s="49"/>
      <c r="D303" s="24" t="s">
        <v>9</v>
      </c>
      <c r="E303" s="24" t="s">
        <v>9</v>
      </c>
      <c r="F303" s="50">
        <f>SUM(F304+F306+F308)</f>
        <v>216.4</v>
      </c>
      <c r="G303" s="47">
        <v>480000</v>
      </c>
      <c r="H303" s="47">
        <v>532000</v>
      </c>
    </row>
    <row r="304" spans="1:8" ht="31.5">
      <c r="A304" s="11" t="s">
        <v>490</v>
      </c>
      <c r="B304" s="9" t="s">
        <v>489</v>
      </c>
      <c r="C304" s="96"/>
      <c r="D304" s="24"/>
      <c r="E304" s="24"/>
      <c r="F304" s="50">
        <f>F305</f>
        <v>5.6</v>
      </c>
      <c r="G304" s="47"/>
      <c r="H304" s="47"/>
    </row>
    <row r="305" spans="1:8" ht="31.5">
      <c r="A305" s="86" t="s">
        <v>18</v>
      </c>
      <c r="B305" s="87" t="s">
        <v>489</v>
      </c>
      <c r="C305" s="92">
        <v>240</v>
      </c>
      <c r="D305" s="28"/>
      <c r="E305" s="28"/>
      <c r="F305" s="93">
        <v>5.6</v>
      </c>
      <c r="G305" s="47"/>
      <c r="H305" s="47"/>
    </row>
    <row r="306" spans="1:8" ht="31.5">
      <c r="A306" s="48" t="s">
        <v>108</v>
      </c>
      <c r="B306" s="24" t="s">
        <v>109</v>
      </c>
      <c r="C306" s="49"/>
      <c r="D306" s="24" t="s">
        <v>9</v>
      </c>
      <c r="E306" s="24" t="s">
        <v>9</v>
      </c>
      <c r="F306" s="50">
        <f>SUM(F307)</f>
        <v>61.5</v>
      </c>
      <c r="G306" s="47"/>
      <c r="H306" s="47"/>
    </row>
    <row r="307" spans="1:8" ht="31.5">
      <c r="A307" s="91" t="s">
        <v>18</v>
      </c>
      <c r="B307" s="28" t="s">
        <v>109</v>
      </c>
      <c r="C307" s="92">
        <v>240</v>
      </c>
      <c r="D307" s="28" t="s">
        <v>9</v>
      </c>
      <c r="E307" s="28" t="s">
        <v>9</v>
      </c>
      <c r="F307" s="93">
        <v>61.5</v>
      </c>
      <c r="G307" s="51"/>
      <c r="H307" s="51"/>
    </row>
    <row r="308" spans="1:8" ht="31.5">
      <c r="A308" s="48" t="s">
        <v>153</v>
      </c>
      <c r="B308" s="24" t="s">
        <v>154</v>
      </c>
      <c r="C308" s="49"/>
      <c r="D308" s="24" t="s">
        <v>9</v>
      </c>
      <c r="E308" s="24" t="s">
        <v>9</v>
      </c>
      <c r="F308" s="50">
        <f>SUM(F309)</f>
        <v>149.3</v>
      </c>
      <c r="G308" s="47">
        <v>480000</v>
      </c>
      <c r="H308" s="47">
        <v>532000</v>
      </c>
    </row>
    <row r="309" spans="1:8" ht="31.5">
      <c r="A309" s="91" t="s">
        <v>18</v>
      </c>
      <c r="B309" s="28" t="s">
        <v>154</v>
      </c>
      <c r="C309" s="92">
        <v>240</v>
      </c>
      <c r="D309" s="28" t="s">
        <v>9</v>
      </c>
      <c r="E309" s="28" t="s">
        <v>9</v>
      </c>
      <c r="F309" s="93">
        <v>149.3</v>
      </c>
      <c r="G309" s="51">
        <v>330000</v>
      </c>
      <c r="H309" s="51">
        <v>532000</v>
      </c>
    </row>
    <row r="310" spans="1:8" ht="31.5">
      <c r="A310" s="11" t="s">
        <v>511</v>
      </c>
      <c r="B310" s="9" t="s">
        <v>510</v>
      </c>
      <c r="C310" s="92"/>
      <c r="D310" s="28"/>
      <c r="E310" s="28"/>
      <c r="F310" s="50">
        <f>F311</f>
        <v>11.3</v>
      </c>
      <c r="G310" s="51"/>
      <c r="H310" s="51"/>
    </row>
    <row r="311" spans="1:8" ht="31.5">
      <c r="A311" s="11" t="s">
        <v>512</v>
      </c>
      <c r="B311" s="9" t="s">
        <v>509</v>
      </c>
      <c r="C311" s="92"/>
      <c r="D311" s="28"/>
      <c r="E311" s="28"/>
      <c r="F311" s="50">
        <f>F312</f>
        <v>11.3</v>
      </c>
      <c r="G311" s="51"/>
      <c r="H311" s="51"/>
    </row>
    <row r="312" spans="1:8" ht="31.5">
      <c r="A312" s="11" t="s">
        <v>513</v>
      </c>
      <c r="B312" s="9" t="s">
        <v>508</v>
      </c>
      <c r="C312" s="92"/>
      <c r="D312" s="28"/>
      <c r="E312" s="28"/>
      <c r="F312" s="50">
        <f>F313</f>
        <v>11.3</v>
      </c>
      <c r="G312" s="51"/>
      <c r="H312" s="51"/>
    </row>
    <row r="313" spans="1:8" ht="31.5">
      <c r="A313" s="86" t="s">
        <v>18</v>
      </c>
      <c r="B313" s="87" t="s">
        <v>508</v>
      </c>
      <c r="C313" s="92">
        <v>240</v>
      </c>
      <c r="D313" s="28"/>
      <c r="E313" s="28"/>
      <c r="F313" s="93">
        <v>11.3</v>
      </c>
      <c r="G313" s="51"/>
      <c r="H313" s="51"/>
    </row>
    <row r="314" spans="1:8" ht="31.5">
      <c r="A314" s="48" t="s">
        <v>396</v>
      </c>
      <c r="B314" s="24" t="s">
        <v>397</v>
      </c>
      <c r="C314" s="49"/>
      <c r="D314" s="24" t="s">
        <v>9</v>
      </c>
      <c r="E314" s="24" t="s">
        <v>9</v>
      </c>
      <c r="F314" s="50">
        <f>SUM(F315+F319+F327+F333+F339)</f>
        <v>4036.5999999999995</v>
      </c>
      <c r="G314" s="47">
        <v>20124500</v>
      </c>
      <c r="H314" s="47">
        <v>20625900</v>
      </c>
    </row>
    <row r="315" spans="1:8" ht="31.5">
      <c r="A315" s="11" t="s">
        <v>524</v>
      </c>
      <c r="B315" s="9" t="s">
        <v>523</v>
      </c>
      <c r="C315" s="96"/>
      <c r="D315" s="24"/>
      <c r="E315" s="24"/>
      <c r="F315" s="50">
        <f>F316</f>
        <v>93.2</v>
      </c>
      <c r="G315" s="47"/>
      <c r="H315" s="47"/>
    </row>
    <row r="316" spans="1:8" ht="31.5">
      <c r="A316" s="11" t="s">
        <v>525</v>
      </c>
      <c r="B316" s="9" t="s">
        <v>522</v>
      </c>
      <c r="C316" s="96"/>
      <c r="D316" s="24"/>
      <c r="E316" s="24"/>
      <c r="F316" s="50">
        <f>F317</f>
        <v>93.2</v>
      </c>
      <c r="G316" s="47"/>
      <c r="H316" s="47"/>
    </row>
    <row r="317" spans="1:8" ht="31.5">
      <c r="A317" s="11" t="s">
        <v>526</v>
      </c>
      <c r="B317" s="9" t="s">
        <v>521</v>
      </c>
      <c r="C317" s="96"/>
      <c r="D317" s="24"/>
      <c r="E317" s="24"/>
      <c r="F317" s="50">
        <f>F318</f>
        <v>93.2</v>
      </c>
      <c r="G317" s="47"/>
      <c r="H317" s="47"/>
    </row>
    <row r="318" spans="1:8" ht="31.5">
      <c r="A318" s="86" t="s">
        <v>18</v>
      </c>
      <c r="B318" s="87" t="s">
        <v>521</v>
      </c>
      <c r="C318" s="92">
        <v>240</v>
      </c>
      <c r="D318" s="28"/>
      <c r="E318" s="28"/>
      <c r="F318" s="93">
        <v>93.2</v>
      </c>
      <c r="G318" s="47"/>
      <c r="H318" s="47"/>
    </row>
    <row r="319" spans="1:8" ht="48" customHeight="1">
      <c r="A319" s="48" t="s">
        <v>398</v>
      </c>
      <c r="B319" s="24" t="s">
        <v>399</v>
      </c>
      <c r="C319" s="49"/>
      <c r="D319" s="24"/>
      <c r="E319" s="24"/>
      <c r="F319" s="50">
        <f>SUM(F320+F322+F324)</f>
        <v>2557</v>
      </c>
      <c r="G319" s="47"/>
      <c r="H319" s="47"/>
    </row>
    <row r="320" spans="1:8" ht="31.5" customHeight="1">
      <c r="A320" s="11" t="s">
        <v>517</v>
      </c>
      <c r="B320" s="9" t="s">
        <v>516</v>
      </c>
      <c r="C320" s="96"/>
      <c r="D320" s="24"/>
      <c r="E320" s="24"/>
      <c r="F320" s="50">
        <f>F321</f>
        <v>1010</v>
      </c>
      <c r="G320" s="47"/>
      <c r="H320" s="47"/>
    </row>
    <row r="321" spans="1:8" ht="48" customHeight="1">
      <c r="A321" s="86" t="s">
        <v>93</v>
      </c>
      <c r="B321" s="87" t="s">
        <v>516</v>
      </c>
      <c r="C321" s="87" t="s">
        <v>94</v>
      </c>
      <c r="D321" s="28"/>
      <c r="E321" s="28"/>
      <c r="F321" s="93">
        <v>1010</v>
      </c>
      <c r="G321" s="47"/>
      <c r="H321" s="47"/>
    </row>
    <row r="322" spans="1:8" ht="15.75">
      <c r="A322" s="48" t="s">
        <v>95</v>
      </c>
      <c r="B322" s="24" t="s">
        <v>96</v>
      </c>
      <c r="C322" s="49"/>
      <c r="D322" s="24" t="s">
        <v>9</v>
      </c>
      <c r="E322" s="24" t="s">
        <v>9</v>
      </c>
      <c r="F322" s="50">
        <f>SUM(F323)</f>
        <v>410</v>
      </c>
      <c r="G322" s="47">
        <v>440000</v>
      </c>
      <c r="H322" s="47">
        <v>550000</v>
      </c>
    </row>
    <row r="323" spans="1:8" ht="31.5">
      <c r="A323" s="91" t="s">
        <v>18</v>
      </c>
      <c r="B323" s="28" t="s">
        <v>96</v>
      </c>
      <c r="C323" s="92">
        <v>240</v>
      </c>
      <c r="D323" s="28" t="s">
        <v>9</v>
      </c>
      <c r="E323" s="28" t="s">
        <v>9</v>
      </c>
      <c r="F323" s="93">
        <v>410</v>
      </c>
      <c r="G323" s="51">
        <v>440000</v>
      </c>
      <c r="H323" s="51">
        <v>550000</v>
      </c>
    </row>
    <row r="324" spans="1:8" ht="31.5">
      <c r="A324" s="48" t="s">
        <v>29</v>
      </c>
      <c r="B324" s="24" t="s">
        <v>30</v>
      </c>
      <c r="C324" s="49"/>
      <c r="D324" s="24" t="s">
        <v>9</v>
      </c>
      <c r="E324" s="24" t="s">
        <v>9</v>
      </c>
      <c r="F324" s="50">
        <f>SUM(F325+F326)</f>
        <v>1137</v>
      </c>
      <c r="G324" s="47">
        <v>4471800</v>
      </c>
      <c r="H324" s="47">
        <v>4471800</v>
      </c>
    </row>
    <row r="325" spans="1:8" ht="15.75">
      <c r="A325" s="48" t="s">
        <v>14</v>
      </c>
      <c r="B325" s="24" t="s">
        <v>30</v>
      </c>
      <c r="C325" s="49">
        <v>120</v>
      </c>
      <c r="D325" s="24" t="s">
        <v>9</v>
      </c>
      <c r="E325" s="24" t="s">
        <v>9</v>
      </c>
      <c r="F325" s="50">
        <v>450.4</v>
      </c>
      <c r="G325" s="51">
        <v>1108440</v>
      </c>
      <c r="H325" s="51">
        <v>1108440</v>
      </c>
    </row>
    <row r="326" spans="1:8" ht="31.5">
      <c r="A326" s="11" t="s">
        <v>97</v>
      </c>
      <c r="B326" s="24" t="s">
        <v>30</v>
      </c>
      <c r="C326" s="96">
        <v>320</v>
      </c>
      <c r="D326" s="24"/>
      <c r="E326" s="24"/>
      <c r="F326" s="50">
        <v>686.6</v>
      </c>
      <c r="G326" s="51"/>
      <c r="H326" s="51"/>
    </row>
    <row r="327" spans="1:8" ht="31.5">
      <c r="A327" s="48" t="s">
        <v>402</v>
      </c>
      <c r="B327" s="24" t="s">
        <v>403</v>
      </c>
      <c r="C327" s="49"/>
      <c r="D327" s="24" t="s">
        <v>9</v>
      </c>
      <c r="E327" s="24" t="s">
        <v>9</v>
      </c>
      <c r="F327" s="50">
        <f>SUM(F328)</f>
        <v>764.0999999999999</v>
      </c>
      <c r="G327" s="47">
        <v>5312700</v>
      </c>
      <c r="H327" s="47">
        <v>5294100</v>
      </c>
    </row>
    <row r="328" spans="1:8" ht="47.25">
      <c r="A328" s="48" t="s">
        <v>404</v>
      </c>
      <c r="B328" s="24" t="s">
        <v>405</v>
      </c>
      <c r="C328" s="49"/>
      <c r="D328" s="24" t="s">
        <v>9</v>
      </c>
      <c r="E328" s="24" t="s">
        <v>9</v>
      </c>
      <c r="F328" s="50">
        <f>SUM(F329+F331)</f>
        <v>764.0999999999999</v>
      </c>
      <c r="G328" s="47">
        <v>5312700</v>
      </c>
      <c r="H328" s="47">
        <v>5294100</v>
      </c>
    </row>
    <row r="329" spans="1:8" ht="15.75">
      <c r="A329" s="48" t="s">
        <v>110</v>
      </c>
      <c r="B329" s="24" t="s">
        <v>111</v>
      </c>
      <c r="C329" s="49"/>
      <c r="D329" s="24" t="s">
        <v>9</v>
      </c>
      <c r="E329" s="24" t="s">
        <v>9</v>
      </c>
      <c r="F329" s="50">
        <f>SUM(F330)</f>
        <v>123.3</v>
      </c>
      <c r="G329" s="47">
        <v>100000</v>
      </c>
      <c r="H329" s="47">
        <v>100000</v>
      </c>
    </row>
    <row r="330" spans="1:8" ht="15.75">
      <c r="A330" s="48" t="s">
        <v>85</v>
      </c>
      <c r="B330" s="24" t="s">
        <v>111</v>
      </c>
      <c r="C330" s="49">
        <v>410</v>
      </c>
      <c r="D330" s="24" t="s">
        <v>9</v>
      </c>
      <c r="E330" s="24" t="s">
        <v>9</v>
      </c>
      <c r="F330" s="50">
        <v>123.3</v>
      </c>
      <c r="G330" s="51">
        <v>100000</v>
      </c>
      <c r="H330" s="51">
        <v>100000</v>
      </c>
    </row>
    <row r="331" spans="1:8" ht="15.75">
      <c r="A331" s="48" t="s">
        <v>112</v>
      </c>
      <c r="B331" s="24" t="s">
        <v>113</v>
      </c>
      <c r="C331" s="49"/>
      <c r="D331" s="24" t="s">
        <v>9</v>
      </c>
      <c r="E331" s="24" t="s">
        <v>9</v>
      </c>
      <c r="F331" s="50">
        <f>SUM(F332)</f>
        <v>640.8</v>
      </c>
      <c r="G331" s="47">
        <v>1129800</v>
      </c>
      <c r="H331" s="47">
        <v>1222800</v>
      </c>
    </row>
    <row r="332" spans="1:8" ht="15.75">
      <c r="A332" s="48" t="s">
        <v>123</v>
      </c>
      <c r="B332" s="24" t="s">
        <v>113</v>
      </c>
      <c r="C332" s="49">
        <v>540</v>
      </c>
      <c r="D332" s="24" t="s">
        <v>9</v>
      </c>
      <c r="E332" s="24" t="s">
        <v>9</v>
      </c>
      <c r="F332" s="50">
        <v>640.8</v>
      </c>
      <c r="G332" s="51">
        <v>929800</v>
      </c>
      <c r="H332" s="51">
        <v>1022800</v>
      </c>
    </row>
    <row r="333" spans="1:8" ht="31.5">
      <c r="A333" s="11" t="s">
        <v>593</v>
      </c>
      <c r="B333" s="9" t="s">
        <v>533</v>
      </c>
      <c r="C333" s="96"/>
      <c r="D333" s="24"/>
      <c r="E333" s="24"/>
      <c r="F333" s="50">
        <f>F334</f>
        <v>104.5</v>
      </c>
      <c r="G333" s="51"/>
      <c r="H333" s="51"/>
    </row>
    <row r="334" spans="1:8" ht="31.5">
      <c r="A334" s="11" t="s">
        <v>534</v>
      </c>
      <c r="B334" s="9" t="s">
        <v>532</v>
      </c>
      <c r="C334" s="96"/>
      <c r="D334" s="24"/>
      <c r="E334" s="24"/>
      <c r="F334" s="50">
        <f>F335+F337</f>
        <v>104.5</v>
      </c>
      <c r="G334" s="51"/>
      <c r="H334" s="51"/>
    </row>
    <row r="335" spans="1:8" ht="15.75">
      <c r="A335" s="11" t="s">
        <v>531</v>
      </c>
      <c r="B335" s="9" t="s">
        <v>529</v>
      </c>
      <c r="C335" s="96"/>
      <c r="D335" s="24"/>
      <c r="E335" s="24"/>
      <c r="F335" s="50">
        <f>F336</f>
        <v>30</v>
      </c>
      <c r="G335" s="51"/>
      <c r="H335" s="51"/>
    </row>
    <row r="336" spans="1:8" ht="31.5">
      <c r="A336" s="86" t="s">
        <v>18</v>
      </c>
      <c r="B336" s="87" t="s">
        <v>529</v>
      </c>
      <c r="C336" s="92">
        <v>240</v>
      </c>
      <c r="D336" s="28"/>
      <c r="E336" s="28"/>
      <c r="F336" s="93">
        <v>30</v>
      </c>
      <c r="G336" s="51"/>
      <c r="H336" s="51"/>
    </row>
    <row r="337" spans="1:8" ht="15.75">
      <c r="A337" s="11" t="s">
        <v>530</v>
      </c>
      <c r="B337" s="9" t="s">
        <v>528</v>
      </c>
      <c r="C337" s="96"/>
      <c r="D337" s="24"/>
      <c r="E337" s="24"/>
      <c r="F337" s="50">
        <f>F338</f>
        <v>74.5</v>
      </c>
      <c r="G337" s="51"/>
      <c r="H337" s="51"/>
    </row>
    <row r="338" spans="1:8" ht="31.5">
      <c r="A338" s="86" t="s">
        <v>18</v>
      </c>
      <c r="B338" s="87" t="s">
        <v>528</v>
      </c>
      <c r="C338" s="92">
        <v>240</v>
      </c>
      <c r="D338" s="28"/>
      <c r="E338" s="28"/>
      <c r="F338" s="93">
        <v>74.5</v>
      </c>
      <c r="G338" s="51"/>
      <c r="H338" s="51"/>
    </row>
    <row r="339" spans="1:8" ht="31.5">
      <c r="A339" s="48" t="s">
        <v>73</v>
      </c>
      <c r="B339" s="24" t="s">
        <v>406</v>
      </c>
      <c r="C339" s="49"/>
      <c r="D339" s="24" t="s">
        <v>9</v>
      </c>
      <c r="E339" s="24" t="s">
        <v>9</v>
      </c>
      <c r="F339" s="50">
        <f>SUM(F340)</f>
        <v>517.8</v>
      </c>
      <c r="G339" s="47">
        <v>225000</v>
      </c>
      <c r="H339" s="47">
        <v>235000</v>
      </c>
    </row>
    <row r="340" spans="1:8" ht="31.5">
      <c r="A340" s="48" t="s">
        <v>440</v>
      </c>
      <c r="B340" s="24" t="s">
        <v>407</v>
      </c>
      <c r="C340" s="49"/>
      <c r="D340" s="24" t="s">
        <v>9</v>
      </c>
      <c r="E340" s="24" t="s">
        <v>9</v>
      </c>
      <c r="F340" s="50">
        <f>SUM(F341+F343+F345)</f>
        <v>517.8</v>
      </c>
      <c r="G340" s="47">
        <v>225000</v>
      </c>
      <c r="H340" s="47">
        <v>235000</v>
      </c>
    </row>
    <row r="341" spans="1:8" ht="15.75">
      <c r="A341" s="48" t="s">
        <v>441</v>
      </c>
      <c r="B341" s="24" t="s">
        <v>74</v>
      </c>
      <c r="C341" s="49"/>
      <c r="D341" s="24" t="s">
        <v>9</v>
      </c>
      <c r="E341" s="24" t="s">
        <v>9</v>
      </c>
      <c r="F341" s="50">
        <f>SUM(F342)</f>
        <v>138.1</v>
      </c>
      <c r="G341" s="47">
        <v>225000</v>
      </c>
      <c r="H341" s="47">
        <v>235000</v>
      </c>
    </row>
    <row r="342" spans="1:8" ht="31.5">
      <c r="A342" s="91" t="s">
        <v>18</v>
      </c>
      <c r="B342" s="28" t="s">
        <v>74</v>
      </c>
      <c r="C342" s="92">
        <v>240</v>
      </c>
      <c r="D342" s="28" t="s">
        <v>9</v>
      </c>
      <c r="E342" s="28" t="s">
        <v>9</v>
      </c>
      <c r="F342" s="93">
        <v>138.1</v>
      </c>
      <c r="G342" s="51">
        <v>225000</v>
      </c>
      <c r="H342" s="51">
        <v>235000</v>
      </c>
    </row>
    <row r="343" spans="1:8" ht="15.75">
      <c r="A343" s="11" t="s">
        <v>494</v>
      </c>
      <c r="B343" s="9" t="s">
        <v>491</v>
      </c>
      <c r="C343" s="96"/>
      <c r="D343" s="24"/>
      <c r="E343" s="24"/>
      <c r="F343" s="50">
        <f>F344</f>
        <v>265.8</v>
      </c>
      <c r="G343" s="51"/>
      <c r="H343" s="51"/>
    </row>
    <row r="344" spans="1:8" ht="31.5">
      <c r="A344" s="86" t="s">
        <v>18</v>
      </c>
      <c r="B344" s="87" t="s">
        <v>491</v>
      </c>
      <c r="C344" s="92">
        <v>240</v>
      </c>
      <c r="D344" s="28"/>
      <c r="E344" s="28"/>
      <c r="F344" s="93">
        <v>265.8</v>
      </c>
      <c r="G344" s="51"/>
      <c r="H344" s="51"/>
    </row>
    <row r="345" spans="1:8" ht="31.5">
      <c r="A345" s="11" t="s">
        <v>493</v>
      </c>
      <c r="B345" s="9" t="s">
        <v>492</v>
      </c>
      <c r="C345" s="96"/>
      <c r="D345" s="24"/>
      <c r="E345" s="24"/>
      <c r="F345" s="50">
        <f>F346</f>
        <v>113.9</v>
      </c>
      <c r="G345" s="51"/>
      <c r="H345" s="51"/>
    </row>
    <row r="346" spans="1:8" ht="31.5">
      <c r="A346" s="86" t="s">
        <v>18</v>
      </c>
      <c r="B346" s="87" t="s">
        <v>492</v>
      </c>
      <c r="C346" s="92">
        <v>240</v>
      </c>
      <c r="D346" s="28"/>
      <c r="E346" s="28"/>
      <c r="F346" s="93">
        <v>113.9</v>
      </c>
      <c r="G346" s="51"/>
      <c r="H346" s="51"/>
    </row>
    <row r="347" spans="1:8" ht="31.5">
      <c r="A347" s="48" t="s">
        <v>408</v>
      </c>
      <c r="B347" s="24" t="s">
        <v>409</v>
      </c>
      <c r="C347" s="49"/>
      <c r="D347" s="24" t="s">
        <v>9</v>
      </c>
      <c r="E347" s="24" t="s">
        <v>9</v>
      </c>
      <c r="F347" s="50">
        <f>SUM(F348+F362)</f>
        <v>80131.6</v>
      </c>
      <c r="G347" s="47">
        <v>168086942</v>
      </c>
      <c r="H347" s="47">
        <v>174901407</v>
      </c>
    </row>
    <row r="348" spans="1:8" ht="31.5">
      <c r="A348" s="48" t="s">
        <v>410</v>
      </c>
      <c r="B348" s="24" t="s">
        <v>411</v>
      </c>
      <c r="C348" s="49"/>
      <c r="D348" s="24" t="s">
        <v>9</v>
      </c>
      <c r="E348" s="24" t="s">
        <v>9</v>
      </c>
      <c r="F348" s="50">
        <f>SUM(F349)</f>
        <v>73827.1</v>
      </c>
      <c r="G348" s="47">
        <v>153344023</v>
      </c>
      <c r="H348" s="47">
        <v>159429723</v>
      </c>
    </row>
    <row r="349" spans="1:8" ht="31.5">
      <c r="A349" s="48" t="s">
        <v>412</v>
      </c>
      <c r="B349" s="24" t="s">
        <v>413</v>
      </c>
      <c r="C349" s="49"/>
      <c r="D349" s="24" t="s">
        <v>9</v>
      </c>
      <c r="E349" s="24" t="s">
        <v>9</v>
      </c>
      <c r="F349" s="50">
        <f>SUM(F350+F352+F354+F356+F358+F360)</f>
        <v>73827.1</v>
      </c>
      <c r="G349" s="47">
        <v>153344023</v>
      </c>
      <c r="H349" s="47">
        <v>159429723</v>
      </c>
    </row>
    <row r="350" spans="1:8" ht="63">
      <c r="A350" s="11" t="s">
        <v>520</v>
      </c>
      <c r="B350" s="9" t="s">
        <v>519</v>
      </c>
      <c r="C350" s="96"/>
      <c r="D350" s="24"/>
      <c r="E350" s="24"/>
      <c r="F350" s="50">
        <f>F351</f>
        <v>175.7</v>
      </c>
      <c r="G350" s="47"/>
      <c r="H350" s="47"/>
    </row>
    <row r="351" spans="1:8" ht="15.75">
      <c r="A351" s="86" t="s">
        <v>123</v>
      </c>
      <c r="B351" s="87" t="s">
        <v>519</v>
      </c>
      <c r="C351" s="92">
        <v>540</v>
      </c>
      <c r="D351" s="28"/>
      <c r="E351" s="28"/>
      <c r="F351" s="93">
        <v>175.7</v>
      </c>
      <c r="G351" s="47"/>
      <c r="H351" s="47"/>
    </row>
    <row r="352" spans="1:8" ht="31.5">
      <c r="A352" s="48" t="s">
        <v>285</v>
      </c>
      <c r="B352" s="24" t="s">
        <v>286</v>
      </c>
      <c r="C352" s="49"/>
      <c r="D352" s="24" t="s">
        <v>9</v>
      </c>
      <c r="E352" s="24" t="s">
        <v>9</v>
      </c>
      <c r="F352" s="50">
        <f>SUM(F353)</f>
        <v>1100</v>
      </c>
      <c r="G352" s="47">
        <v>2000000</v>
      </c>
      <c r="H352" s="47">
        <v>2000000</v>
      </c>
    </row>
    <row r="353" spans="1:8" ht="15.75">
      <c r="A353" s="91" t="s">
        <v>287</v>
      </c>
      <c r="B353" s="28" t="s">
        <v>286</v>
      </c>
      <c r="C353" s="92">
        <v>510</v>
      </c>
      <c r="D353" s="28" t="s">
        <v>9</v>
      </c>
      <c r="E353" s="28" t="s">
        <v>9</v>
      </c>
      <c r="F353" s="93">
        <v>1100</v>
      </c>
      <c r="G353" s="51">
        <v>2000000</v>
      </c>
      <c r="H353" s="51">
        <v>2000000</v>
      </c>
    </row>
    <row r="354" spans="1:8" ht="78.75">
      <c r="A354" s="80" t="s">
        <v>292</v>
      </c>
      <c r="B354" s="24" t="s">
        <v>293</v>
      </c>
      <c r="C354" s="49"/>
      <c r="D354" s="24" t="s">
        <v>9</v>
      </c>
      <c r="E354" s="24" t="s">
        <v>9</v>
      </c>
      <c r="F354" s="50">
        <f>SUM(F355)</f>
        <v>4359.4</v>
      </c>
      <c r="G354" s="47">
        <v>24423500</v>
      </c>
      <c r="H354" s="47">
        <v>24436000</v>
      </c>
    </row>
    <row r="355" spans="1:8" ht="15.75">
      <c r="A355" s="91" t="s">
        <v>123</v>
      </c>
      <c r="B355" s="28" t="s">
        <v>293</v>
      </c>
      <c r="C355" s="92">
        <v>540</v>
      </c>
      <c r="D355" s="28" t="s">
        <v>9</v>
      </c>
      <c r="E355" s="28" t="s">
        <v>9</v>
      </c>
      <c r="F355" s="93">
        <v>4359.4</v>
      </c>
      <c r="G355" s="51">
        <v>24423500</v>
      </c>
      <c r="H355" s="51">
        <v>24436000</v>
      </c>
    </row>
    <row r="356" spans="1:8" ht="31.5">
      <c r="A356" s="11" t="s">
        <v>590</v>
      </c>
      <c r="B356" s="9" t="s">
        <v>589</v>
      </c>
      <c r="C356" s="92"/>
      <c r="D356" s="28"/>
      <c r="E356" s="28"/>
      <c r="F356" s="50">
        <f>F357</f>
        <v>1951.8</v>
      </c>
      <c r="G356" s="51"/>
      <c r="H356" s="51"/>
    </row>
    <row r="357" spans="1:8" ht="15.75">
      <c r="A357" s="86" t="s">
        <v>123</v>
      </c>
      <c r="B357" s="87" t="s">
        <v>589</v>
      </c>
      <c r="C357" s="92">
        <v>540</v>
      </c>
      <c r="D357" s="28"/>
      <c r="E357" s="28"/>
      <c r="F357" s="93">
        <v>1951.8</v>
      </c>
      <c r="G357" s="51"/>
      <c r="H357" s="51"/>
    </row>
    <row r="358" spans="1:8" ht="47.25">
      <c r="A358" s="48" t="s">
        <v>225</v>
      </c>
      <c r="B358" s="24" t="s">
        <v>226</v>
      </c>
      <c r="C358" s="49"/>
      <c r="D358" s="24" t="s">
        <v>9</v>
      </c>
      <c r="E358" s="24" t="s">
        <v>9</v>
      </c>
      <c r="F358" s="50">
        <f>SUM(F359)</f>
        <v>1246.7</v>
      </c>
      <c r="G358" s="47">
        <v>2493323</v>
      </c>
      <c r="H358" s="47">
        <v>2493323</v>
      </c>
    </row>
    <row r="359" spans="1:8" ht="15.75">
      <c r="A359" s="91" t="s">
        <v>123</v>
      </c>
      <c r="B359" s="28" t="s">
        <v>226</v>
      </c>
      <c r="C359" s="92">
        <v>540</v>
      </c>
      <c r="D359" s="28" t="s">
        <v>9</v>
      </c>
      <c r="E359" s="28" t="s">
        <v>9</v>
      </c>
      <c r="F359" s="93">
        <v>1246.7</v>
      </c>
      <c r="G359" s="51">
        <v>2493323</v>
      </c>
      <c r="H359" s="51">
        <v>2493323</v>
      </c>
    </row>
    <row r="360" spans="1:8" ht="47.25">
      <c r="A360" s="48" t="s">
        <v>289</v>
      </c>
      <c r="B360" s="24" t="s">
        <v>290</v>
      </c>
      <c r="C360" s="49"/>
      <c r="D360" s="24" t="s">
        <v>9</v>
      </c>
      <c r="E360" s="24" t="s">
        <v>9</v>
      </c>
      <c r="F360" s="50">
        <f>SUM(F361)</f>
        <v>64993.5</v>
      </c>
      <c r="G360" s="47">
        <v>124427200</v>
      </c>
      <c r="H360" s="47">
        <v>130500400</v>
      </c>
    </row>
    <row r="361" spans="1:8" ht="15.75">
      <c r="A361" s="91" t="s">
        <v>287</v>
      </c>
      <c r="B361" s="28" t="s">
        <v>290</v>
      </c>
      <c r="C361" s="92">
        <v>510</v>
      </c>
      <c r="D361" s="28" t="s">
        <v>9</v>
      </c>
      <c r="E361" s="28" t="s">
        <v>9</v>
      </c>
      <c r="F361" s="93">
        <v>64993.5</v>
      </c>
      <c r="G361" s="51">
        <v>124427200</v>
      </c>
      <c r="H361" s="51">
        <v>130500400</v>
      </c>
    </row>
    <row r="362" spans="1:8" ht="15.75">
      <c r="A362" s="48" t="s">
        <v>414</v>
      </c>
      <c r="B362" s="24" t="s">
        <v>415</v>
      </c>
      <c r="C362" s="49"/>
      <c r="D362" s="24" t="s">
        <v>9</v>
      </c>
      <c r="E362" s="24" t="s">
        <v>9</v>
      </c>
      <c r="F362" s="50">
        <f>SUM(F363)</f>
        <v>6304.5</v>
      </c>
      <c r="G362" s="47">
        <v>14742919</v>
      </c>
      <c r="H362" s="47">
        <v>15471684</v>
      </c>
    </row>
    <row r="363" spans="1:8" ht="15.75">
      <c r="A363" s="48" t="s">
        <v>358</v>
      </c>
      <c r="B363" s="24" t="s">
        <v>416</v>
      </c>
      <c r="C363" s="49"/>
      <c r="D363" s="24" t="s">
        <v>9</v>
      </c>
      <c r="E363" s="24" t="s">
        <v>9</v>
      </c>
      <c r="F363" s="50">
        <f>SUM(F364+F366+F368+F372+F375)</f>
        <v>6304.5</v>
      </c>
      <c r="G363" s="47">
        <v>14742919</v>
      </c>
      <c r="H363" s="47">
        <v>15471684</v>
      </c>
    </row>
    <row r="364" spans="1:8" ht="31.5">
      <c r="A364" s="48" t="s">
        <v>116</v>
      </c>
      <c r="B364" s="24" t="s">
        <v>117</v>
      </c>
      <c r="C364" s="49"/>
      <c r="D364" s="24" t="s">
        <v>9</v>
      </c>
      <c r="E364" s="24" t="s">
        <v>9</v>
      </c>
      <c r="F364" s="50">
        <f>SUM(F365)</f>
        <v>30</v>
      </c>
      <c r="G364" s="47">
        <v>350000</v>
      </c>
      <c r="H364" s="47">
        <v>350000</v>
      </c>
    </row>
    <row r="365" spans="1:8" ht="31.5">
      <c r="A365" s="91" t="s">
        <v>18</v>
      </c>
      <c r="B365" s="28" t="s">
        <v>117</v>
      </c>
      <c r="C365" s="92">
        <v>240</v>
      </c>
      <c r="D365" s="28" t="s">
        <v>9</v>
      </c>
      <c r="E365" s="28" t="s">
        <v>9</v>
      </c>
      <c r="F365" s="93">
        <v>30</v>
      </c>
      <c r="G365" s="51">
        <v>350000</v>
      </c>
      <c r="H365" s="51">
        <v>350000</v>
      </c>
    </row>
    <row r="366" spans="1:8" ht="31.5">
      <c r="A366" s="48" t="s">
        <v>12</v>
      </c>
      <c r="B366" s="24" t="s">
        <v>58</v>
      </c>
      <c r="C366" s="49"/>
      <c r="D366" s="24" t="s">
        <v>9</v>
      </c>
      <c r="E366" s="24" t="s">
        <v>9</v>
      </c>
      <c r="F366" s="50">
        <f>SUM(F367)</f>
        <v>4628.5</v>
      </c>
      <c r="G366" s="47">
        <v>11443536</v>
      </c>
      <c r="H366" s="47">
        <v>12130148</v>
      </c>
    </row>
    <row r="367" spans="1:8" ht="15.75">
      <c r="A367" s="91" t="s">
        <v>14</v>
      </c>
      <c r="B367" s="28" t="s">
        <v>58</v>
      </c>
      <c r="C367" s="92">
        <v>120</v>
      </c>
      <c r="D367" s="28" t="s">
        <v>9</v>
      </c>
      <c r="E367" s="28" t="s">
        <v>9</v>
      </c>
      <c r="F367" s="93">
        <v>4628.5</v>
      </c>
      <c r="G367" s="51">
        <v>11443536</v>
      </c>
      <c r="H367" s="51">
        <v>12130148</v>
      </c>
    </row>
    <row r="368" spans="1:8" ht="31.5">
      <c r="A368" s="48" t="s">
        <v>16</v>
      </c>
      <c r="B368" s="24" t="s">
        <v>59</v>
      </c>
      <c r="C368" s="49"/>
      <c r="D368" s="24" t="s">
        <v>9</v>
      </c>
      <c r="E368" s="24" t="s">
        <v>9</v>
      </c>
      <c r="F368" s="50">
        <f>SUM(F369:F371)</f>
        <v>452.79999999999995</v>
      </c>
      <c r="G368" s="47">
        <v>697283</v>
      </c>
      <c r="H368" s="47">
        <v>739436</v>
      </c>
    </row>
    <row r="369" spans="1:8" ht="15.75">
      <c r="A369" s="91" t="s">
        <v>14</v>
      </c>
      <c r="B369" s="28" t="s">
        <v>59</v>
      </c>
      <c r="C369" s="92">
        <v>120</v>
      </c>
      <c r="D369" s="28" t="s">
        <v>9</v>
      </c>
      <c r="E369" s="28" t="s">
        <v>9</v>
      </c>
      <c r="F369" s="93">
        <v>232.1</v>
      </c>
      <c r="G369" s="51">
        <v>8819</v>
      </c>
      <c r="H369" s="51">
        <v>9348</v>
      </c>
    </row>
    <row r="370" spans="1:8" ht="31.5">
      <c r="A370" s="91" t="s">
        <v>18</v>
      </c>
      <c r="B370" s="28" t="s">
        <v>59</v>
      </c>
      <c r="C370" s="92">
        <v>240</v>
      </c>
      <c r="D370" s="28" t="s">
        <v>9</v>
      </c>
      <c r="E370" s="28" t="s">
        <v>9</v>
      </c>
      <c r="F370" s="93">
        <v>215.8</v>
      </c>
      <c r="G370" s="51">
        <v>672644</v>
      </c>
      <c r="H370" s="51">
        <v>713318</v>
      </c>
    </row>
    <row r="371" spans="1:8" ht="15.75">
      <c r="A371" s="91" t="s">
        <v>33</v>
      </c>
      <c r="B371" s="28" t="s">
        <v>59</v>
      </c>
      <c r="C371" s="92">
        <v>850</v>
      </c>
      <c r="D371" s="28" t="s">
        <v>9</v>
      </c>
      <c r="E371" s="28" t="s">
        <v>9</v>
      </c>
      <c r="F371" s="93">
        <v>4.9</v>
      </c>
      <c r="G371" s="51">
        <v>15820</v>
      </c>
      <c r="H371" s="51">
        <v>16770</v>
      </c>
    </row>
    <row r="372" spans="1:8" ht="63">
      <c r="A372" s="48" t="s">
        <v>60</v>
      </c>
      <c r="B372" s="24" t="s">
        <v>61</v>
      </c>
      <c r="C372" s="49"/>
      <c r="D372" s="24" t="s">
        <v>9</v>
      </c>
      <c r="E372" s="24" t="s">
        <v>9</v>
      </c>
      <c r="F372" s="50">
        <f>SUM(F373:F374)</f>
        <v>1085.8</v>
      </c>
      <c r="G372" s="47">
        <v>2224300</v>
      </c>
      <c r="H372" s="47">
        <v>2224300</v>
      </c>
    </row>
    <row r="373" spans="1:8" ht="15.75">
      <c r="A373" s="91" t="s">
        <v>14</v>
      </c>
      <c r="B373" s="28" t="s">
        <v>61</v>
      </c>
      <c r="C373" s="92">
        <v>120</v>
      </c>
      <c r="D373" s="28" t="s">
        <v>9</v>
      </c>
      <c r="E373" s="28" t="s">
        <v>9</v>
      </c>
      <c r="F373" s="93">
        <v>977.3</v>
      </c>
      <c r="G373" s="51">
        <v>1715130</v>
      </c>
      <c r="H373" s="51">
        <v>2099105</v>
      </c>
    </row>
    <row r="374" spans="1:8" ht="31.5">
      <c r="A374" s="91" t="s">
        <v>18</v>
      </c>
      <c r="B374" s="28" t="s">
        <v>61</v>
      </c>
      <c r="C374" s="92">
        <v>240</v>
      </c>
      <c r="D374" s="28" t="s">
        <v>9</v>
      </c>
      <c r="E374" s="28" t="s">
        <v>9</v>
      </c>
      <c r="F374" s="93">
        <v>108.5</v>
      </c>
      <c r="G374" s="51">
        <v>509170</v>
      </c>
      <c r="H374" s="51">
        <v>125195</v>
      </c>
    </row>
    <row r="375" spans="1:8" ht="31.5">
      <c r="A375" s="11" t="s">
        <v>116</v>
      </c>
      <c r="B375" s="9" t="s">
        <v>518</v>
      </c>
      <c r="C375" s="96"/>
      <c r="D375" s="24"/>
      <c r="E375" s="24"/>
      <c r="F375" s="50">
        <f>F376</f>
        <v>107.4</v>
      </c>
      <c r="G375" s="51"/>
      <c r="H375" s="51"/>
    </row>
    <row r="376" spans="1:8" ht="31.5">
      <c r="A376" s="86" t="s">
        <v>18</v>
      </c>
      <c r="B376" s="87" t="s">
        <v>518</v>
      </c>
      <c r="C376" s="92">
        <v>240</v>
      </c>
      <c r="D376" s="28"/>
      <c r="E376" s="28"/>
      <c r="F376" s="93">
        <v>107.4</v>
      </c>
      <c r="G376" s="51"/>
      <c r="H376" s="51"/>
    </row>
    <row r="377" spans="1:8" ht="31.5">
      <c r="A377" s="48" t="s">
        <v>417</v>
      </c>
      <c r="B377" s="24" t="s">
        <v>418</v>
      </c>
      <c r="C377" s="49"/>
      <c r="D377" s="24" t="s">
        <v>9</v>
      </c>
      <c r="E377" s="24" t="s">
        <v>9</v>
      </c>
      <c r="F377" s="50">
        <f>SUM(F378+F382+F387+F398+F450)</f>
        <v>39189.8</v>
      </c>
      <c r="G377" s="47">
        <v>96844251</v>
      </c>
      <c r="H377" s="47">
        <v>92962801</v>
      </c>
    </row>
    <row r="378" spans="1:8" ht="31.5">
      <c r="A378" s="11" t="s">
        <v>499</v>
      </c>
      <c r="B378" s="9" t="s">
        <v>497</v>
      </c>
      <c r="C378" s="96"/>
      <c r="D378" s="24"/>
      <c r="E378" s="24"/>
      <c r="F378" s="50">
        <f>F379</f>
        <v>14</v>
      </c>
      <c r="G378" s="47"/>
      <c r="H378" s="47"/>
    </row>
    <row r="379" spans="1:8" ht="15.75">
      <c r="A379" s="11" t="s">
        <v>358</v>
      </c>
      <c r="B379" s="9" t="s">
        <v>496</v>
      </c>
      <c r="C379" s="96"/>
      <c r="D379" s="24"/>
      <c r="E379" s="24"/>
      <c r="F379" s="50">
        <f>F380</f>
        <v>14</v>
      </c>
      <c r="G379" s="47"/>
      <c r="H379" s="47"/>
    </row>
    <row r="380" spans="1:8" ht="47.25">
      <c r="A380" s="11" t="s">
        <v>498</v>
      </c>
      <c r="B380" s="9" t="s">
        <v>495</v>
      </c>
      <c r="C380" s="96"/>
      <c r="D380" s="24"/>
      <c r="E380" s="24"/>
      <c r="F380" s="50">
        <f>F381</f>
        <v>14</v>
      </c>
      <c r="G380" s="47"/>
      <c r="H380" s="47"/>
    </row>
    <row r="381" spans="1:8" ht="31.5">
      <c r="A381" s="86" t="s">
        <v>18</v>
      </c>
      <c r="B381" s="87" t="s">
        <v>495</v>
      </c>
      <c r="C381" s="92">
        <v>240</v>
      </c>
      <c r="D381" s="28"/>
      <c r="E381" s="28"/>
      <c r="F381" s="93">
        <v>14</v>
      </c>
      <c r="G381" s="47"/>
      <c r="H381" s="47"/>
    </row>
    <row r="382" spans="1:8" ht="31.5">
      <c r="A382" s="48" t="s">
        <v>419</v>
      </c>
      <c r="B382" s="24" t="s">
        <v>420</v>
      </c>
      <c r="C382" s="49"/>
      <c r="D382" s="24" t="s">
        <v>9</v>
      </c>
      <c r="E382" s="24" t="s">
        <v>9</v>
      </c>
      <c r="F382" s="50">
        <f>SUM(F383)</f>
        <v>2689.8</v>
      </c>
      <c r="G382" s="47">
        <v>4460000</v>
      </c>
      <c r="H382" s="47">
        <v>4460000</v>
      </c>
    </row>
    <row r="383" spans="1:8" ht="15.75">
      <c r="A383" s="48" t="s">
        <v>358</v>
      </c>
      <c r="B383" s="24" t="s">
        <v>421</v>
      </c>
      <c r="C383" s="49"/>
      <c r="D383" s="24" t="s">
        <v>9</v>
      </c>
      <c r="E383" s="24" t="s">
        <v>9</v>
      </c>
      <c r="F383" s="50">
        <f>SUM(F384)</f>
        <v>2689.8</v>
      </c>
      <c r="G383" s="47">
        <v>4460000</v>
      </c>
      <c r="H383" s="47">
        <v>4460000</v>
      </c>
    </row>
    <row r="384" spans="1:8" ht="47.25">
      <c r="A384" s="48" t="s">
        <v>75</v>
      </c>
      <c r="B384" s="24" t="s">
        <v>76</v>
      </c>
      <c r="C384" s="49"/>
      <c r="D384" s="24" t="s">
        <v>9</v>
      </c>
      <c r="E384" s="24" t="s">
        <v>9</v>
      </c>
      <c r="F384" s="50">
        <f>SUM(F385:F386)</f>
        <v>2689.8</v>
      </c>
      <c r="G384" s="47">
        <v>4460000</v>
      </c>
      <c r="H384" s="47">
        <v>4460000</v>
      </c>
    </row>
    <row r="385" spans="1:8" ht="31.5">
      <c r="A385" s="91" t="s">
        <v>18</v>
      </c>
      <c r="B385" s="28" t="s">
        <v>76</v>
      </c>
      <c r="C385" s="92">
        <v>240</v>
      </c>
      <c r="D385" s="28" t="s">
        <v>9</v>
      </c>
      <c r="E385" s="28" t="s">
        <v>9</v>
      </c>
      <c r="F385" s="93">
        <v>239.8</v>
      </c>
      <c r="G385" s="51">
        <v>1060000</v>
      </c>
      <c r="H385" s="51">
        <v>1060000</v>
      </c>
    </row>
    <row r="386" spans="1:8" ht="31.5">
      <c r="A386" s="91" t="s">
        <v>93</v>
      </c>
      <c r="B386" s="28" t="s">
        <v>76</v>
      </c>
      <c r="C386" s="92">
        <v>810</v>
      </c>
      <c r="D386" s="28" t="s">
        <v>9</v>
      </c>
      <c r="E386" s="28" t="s">
        <v>9</v>
      </c>
      <c r="F386" s="93">
        <v>2450</v>
      </c>
      <c r="G386" s="51">
        <v>3400000</v>
      </c>
      <c r="H386" s="51">
        <v>3400000</v>
      </c>
    </row>
    <row r="387" spans="1:8" ht="31.5">
      <c r="A387" s="48" t="s">
        <v>422</v>
      </c>
      <c r="B387" s="24" t="s">
        <v>423</v>
      </c>
      <c r="C387" s="49"/>
      <c r="D387" s="24" t="s">
        <v>9</v>
      </c>
      <c r="E387" s="24" t="s">
        <v>9</v>
      </c>
      <c r="F387" s="50">
        <f>SUM(F388+F391)</f>
        <v>736.8</v>
      </c>
      <c r="G387" s="47">
        <v>1623000</v>
      </c>
      <c r="H387" s="47">
        <v>1623000</v>
      </c>
    </row>
    <row r="388" spans="1:8" ht="15.75">
      <c r="A388" s="48" t="s">
        <v>358</v>
      </c>
      <c r="B388" s="24" t="s">
        <v>424</v>
      </c>
      <c r="C388" s="49"/>
      <c r="D388" s="24" t="s">
        <v>9</v>
      </c>
      <c r="E388" s="24" t="s">
        <v>9</v>
      </c>
      <c r="F388" s="50">
        <f>SUM(F389)</f>
        <v>226.1</v>
      </c>
      <c r="G388" s="47">
        <v>713000</v>
      </c>
      <c r="H388" s="47">
        <v>713000</v>
      </c>
    </row>
    <row r="389" spans="1:8" ht="31.5">
      <c r="A389" s="48" t="s">
        <v>31</v>
      </c>
      <c r="B389" s="24" t="s">
        <v>32</v>
      </c>
      <c r="C389" s="49"/>
      <c r="D389" s="24" t="s">
        <v>9</v>
      </c>
      <c r="E389" s="24" t="s">
        <v>9</v>
      </c>
      <c r="F389" s="50">
        <f>SUM(F390)</f>
        <v>226.1</v>
      </c>
      <c r="G389" s="47">
        <v>713000</v>
      </c>
      <c r="H389" s="47">
        <v>713000</v>
      </c>
    </row>
    <row r="390" spans="1:8" ht="31.5">
      <c r="A390" s="91" t="s">
        <v>18</v>
      </c>
      <c r="B390" s="28" t="s">
        <v>32</v>
      </c>
      <c r="C390" s="92">
        <v>240</v>
      </c>
      <c r="D390" s="28" t="s">
        <v>9</v>
      </c>
      <c r="E390" s="28" t="s">
        <v>9</v>
      </c>
      <c r="F390" s="93">
        <v>226.1</v>
      </c>
      <c r="G390" s="51">
        <v>708000</v>
      </c>
      <c r="H390" s="51">
        <v>708000</v>
      </c>
    </row>
    <row r="391" spans="1:8" ht="31.5">
      <c r="A391" s="48" t="s">
        <v>425</v>
      </c>
      <c r="B391" s="24" t="s">
        <v>426</v>
      </c>
      <c r="C391" s="49"/>
      <c r="D391" s="24" t="s">
        <v>9</v>
      </c>
      <c r="E391" s="24" t="s">
        <v>9</v>
      </c>
      <c r="F391" s="50">
        <f>SUM(F392+F394+F396)</f>
        <v>510.7</v>
      </c>
      <c r="G391" s="47">
        <v>910000</v>
      </c>
      <c r="H391" s="47">
        <v>910000</v>
      </c>
    </row>
    <row r="392" spans="1:8" ht="15.75">
      <c r="A392" s="48" t="s">
        <v>120</v>
      </c>
      <c r="B392" s="24" t="s">
        <v>121</v>
      </c>
      <c r="C392" s="49"/>
      <c r="D392" s="24" t="s">
        <v>9</v>
      </c>
      <c r="E392" s="24" t="s">
        <v>9</v>
      </c>
      <c r="F392" s="50">
        <f>SUM(F393)</f>
        <v>110</v>
      </c>
      <c r="G392" s="47">
        <v>410000</v>
      </c>
      <c r="H392" s="47">
        <v>410000</v>
      </c>
    </row>
    <row r="393" spans="1:8" ht="31.5">
      <c r="A393" s="91" t="s">
        <v>18</v>
      </c>
      <c r="B393" s="28" t="s">
        <v>121</v>
      </c>
      <c r="C393" s="92">
        <v>240</v>
      </c>
      <c r="D393" s="28" t="s">
        <v>9</v>
      </c>
      <c r="E393" s="28" t="s">
        <v>9</v>
      </c>
      <c r="F393" s="93">
        <v>110</v>
      </c>
      <c r="G393" s="51">
        <v>400000</v>
      </c>
      <c r="H393" s="51">
        <v>400000</v>
      </c>
    </row>
    <row r="394" spans="1:8" ht="47.25">
      <c r="A394" s="48" t="s">
        <v>77</v>
      </c>
      <c r="B394" s="24" t="s">
        <v>78</v>
      </c>
      <c r="C394" s="49"/>
      <c r="D394" s="24" t="s">
        <v>9</v>
      </c>
      <c r="E394" s="24" t="s">
        <v>9</v>
      </c>
      <c r="F394" s="50">
        <f>SUM(F395)</f>
        <v>332</v>
      </c>
      <c r="G394" s="47">
        <v>500000</v>
      </c>
      <c r="H394" s="47">
        <v>500000</v>
      </c>
    </row>
    <row r="395" spans="1:8" ht="31.5">
      <c r="A395" s="91" t="s">
        <v>18</v>
      </c>
      <c r="B395" s="28" t="s">
        <v>78</v>
      </c>
      <c r="C395" s="92">
        <v>240</v>
      </c>
      <c r="D395" s="28" t="s">
        <v>9</v>
      </c>
      <c r="E395" s="28" t="s">
        <v>9</v>
      </c>
      <c r="F395" s="93">
        <v>332</v>
      </c>
      <c r="G395" s="51">
        <v>490000</v>
      </c>
      <c r="H395" s="51">
        <v>490000</v>
      </c>
    </row>
    <row r="396" spans="1:8" ht="31.5">
      <c r="A396" s="11" t="s">
        <v>484</v>
      </c>
      <c r="B396" s="9" t="s">
        <v>483</v>
      </c>
      <c r="C396" s="96"/>
      <c r="D396" s="24"/>
      <c r="E396" s="24"/>
      <c r="F396" s="50">
        <f>F397</f>
        <v>68.7</v>
      </c>
      <c r="G396" s="51"/>
      <c r="H396" s="51"/>
    </row>
    <row r="397" spans="1:8" ht="15.75">
      <c r="A397" s="86" t="s">
        <v>14</v>
      </c>
      <c r="B397" s="87" t="s">
        <v>483</v>
      </c>
      <c r="C397" s="92">
        <v>120</v>
      </c>
      <c r="D397" s="28"/>
      <c r="E397" s="28"/>
      <c r="F397" s="93">
        <v>68.7</v>
      </c>
      <c r="G397" s="51"/>
      <c r="H397" s="51"/>
    </row>
    <row r="398" spans="1:8" ht="31.5">
      <c r="A398" s="48" t="s">
        <v>427</v>
      </c>
      <c r="B398" s="24" t="s">
        <v>428</v>
      </c>
      <c r="C398" s="49"/>
      <c r="D398" s="24" t="s">
        <v>9</v>
      </c>
      <c r="E398" s="24" t="s">
        <v>9</v>
      </c>
      <c r="F398" s="50">
        <f>SUM(F399+F405+F440+F443+F447)</f>
        <v>29700.300000000003</v>
      </c>
      <c r="G398" s="47">
        <v>76489951</v>
      </c>
      <c r="H398" s="47">
        <v>72608501</v>
      </c>
    </row>
    <row r="399" spans="1:8" ht="31.5">
      <c r="A399" s="48" t="s">
        <v>429</v>
      </c>
      <c r="B399" s="24" t="s">
        <v>430</v>
      </c>
      <c r="C399" s="49"/>
      <c r="D399" s="24" t="s">
        <v>9</v>
      </c>
      <c r="E399" s="24" t="s">
        <v>9</v>
      </c>
      <c r="F399" s="50">
        <f>SUM(F400+F402)</f>
        <v>417.3</v>
      </c>
      <c r="G399" s="47">
        <v>1338802</v>
      </c>
      <c r="H399" s="47">
        <v>1338802</v>
      </c>
    </row>
    <row r="400" spans="1:8" ht="31.5">
      <c r="A400" s="48" t="s">
        <v>12</v>
      </c>
      <c r="B400" s="24" t="s">
        <v>13</v>
      </c>
      <c r="C400" s="49"/>
      <c r="D400" s="24" t="s">
        <v>9</v>
      </c>
      <c r="E400" s="24" t="s">
        <v>9</v>
      </c>
      <c r="F400" s="50">
        <f>SUM(F401)</f>
        <v>307.5</v>
      </c>
      <c r="G400" s="47">
        <v>843235</v>
      </c>
      <c r="H400" s="47">
        <v>843235</v>
      </c>
    </row>
    <row r="401" spans="1:8" ht="15.75">
      <c r="A401" s="91" t="s">
        <v>14</v>
      </c>
      <c r="B401" s="28" t="s">
        <v>13</v>
      </c>
      <c r="C401" s="92">
        <v>120</v>
      </c>
      <c r="D401" s="28" t="s">
        <v>9</v>
      </c>
      <c r="E401" s="28" t="s">
        <v>9</v>
      </c>
      <c r="F401" s="93">
        <v>307.5</v>
      </c>
      <c r="G401" s="51">
        <v>843235</v>
      </c>
      <c r="H401" s="51">
        <v>843235</v>
      </c>
    </row>
    <row r="402" spans="1:8" ht="31.5">
      <c r="A402" s="48" t="s">
        <v>16</v>
      </c>
      <c r="B402" s="24" t="s">
        <v>17</v>
      </c>
      <c r="C402" s="49"/>
      <c r="D402" s="24" t="s">
        <v>9</v>
      </c>
      <c r="E402" s="24" t="s">
        <v>9</v>
      </c>
      <c r="F402" s="50">
        <f>SUM(F403+F404)</f>
        <v>109.80000000000001</v>
      </c>
      <c r="G402" s="47">
        <v>495567</v>
      </c>
      <c r="H402" s="47">
        <v>495567</v>
      </c>
    </row>
    <row r="403" spans="1:8" ht="15.75">
      <c r="A403" s="91" t="s">
        <v>14</v>
      </c>
      <c r="B403" s="28" t="s">
        <v>17</v>
      </c>
      <c r="C403" s="92">
        <v>120</v>
      </c>
      <c r="D403" s="28" t="s">
        <v>9</v>
      </c>
      <c r="E403" s="28" t="s">
        <v>9</v>
      </c>
      <c r="F403" s="93">
        <v>110.4</v>
      </c>
      <c r="G403" s="51">
        <v>454567</v>
      </c>
      <c r="H403" s="51">
        <v>454567</v>
      </c>
    </row>
    <row r="404" spans="1:8" ht="31.5">
      <c r="A404" s="91" t="s">
        <v>18</v>
      </c>
      <c r="B404" s="28" t="s">
        <v>17</v>
      </c>
      <c r="C404" s="92">
        <v>240</v>
      </c>
      <c r="D404" s="28"/>
      <c r="E404" s="28"/>
      <c r="F404" s="93">
        <v>-0.6</v>
      </c>
      <c r="G404" s="51"/>
      <c r="H404" s="51"/>
    </row>
    <row r="405" spans="1:8" ht="15.75">
      <c r="A405" s="48" t="s">
        <v>358</v>
      </c>
      <c r="B405" s="24" t="s">
        <v>431</v>
      </c>
      <c r="C405" s="49"/>
      <c r="D405" s="24" t="s">
        <v>9</v>
      </c>
      <c r="E405" s="24" t="s">
        <v>9</v>
      </c>
      <c r="F405" s="50">
        <f>SUM(F406+F408+F410+F415+F418+F421+F423+F425+F428+F431+F434+F437)</f>
        <v>28045.000000000004</v>
      </c>
      <c r="G405" s="47">
        <v>66016228</v>
      </c>
      <c r="H405" s="47">
        <v>66065228</v>
      </c>
    </row>
    <row r="406" spans="1:8" ht="15.75">
      <c r="A406" s="48" t="s">
        <v>35</v>
      </c>
      <c r="B406" s="24" t="s">
        <v>36</v>
      </c>
      <c r="C406" s="49"/>
      <c r="D406" s="24" t="s">
        <v>9</v>
      </c>
      <c r="E406" s="24" t="s">
        <v>9</v>
      </c>
      <c r="F406" s="50">
        <f>SUM(F407)</f>
        <v>977</v>
      </c>
      <c r="G406" s="47">
        <v>2017560</v>
      </c>
      <c r="H406" s="47">
        <v>2017560</v>
      </c>
    </row>
    <row r="407" spans="1:8" ht="15.75">
      <c r="A407" s="91" t="s">
        <v>14</v>
      </c>
      <c r="B407" s="28" t="s">
        <v>36</v>
      </c>
      <c r="C407" s="92">
        <v>120</v>
      </c>
      <c r="D407" s="28" t="s">
        <v>9</v>
      </c>
      <c r="E407" s="28" t="s">
        <v>9</v>
      </c>
      <c r="F407" s="93">
        <v>977</v>
      </c>
      <c r="G407" s="51">
        <v>2017560</v>
      </c>
      <c r="H407" s="51">
        <v>2017560</v>
      </c>
    </row>
    <row r="408" spans="1:8" ht="31.5">
      <c r="A408" s="48" t="s">
        <v>12</v>
      </c>
      <c r="B408" s="24" t="s">
        <v>37</v>
      </c>
      <c r="C408" s="49"/>
      <c r="D408" s="24" t="s">
        <v>9</v>
      </c>
      <c r="E408" s="24" t="s">
        <v>9</v>
      </c>
      <c r="F408" s="50">
        <f>SUM(F409)</f>
        <v>17478.7</v>
      </c>
      <c r="G408" s="47">
        <v>42447130</v>
      </c>
      <c r="H408" s="47">
        <v>42447130</v>
      </c>
    </row>
    <row r="409" spans="1:8" ht="15.75">
      <c r="A409" s="91" t="s">
        <v>14</v>
      </c>
      <c r="B409" s="28" t="s">
        <v>37</v>
      </c>
      <c r="C409" s="92">
        <v>120</v>
      </c>
      <c r="D409" s="28" t="s">
        <v>9</v>
      </c>
      <c r="E409" s="28" t="s">
        <v>9</v>
      </c>
      <c r="F409" s="93">
        <v>17478.7</v>
      </c>
      <c r="G409" s="51">
        <v>42447130</v>
      </c>
      <c r="H409" s="51">
        <v>42447130</v>
      </c>
    </row>
    <row r="410" spans="1:8" ht="31.5">
      <c r="A410" s="48" t="s">
        <v>16</v>
      </c>
      <c r="B410" s="24" t="s">
        <v>38</v>
      </c>
      <c r="C410" s="49"/>
      <c r="D410" s="24" t="s">
        <v>9</v>
      </c>
      <c r="E410" s="24" t="s">
        <v>9</v>
      </c>
      <c r="F410" s="50">
        <f>SUM(F411:F414)</f>
        <v>6163.499999999999</v>
      </c>
      <c r="G410" s="47">
        <v>14321473</v>
      </c>
      <c r="H410" s="47">
        <v>14321473</v>
      </c>
    </row>
    <row r="411" spans="1:8" ht="15.75">
      <c r="A411" s="91" t="s">
        <v>14</v>
      </c>
      <c r="B411" s="28" t="s">
        <v>38</v>
      </c>
      <c r="C411" s="92">
        <v>120</v>
      </c>
      <c r="D411" s="28" t="s">
        <v>9</v>
      </c>
      <c r="E411" s="28" t="s">
        <v>9</v>
      </c>
      <c r="F411" s="88">
        <v>3279.8</v>
      </c>
      <c r="G411" s="51">
        <v>7202700</v>
      </c>
      <c r="H411" s="51">
        <v>7202700</v>
      </c>
    </row>
    <row r="412" spans="1:8" ht="31.5">
      <c r="A412" s="91" t="s">
        <v>18</v>
      </c>
      <c r="B412" s="28" t="s">
        <v>38</v>
      </c>
      <c r="C412" s="92">
        <v>240</v>
      </c>
      <c r="D412" s="28" t="s">
        <v>9</v>
      </c>
      <c r="E412" s="28" t="s">
        <v>9</v>
      </c>
      <c r="F412" s="88">
        <v>2854.1</v>
      </c>
      <c r="G412" s="51">
        <v>7045469</v>
      </c>
      <c r="H412" s="51">
        <v>7045469</v>
      </c>
    </row>
    <row r="413" spans="1:8" ht="15.75">
      <c r="A413" s="86" t="s">
        <v>39</v>
      </c>
      <c r="B413" s="28" t="s">
        <v>38</v>
      </c>
      <c r="C413" s="92">
        <v>830</v>
      </c>
      <c r="D413" s="28"/>
      <c r="E413" s="28"/>
      <c r="F413" s="88">
        <v>3.4</v>
      </c>
      <c r="G413" s="51"/>
      <c r="H413" s="51"/>
    </row>
    <row r="414" spans="1:8" ht="15.75">
      <c r="A414" s="86" t="s">
        <v>33</v>
      </c>
      <c r="B414" s="28" t="s">
        <v>38</v>
      </c>
      <c r="C414" s="92">
        <v>850</v>
      </c>
      <c r="D414" s="28" t="s">
        <v>9</v>
      </c>
      <c r="E414" s="28" t="s">
        <v>9</v>
      </c>
      <c r="F414" s="88">
        <v>26.2</v>
      </c>
      <c r="G414" s="51">
        <v>73304</v>
      </c>
      <c r="H414" s="51">
        <v>73304</v>
      </c>
    </row>
    <row r="415" spans="1:8" ht="47.25">
      <c r="A415" s="48" t="s">
        <v>40</v>
      </c>
      <c r="B415" s="24" t="s">
        <v>41</v>
      </c>
      <c r="C415" s="49"/>
      <c r="D415" s="24" t="s">
        <v>9</v>
      </c>
      <c r="E415" s="24" t="s">
        <v>9</v>
      </c>
      <c r="F415" s="50">
        <f>SUM(F416+F417)</f>
        <v>190.9</v>
      </c>
      <c r="G415" s="47">
        <v>637000</v>
      </c>
      <c r="H415" s="47">
        <v>637000</v>
      </c>
    </row>
    <row r="416" spans="1:8" ht="15.75">
      <c r="A416" s="91" t="s">
        <v>14</v>
      </c>
      <c r="B416" s="28" t="s">
        <v>41</v>
      </c>
      <c r="C416" s="92">
        <v>120</v>
      </c>
      <c r="D416" s="28" t="s">
        <v>9</v>
      </c>
      <c r="E416" s="28" t="s">
        <v>9</v>
      </c>
      <c r="F416" s="88">
        <v>174.4</v>
      </c>
      <c r="G416" s="51">
        <v>611000</v>
      </c>
      <c r="H416" s="51">
        <v>611000</v>
      </c>
    </row>
    <row r="417" spans="1:8" ht="31.5">
      <c r="A417" s="91" t="s">
        <v>18</v>
      </c>
      <c r="B417" s="28" t="s">
        <v>41</v>
      </c>
      <c r="C417" s="92">
        <v>240</v>
      </c>
      <c r="D417" s="28"/>
      <c r="E417" s="28"/>
      <c r="F417" s="88">
        <v>16.5</v>
      </c>
      <c r="G417" s="51"/>
      <c r="H417" s="51"/>
    </row>
    <row r="418" spans="1:8" ht="47.25">
      <c r="A418" s="48" t="s">
        <v>42</v>
      </c>
      <c r="B418" s="24" t="s">
        <v>43</v>
      </c>
      <c r="C418" s="49"/>
      <c r="D418" s="24" t="s">
        <v>9</v>
      </c>
      <c r="E418" s="24" t="s">
        <v>9</v>
      </c>
      <c r="F418" s="50">
        <f>SUM(F419:F420)</f>
        <v>593.8</v>
      </c>
      <c r="G418" s="47">
        <v>1886865</v>
      </c>
      <c r="H418" s="47">
        <v>1886865</v>
      </c>
    </row>
    <row r="419" spans="1:8" ht="15.75">
      <c r="A419" s="91" t="s">
        <v>14</v>
      </c>
      <c r="B419" s="28" t="s">
        <v>43</v>
      </c>
      <c r="C419" s="92">
        <v>120</v>
      </c>
      <c r="D419" s="28" t="s">
        <v>9</v>
      </c>
      <c r="E419" s="28" t="s">
        <v>9</v>
      </c>
      <c r="F419" s="88">
        <v>445.2</v>
      </c>
      <c r="G419" s="51">
        <v>1378865</v>
      </c>
      <c r="H419" s="51">
        <v>1378865</v>
      </c>
    </row>
    <row r="420" spans="1:8" ht="31.5">
      <c r="A420" s="91" t="s">
        <v>18</v>
      </c>
      <c r="B420" s="28" t="s">
        <v>43</v>
      </c>
      <c r="C420" s="92">
        <v>240</v>
      </c>
      <c r="D420" s="28" t="s">
        <v>9</v>
      </c>
      <c r="E420" s="28" t="s">
        <v>9</v>
      </c>
      <c r="F420" s="88">
        <v>148.6</v>
      </c>
      <c r="G420" s="51">
        <v>508000</v>
      </c>
      <c r="H420" s="51">
        <v>508000</v>
      </c>
    </row>
    <row r="421" spans="1:8" ht="31.5">
      <c r="A421" s="48" t="s">
        <v>79</v>
      </c>
      <c r="B421" s="24" t="s">
        <v>80</v>
      </c>
      <c r="C421" s="49"/>
      <c r="D421" s="24" t="s">
        <v>9</v>
      </c>
      <c r="E421" s="24" t="s">
        <v>9</v>
      </c>
      <c r="F421" s="50">
        <f>SUM(F422)</f>
        <v>166</v>
      </c>
      <c r="G421" s="47">
        <v>420000</v>
      </c>
      <c r="H421" s="47">
        <v>420000</v>
      </c>
    </row>
    <row r="422" spans="1:8" ht="15.75">
      <c r="A422" s="91" t="s">
        <v>33</v>
      </c>
      <c r="B422" s="28" t="s">
        <v>80</v>
      </c>
      <c r="C422" s="92">
        <v>850</v>
      </c>
      <c r="D422" s="28" t="s">
        <v>9</v>
      </c>
      <c r="E422" s="28" t="s">
        <v>9</v>
      </c>
      <c r="F422" s="93">
        <v>166</v>
      </c>
      <c r="G422" s="51">
        <v>420000</v>
      </c>
      <c r="H422" s="51">
        <v>420000</v>
      </c>
    </row>
    <row r="423" spans="1:8" ht="31.5">
      <c r="A423" s="11" t="s">
        <v>501</v>
      </c>
      <c r="B423" s="9" t="s">
        <v>500</v>
      </c>
      <c r="C423" s="96"/>
      <c r="D423" s="24"/>
      <c r="E423" s="24"/>
      <c r="F423" s="50">
        <f>F424</f>
        <v>68.5</v>
      </c>
      <c r="G423" s="51"/>
      <c r="H423" s="51"/>
    </row>
    <row r="424" spans="1:8" ht="31.5">
      <c r="A424" s="86" t="s">
        <v>18</v>
      </c>
      <c r="B424" s="87" t="s">
        <v>500</v>
      </c>
      <c r="C424" s="92">
        <v>240</v>
      </c>
      <c r="D424" s="28"/>
      <c r="E424" s="28"/>
      <c r="F424" s="93">
        <v>68.5</v>
      </c>
      <c r="G424" s="51"/>
      <c r="H424" s="51"/>
    </row>
    <row r="425" spans="1:8" ht="31.5">
      <c r="A425" s="48" t="s">
        <v>81</v>
      </c>
      <c r="B425" s="24" t="s">
        <v>82</v>
      </c>
      <c r="C425" s="49"/>
      <c r="D425" s="24" t="s">
        <v>9</v>
      </c>
      <c r="E425" s="24" t="s">
        <v>9</v>
      </c>
      <c r="F425" s="50">
        <f>SUM(F426:F427)</f>
        <v>868.1999999999999</v>
      </c>
      <c r="G425" s="47"/>
      <c r="H425" s="47"/>
    </row>
    <row r="426" spans="1:8" ht="15.75">
      <c r="A426" s="91" t="s">
        <v>14</v>
      </c>
      <c r="B426" s="28" t="s">
        <v>82</v>
      </c>
      <c r="C426" s="92">
        <v>120</v>
      </c>
      <c r="D426" s="28" t="s">
        <v>9</v>
      </c>
      <c r="E426" s="28" t="s">
        <v>9</v>
      </c>
      <c r="F426" s="88">
        <v>849.3</v>
      </c>
      <c r="G426" s="51"/>
      <c r="H426" s="51"/>
    </row>
    <row r="427" spans="1:8" ht="31.5">
      <c r="A427" s="91" t="s">
        <v>18</v>
      </c>
      <c r="B427" s="28" t="s">
        <v>82</v>
      </c>
      <c r="C427" s="92">
        <v>240</v>
      </c>
      <c r="D427" s="28" t="s">
        <v>9</v>
      </c>
      <c r="E427" s="28" t="s">
        <v>9</v>
      </c>
      <c r="F427" s="88">
        <v>18.9</v>
      </c>
      <c r="G427" s="51"/>
      <c r="H427" s="51"/>
    </row>
    <row r="428" spans="1:8" ht="63">
      <c r="A428" s="48" t="s">
        <v>44</v>
      </c>
      <c r="B428" s="24" t="s">
        <v>45</v>
      </c>
      <c r="C428" s="49"/>
      <c r="D428" s="24" t="s">
        <v>9</v>
      </c>
      <c r="E428" s="24" t="s">
        <v>9</v>
      </c>
      <c r="F428" s="50">
        <f>SUM(F429+F430)</f>
        <v>526.2</v>
      </c>
      <c r="G428" s="47">
        <v>1302500</v>
      </c>
      <c r="H428" s="47">
        <v>1302500</v>
      </c>
    </row>
    <row r="429" spans="1:8" ht="15.75">
      <c r="A429" s="91" t="s">
        <v>14</v>
      </c>
      <c r="B429" s="28" t="s">
        <v>45</v>
      </c>
      <c r="C429" s="92">
        <v>120</v>
      </c>
      <c r="D429" s="28" t="s">
        <v>9</v>
      </c>
      <c r="E429" s="28" t="s">
        <v>9</v>
      </c>
      <c r="F429" s="88">
        <v>514.2</v>
      </c>
      <c r="G429" s="51">
        <v>1282500</v>
      </c>
      <c r="H429" s="51">
        <v>1282500</v>
      </c>
    </row>
    <row r="430" spans="1:8" ht="31.5">
      <c r="A430" s="86" t="s">
        <v>18</v>
      </c>
      <c r="B430" s="28" t="s">
        <v>45</v>
      </c>
      <c r="C430" s="92">
        <v>240</v>
      </c>
      <c r="D430" s="28"/>
      <c r="E430" s="28"/>
      <c r="F430" s="88">
        <v>12</v>
      </c>
      <c r="G430" s="51"/>
      <c r="H430" s="51"/>
    </row>
    <row r="431" spans="1:8" ht="47.25">
      <c r="A431" s="48" t="s">
        <v>46</v>
      </c>
      <c r="B431" s="24" t="s">
        <v>47</v>
      </c>
      <c r="C431" s="49"/>
      <c r="D431" s="24" t="s">
        <v>9</v>
      </c>
      <c r="E431" s="24" t="s">
        <v>9</v>
      </c>
      <c r="F431" s="50">
        <f>SUM(F432+F433)</f>
        <v>304.4</v>
      </c>
      <c r="G431" s="47">
        <v>671500</v>
      </c>
      <c r="H431" s="47">
        <v>671500</v>
      </c>
    </row>
    <row r="432" spans="1:8" ht="15.75">
      <c r="A432" s="91" t="s">
        <v>14</v>
      </c>
      <c r="B432" s="28" t="s">
        <v>47</v>
      </c>
      <c r="C432" s="92">
        <v>120</v>
      </c>
      <c r="D432" s="28" t="s">
        <v>9</v>
      </c>
      <c r="E432" s="28" t="s">
        <v>9</v>
      </c>
      <c r="F432" s="88">
        <v>300.5</v>
      </c>
      <c r="G432" s="51">
        <v>576200</v>
      </c>
      <c r="H432" s="51">
        <v>576200</v>
      </c>
    </row>
    <row r="433" spans="1:8" ht="31.5">
      <c r="A433" s="86" t="s">
        <v>18</v>
      </c>
      <c r="B433" s="28" t="s">
        <v>47</v>
      </c>
      <c r="C433" s="92">
        <v>240</v>
      </c>
      <c r="D433" s="28"/>
      <c r="E433" s="28"/>
      <c r="F433" s="88">
        <v>3.9</v>
      </c>
      <c r="G433" s="51"/>
      <c r="H433" s="51"/>
    </row>
    <row r="434" spans="1:8" ht="31.5">
      <c r="A434" s="48" t="s">
        <v>48</v>
      </c>
      <c r="B434" s="24" t="s">
        <v>49</v>
      </c>
      <c r="C434" s="49"/>
      <c r="D434" s="24" t="s">
        <v>9</v>
      </c>
      <c r="E434" s="24" t="s">
        <v>9</v>
      </c>
      <c r="F434" s="50">
        <f>SUM(F435+F436)</f>
        <v>323.5</v>
      </c>
      <c r="G434" s="47">
        <v>683600</v>
      </c>
      <c r="H434" s="47">
        <v>683600</v>
      </c>
    </row>
    <row r="435" spans="1:8" ht="15.75">
      <c r="A435" s="91" t="s">
        <v>14</v>
      </c>
      <c r="B435" s="28" t="s">
        <v>49</v>
      </c>
      <c r="C435" s="92">
        <v>120</v>
      </c>
      <c r="D435" s="28" t="s">
        <v>9</v>
      </c>
      <c r="E435" s="28" t="s">
        <v>9</v>
      </c>
      <c r="F435" s="88">
        <v>319.8</v>
      </c>
      <c r="G435" s="51">
        <v>670300</v>
      </c>
      <c r="H435" s="51">
        <v>670300</v>
      </c>
    </row>
    <row r="436" spans="1:8" ht="31.5">
      <c r="A436" s="86" t="s">
        <v>18</v>
      </c>
      <c r="B436" s="28" t="s">
        <v>49</v>
      </c>
      <c r="C436" s="92">
        <v>240</v>
      </c>
      <c r="D436" s="28"/>
      <c r="E436" s="28"/>
      <c r="F436" s="88">
        <v>3.7</v>
      </c>
      <c r="G436" s="51"/>
      <c r="H436" s="51"/>
    </row>
    <row r="437" spans="1:8" ht="47.25">
      <c r="A437" s="48" t="s">
        <v>126</v>
      </c>
      <c r="B437" s="24" t="s">
        <v>127</v>
      </c>
      <c r="C437" s="49"/>
      <c r="D437" s="24" t="s">
        <v>9</v>
      </c>
      <c r="E437" s="24" t="s">
        <v>9</v>
      </c>
      <c r="F437" s="50">
        <f>SUM(F438+F439)</f>
        <v>384.29999999999995</v>
      </c>
      <c r="G437" s="47">
        <v>873600</v>
      </c>
      <c r="H437" s="47">
        <v>873600</v>
      </c>
    </row>
    <row r="438" spans="1:8" ht="15.75">
      <c r="A438" s="91" t="s">
        <v>14</v>
      </c>
      <c r="B438" s="28" t="s">
        <v>127</v>
      </c>
      <c r="C438" s="92">
        <v>120</v>
      </c>
      <c r="D438" s="28" t="s">
        <v>9</v>
      </c>
      <c r="E438" s="28" t="s">
        <v>9</v>
      </c>
      <c r="F438" s="88">
        <v>80.4</v>
      </c>
      <c r="G438" s="51">
        <v>218400</v>
      </c>
      <c r="H438" s="51">
        <v>218400</v>
      </c>
    </row>
    <row r="439" spans="1:8" ht="31.5">
      <c r="A439" s="86" t="s">
        <v>18</v>
      </c>
      <c r="B439" s="28" t="s">
        <v>127</v>
      </c>
      <c r="C439" s="92">
        <v>240</v>
      </c>
      <c r="D439" s="28"/>
      <c r="E439" s="28"/>
      <c r="F439" s="88">
        <v>303.9</v>
      </c>
      <c r="G439" s="51"/>
      <c r="H439" s="51"/>
    </row>
    <row r="440" spans="1:8" ht="47.25">
      <c r="A440" s="48" t="s">
        <v>432</v>
      </c>
      <c r="B440" s="24" t="s">
        <v>433</v>
      </c>
      <c r="C440" s="49"/>
      <c r="D440" s="24" t="s">
        <v>9</v>
      </c>
      <c r="E440" s="24" t="s">
        <v>9</v>
      </c>
      <c r="F440" s="50">
        <f>SUM(F441)</f>
        <v>920.4</v>
      </c>
      <c r="G440" s="47">
        <v>2816821</v>
      </c>
      <c r="H440" s="47">
        <v>2886371</v>
      </c>
    </row>
    <row r="441" spans="1:8" ht="31.5">
      <c r="A441" s="48" t="s">
        <v>12</v>
      </c>
      <c r="B441" s="24" t="s">
        <v>20</v>
      </c>
      <c r="C441" s="49"/>
      <c r="D441" s="24" t="s">
        <v>9</v>
      </c>
      <c r="E441" s="24" t="s">
        <v>9</v>
      </c>
      <c r="F441" s="50">
        <f>SUM(F442)</f>
        <v>920.4</v>
      </c>
      <c r="G441" s="47">
        <v>2781821</v>
      </c>
      <c r="H441" s="47">
        <v>2851371</v>
      </c>
    </row>
    <row r="442" spans="1:8" ht="15.75">
      <c r="A442" s="91" t="s">
        <v>14</v>
      </c>
      <c r="B442" s="28" t="s">
        <v>20</v>
      </c>
      <c r="C442" s="92">
        <v>120</v>
      </c>
      <c r="D442" s="28" t="s">
        <v>9</v>
      </c>
      <c r="E442" s="28" t="s">
        <v>9</v>
      </c>
      <c r="F442" s="93">
        <v>920.4</v>
      </c>
      <c r="G442" s="51">
        <v>2781821</v>
      </c>
      <c r="H442" s="51">
        <v>2851371</v>
      </c>
    </row>
    <row r="443" spans="1:8" ht="31.5">
      <c r="A443" s="48" t="s">
        <v>434</v>
      </c>
      <c r="B443" s="24" t="s">
        <v>435</v>
      </c>
      <c r="C443" s="49"/>
      <c r="D443" s="24" t="s">
        <v>9</v>
      </c>
      <c r="E443" s="24" t="s">
        <v>9</v>
      </c>
      <c r="F443" s="50">
        <f>SUM(F444)</f>
        <v>130</v>
      </c>
      <c r="G443" s="47">
        <v>5500000</v>
      </c>
      <c r="H443" s="47">
        <v>1500000</v>
      </c>
    </row>
    <row r="444" spans="1:8" ht="31.5">
      <c r="A444" s="48" t="s">
        <v>83</v>
      </c>
      <c r="B444" s="24" t="s">
        <v>84</v>
      </c>
      <c r="C444" s="49"/>
      <c r="D444" s="24" t="s">
        <v>9</v>
      </c>
      <c r="E444" s="24" t="s">
        <v>9</v>
      </c>
      <c r="F444" s="50">
        <f>SUM(F445+F446)</f>
        <v>130</v>
      </c>
      <c r="G444" s="47">
        <v>5500000</v>
      </c>
      <c r="H444" s="47">
        <v>1500000</v>
      </c>
    </row>
    <row r="445" spans="1:8" ht="31.5">
      <c r="A445" s="91" t="s">
        <v>18</v>
      </c>
      <c r="B445" s="28" t="s">
        <v>84</v>
      </c>
      <c r="C445" s="92">
        <v>240</v>
      </c>
      <c r="D445" s="28" t="s">
        <v>9</v>
      </c>
      <c r="E445" s="28" t="s">
        <v>9</v>
      </c>
      <c r="F445" s="93">
        <v>90</v>
      </c>
      <c r="G445" s="51">
        <v>5500000</v>
      </c>
      <c r="H445" s="51">
        <v>1500000</v>
      </c>
    </row>
    <row r="446" spans="1:8" ht="15.75">
      <c r="A446" s="86" t="s">
        <v>85</v>
      </c>
      <c r="B446" s="28" t="s">
        <v>84</v>
      </c>
      <c r="C446" s="92">
        <v>410</v>
      </c>
      <c r="D446" s="28"/>
      <c r="E446" s="28"/>
      <c r="F446" s="93">
        <v>40</v>
      </c>
      <c r="G446" s="51"/>
      <c r="H446" s="51"/>
    </row>
    <row r="447" spans="1:8" ht="31.5">
      <c r="A447" s="48" t="s">
        <v>425</v>
      </c>
      <c r="B447" s="24" t="s">
        <v>436</v>
      </c>
      <c r="C447" s="49"/>
      <c r="D447" s="24" t="s">
        <v>9</v>
      </c>
      <c r="E447" s="24" t="s">
        <v>9</v>
      </c>
      <c r="F447" s="50">
        <f>SUM(F448)</f>
        <v>187.6</v>
      </c>
      <c r="G447" s="47">
        <v>818100</v>
      </c>
      <c r="H447" s="47">
        <v>818100</v>
      </c>
    </row>
    <row r="448" spans="1:8" ht="31.5">
      <c r="A448" s="48" t="s">
        <v>87</v>
      </c>
      <c r="B448" s="24" t="s">
        <v>88</v>
      </c>
      <c r="C448" s="49"/>
      <c r="D448" s="24" t="s">
        <v>9</v>
      </c>
      <c r="E448" s="24" t="s">
        <v>9</v>
      </c>
      <c r="F448" s="50">
        <f>SUM(F449)</f>
        <v>187.6</v>
      </c>
      <c r="G448" s="47">
        <v>818100</v>
      </c>
      <c r="H448" s="47">
        <v>818100</v>
      </c>
    </row>
    <row r="449" spans="1:8" ht="31.5">
      <c r="A449" s="91" t="s">
        <v>18</v>
      </c>
      <c r="B449" s="28" t="s">
        <v>88</v>
      </c>
      <c r="C449" s="92">
        <v>240</v>
      </c>
      <c r="D449" s="28" t="s">
        <v>9</v>
      </c>
      <c r="E449" s="28" t="s">
        <v>9</v>
      </c>
      <c r="F449" s="93">
        <v>187.6</v>
      </c>
      <c r="G449" s="51">
        <v>818100</v>
      </c>
      <c r="H449" s="51">
        <v>818100</v>
      </c>
    </row>
    <row r="450" spans="1:8" ht="47.25">
      <c r="A450" s="48" t="s">
        <v>437</v>
      </c>
      <c r="B450" s="24" t="s">
        <v>438</v>
      </c>
      <c r="C450" s="49"/>
      <c r="D450" s="24" t="s">
        <v>9</v>
      </c>
      <c r="E450" s="24" t="s">
        <v>9</v>
      </c>
      <c r="F450" s="50">
        <f>SUM(F451)</f>
        <v>6048.900000000001</v>
      </c>
      <c r="G450" s="47">
        <v>14171300</v>
      </c>
      <c r="H450" s="47">
        <v>14171300</v>
      </c>
    </row>
    <row r="451" spans="1:8" ht="15.75">
      <c r="A451" s="48" t="s">
        <v>358</v>
      </c>
      <c r="B451" s="24" t="s">
        <v>439</v>
      </c>
      <c r="C451" s="49"/>
      <c r="D451" s="24" t="s">
        <v>9</v>
      </c>
      <c r="E451" s="24" t="s">
        <v>9</v>
      </c>
      <c r="F451" s="50">
        <f>SUM(F452+F456+F458)</f>
        <v>6048.900000000001</v>
      </c>
      <c r="G451" s="47">
        <v>14171300</v>
      </c>
      <c r="H451" s="47">
        <v>14171300</v>
      </c>
    </row>
    <row r="452" spans="1:8" ht="47.25">
      <c r="A452" s="48" t="s">
        <v>50</v>
      </c>
      <c r="B452" s="24" t="s">
        <v>51</v>
      </c>
      <c r="C452" s="49"/>
      <c r="D452" s="24" t="s">
        <v>9</v>
      </c>
      <c r="E452" s="24" t="s">
        <v>9</v>
      </c>
      <c r="F452" s="50">
        <f>SUM(F453:F455)</f>
        <v>5398.5</v>
      </c>
      <c r="G452" s="47">
        <v>12505000</v>
      </c>
      <c r="H452" s="47">
        <v>12505000</v>
      </c>
    </row>
    <row r="453" spans="1:8" ht="15.75">
      <c r="A453" s="91" t="s">
        <v>14</v>
      </c>
      <c r="B453" s="28" t="s">
        <v>51</v>
      </c>
      <c r="C453" s="92">
        <v>120</v>
      </c>
      <c r="D453" s="28" t="s">
        <v>9</v>
      </c>
      <c r="E453" s="28" t="s">
        <v>9</v>
      </c>
      <c r="F453" s="88">
        <v>4938.4</v>
      </c>
      <c r="G453" s="51">
        <v>11510000</v>
      </c>
      <c r="H453" s="51">
        <v>11510000</v>
      </c>
    </row>
    <row r="454" spans="1:8" ht="31.5">
      <c r="A454" s="91" t="s">
        <v>18</v>
      </c>
      <c r="B454" s="28" t="s">
        <v>51</v>
      </c>
      <c r="C454" s="92">
        <v>240</v>
      </c>
      <c r="D454" s="28" t="s">
        <v>9</v>
      </c>
      <c r="E454" s="28" t="s">
        <v>9</v>
      </c>
      <c r="F454" s="88">
        <v>457.3</v>
      </c>
      <c r="G454" s="51">
        <v>985000</v>
      </c>
      <c r="H454" s="51">
        <v>985000</v>
      </c>
    </row>
    <row r="455" spans="1:8" ht="15.75">
      <c r="A455" s="86" t="s">
        <v>33</v>
      </c>
      <c r="B455" s="28" t="s">
        <v>51</v>
      </c>
      <c r="C455" s="92">
        <v>850</v>
      </c>
      <c r="D455" s="28"/>
      <c r="E455" s="28"/>
      <c r="F455" s="88">
        <v>2.8</v>
      </c>
      <c r="G455" s="51"/>
      <c r="H455" s="51"/>
    </row>
    <row r="456" spans="1:8" ht="47.25">
      <c r="A456" s="48" t="s">
        <v>50</v>
      </c>
      <c r="B456" s="24" t="s">
        <v>52</v>
      </c>
      <c r="C456" s="49"/>
      <c r="D456" s="24" t="s">
        <v>9</v>
      </c>
      <c r="E456" s="24" t="s">
        <v>9</v>
      </c>
      <c r="F456" s="50">
        <f>SUM(F457)</f>
        <v>390.6</v>
      </c>
      <c r="G456" s="47">
        <v>1000000</v>
      </c>
      <c r="H456" s="47">
        <v>1000000</v>
      </c>
    </row>
    <row r="457" spans="1:8" ht="15.75">
      <c r="A457" s="91" t="s">
        <v>14</v>
      </c>
      <c r="B457" s="28" t="s">
        <v>52</v>
      </c>
      <c r="C457" s="92">
        <v>120</v>
      </c>
      <c r="D457" s="28" t="s">
        <v>9</v>
      </c>
      <c r="E457" s="28" t="s">
        <v>9</v>
      </c>
      <c r="F457" s="93">
        <v>390.6</v>
      </c>
      <c r="G457" s="51">
        <v>1000000</v>
      </c>
      <c r="H457" s="51">
        <v>1000000</v>
      </c>
    </row>
    <row r="458" spans="1:8" ht="47.25">
      <c r="A458" s="48" t="s">
        <v>53</v>
      </c>
      <c r="B458" s="24" t="s">
        <v>54</v>
      </c>
      <c r="C458" s="49"/>
      <c r="D458" s="24" t="s">
        <v>9</v>
      </c>
      <c r="E458" s="24" t="s">
        <v>9</v>
      </c>
      <c r="F458" s="50">
        <f>SUM(F459:F460)</f>
        <v>259.8</v>
      </c>
      <c r="G458" s="47">
        <v>666300</v>
      </c>
      <c r="H458" s="47">
        <v>666300</v>
      </c>
    </row>
    <row r="459" spans="1:8" ht="15.75">
      <c r="A459" s="91" t="s">
        <v>14</v>
      </c>
      <c r="B459" s="28" t="s">
        <v>54</v>
      </c>
      <c r="C459" s="92">
        <v>120</v>
      </c>
      <c r="D459" s="28" t="s">
        <v>9</v>
      </c>
      <c r="E459" s="28" t="s">
        <v>9</v>
      </c>
      <c r="F459" s="88">
        <v>251</v>
      </c>
      <c r="G459" s="51">
        <v>629100</v>
      </c>
      <c r="H459" s="51">
        <v>629100</v>
      </c>
    </row>
    <row r="460" spans="1:8" ht="31.5">
      <c r="A460" s="91" t="s">
        <v>18</v>
      </c>
      <c r="B460" s="28" t="s">
        <v>54</v>
      </c>
      <c r="C460" s="92">
        <v>240</v>
      </c>
      <c r="D460" s="28" t="s">
        <v>9</v>
      </c>
      <c r="E460" s="28" t="s">
        <v>9</v>
      </c>
      <c r="F460" s="88">
        <v>8.8</v>
      </c>
      <c r="G460" s="51">
        <v>37200</v>
      </c>
      <c r="H460" s="51">
        <v>37200</v>
      </c>
    </row>
    <row r="461" spans="1:8" ht="15.75">
      <c r="A461" s="48" t="s">
        <v>294</v>
      </c>
      <c r="B461" s="24" t="s">
        <v>9</v>
      </c>
      <c r="C461" s="49"/>
      <c r="D461" s="24" t="s">
        <v>9</v>
      </c>
      <c r="E461" s="24" t="s">
        <v>9</v>
      </c>
      <c r="F461" s="50">
        <f>SUM(F11+F178+F272+F314+F347+F377)</f>
        <v>773757.5000000001</v>
      </c>
      <c r="G461" s="47">
        <v>1188288687</v>
      </c>
      <c r="H461" s="47">
        <v>1224888367</v>
      </c>
    </row>
  </sheetData>
  <sheetProtection/>
  <mergeCells count="14">
    <mergeCell ref="E8:E9"/>
    <mergeCell ref="F8:F9"/>
    <mergeCell ref="G8:G9"/>
    <mergeCell ref="H8:H9"/>
    <mergeCell ref="B4:J4"/>
    <mergeCell ref="B5:J5"/>
    <mergeCell ref="B1:J1"/>
    <mergeCell ref="B2:J2"/>
    <mergeCell ref="A6:F6"/>
    <mergeCell ref="B8:B9"/>
    <mergeCell ref="B3:J3"/>
    <mergeCell ref="A8:A9"/>
    <mergeCell ref="C8:C9"/>
    <mergeCell ref="D8:D9"/>
  </mergeCells>
  <printOptions/>
  <pageMargins left="0.7086614173228347" right="0.1968503937007874" top="0.7874015748031497" bottom="0.7874015748031497" header="0.31496062992125984" footer="0.31496062992125984"/>
  <pageSetup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2016-08-29T12:41:11Z</cp:lastPrinted>
  <dcterms:created xsi:type="dcterms:W3CDTF">2013-05-31T10:21:32Z</dcterms:created>
  <dcterms:modified xsi:type="dcterms:W3CDTF">2016-09-01T14:12:41Z</dcterms:modified>
  <cp:category/>
  <cp:version/>
  <cp:contentType/>
  <cp:contentStatus/>
</cp:coreProperties>
</file>