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9095" windowHeight="6150"/>
  </bookViews>
  <sheets>
    <sheet name="План реализации" sheetId="4" r:id="rId1"/>
    <sheet name="Показатели" sheetId="2" r:id="rId2"/>
    <sheet name="Безопасность" sheetId="3" r:id="rId3"/>
    <sheet name="Противопожарка" sheetId="5" r:id="rId4"/>
  </sheets>
  <calcPr calcId="145621"/>
</workbook>
</file>

<file path=xl/calcChain.xml><?xml version="1.0" encoding="utf-8"?>
<calcChain xmlns="http://schemas.openxmlformats.org/spreadsheetml/2006/main">
  <c r="E22" i="5" l="1"/>
  <c r="I119" i="4"/>
  <c r="F154" i="4"/>
  <c r="AH49" i="5" l="1"/>
  <c r="AI49" i="5"/>
  <c r="AJ49" i="5"/>
  <c r="AK49" i="5"/>
  <c r="AL49" i="5"/>
  <c r="AM49" i="5"/>
  <c r="AG49" i="5"/>
  <c r="X49" i="5"/>
  <c r="Y49" i="5"/>
  <c r="Z49" i="5"/>
  <c r="AA49" i="5"/>
  <c r="AB49" i="5"/>
  <c r="AC49" i="5"/>
  <c r="W49" i="5"/>
  <c r="N49" i="5"/>
  <c r="O49" i="5"/>
  <c r="P49" i="5"/>
  <c r="Q49" i="5"/>
  <c r="R49" i="5"/>
  <c r="S49" i="5"/>
  <c r="M49" i="5"/>
  <c r="J117" i="4"/>
  <c r="J118" i="4"/>
  <c r="J119" i="4"/>
  <c r="J120" i="4"/>
  <c r="J121" i="4"/>
  <c r="J122" i="4"/>
  <c r="I117" i="4"/>
  <c r="I118" i="4"/>
  <c r="I120" i="4"/>
  <c r="I121" i="4"/>
  <c r="I122" i="4"/>
  <c r="H117" i="4"/>
  <c r="H118" i="4"/>
  <c r="H119" i="4"/>
  <c r="H120" i="4"/>
  <c r="H121" i="4"/>
  <c r="H122" i="4"/>
  <c r="G117" i="4"/>
  <c r="G118" i="4"/>
  <c r="G119" i="4"/>
  <c r="G120" i="4"/>
  <c r="G121" i="4"/>
  <c r="G122" i="4"/>
  <c r="G116" i="4"/>
  <c r="H116" i="4"/>
  <c r="I116" i="4"/>
  <c r="J116" i="4"/>
  <c r="D22" i="3"/>
  <c r="I48" i="3"/>
  <c r="C48" i="3"/>
  <c r="AR48" i="3"/>
  <c r="AS48" i="3"/>
  <c r="AT48" i="3"/>
  <c r="AU48" i="3"/>
  <c r="AV48" i="3"/>
  <c r="AW48" i="3"/>
  <c r="AQ48" i="3"/>
  <c r="C49" i="5"/>
  <c r="BB48" i="3"/>
  <c r="BC48" i="3"/>
  <c r="BD48" i="3"/>
  <c r="BE48" i="3"/>
  <c r="BF48" i="3"/>
  <c r="BG48" i="3"/>
  <c r="BA48" i="3"/>
  <c r="AH48" i="3"/>
  <c r="AI48" i="3"/>
  <c r="AJ48" i="3"/>
  <c r="AK48" i="3"/>
  <c r="AL48" i="3"/>
  <c r="AM48" i="3"/>
  <c r="AG48" i="3"/>
  <c r="X48" i="3"/>
  <c r="Y48" i="3"/>
  <c r="Z48" i="3"/>
  <c r="AA48" i="3"/>
  <c r="AB48" i="3"/>
  <c r="AC48" i="3"/>
  <c r="W48" i="3"/>
  <c r="N48" i="3"/>
  <c r="O48" i="3"/>
  <c r="P48" i="3"/>
  <c r="Q48" i="3"/>
  <c r="R48" i="3"/>
  <c r="S48" i="3"/>
  <c r="M48" i="3"/>
  <c r="I171" i="4"/>
  <c r="F218" i="4"/>
  <c r="F217" i="4"/>
  <c r="F215" i="4"/>
  <c r="F214" i="4"/>
  <c r="F113" i="4"/>
  <c r="I63" i="4"/>
  <c r="F109" i="4"/>
  <c r="BN50" i="5"/>
  <c r="BQ50" i="5"/>
  <c r="BP50" i="5"/>
  <c r="BO50" i="5"/>
  <c r="BM50" i="5"/>
  <c r="BL50" i="5"/>
  <c r="BK50" i="5"/>
  <c r="BQ49" i="5"/>
  <c r="BP49" i="5"/>
  <c r="BO49" i="5"/>
  <c r="BN49" i="5"/>
  <c r="BM49" i="5"/>
  <c r="BL49" i="5"/>
  <c r="BK49" i="5"/>
  <c r="BQ42" i="5"/>
  <c r="BQ53" i="5" s="1"/>
  <c r="BP42" i="5"/>
  <c r="BP53" i="5" s="1"/>
  <c r="BO42" i="5"/>
  <c r="BO53" i="5" s="1"/>
  <c r="BN42" i="5"/>
  <c r="BN53" i="5" s="1"/>
  <c r="BM42" i="5"/>
  <c r="BM53" i="5" s="1"/>
  <c r="BL42" i="5"/>
  <c r="BL53" i="5" s="1"/>
  <c r="BK42" i="5"/>
  <c r="BK53" i="5" s="1"/>
  <c r="BQ22" i="5"/>
  <c r="BP22" i="5"/>
  <c r="BO22" i="5"/>
  <c r="BN22" i="5"/>
  <c r="BM22" i="5"/>
  <c r="BL22" i="5"/>
  <c r="BK22" i="5"/>
  <c r="BB50" i="5"/>
  <c r="BC50" i="5"/>
  <c r="BD50" i="5"/>
  <c r="BE50" i="5"/>
  <c r="BF50" i="5"/>
  <c r="BG50" i="5"/>
  <c r="BA50" i="5"/>
  <c r="BB49" i="5"/>
  <c r="BC49" i="5"/>
  <c r="BD49" i="5"/>
  <c r="BE49" i="5"/>
  <c r="BF49" i="5"/>
  <c r="BG49" i="5"/>
  <c r="BA49" i="5"/>
  <c r="F200" i="4"/>
  <c r="F201" i="4"/>
  <c r="F202" i="4"/>
  <c r="F203" i="4"/>
  <c r="F204" i="4"/>
  <c r="F205" i="4"/>
  <c r="F206" i="4"/>
  <c r="I166" i="4"/>
  <c r="I64" i="4"/>
  <c r="F98" i="4"/>
  <c r="F97" i="4"/>
  <c r="I61" i="4"/>
  <c r="F95" i="4"/>
  <c r="AR50" i="5"/>
  <c r="AS50" i="5"/>
  <c r="AT50" i="5"/>
  <c r="AU50" i="5"/>
  <c r="AV50" i="5"/>
  <c r="AW50" i="5"/>
  <c r="AQ50" i="5"/>
  <c r="AR49" i="5"/>
  <c r="AS49" i="5"/>
  <c r="AT49" i="5"/>
  <c r="AU49" i="5"/>
  <c r="AV49" i="5"/>
  <c r="AW49" i="5"/>
  <c r="AQ49" i="5"/>
  <c r="F198" i="4"/>
  <c r="F197" i="4"/>
  <c r="F196" i="4"/>
  <c r="F195" i="4"/>
  <c r="F193" i="4"/>
  <c r="F94" i="4"/>
  <c r="F93" i="4"/>
  <c r="F92" i="4"/>
  <c r="F186" i="4"/>
  <c r="F87" i="4"/>
  <c r="F86" i="4"/>
  <c r="F84" i="4"/>
  <c r="F83" i="4"/>
  <c r="F82" i="4"/>
  <c r="F81" i="4"/>
  <c r="F184" i="4"/>
  <c r="F183" i="4"/>
  <c r="F181" i="4"/>
  <c r="F179" i="4"/>
  <c r="F79" i="4"/>
  <c r="F78" i="4"/>
  <c r="F77" i="4"/>
  <c r="F76" i="4"/>
  <c r="F74" i="4"/>
  <c r="F175" i="4"/>
  <c r="F174" i="4"/>
  <c r="F173" i="4"/>
  <c r="F172" i="4"/>
  <c r="C50" i="5"/>
  <c r="AM50" i="5"/>
  <c r="AL50" i="5"/>
  <c r="AK50" i="5"/>
  <c r="AJ50" i="5"/>
  <c r="AI50" i="5"/>
  <c r="AH50" i="5"/>
  <c r="AG50" i="5"/>
  <c r="AC50" i="5"/>
  <c r="AB50" i="5"/>
  <c r="AA50" i="5"/>
  <c r="Z50" i="5"/>
  <c r="Y50" i="5"/>
  <c r="X50" i="5"/>
  <c r="W50" i="5"/>
  <c r="S50" i="5"/>
  <c r="R50" i="5"/>
  <c r="Q50" i="5"/>
  <c r="P50" i="5"/>
  <c r="O50" i="5"/>
  <c r="N50" i="5"/>
  <c r="M50" i="5"/>
  <c r="I50" i="5"/>
  <c r="H50" i="5"/>
  <c r="H58" i="5" s="1"/>
  <c r="G50" i="5"/>
  <c r="F50" i="5"/>
  <c r="E50" i="5"/>
  <c r="D50" i="5"/>
  <c r="I49" i="5"/>
  <c r="H49" i="5"/>
  <c r="G49" i="5"/>
  <c r="F49" i="5"/>
  <c r="E49" i="5"/>
  <c r="E52" i="5" s="1"/>
  <c r="D49" i="5"/>
  <c r="BG42" i="5"/>
  <c r="BG53" i="5" s="1"/>
  <c r="BF42" i="5"/>
  <c r="BF53" i="5" s="1"/>
  <c r="BE42" i="5"/>
  <c r="BE53" i="5" s="1"/>
  <c r="BD42" i="5"/>
  <c r="BD53" i="5" s="1"/>
  <c r="BC42" i="5"/>
  <c r="BC53" i="5" s="1"/>
  <c r="BB42" i="5"/>
  <c r="BB53" i="5" s="1"/>
  <c r="BA42" i="5"/>
  <c r="BA53" i="5" s="1"/>
  <c r="AW42" i="5"/>
  <c r="AW53" i="5" s="1"/>
  <c r="AV42" i="5"/>
  <c r="AV53" i="5" s="1"/>
  <c r="AU42" i="5"/>
  <c r="AU53" i="5" s="1"/>
  <c r="AT42" i="5"/>
  <c r="AT53" i="5" s="1"/>
  <c r="AS42" i="5"/>
  <c r="AS53" i="5" s="1"/>
  <c r="AR42" i="5"/>
  <c r="AR53" i="5" s="1"/>
  <c r="AQ42" i="5"/>
  <c r="AQ53" i="5" s="1"/>
  <c r="AM42" i="5"/>
  <c r="AM53" i="5" s="1"/>
  <c r="AL42" i="5"/>
  <c r="AL53" i="5" s="1"/>
  <c r="AK42" i="5"/>
  <c r="AK53" i="5" s="1"/>
  <c r="AJ42" i="5"/>
  <c r="AJ53" i="5" s="1"/>
  <c r="AI42" i="5"/>
  <c r="AI53" i="5" s="1"/>
  <c r="AH42" i="5"/>
  <c r="AH53" i="5" s="1"/>
  <c r="AG42" i="5"/>
  <c r="AG53" i="5" s="1"/>
  <c r="AC42" i="5"/>
  <c r="AC53" i="5" s="1"/>
  <c r="AB42" i="5"/>
  <c r="AB53" i="5" s="1"/>
  <c r="AA42" i="5"/>
  <c r="AA53" i="5" s="1"/>
  <c r="Z42" i="5"/>
  <c r="Z53" i="5" s="1"/>
  <c r="Y42" i="5"/>
  <c r="Y53" i="5" s="1"/>
  <c r="X42" i="5"/>
  <c r="X53" i="5" s="1"/>
  <c r="W42" i="5"/>
  <c r="W53" i="5" s="1"/>
  <c r="S42" i="5"/>
  <c r="S53" i="5" s="1"/>
  <c r="R42" i="5"/>
  <c r="R53" i="5" s="1"/>
  <c r="Q42" i="5"/>
  <c r="Q53" i="5" s="1"/>
  <c r="P42" i="5"/>
  <c r="P53" i="5" s="1"/>
  <c r="O42" i="5"/>
  <c r="O53" i="5" s="1"/>
  <c r="N42" i="5"/>
  <c r="N53" i="5" s="1"/>
  <c r="M42" i="5"/>
  <c r="M53" i="5" s="1"/>
  <c r="I42" i="5"/>
  <c r="I53" i="5" s="1"/>
  <c r="H42" i="5"/>
  <c r="H53" i="5" s="1"/>
  <c r="G42" i="5"/>
  <c r="G53" i="5" s="1"/>
  <c r="F42" i="5"/>
  <c r="F53" i="5" s="1"/>
  <c r="E42" i="5"/>
  <c r="E53" i="5" s="1"/>
  <c r="D42" i="5"/>
  <c r="D53" i="5" s="1"/>
  <c r="C42" i="5"/>
  <c r="C53" i="5" s="1"/>
  <c r="BG22" i="5"/>
  <c r="BF22" i="5"/>
  <c r="BE22" i="5"/>
  <c r="BD22" i="5"/>
  <c r="BC22" i="5"/>
  <c r="BB22" i="5"/>
  <c r="BA22" i="5"/>
  <c r="AW22" i="5"/>
  <c r="AV22" i="5"/>
  <c r="AU22" i="5"/>
  <c r="AT22" i="5"/>
  <c r="AS22" i="5"/>
  <c r="AR22" i="5"/>
  <c r="AQ22" i="5"/>
  <c r="AM22" i="5"/>
  <c r="AL22" i="5"/>
  <c r="AK22" i="5"/>
  <c r="AJ22" i="5"/>
  <c r="AI22" i="5"/>
  <c r="AH22" i="5"/>
  <c r="AG22" i="5"/>
  <c r="AC22" i="5"/>
  <c r="AC52" i="5" s="1"/>
  <c r="AB22" i="5"/>
  <c r="AA22" i="5"/>
  <c r="AA52" i="5" s="1"/>
  <c r="AA54" i="5" s="1"/>
  <c r="Z22" i="5"/>
  <c r="Y22" i="5"/>
  <c r="X22" i="5"/>
  <c r="W22" i="5"/>
  <c r="S22" i="5"/>
  <c r="R22" i="5"/>
  <c r="Q22" i="5"/>
  <c r="P22" i="5"/>
  <c r="P52" i="5" s="1"/>
  <c r="P54" i="5" s="1"/>
  <c r="O22" i="5"/>
  <c r="N22" i="5"/>
  <c r="N52" i="5" s="1"/>
  <c r="M22" i="5"/>
  <c r="I22" i="5"/>
  <c r="H22" i="5"/>
  <c r="G22" i="5"/>
  <c r="F22" i="5"/>
  <c r="D22" i="5"/>
  <c r="C22" i="5"/>
  <c r="F159" i="4"/>
  <c r="F145" i="4"/>
  <c r="F140" i="4"/>
  <c r="F138" i="4"/>
  <c r="F137" i="4"/>
  <c r="F133" i="4"/>
  <c r="F131" i="4"/>
  <c r="F130" i="4"/>
  <c r="F126" i="4"/>
  <c r="F124" i="4"/>
  <c r="F123" i="4"/>
  <c r="J19" i="4"/>
  <c r="J20" i="4"/>
  <c r="J21" i="4"/>
  <c r="J22" i="4"/>
  <c r="J23" i="4"/>
  <c r="J24" i="4"/>
  <c r="I19" i="4"/>
  <c r="I20" i="4"/>
  <c r="I21" i="4"/>
  <c r="I22" i="4"/>
  <c r="I23" i="4"/>
  <c r="I24" i="4"/>
  <c r="H19" i="4"/>
  <c r="H20" i="4"/>
  <c r="H21" i="4"/>
  <c r="H22" i="4"/>
  <c r="H23" i="4"/>
  <c r="H24" i="4"/>
  <c r="G19" i="4"/>
  <c r="G20" i="4"/>
  <c r="G21" i="4"/>
  <c r="G22" i="4"/>
  <c r="G23" i="4"/>
  <c r="G24" i="4"/>
  <c r="G18" i="4"/>
  <c r="H18" i="4"/>
  <c r="I18" i="4"/>
  <c r="J18" i="4"/>
  <c r="BG49" i="3"/>
  <c r="BF49" i="3"/>
  <c r="BE49" i="3"/>
  <c r="BD49" i="3"/>
  <c r="BC49" i="3"/>
  <c r="BB49" i="3"/>
  <c r="BA49" i="3"/>
  <c r="BG42" i="3"/>
  <c r="BG52" i="3" s="1"/>
  <c r="BF42" i="3"/>
  <c r="BF52" i="3" s="1"/>
  <c r="BE42" i="3"/>
  <c r="BE52" i="3" s="1"/>
  <c r="BD42" i="3"/>
  <c r="BD52" i="3" s="1"/>
  <c r="BC42" i="3"/>
  <c r="BC52" i="3" s="1"/>
  <c r="BB42" i="3"/>
  <c r="BB52" i="3" s="1"/>
  <c r="BA42" i="3"/>
  <c r="BA52" i="3" s="1"/>
  <c r="BG22" i="3"/>
  <c r="BG51" i="3" s="1"/>
  <c r="BF22" i="3"/>
  <c r="BE22" i="3"/>
  <c r="BD22" i="3"/>
  <c r="BC22" i="3"/>
  <c r="BC51" i="3" s="1"/>
  <c r="BB22" i="3"/>
  <c r="BA22" i="3"/>
  <c r="AW49" i="3"/>
  <c r="AV49" i="3"/>
  <c r="AU49" i="3"/>
  <c r="AT49" i="3"/>
  <c r="AS49" i="3"/>
  <c r="AR49" i="3"/>
  <c r="AQ49" i="3"/>
  <c r="AW42" i="3"/>
  <c r="AW52" i="3" s="1"/>
  <c r="AV42" i="3"/>
  <c r="AV52" i="3" s="1"/>
  <c r="AU42" i="3"/>
  <c r="AU52" i="3" s="1"/>
  <c r="AT42" i="3"/>
  <c r="AT52" i="3" s="1"/>
  <c r="AS42" i="3"/>
  <c r="AS52" i="3" s="1"/>
  <c r="AR42" i="3"/>
  <c r="AR52" i="3" s="1"/>
  <c r="AQ42" i="3"/>
  <c r="AQ52" i="3" s="1"/>
  <c r="AW22" i="3"/>
  <c r="AV22" i="3"/>
  <c r="AU22" i="3"/>
  <c r="AT22" i="3"/>
  <c r="AT51" i="3" s="1"/>
  <c r="AS22" i="3"/>
  <c r="AR22" i="3"/>
  <c r="AQ22" i="3"/>
  <c r="F147" i="4"/>
  <c r="F146" i="4"/>
  <c r="F144" i="4"/>
  <c r="F49" i="4"/>
  <c r="F48" i="4"/>
  <c r="F47" i="4"/>
  <c r="F46" i="4"/>
  <c r="AG49" i="3"/>
  <c r="AM49" i="3"/>
  <c r="AL49" i="3"/>
  <c r="AK49" i="3"/>
  <c r="AJ49" i="3"/>
  <c r="AI49" i="3"/>
  <c r="AH49" i="3"/>
  <c r="AM42" i="3"/>
  <c r="AM52" i="3" s="1"/>
  <c r="AL42" i="3"/>
  <c r="AL52" i="3" s="1"/>
  <c r="AK42" i="3"/>
  <c r="AK52" i="3" s="1"/>
  <c r="AJ42" i="3"/>
  <c r="AJ52" i="3" s="1"/>
  <c r="AI42" i="3"/>
  <c r="AI52" i="3" s="1"/>
  <c r="AH42" i="3"/>
  <c r="AH52" i="3" s="1"/>
  <c r="AG42" i="3"/>
  <c r="AG52" i="3" s="1"/>
  <c r="AM22" i="3"/>
  <c r="AM51" i="3" s="1"/>
  <c r="AM53" i="3" s="1"/>
  <c r="AL22" i="3"/>
  <c r="AL51" i="3" s="1"/>
  <c r="AL53" i="3" s="1"/>
  <c r="AK22" i="3"/>
  <c r="AJ22" i="3"/>
  <c r="AJ51" i="3" s="1"/>
  <c r="AI22" i="3"/>
  <c r="AH22" i="3"/>
  <c r="AH51" i="3" s="1"/>
  <c r="AH53" i="3" s="1"/>
  <c r="AG22" i="3"/>
  <c r="Z49" i="3"/>
  <c r="P49" i="3"/>
  <c r="O49" i="3"/>
  <c r="Q49" i="3"/>
  <c r="R49" i="3"/>
  <c r="S49" i="3"/>
  <c r="N49" i="3"/>
  <c r="Y49" i="3"/>
  <c r="AA49" i="3"/>
  <c r="AB49" i="3"/>
  <c r="AC49" i="3"/>
  <c r="W49" i="3"/>
  <c r="X49" i="3"/>
  <c r="AC42" i="3"/>
  <c r="AC52" i="3" s="1"/>
  <c r="AB42" i="3"/>
  <c r="AB52" i="3" s="1"/>
  <c r="AA42" i="3"/>
  <c r="AA52" i="3" s="1"/>
  <c r="Z42" i="3"/>
  <c r="Z52" i="3" s="1"/>
  <c r="Y42" i="3"/>
  <c r="Y52" i="3" s="1"/>
  <c r="X42" i="3"/>
  <c r="X52" i="3" s="1"/>
  <c r="W42" i="3"/>
  <c r="W52" i="3" s="1"/>
  <c r="AC22" i="3"/>
  <c r="AC51" i="3" s="1"/>
  <c r="AB22" i="3"/>
  <c r="AA22" i="3"/>
  <c r="AA51" i="3" s="1"/>
  <c r="AA53" i="3" s="1"/>
  <c r="Z22" i="3"/>
  <c r="Y22" i="3"/>
  <c r="Y51" i="3" s="1"/>
  <c r="X22" i="3"/>
  <c r="W22" i="3"/>
  <c r="F135" i="4"/>
  <c r="F37" i="4"/>
  <c r="F35" i="4"/>
  <c r="F34" i="4"/>
  <c r="F33" i="4"/>
  <c r="F32" i="4"/>
  <c r="O42" i="3"/>
  <c r="O52" i="3" s="1"/>
  <c r="C42" i="3"/>
  <c r="C52" i="3" s="1"/>
  <c r="D48" i="3"/>
  <c r="D51" i="3" s="1"/>
  <c r="E48" i="3"/>
  <c r="F48" i="3"/>
  <c r="G48" i="3"/>
  <c r="H48" i="3"/>
  <c r="M49" i="3"/>
  <c r="D49" i="3"/>
  <c r="E49" i="3"/>
  <c r="F49" i="3"/>
  <c r="G49" i="3"/>
  <c r="H49" i="3"/>
  <c r="H55" i="3" s="1"/>
  <c r="I49" i="3"/>
  <c r="C49" i="3"/>
  <c r="S42" i="3"/>
  <c r="S52" i="3" s="1"/>
  <c r="R42" i="3"/>
  <c r="R52" i="3" s="1"/>
  <c r="Q42" i="3"/>
  <c r="Q52" i="3" s="1"/>
  <c r="P42" i="3"/>
  <c r="P52" i="3" s="1"/>
  <c r="N42" i="3"/>
  <c r="N52" i="3" s="1"/>
  <c r="M42" i="3"/>
  <c r="M52" i="3" s="1"/>
  <c r="S22" i="3"/>
  <c r="R22" i="3"/>
  <c r="R51" i="3" s="1"/>
  <c r="Q22" i="3"/>
  <c r="P22" i="3"/>
  <c r="P51" i="3" s="1"/>
  <c r="P53" i="3" s="1"/>
  <c r="O22" i="3"/>
  <c r="N22" i="3"/>
  <c r="N51" i="3" s="1"/>
  <c r="M22" i="3"/>
  <c r="F30" i="4"/>
  <c r="F28" i="4"/>
  <c r="F27" i="4"/>
  <c r="F26" i="4"/>
  <c r="D42" i="3"/>
  <c r="D52" i="3" s="1"/>
  <c r="E42" i="3"/>
  <c r="E52" i="3" s="1"/>
  <c r="F42" i="3"/>
  <c r="F52" i="3" s="1"/>
  <c r="G42" i="3"/>
  <c r="G52" i="3" s="1"/>
  <c r="H42" i="3"/>
  <c r="H52" i="3" s="1"/>
  <c r="I42" i="3"/>
  <c r="I52" i="3" s="1"/>
  <c r="E22" i="3"/>
  <c r="F22" i="3"/>
  <c r="G22" i="3"/>
  <c r="H22" i="3"/>
  <c r="I22" i="3"/>
  <c r="I51" i="3" s="1"/>
  <c r="C22" i="3"/>
  <c r="F234" i="4"/>
  <c r="F227" i="4" s="1"/>
  <c r="F233" i="4"/>
  <c r="F226" i="4" s="1"/>
  <c r="F232" i="4"/>
  <c r="F225" i="4" s="1"/>
  <c r="F231" i="4"/>
  <c r="F224" i="4" s="1"/>
  <c r="F230" i="4"/>
  <c r="F223" i="4" s="1"/>
  <c r="F229" i="4"/>
  <c r="F222" i="4" s="1"/>
  <c r="F228" i="4"/>
  <c r="F221" i="4" s="1"/>
  <c r="J227" i="4"/>
  <c r="I227" i="4"/>
  <c r="H227" i="4"/>
  <c r="G227" i="4"/>
  <c r="J226" i="4"/>
  <c r="I226" i="4"/>
  <c r="H226" i="4"/>
  <c r="G226" i="4"/>
  <c r="J225" i="4"/>
  <c r="I225" i="4"/>
  <c r="H225" i="4"/>
  <c r="G225" i="4"/>
  <c r="J224" i="4"/>
  <c r="I224" i="4"/>
  <c r="H224" i="4"/>
  <c r="G224" i="4"/>
  <c r="J223" i="4"/>
  <c r="I223" i="4"/>
  <c r="H223" i="4"/>
  <c r="G223" i="4"/>
  <c r="J222" i="4"/>
  <c r="I222" i="4"/>
  <c r="H222" i="4"/>
  <c r="G222" i="4"/>
  <c r="J221" i="4"/>
  <c r="I221" i="4"/>
  <c r="H221" i="4"/>
  <c r="G221" i="4"/>
  <c r="F219" i="4"/>
  <c r="F216" i="4"/>
  <c r="F213" i="4"/>
  <c r="F212" i="4"/>
  <c r="F211" i="4"/>
  <c r="F210" i="4"/>
  <c r="F209" i="4"/>
  <c r="F208" i="4"/>
  <c r="F207" i="4"/>
  <c r="F192" i="4"/>
  <c r="F191" i="4"/>
  <c r="F190" i="4"/>
  <c r="F189" i="4"/>
  <c r="F188" i="4"/>
  <c r="F185" i="4"/>
  <c r="F182" i="4"/>
  <c r="F180" i="4"/>
  <c r="J171" i="4"/>
  <c r="H171" i="4"/>
  <c r="G171" i="4"/>
  <c r="J170" i="4"/>
  <c r="H170" i="4"/>
  <c r="G170" i="4"/>
  <c r="J169" i="4"/>
  <c r="H169" i="4"/>
  <c r="G169" i="4"/>
  <c r="J168" i="4"/>
  <c r="H168" i="4"/>
  <c r="G168" i="4"/>
  <c r="J167" i="4"/>
  <c r="H167" i="4"/>
  <c r="G167" i="4"/>
  <c r="J166" i="4"/>
  <c r="H166" i="4"/>
  <c r="G166" i="4"/>
  <c r="J165" i="4"/>
  <c r="H165" i="4"/>
  <c r="G165" i="4"/>
  <c r="F164" i="4"/>
  <c r="F163" i="4"/>
  <c r="F162" i="4"/>
  <c r="F161" i="4"/>
  <c r="F160" i="4"/>
  <c r="F158" i="4"/>
  <c r="F157" i="4"/>
  <c r="F156" i="4"/>
  <c r="F155" i="4"/>
  <c r="F153" i="4"/>
  <c r="F152" i="4"/>
  <c r="F151" i="4"/>
  <c r="F150" i="4"/>
  <c r="F149" i="4"/>
  <c r="F148" i="4"/>
  <c r="F129" i="4"/>
  <c r="F125" i="4"/>
  <c r="F115" i="4"/>
  <c r="F114" i="4"/>
  <c r="F111" i="4"/>
  <c r="F110" i="4"/>
  <c r="F108" i="4"/>
  <c r="F107" i="4"/>
  <c r="F106" i="4"/>
  <c r="F105" i="4"/>
  <c r="F104" i="4"/>
  <c r="F103" i="4"/>
  <c r="F102" i="4"/>
  <c r="F101" i="4"/>
  <c r="F100" i="4"/>
  <c r="F91" i="4"/>
  <c r="F90" i="4"/>
  <c r="F89" i="4"/>
  <c r="F88" i="4"/>
  <c r="F80" i="4"/>
  <c r="F75" i="4"/>
  <c r="F73" i="4"/>
  <c r="F72" i="4"/>
  <c r="F71" i="4"/>
  <c r="F70" i="4"/>
  <c r="F69" i="4"/>
  <c r="F68" i="4"/>
  <c r="F67" i="4"/>
  <c r="J66" i="4"/>
  <c r="I66" i="4"/>
  <c r="H66" i="4"/>
  <c r="G66" i="4"/>
  <c r="J65" i="4"/>
  <c r="J15" i="4" s="1"/>
  <c r="H65" i="4"/>
  <c r="G65" i="4"/>
  <c r="J64" i="4"/>
  <c r="H64" i="4"/>
  <c r="G64" i="4"/>
  <c r="J63" i="4"/>
  <c r="H63" i="4"/>
  <c r="G63" i="4"/>
  <c r="J62" i="4"/>
  <c r="H62" i="4"/>
  <c r="G62" i="4"/>
  <c r="J61" i="4"/>
  <c r="H61" i="4"/>
  <c r="G61" i="4"/>
  <c r="J60" i="4"/>
  <c r="H60" i="4"/>
  <c r="G60" i="4"/>
  <c r="F59" i="4"/>
  <c r="F58" i="4"/>
  <c r="F57" i="4"/>
  <c r="F56" i="4"/>
  <c r="F55" i="4"/>
  <c r="F54" i="4"/>
  <c r="F53" i="4"/>
  <c r="F52" i="4"/>
  <c r="F51" i="4"/>
  <c r="F45" i="4"/>
  <c r="F44" i="4"/>
  <c r="F43" i="4"/>
  <c r="F42" i="4"/>
  <c r="F41" i="4"/>
  <c r="F40" i="4"/>
  <c r="F39" i="4"/>
  <c r="F25" i="4"/>
  <c r="H16" i="4"/>
  <c r="G13" i="4"/>
  <c r="F60" i="4" l="1"/>
  <c r="G55" i="3"/>
  <c r="Y53" i="3"/>
  <c r="AC53" i="3"/>
  <c r="AJ53" i="3"/>
  <c r="AT53" i="3"/>
  <c r="BC53" i="3"/>
  <c r="BG53" i="3"/>
  <c r="J13" i="4"/>
  <c r="F55" i="3"/>
  <c r="Z51" i="3"/>
  <c r="F58" i="5"/>
  <c r="H11" i="4"/>
  <c r="I55" i="3"/>
  <c r="AK52" i="5"/>
  <c r="AK54" i="5" s="1"/>
  <c r="G58" i="5"/>
  <c r="E58" i="5"/>
  <c r="Y52" i="5"/>
  <c r="E55" i="3"/>
  <c r="H51" i="3"/>
  <c r="H53" i="3" s="1"/>
  <c r="F51" i="3"/>
  <c r="F53" i="3" s="1"/>
  <c r="G14" i="4"/>
  <c r="J16" i="4"/>
  <c r="J12" i="4"/>
  <c r="F116" i="4"/>
  <c r="F119" i="4"/>
  <c r="D52" i="5"/>
  <c r="D54" i="5" s="1"/>
  <c r="F52" i="5"/>
  <c r="F54" i="5" s="1"/>
  <c r="H52" i="5"/>
  <c r="H54" i="5" s="1"/>
  <c r="F167" i="4"/>
  <c r="AQ52" i="5"/>
  <c r="AQ54" i="5" s="1"/>
  <c r="AV52" i="5"/>
  <c r="AV54" i="5" s="1"/>
  <c r="AT52" i="5"/>
  <c r="AT54" i="5" s="1"/>
  <c r="AR52" i="5"/>
  <c r="AR54" i="5" s="1"/>
  <c r="BG52" i="5"/>
  <c r="BG54" i="5" s="1"/>
  <c r="BE52" i="5"/>
  <c r="BE54" i="5" s="1"/>
  <c r="BC52" i="5"/>
  <c r="BC54" i="5" s="1"/>
  <c r="BL52" i="5"/>
  <c r="BL54" i="5" s="1"/>
  <c r="BN52" i="5"/>
  <c r="BN54" i="5" s="1"/>
  <c r="BP52" i="5"/>
  <c r="BP54" i="5" s="1"/>
  <c r="S51" i="3"/>
  <c r="O51" i="3"/>
  <c r="AB51" i="3"/>
  <c r="AB53" i="3" s="1"/>
  <c r="X51" i="3"/>
  <c r="X53" i="3" s="1"/>
  <c r="AI51" i="3"/>
  <c r="AI53" i="3" s="1"/>
  <c r="BA51" i="3"/>
  <c r="BA53" i="3" s="1"/>
  <c r="Q52" i="5"/>
  <c r="AM52" i="5"/>
  <c r="AM54" i="5" s="1"/>
  <c r="AI52" i="5"/>
  <c r="J14" i="4"/>
  <c r="F19" i="4"/>
  <c r="F21" i="4"/>
  <c r="G51" i="3"/>
  <c r="G53" i="3" s="1"/>
  <c r="E51" i="3"/>
  <c r="E53" i="3" s="1"/>
  <c r="F20" i="4"/>
  <c r="E54" i="5"/>
  <c r="G52" i="5"/>
  <c r="I52" i="5"/>
  <c r="I54" i="5" s="1"/>
  <c r="AW52" i="5"/>
  <c r="AW54" i="5" s="1"/>
  <c r="AU52" i="5"/>
  <c r="AU54" i="5" s="1"/>
  <c r="AS52" i="5"/>
  <c r="BA52" i="5"/>
  <c r="BF52" i="5"/>
  <c r="BD52" i="5"/>
  <c r="BD54" i="5" s="1"/>
  <c r="BB52" i="5"/>
  <c r="BK52" i="5"/>
  <c r="BM52" i="5"/>
  <c r="BM54" i="5" s="1"/>
  <c r="BO52" i="5"/>
  <c r="BQ52" i="5"/>
  <c r="BQ54" i="5" s="1"/>
  <c r="BE51" i="3"/>
  <c r="C52" i="5"/>
  <c r="AU51" i="3"/>
  <c r="AU53" i="3" s="1"/>
  <c r="BA54" i="5"/>
  <c r="BK54" i="5"/>
  <c r="Q54" i="5"/>
  <c r="AI54" i="5"/>
  <c r="Y54" i="5"/>
  <c r="BO54" i="5"/>
  <c r="N54" i="5"/>
  <c r="AC54" i="5"/>
  <c r="S53" i="3"/>
  <c r="O53" i="3"/>
  <c r="I53" i="3"/>
  <c r="N53" i="3"/>
  <c r="R53" i="3"/>
  <c r="D53" i="3"/>
  <c r="Z53" i="3"/>
  <c r="G54" i="5"/>
  <c r="AS54" i="5"/>
  <c r="BF54" i="5"/>
  <c r="BB54" i="5"/>
  <c r="BE53" i="3"/>
  <c r="C54" i="5"/>
  <c r="F165" i="4"/>
  <c r="F18" i="4"/>
  <c r="J10" i="4"/>
  <c r="AK51" i="3"/>
  <c r="AK53" i="3" s="1"/>
  <c r="BD51" i="3"/>
  <c r="BD53" i="3" s="1"/>
  <c r="C51" i="3"/>
  <c r="C53" i="3" s="1"/>
  <c r="G10" i="4"/>
  <c r="S52" i="5"/>
  <c r="S54" i="5" s="1"/>
  <c r="O52" i="5"/>
  <c r="O54" i="5" s="1"/>
  <c r="AB52" i="5"/>
  <c r="AB54" i="5" s="1"/>
  <c r="X52" i="5"/>
  <c r="X54" i="5" s="1"/>
  <c r="G12" i="4"/>
  <c r="M51" i="3"/>
  <c r="M53" i="3" s="1"/>
  <c r="AV51" i="3"/>
  <c r="AV53" i="3" s="1"/>
  <c r="AR51" i="3"/>
  <c r="AR53" i="3" s="1"/>
  <c r="H10" i="4"/>
  <c r="H12" i="4"/>
  <c r="M52" i="5"/>
  <c r="M54" i="5" s="1"/>
  <c r="AL52" i="5"/>
  <c r="AL54" i="5" s="1"/>
  <c r="AH52" i="5"/>
  <c r="AH54" i="5" s="1"/>
  <c r="Q51" i="3"/>
  <c r="Q53" i="3" s="1"/>
  <c r="W51" i="3"/>
  <c r="W53" i="3" s="1"/>
  <c r="BF51" i="3"/>
  <c r="BF53" i="3" s="1"/>
  <c r="BB51" i="3"/>
  <c r="BB53" i="3" s="1"/>
  <c r="AW51" i="3"/>
  <c r="AW53" i="3" s="1"/>
  <c r="AS51" i="3"/>
  <c r="AS53" i="3" s="1"/>
  <c r="W52" i="5"/>
  <c r="W54" i="5" s="1"/>
  <c r="Z52" i="5"/>
  <c r="Z54" i="5" s="1"/>
  <c r="F23" i="4"/>
  <c r="H13" i="4"/>
  <c r="F117" i="4"/>
  <c r="AG51" i="3"/>
  <c r="AG53" i="3" s="1"/>
  <c r="AQ51" i="3"/>
  <c r="AQ53" i="3" s="1"/>
  <c r="G16" i="4"/>
  <c r="H14" i="4"/>
  <c r="R52" i="5"/>
  <c r="R54" i="5" s="1"/>
  <c r="AG52" i="5"/>
  <c r="AG54" i="5" s="1"/>
  <c r="AJ52" i="5"/>
  <c r="AJ54" i="5" s="1"/>
  <c r="J11" i="4"/>
  <c r="J17" i="4" s="1"/>
  <c r="H15" i="4"/>
  <c r="G11" i="4"/>
  <c r="F220" i="4"/>
  <c r="I168" i="4"/>
  <c r="F112" i="4"/>
  <c r="F63" i="4" s="1"/>
  <c r="F168" i="4"/>
  <c r="F99" i="4"/>
  <c r="F96" i="4"/>
  <c r="F61" i="4" s="1"/>
  <c r="F199" i="4"/>
  <c r="F194" i="4"/>
  <c r="F187" i="4"/>
  <c r="F85" i="4"/>
  <c r="F64" i="4" s="1"/>
  <c r="I170" i="4"/>
  <c r="I169" i="4"/>
  <c r="I14" i="4" s="1"/>
  <c r="I167" i="4"/>
  <c r="I165" i="4"/>
  <c r="I65" i="4"/>
  <c r="I62" i="4"/>
  <c r="I60" i="4"/>
  <c r="F178" i="4"/>
  <c r="F177" i="4"/>
  <c r="F170" i="4" s="1"/>
  <c r="F176" i="4"/>
  <c r="F169" i="4" s="1"/>
  <c r="F143" i="4"/>
  <c r="F142" i="4"/>
  <c r="F141" i="4"/>
  <c r="F139" i="4"/>
  <c r="F136" i="4"/>
  <c r="F122" i="4" s="1"/>
  <c r="F134" i="4"/>
  <c r="F132" i="4"/>
  <c r="F128" i="4"/>
  <c r="F127" i="4"/>
  <c r="I11" i="4"/>
  <c r="F11" i="4" s="1"/>
  <c r="G15" i="4"/>
  <c r="F65" i="4"/>
  <c r="F62" i="4"/>
  <c r="F66" i="4"/>
  <c r="F50" i="4"/>
  <c r="I16" i="4"/>
  <c r="F38" i="4"/>
  <c r="F36" i="4"/>
  <c r="F31" i="4"/>
  <c r="F29" i="4"/>
  <c r="F22" i="4" l="1"/>
  <c r="F16" i="4"/>
  <c r="F24" i="4"/>
  <c r="F118" i="4"/>
  <c r="F121" i="4"/>
  <c r="F14" i="4"/>
  <c r="F120" i="4"/>
  <c r="G17" i="4"/>
  <c r="H17" i="4"/>
  <c r="F171" i="4"/>
  <c r="I13" i="4"/>
  <c r="F13" i="4" s="1"/>
  <c r="I15" i="4"/>
  <c r="F15" i="4" s="1"/>
  <c r="F166" i="4"/>
  <c r="I12" i="4"/>
  <c r="F12" i="4" s="1"/>
  <c r="I10" i="4"/>
  <c r="F10" i="4" s="1"/>
  <c r="F17" i="4" l="1"/>
  <c r="I17" i="4"/>
</calcChain>
</file>

<file path=xl/sharedStrings.xml><?xml version="1.0" encoding="utf-8"?>
<sst xmlns="http://schemas.openxmlformats.org/spreadsheetml/2006/main" count="882" uniqueCount="145">
  <si>
    <t>Всего</t>
  </si>
  <si>
    <t>Федеральный бюджет</t>
  </si>
  <si>
    <t xml:space="preserve">Наименование основного мероприятия </t>
  </si>
  <si>
    <t>Ответственный исполнитель (ОИВ), соисполнитель, участник</t>
  </si>
  <si>
    <t>Срок реализации</t>
  </si>
  <si>
    <t>Годы реализа-ции</t>
  </si>
  <si>
    <t>Оценка расходов (тыс. руб., в ценах соответствующих лет)</t>
  </si>
  <si>
    <t>Начало реализации</t>
  </si>
  <si>
    <t>Конец реализации</t>
  </si>
  <si>
    <t>Областной бюджет Ленинградской области</t>
  </si>
  <si>
    <t xml:space="preserve">Местный бюджет </t>
  </si>
  <si>
    <t>Прочие источники финансирования</t>
  </si>
  <si>
    <t>Таблица №1</t>
  </si>
  <si>
    <t>№ п/п</t>
  </si>
  <si>
    <t>Наименование показателя</t>
  </si>
  <si>
    <t>Единица измерения</t>
  </si>
  <si>
    <t>ПЛАН РЕАЛИЗАЦИИ                                                                                                                                                                                                                                                                   подпрограммы №2 «Безопасность образовательных учреждений муниципального образования Волосовский муниципальный район Ленинградской области»</t>
  </si>
  <si>
    <t>Подпрограмма №2 «Безопасность образовательных учреждений муниципального образования Волосовский муниципальный район Ленинградской области»</t>
  </si>
  <si>
    <t>Мероприятие 1.1. Обслуживание систем видеонаблюдения</t>
  </si>
  <si>
    <t>Комитет образования администрации МО Волосовский муниципальный район</t>
  </si>
  <si>
    <t>Мероприятие 1.2. Модернизация, обновление систем видеонаблюдения</t>
  </si>
  <si>
    <t>Мероприятие 1.3. Обслуживание кнопки экстренного вызова</t>
  </si>
  <si>
    <t>Мероприятие 1.4. Установка и модернизация наружного ограждения</t>
  </si>
  <si>
    <t>Мероприятие 2.1. Обслуживание АПС</t>
  </si>
  <si>
    <t>Мероприятие 2.2. Обслуживание кнопки вывода сигнала срабатывания АПС в пожарную часть</t>
  </si>
  <si>
    <t>Мероприятие 2.3. Огнезащитная обработка деревянных конструкций</t>
  </si>
  <si>
    <t>Мероприятие 2.4. Установка противопожарных дверей</t>
  </si>
  <si>
    <t>Мероприятие 2.5. Проведение испытаний пожарных кранов, лестниц, рукавов, гидрантов, определение пожарной категорийности помещениц</t>
  </si>
  <si>
    <t>Мероприятие 2.6. Обучение руководителей образовательных учреждений и членов ДПД правилам пожарной безопасности</t>
  </si>
  <si>
    <t>Мероприятие 2.7. Обеспечение первичными средствами пожаротушения, наглядно-агитационными материалами, планами и указателями по эвакуации при возникновении пожара и других ЧС</t>
  </si>
  <si>
    <t>Основное мероприятие 1. Антитеррористическая защищенность и безопасность дошкольных образовательных учреждений</t>
  </si>
  <si>
    <t>Основное мероприятие 2. Противопожарная безопасность дошкольных образовательных учреждений</t>
  </si>
  <si>
    <t>Мероприятие 3.1. Обслуживание систем видеонаблюдения</t>
  </si>
  <si>
    <t>Мероприятие 3.2. Модернизация, обновление систем видеонаблюдения</t>
  </si>
  <si>
    <t>Мероприятие 3.3. Обслуживание кнопки экстренного вызова</t>
  </si>
  <si>
    <t>Мероприятие 3.4. Установка и модернизация наружного ограждения</t>
  </si>
  <si>
    <t xml:space="preserve">Мероприятие 3.5. Оснащение школьных автобусов аппаратурой спутниковой навигации ГЛОНАСС, тахографами. Обслуживание </t>
  </si>
  <si>
    <t>Мероприятие 3.6. Модернизация и обновление систем наружного освещения</t>
  </si>
  <si>
    <t>Мероприятие 4.1. Обслуживание АПС</t>
  </si>
  <si>
    <t>Мероприятие 4.2. Обслуживание кнопки вывода сигнала срабатывания АПС в пожарную часть</t>
  </si>
  <si>
    <t>Мероприятие 4.3. Огнезащитная обработка деревянных конструкций</t>
  </si>
  <si>
    <t>Мероприятие 4.4. Установка противопожарных дверей</t>
  </si>
  <si>
    <t>Мероприятие 4.5. Проведение испытаний пожарных кранов, лестниц, рукавов, гидрантов, определение пожарной категорийности помещениц</t>
  </si>
  <si>
    <t>Мероприятие 4.6. Обучение руководителей образовательных учреждений и членов ДПД правилам пожарной безопасности</t>
  </si>
  <si>
    <t>Мероприятие 4.7. Обеспечение первичными средствами пожаротушения, наглядно-агитационными материалами, планами и указателями по эвакуации при возникновении пожара и других ЧС</t>
  </si>
  <si>
    <t>Основное мероприятие 5. Оборудование и модернизация противорадиационных укрытий (ПРУ) в образовательных учреждениях</t>
  </si>
  <si>
    <t>Мероприятие 5.1. Оборудование и модернизация противорадиационных укрытий (ПРУ) в образовательных учреждениях</t>
  </si>
  <si>
    <t>Объем финансирования по годам (тыс.руб.)</t>
  </si>
  <si>
    <t>2014 г.</t>
  </si>
  <si>
    <t>2015 г.</t>
  </si>
  <si>
    <t>2016 г.</t>
  </si>
  <si>
    <t>2017 г</t>
  </si>
  <si>
    <t>2018 г</t>
  </si>
  <si>
    <t>2019 г</t>
  </si>
  <si>
    <t>2020 г</t>
  </si>
  <si>
    <t>ОУ</t>
  </si>
  <si>
    <t>Муниципальное казенное общеобразовательное учреждение «Кикеринская средняя общеобразовательная школа»</t>
  </si>
  <si>
    <t>Муниципальное общеобразовательное учреждение «Бегуницкая средняя общеобразовательная школа»</t>
  </si>
  <si>
    <t>Муниципальное общеобразовательное учреждение «Беседская основная общеобразовательная школа»</t>
  </si>
  <si>
    <t>Муниципальное общеобразовательное учреждение «Большеврудская средняя общеобразовательная школа»</t>
  </si>
  <si>
    <t>Муниципальное общеобразовательное учреждение «Изварская средняя общеобразовательная школа»</t>
  </si>
  <si>
    <t>Муниципальное общеобразовательное учреждение «Калитинская средняя общеобразовательная школа»</t>
  </si>
  <si>
    <t>Муниципальное общеобразовательное учреждение «Сабская средняя общеобразовательная школа»</t>
  </si>
  <si>
    <t>Муниципальное общеобразовательное учреждение «Сельцовская средняя общеобразовательная школа»</t>
  </si>
  <si>
    <t>Муниципальное общеобразовательное учреждение «Яблоницкая средняя общеобразовательная школа»</t>
  </si>
  <si>
    <t>Муниципальное общеобразовательное учреждение «Торосовская основная общеобразовательная школа»</t>
  </si>
  <si>
    <t>Муниципальное общеобразовательное учреждение «Зимитицкая основная общеобразовательная школа»</t>
  </si>
  <si>
    <t>Муниципальное общеобразовательное учреждение «Октябрьская основная общеобразовательная школа»</t>
  </si>
  <si>
    <t>Муниципальное образовательное учреждение для детей дошкольного и младшего школьного возраста «Рабитицкая начальная  школа – детский сад»</t>
  </si>
  <si>
    <t>Муниципальное образовательное учреждение для детей дошкольного и младшего школьного возраста «Ущевицкая начальная школа - детский сад»</t>
  </si>
  <si>
    <t>ДОУ</t>
  </si>
  <si>
    <t>Муниципальное дошкольное образовательное учреждение «Детский сад № 4 общеразвивающего вида с приоритетным осуществлением деятельности по познавательно-речевому развитию детей»</t>
  </si>
  <si>
    <t>Муниципальное дошкольное образовательное учреждение «Детский сад № 5 общеразвивающего вида с приоритетным осуществлением деятельности по художественно-эстетическому развитию детей»</t>
  </si>
  <si>
    <t>Муниципальное дошкольное образовательное учреждение «Детский сад № 9 общеразвивающего вида с приоритетным осуществлением деятельности по познавательно-речевому развитию детей»</t>
  </si>
  <si>
    <t>Муниципальное дошкольное образовательное учреждение «Детский сад № 10 общеразвивающего вида с приоритетным осуществлением деятельности по художественно-эстетическому развитию детей»</t>
  </si>
  <si>
    <t>Муниципальное дошкольное образовательное учреждение «Детский сад № 11»</t>
  </si>
  <si>
    <t>Муниципальное дошкольное образовательное учреждение «Детский сад № 12 комбинированного вида»</t>
  </si>
  <si>
    <t>Муниципальное дошкольное образовательное учреждение «Детский сад № 13 общеразвивающего вида с приоритетным осуществлением деятельности по познавательно-речевому развитию детей»</t>
  </si>
  <si>
    <t>Муниципальное дошкольное образовательное учреждение «Детский сад № 14 общеразвивающего вида с приоритетным осуществлением деятельности по художественно-эстетическому развитию детей»</t>
  </si>
  <si>
    <t>Муниципальное дошкольное образовательное учреждение «Детский сад № 18»</t>
  </si>
  <si>
    <t>Муниципальное дошкольное образовательное учреждение «Детский сад № 19»</t>
  </si>
  <si>
    <t>Муниципальное дошкольное образовательное учреждение «Детский сад № 20 общеразвивающего вида с приоритетным осуществлением деятельности по познавательно-речевому развитию детей»</t>
  </si>
  <si>
    <t>Муниципальное дошкольное образовательное учреждение «Детский сад № 22</t>
  </si>
  <si>
    <t>Муниципальное дошкольное образовательное учреждение «Детский сад № 24 общеразвивающего вида с приоритетным осуществлением деятельности по познавательно-речевому развитию детей»</t>
  </si>
  <si>
    <t>Муниципальное дошкольное образовательное учреждение «Детский сад № 26 общеразвивающего вида с приоритетным осуществлением деятельности по познавательно-речевому развитию детей»</t>
  </si>
  <si>
    <t>Муниципальное дошкольное образовательное учреждение «Детский сад № 27 комбинированного вида»</t>
  </si>
  <si>
    <t>Муниципальное дошкольное образовательное учреждение «Детский сад № 29 общеразвивающего вида»</t>
  </si>
  <si>
    <t>Учреждения дополнительного образования</t>
  </si>
  <si>
    <t>Муниципальное образовательное учреждение дополнительного образования детей «Волосовская Детская Школа Искусств им. Н.К.Рериха»</t>
  </si>
  <si>
    <t>Муниципальное образовательное учреждение дополнительного образования детей «Детско-юношеский центр»</t>
  </si>
  <si>
    <t>Муниципальное образовательное учреждение дополнительного образования детей «Бегуницкая детская школа искусств»</t>
  </si>
  <si>
    <t>Муниципальное общеобразовательное учреждение «Волосовская средняя общеобразовательная школа №1»</t>
  </si>
  <si>
    <t>Муниципальное общеобразовательное учреждение «Волосовская средняя общеобразовательная школа №2»</t>
  </si>
  <si>
    <t>Муниципальное общеобразовательное учреждение «Волосовская начальная общеобразовательная школа»</t>
  </si>
  <si>
    <t>Муниципальное бюджетное дошкольное образовательное учреждение «Детский сад № 6 комбинированного вида»</t>
  </si>
  <si>
    <t>Муниципальное дошкольное образовательное учреждение «Детский сад № 28 комбинированного вида»</t>
  </si>
  <si>
    <t>Муниципальное образовательное учреждение дополнительного образования детей «Волосовский центр дополнительного образования детей»</t>
  </si>
  <si>
    <t>ВСЕГО:</t>
  </si>
  <si>
    <t>Исполнители :Комитет образования, образовательные учреждения</t>
  </si>
  <si>
    <t>Всего по ОУ</t>
  </si>
  <si>
    <t>Всего по ДОУ</t>
  </si>
  <si>
    <t>Всего по ДОД</t>
  </si>
  <si>
    <t>Обслуживание систем видеонаблюдения</t>
  </si>
  <si>
    <t>Модернизация, обновление систем видеонаблюдения</t>
  </si>
  <si>
    <t>Обслуживание кнопки экстренного вызова</t>
  </si>
  <si>
    <t>Установка и модернизация наружного ограждения</t>
  </si>
  <si>
    <t>Оснащение школьных автобусов аппаратурой спутниковой навигации ГЛОНАСС, тахографами. Обслуживание</t>
  </si>
  <si>
    <t>Мероприятие 1.5. Модернизация и обновление систем наружного освещения</t>
  </si>
  <si>
    <t>Модернизация и обновление систем наружного освещения</t>
  </si>
  <si>
    <t>Основное мероприятие 3. Антитеррористическая защищенность и безопасность образовательных учреждений (СОШ и ДОД)</t>
  </si>
  <si>
    <t>Обслуживание АПС</t>
  </si>
  <si>
    <t>Основное мероприятие 4. Противопожарная безопасность образовательных учреждений (СОШ и ДОД)</t>
  </si>
  <si>
    <t>Обслуживание кнопки вывода сигнала срабатывания АПС в пожарную часть</t>
  </si>
  <si>
    <t>Огнезащитная обработка деревянных конструкций</t>
  </si>
  <si>
    <t>Установка противопожарных дверей</t>
  </si>
  <si>
    <t>Проведение испытаний пожарных кранов, лестниц, рукавов, гидрантов, определение пожарной категорийности помещений</t>
  </si>
  <si>
    <t>Муниципальное казенное образовательное учреждение дополнительного образования детей «Волосовская детско-юношеская спортивная школа»</t>
  </si>
  <si>
    <t>Обучение руководителей образовательных учреждений и членов ДПД правилам пожарной безопасности</t>
  </si>
  <si>
    <t>Обеспечение первичными средствами пожаротушения, наглядно-агитационными материалами, планами и указателями по эвакуации при возникновении пожара и других ЧС</t>
  </si>
  <si>
    <t>ОУ+ДОД</t>
  </si>
  <si>
    <t>Сведения о показателях (индикаторах) подпрограммы №2 «Безопасность образовательных учреждений муниципального образования Волосовский муниципальный район Ленинградской области» и их значениях</t>
  </si>
  <si>
    <t>планируемое значение показателя</t>
  </si>
  <si>
    <t>2014 г</t>
  </si>
  <si>
    <t>2015 г</t>
  </si>
  <si>
    <t>2016 г</t>
  </si>
  <si>
    <t>Доля оснащения образовательных учреждений МО Волосовский муниципальный район КЭВ и обеспечение ее работоспособности</t>
  </si>
  <si>
    <t xml:space="preserve">процент оснащения </t>
  </si>
  <si>
    <t>Доля оснащения образовательных учреждений МО Волосовский муниципальный район системами видеонаблюдения и обеспечение их работоспособности</t>
  </si>
  <si>
    <t>Оснащенность образовательных учреждениях МО Волосовский муниципальный район ограждениями</t>
  </si>
  <si>
    <t>Доля оснащения школьных автобусов аппаратурой спутниковой навигации ГЛОНАСС и обеспечение ее работоспособности</t>
  </si>
  <si>
    <t>Доля оснащения образовательных учреждений МО Волосовский муниципальный район АПС и обеспечение ее работоспособности</t>
  </si>
  <si>
    <t>Доля оснащения образовательных учреждений МО Волосовский муниципальный район кнопками вывода сигнала о срабатывании АПС в пожарную часть и обеспечение их работоспособности</t>
  </si>
  <si>
    <t>Обработка деревянных конструкций в образовательных учреждениях МО Волосовский муниципальный район</t>
  </si>
  <si>
    <t>Процент обработки</t>
  </si>
  <si>
    <t>Установка противопожарных дверей на путях эвакуации в образовательных учреждениях МО Волосовский муниципальный район</t>
  </si>
  <si>
    <t>Процент установки</t>
  </si>
  <si>
    <t>Доля обеспечения работоспособности пожарных кранов, лестниц, рукавов, гидрантов в образовательных учреждениях МО Волосовский муниципальный район в соответствии с законодательством РФ</t>
  </si>
  <si>
    <t>Процент обеспечения</t>
  </si>
  <si>
    <t>Обучение руководителей и членов ДПД образовательных учреждений МО Волосовский муниципальный район правилам пожарной безопасности</t>
  </si>
  <si>
    <t>Процент обученных</t>
  </si>
  <si>
    <t>Доля обеспечения образовательных учреждений МО Волосовский муниципальный район необходимыми первичными средствами пожаротушения</t>
  </si>
  <si>
    <t>Обеспеченность образовательных учреждений МО Волосовский муниципальный район необходимыми ПРУ</t>
  </si>
  <si>
    <t>Процент обеспеченности</t>
  </si>
  <si>
    <t xml:space="preserve">базовое значение (2013 г) </t>
  </si>
  <si>
    <r>
      <t xml:space="preserve">Приложение № 2
к постановлению администрации МО
Волосовский муниципальный район
№  </t>
    </r>
    <r>
      <rPr>
        <u/>
        <sz val="10"/>
        <color theme="1"/>
        <rFont val="Times New Roman"/>
        <family val="1"/>
        <charset val="204"/>
      </rPr>
      <t>1346</t>
    </r>
    <r>
      <rPr>
        <sz val="10"/>
        <color theme="1"/>
        <rFont val="Times New Roman"/>
        <family val="1"/>
        <charset val="204"/>
      </rPr>
      <t xml:space="preserve"> от  </t>
    </r>
    <r>
      <rPr>
        <u/>
        <sz val="10"/>
        <color theme="1"/>
        <rFont val="Times New Roman"/>
        <family val="1"/>
        <charset val="204"/>
      </rPr>
      <t>05</t>
    </r>
    <r>
      <rPr>
        <sz val="10"/>
        <color theme="1"/>
        <rFont val="Times New Roman"/>
        <family val="1"/>
        <charset val="204"/>
      </rPr>
      <t xml:space="preserve">  сентября 2016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</si>
</sst>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/>
    <xf numFmtId="0" fontId="5" fillId="3" borderId="1" xfId="0" applyFont="1" applyFill="1" applyBorder="1"/>
    <xf numFmtId="164" fontId="3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/>
    <xf numFmtId="164" fontId="2" fillId="0" borderId="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0" xfId="0" applyFont="1"/>
    <xf numFmtId="0" fontId="3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/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4"/>
  <sheetViews>
    <sheetView tabSelected="1" workbookViewId="0">
      <selection activeCell="M12" sqref="M12"/>
    </sheetView>
  </sheetViews>
  <sheetFormatPr defaultRowHeight="15" x14ac:dyDescent="0.25"/>
  <cols>
    <col min="1" max="1" width="37.28515625" customWidth="1"/>
    <col min="2" max="2" width="22.140625" customWidth="1"/>
    <col min="3" max="3" width="10.5703125" customWidth="1"/>
    <col min="4" max="4" width="11.28515625" customWidth="1"/>
    <col min="8" max="8" width="10.7109375" customWidth="1"/>
  </cols>
  <sheetData>
    <row r="1" spans="1:11" ht="60" customHeight="1" x14ac:dyDescent="0.25">
      <c r="A1" s="63" t="s">
        <v>144</v>
      </c>
      <c r="B1" s="63"/>
      <c r="C1" s="63"/>
      <c r="D1" s="63"/>
      <c r="E1" s="63"/>
      <c r="F1" s="63"/>
      <c r="G1" s="63"/>
      <c r="H1" s="63"/>
      <c r="I1" s="63"/>
      <c r="J1" s="63"/>
      <c r="K1" s="2"/>
    </row>
    <row r="2" spans="1:11" ht="31.5" customHeight="1" x14ac:dyDescent="0.25">
      <c r="A2" s="64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1"/>
    </row>
    <row r="3" spans="1:11" x14ac:dyDescent="0.25">
      <c r="A3" s="65" t="s">
        <v>2</v>
      </c>
      <c r="B3" s="65" t="s">
        <v>3</v>
      </c>
      <c r="C3" s="65" t="s">
        <v>4</v>
      </c>
      <c r="D3" s="65"/>
      <c r="E3" s="65" t="s">
        <v>5</v>
      </c>
      <c r="F3" s="65" t="s">
        <v>6</v>
      </c>
      <c r="G3" s="65"/>
      <c r="H3" s="65"/>
      <c r="I3" s="65"/>
      <c r="J3" s="65"/>
    </row>
    <row r="4" spans="1:11" ht="9" customHeight="1" x14ac:dyDescent="0.25">
      <c r="A4" s="65"/>
      <c r="B4" s="65"/>
      <c r="C4" s="65" t="s">
        <v>7</v>
      </c>
      <c r="D4" s="65" t="s">
        <v>8</v>
      </c>
      <c r="E4" s="65"/>
      <c r="F4" s="65" t="s">
        <v>0</v>
      </c>
      <c r="G4" s="65" t="s">
        <v>1</v>
      </c>
      <c r="H4" s="65" t="s">
        <v>9</v>
      </c>
      <c r="I4" s="65" t="s">
        <v>10</v>
      </c>
      <c r="J4" s="65" t="s">
        <v>11</v>
      </c>
    </row>
    <row r="5" spans="1:11" ht="9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</row>
    <row r="6" spans="1:11" ht="9.75" customHeigh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</row>
    <row r="7" spans="1:11" ht="9" customHeight="1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</row>
    <row r="8" spans="1:11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</row>
    <row r="9" spans="1:1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</row>
    <row r="10" spans="1:11" x14ac:dyDescent="0.25">
      <c r="A10" s="59" t="s">
        <v>17</v>
      </c>
      <c r="B10" s="60" t="s">
        <v>19</v>
      </c>
      <c r="C10" s="11">
        <v>2014</v>
      </c>
      <c r="D10" s="11">
        <v>2020</v>
      </c>
      <c r="E10" s="11">
        <v>2014</v>
      </c>
      <c r="F10" s="6">
        <f>SUM(G10:J10)</f>
        <v>9059.4000000000015</v>
      </c>
      <c r="G10" s="6">
        <f t="shared" ref="G10:J16" si="0">G18+G60+G116+G165+G221</f>
        <v>0</v>
      </c>
      <c r="H10" s="6">
        <f t="shared" si="0"/>
        <v>0</v>
      </c>
      <c r="I10" s="6">
        <f t="shared" si="0"/>
        <v>9059.4000000000015</v>
      </c>
      <c r="J10" s="6">
        <f t="shared" si="0"/>
        <v>0</v>
      </c>
    </row>
    <row r="11" spans="1:11" x14ac:dyDescent="0.25">
      <c r="A11" s="59"/>
      <c r="B11" s="61"/>
      <c r="C11" s="11"/>
      <c r="D11" s="11"/>
      <c r="E11" s="11">
        <v>2015</v>
      </c>
      <c r="F11" s="6">
        <f t="shared" ref="F11:F16" si="1">SUM(G11:J11)</f>
        <v>10385.449999999999</v>
      </c>
      <c r="G11" s="6">
        <f t="shared" si="0"/>
        <v>0</v>
      </c>
      <c r="H11" s="6">
        <f t="shared" si="0"/>
        <v>0</v>
      </c>
      <c r="I11" s="6">
        <f t="shared" si="0"/>
        <v>10385.449999999999</v>
      </c>
      <c r="J11" s="6">
        <f t="shared" si="0"/>
        <v>0</v>
      </c>
    </row>
    <row r="12" spans="1:11" x14ac:dyDescent="0.25">
      <c r="A12" s="59"/>
      <c r="B12" s="61"/>
      <c r="C12" s="11"/>
      <c r="D12" s="11"/>
      <c r="E12" s="11">
        <v>2016</v>
      </c>
      <c r="F12" s="6">
        <f t="shared" si="1"/>
        <v>10913.18</v>
      </c>
      <c r="G12" s="6">
        <f t="shared" si="0"/>
        <v>0</v>
      </c>
      <c r="H12" s="6">
        <f t="shared" si="0"/>
        <v>0</v>
      </c>
      <c r="I12" s="6">
        <f t="shared" si="0"/>
        <v>10913.18</v>
      </c>
      <c r="J12" s="6">
        <f t="shared" si="0"/>
        <v>0</v>
      </c>
    </row>
    <row r="13" spans="1:11" x14ac:dyDescent="0.25">
      <c r="A13" s="59"/>
      <c r="B13" s="61"/>
      <c r="C13" s="11"/>
      <c r="D13" s="11"/>
      <c r="E13" s="11">
        <v>2017</v>
      </c>
      <c r="F13" s="6">
        <f t="shared" si="1"/>
        <v>12630.680000000002</v>
      </c>
      <c r="G13" s="6">
        <f t="shared" si="0"/>
        <v>0</v>
      </c>
      <c r="H13" s="6">
        <f t="shared" si="0"/>
        <v>0</v>
      </c>
      <c r="I13" s="6">
        <f t="shared" si="0"/>
        <v>12630.680000000002</v>
      </c>
      <c r="J13" s="6">
        <f t="shared" si="0"/>
        <v>0</v>
      </c>
    </row>
    <row r="14" spans="1:11" x14ac:dyDescent="0.25">
      <c r="A14" s="59"/>
      <c r="B14" s="61"/>
      <c r="C14" s="11"/>
      <c r="D14" s="11"/>
      <c r="E14" s="11">
        <v>2018</v>
      </c>
      <c r="F14" s="6">
        <f t="shared" si="1"/>
        <v>13181.279999999999</v>
      </c>
      <c r="G14" s="6">
        <f t="shared" si="0"/>
        <v>0</v>
      </c>
      <c r="H14" s="6">
        <f t="shared" si="0"/>
        <v>0</v>
      </c>
      <c r="I14" s="6">
        <f t="shared" si="0"/>
        <v>13181.279999999999</v>
      </c>
      <c r="J14" s="6">
        <f t="shared" si="0"/>
        <v>0</v>
      </c>
    </row>
    <row r="15" spans="1:11" x14ac:dyDescent="0.25">
      <c r="A15" s="59"/>
      <c r="B15" s="61"/>
      <c r="C15" s="11"/>
      <c r="D15" s="11"/>
      <c r="E15" s="11">
        <v>2019</v>
      </c>
      <c r="F15" s="6">
        <f t="shared" si="1"/>
        <v>12725.732</v>
      </c>
      <c r="G15" s="6">
        <f t="shared" si="0"/>
        <v>0</v>
      </c>
      <c r="H15" s="6">
        <f t="shared" si="0"/>
        <v>0</v>
      </c>
      <c r="I15" s="6">
        <f t="shared" si="0"/>
        <v>12725.732</v>
      </c>
      <c r="J15" s="6">
        <f t="shared" si="0"/>
        <v>0</v>
      </c>
    </row>
    <row r="16" spans="1:11" x14ac:dyDescent="0.25">
      <c r="A16" s="59"/>
      <c r="B16" s="62"/>
      <c r="C16" s="11"/>
      <c r="D16" s="11"/>
      <c r="E16" s="11">
        <v>2020</v>
      </c>
      <c r="F16" s="6">
        <f t="shared" si="1"/>
        <v>12396.779999999999</v>
      </c>
      <c r="G16" s="6">
        <f t="shared" si="0"/>
        <v>0</v>
      </c>
      <c r="H16" s="6">
        <f t="shared" si="0"/>
        <v>0</v>
      </c>
      <c r="I16" s="6">
        <f t="shared" si="0"/>
        <v>12396.779999999999</v>
      </c>
      <c r="J16" s="6">
        <f t="shared" si="0"/>
        <v>0</v>
      </c>
    </row>
    <row r="17" spans="1:10" x14ac:dyDescent="0.25">
      <c r="A17" s="3" t="s">
        <v>0</v>
      </c>
      <c r="B17" s="11"/>
      <c r="C17" s="11"/>
      <c r="D17" s="11"/>
      <c r="E17" s="11"/>
      <c r="F17" s="6">
        <f>SUM(F10:F16)</f>
        <v>81292.501999999993</v>
      </c>
      <c r="G17" s="6">
        <f t="shared" ref="G17:J17" si="2">SUM(G10:G16)</f>
        <v>0</v>
      </c>
      <c r="H17" s="6">
        <f t="shared" si="2"/>
        <v>0</v>
      </c>
      <c r="I17" s="6">
        <f t="shared" si="2"/>
        <v>81292.501999999993</v>
      </c>
      <c r="J17" s="6">
        <f t="shared" si="2"/>
        <v>0</v>
      </c>
    </row>
    <row r="18" spans="1:10" x14ac:dyDescent="0.25">
      <c r="A18" s="58" t="s">
        <v>30</v>
      </c>
      <c r="B18" s="47"/>
      <c r="C18" s="10">
        <v>2014</v>
      </c>
      <c r="D18" s="10">
        <v>2020</v>
      </c>
      <c r="E18" s="10">
        <v>2014</v>
      </c>
      <c r="F18" s="7">
        <f>F25+F32+F39+F46+F53</f>
        <v>1204.9000000000001</v>
      </c>
      <c r="G18" s="7">
        <f t="shared" ref="G18:J18" si="3">G25+G32+G39+G46+G53</f>
        <v>0</v>
      </c>
      <c r="H18" s="7">
        <f t="shared" si="3"/>
        <v>0</v>
      </c>
      <c r="I18" s="7">
        <f t="shared" si="3"/>
        <v>1204.9000000000001</v>
      </c>
      <c r="J18" s="7">
        <f t="shared" si="3"/>
        <v>0</v>
      </c>
    </row>
    <row r="19" spans="1:10" x14ac:dyDescent="0.25">
      <c r="A19" s="58"/>
      <c r="B19" s="48"/>
      <c r="C19" s="10"/>
      <c r="D19" s="10"/>
      <c r="E19" s="10">
        <v>2015</v>
      </c>
      <c r="F19" s="7">
        <f t="shared" ref="F19:J24" si="4">F26+F33+F40+F47+F54</f>
        <v>2576.6</v>
      </c>
      <c r="G19" s="7">
        <f t="shared" si="4"/>
        <v>0</v>
      </c>
      <c r="H19" s="7">
        <f t="shared" si="4"/>
        <v>0</v>
      </c>
      <c r="I19" s="7">
        <f t="shared" si="4"/>
        <v>2576.6</v>
      </c>
      <c r="J19" s="7">
        <f t="shared" si="4"/>
        <v>0</v>
      </c>
    </row>
    <row r="20" spans="1:10" x14ac:dyDescent="0.25">
      <c r="A20" s="58"/>
      <c r="B20" s="48"/>
      <c r="C20" s="10"/>
      <c r="D20" s="10"/>
      <c r="E20" s="10">
        <v>2016</v>
      </c>
      <c r="F20" s="7">
        <f t="shared" si="4"/>
        <v>2963.5</v>
      </c>
      <c r="G20" s="7">
        <f t="shared" si="4"/>
        <v>0</v>
      </c>
      <c r="H20" s="7">
        <f t="shared" si="4"/>
        <v>0</v>
      </c>
      <c r="I20" s="7">
        <f t="shared" si="4"/>
        <v>2963.5</v>
      </c>
      <c r="J20" s="7">
        <f t="shared" si="4"/>
        <v>0</v>
      </c>
    </row>
    <row r="21" spans="1:10" x14ac:dyDescent="0.25">
      <c r="A21" s="58"/>
      <c r="B21" s="48"/>
      <c r="C21" s="10"/>
      <c r="D21" s="10"/>
      <c r="E21" s="10">
        <v>2017</v>
      </c>
      <c r="F21" s="7">
        <f t="shared" si="4"/>
        <v>3498.5</v>
      </c>
      <c r="G21" s="7">
        <f t="shared" si="4"/>
        <v>0</v>
      </c>
      <c r="H21" s="7">
        <f t="shared" si="4"/>
        <v>0</v>
      </c>
      <c r="I21" s="7">
        <f t="shared" si="4"/>
        <v>3498.5</v>
      </c>
      <c r="J21" s="7">
        <f t="shared" si="4"/>
        <v>0</v>
      </c>
    </row>
    <row r="22" spans="1:10" x14ac:dyDescent="0.25">
      <c r="A22" s="58"/>
      <c r="B22" s="48"/>
      <c r="C22" s="10"/>
      <c r="D22" s="10"/>
      <c r="E22" s="10">
        <v>2018</v>
      </c>
      <c r="F22" s="7">
        <f t="shared" si="4"/>
        <v>4139.3999999999996</v>
      </c>
      <c r="G22" s="7">
        <f t="shared" si="4"/>
        <v>0</v>
      </c>
      <c r="H22" s="7">
        <f t="shared" si="4"/>
        <v>0</v>
      </c>
      <c r="I22" s="7">
        <f t="shared" si="4"/>
        <v>4139.3999999999996</v>
      </c>
      <c r="J22" s="7">
        <f t="shared" si="4"/>
        <v>0</v>
      </c>
    </row>
    <row r="23" spans="1:10" x14ac:dyDescent="0.25">
      <c r="A23" s="58"/>
      <c r="B23" s="48"/>
      <c r="C23" s="10"/>
      <c r="D23" s="10"/>
      <c r="E23" s="10">
        <v>2019</v>
      </c>
      <c r="F23" s="7">
        <f t="shared" si="4"/>
        <v>3580.8</v>
      </c>
      <c r="G23" s="7">
        <f t="shared" si="4"/>
        <v>0</v>
      </c>
      <c r="H23" s="7">
        <f t="shared" si="4"/>
        <v>0</v>
      </c>
      <c r="I23" s="7">
        <f t="shared" si="4"/>
        <v>3580.8</v>
      </c>
      <c r="J23" s="7">
        <f t="shared" si="4"/>
        <v>0</v>
      </c>
    </row>
    <row r="24" spans="1:10" x14ac:dyDescent="0.25">
      <c r="A24" s="58"/>
      <c r="B24" s="49"/>
      <c r="C24" s="10"/>
      <c r="D24" s="10"/>
      <c r="E24" s="10">
        <v>2020</v>
      </c>
      <c r="F24" s="7">
        <f t="shared" si="4"/>
        <v>3173.9</v>
      </c>
      <c r="G24" s="7">
        <f t="shared" si="4"/>
        <v>0</v>
      </c>
      <c r="H24" s="7">
        <f t="shared" si="4"/>
        <v>0</v>
      </c>
      <c r="I24" s="7">
        <f t="shared" si="4"/>
        <v>3173.9</v>
      </c>
      <c r="J24" s="7">
        <f t="shared" si="4"/>
        <v>0</v>
      </c>
    </row>
    <row r="25" spans="1:10" x14ac:dyDescent="0.25">
      <c r="A25" s="50" t="s">
        <v>18</v>
      </c>
      <c r="B25" s="53" t="s">
        <v>19</v>
      </c>
      <c r="C25" s="9">
        <v>2014</v>
      </c>
      <c r="D25" s="9">
        <v>2020</v>
      </c>
      <c r="E25" s="9">
        <v>2014</v>
      </c>
      <c r="F25" s="8">
        <f>SUM(G25:J25)</f>
        <v>576.6</v>
      </c>
      <c r="G25" s="8">
        <v>0</v>
      </c>
      <c r="H25" s="8">
        <v>0</v>
      </c>
      <c r="I25" s="8">
        <v>576.6</v>
      </c>
      <c r="J25" s="8">
        <v>0</v>
      </c>
    </row>
    <row r="26" spans="1:10" x14ac:dyDescent="0.25">
      <c r="A26" s="51"/>
      <c r="B26" s="54"/>
      <c r="C26" s="9"/>
      <c r="D26" s="9"/>
      <c r="E26" s="9">
        <v>2015</v>
      </c>
      <c r="F26" s="8">
        <f t="shared" ref="F26:F59" si="5">SUM(G26:J26)</f>
        <v>530.6</v>
      </c>
      <c r="G26" s="8">
        <v>0</v>
      </c>
      <c r="H26" s="8">
        <v>0</v>
      </c>
      <c r="I26" s="8">
        <v>530.6</v>
      </c>
      <c r="J26" s="8">
        <v>0</v>
      </c>
    </row>
    <row r="27" spans="1:10" x14ac:dyDescent="0.25">
      <c r="A27" s="51"/>
      <c r="B27" s="54"/>
      <c r="C27" s="9"/>
      <c r="D27" s="9"/>
      <c r="E27" s="9">
        <v>2016</v>
      </c>
      <c r="F27" s="8">
        <f t="shared" si="5"/>
        <v>508.8</v>
      </c>
      <c r="G27" s="8">
        <v>0</v>
      </c>
      <c r="H27" s="8">
        <v>0</v>
      </c>
      <c r="I27" s="8">
        <v>508.8</v>
      </c>
      <c r="J27" s="8">
        <v>0</v>
      </c>
    </row>
    <row r="28" spans="1:10" x14ac:dyDescent="0.25">
      <c r="A28" s="51"/>
      <c r="B28" s="54"/>
      <c r="C28" s="9"/>
      <c r="D28" s="9"/>
      <c r="E28" s="9">
        <v>2017</v>
      </c>
      <c r="F28" s="8">
        <f t="shared" si="5"/>
        <v>695.7</v>
      </c>
      <c r="G28" s="8">
        <v>0</v>
      </c>
      <c r="H28" s="8">
        <v>0</v>
      </c>
      <c r="I28" s="8">
        <v>695.7</v>
      </c>
      <c r="J28" s="8">
        <v>0</v>
      </c>
    </row>
    <row r="29" spans="1:10" x14ac:dyDescent="0.25">
      <c r="A29" s="51"/>
      <c r="B29" s="54"/>
      <c r="C29" s="9"/>
      <c r="D29" s="9"/>
      <c r="E29" s="9">
        <v>2018</v>
      </c>
      <c r="F29" s="8">
        <f t="shared" si="5"/>
        <v>716.6</v>
      </c>
      <c r="G29" s="8">
        <v>0</v>
      </c>
      <c r="H29" s="8">
        <v>0</v>
      </c>
      <c r="I29" s="8">
        <v>716.6</v>
      </c>
      <c r="J29" s="8">
        <v>0</v>
      </c>
    </row>
    <row r="30" spans="1:10" x14ac:dyDescent="0.25">
      <c r="A30" s="51"/>
      <c r="B30" s="54"/>
      <c r="C30" s="9"/>
      <c r="D30" s="9"/>
      <c r="E30" s="9">
        <v>2019</v>
      </c>
      <c r="F30" s="8">
        <f t="shared" si="5"/>
        <v>737.9</v>
      </c>
      <c r="G30" s="8">
        <v>0</v>
      </c>
      <c r="H30" s="8">
        <v>0</v>
      </c>
      <c r="I30" s="8">
        <v>737.9</v>
      </c>
      <c r="J30" s="8">
        <v>0</v>
      </c>
    </row>
    <row r="31" spans="1:10" x14ac:dyDescent="0.25">
      <c r="A31" s="52"/>
      <c r="B31" s="55"/>
      <c r="C31" s="9"/>
      <c r="D31" s="9"/>
      <c r="E31" s="9">
        <v>2020</v>
      </c>
      <c r="F31" s="8">
        <f t="shared" si="5"/>
        <v>760.2</v>
      </c>
      <c r="G31" s="8">
        <v>0</v>
      </c>
      <c r="H31" s="8">
        <v>0</v>
      </c>
      <c r="I31" s="8">
        <v>760.2</v>
      </c>
      <c r="J31" s="8">
        <v>0</v>
      </c>
    </row>
    <row r="32" spans="1:10" ht="15" customHeight="1" x14ac:dyDescent="0.25">
      <c r="A32" s="53" t="s">
        <v>20</v>
      </c>
      <c r="B32" s="53" t="s">
        <v>19</v>
      </c>
      <c r="C32" s="25">
        <v>2014</v>
      </c>
      <c r="D32" s="25">
        <v>2020</v>
      </c>
      <c r="E32" s="25">
        <v>2014</v>
      </c>
      <c r="F32" s="26">
        <f t="shared" si="5"/>
        <v>97.6</v>
      </c>
      <c r="G32" s="26">
        <v>0</v>
      </c>
      <c r="H32" s="26">
        <v>0</v>
      </c>
      <c r="I32" s="26">
        <v>97.6</v>
      </c>
      <c r="J32" s="26">
        <v>0</v>
      </c>
    </row>
    <row r="33" spans="1:10" x14ac:dyDescent="0.25">
      <c r="A33" s="54"/>
      <c r="B33" s="54"/>
      <c r="C33" s="25"/>
      <c r="D33" s="25"/>
      <c r="E33" s="25">
        <v>2015</v>
      </c>
      <c r="F33" s="26">
        <f t="shared" si="5"/>
        <v>100.10000000000001</v>
      </c>
      <c r="G33" s="26">
        <v>0</v>
      </c>
      <c r="H33" s="26">
        <v>0</v>
      </c>
      <c r="I33" s="26">
        <v>100.10000000000001</v>
      </c>
      <c r="J33" s="26">
        <v>0</v>
      </c>
    </row>
    <row r="34" spans="1:10" x14ac:dyDescent="0.25">
      <c r="A34" s="54"/>
      <c r="B34" s="54"/>
      <c r="C34" s="25"/>
      <c r="D34" s="25"/>
      <c r="E34" s="25">
        <v>2016</v>
      </c>
      <c r="F34" s="26">
        <f t="shared" si="5"/>
        <v>182</v>
      </c>
      <c r="G34" s="26">
        <v>0</v>
      </c>
      <c r="H34" s="26">
        <v>0</v>
      </c>
      <c r="I34" s="26">
        <v>182</v>
      </c>
      <c r="J34" s="26">
        <v>0</v>
      </c>
    </row>
    <row r="35" spans="1:10" x14ac:dyDescent="0.25">
      <c r="A35" s="54"/>
      <c r="B35" s="54"/>
      <c r="C35" s="25"/>
      <c r="D35" s="25"/>
      <c r="E35" s="25">
        <v>2017</v>
      </c>
      <c r="F35" s="26">
        <f t="shared" si="5"/>
        <v>150</v>
      </c>
      <c r="G35" s="26">
        <v>0</v>
      </c>
      <c r="H35" s="26">
        <v>0</v>
      </c>
      <c r="I35" s="26">
        <v>150</v>
      </c>
      <c r="J35" s="26">
        <v>0</v>
      </c>
    </row>
    <row r="36" spans="1:10" x14ac:dyDescent="0.25">
      <c r="A36" s="54"/>
      <c r="B36" s="54"/>
      <c r="C36" s="25"/>
      <c r="D36" s="25"/>
      <c r="E36" s="25">
        <v>2018</v>
      </c>
      <c r="F36" s="26">
        <f t="shared" si="5"/>
        <v>150</v>
      </c>
      <c r="G36" s="26">
        <v>0</v>
      </c>
      <c r="H36" s="26">
        <v>0</v>
      </c>
      <c r="I36" s="26">
        <v>150</v>
      </c>
      <c r="J36" s="26">
        <v>0</v>
      </c>
    </row>
    <row r="37" spans="1:10" x14ac:dyDescent="0.25">
      <c r="A37" s="54"/>
      <c r="B37" s="54"/>
      <c r="C37" s="25"/>
      <c r="D37" s="25"/>
      <c r="E37" s="25">
        <v>2019</v>
      </c>
      <c r="F37" s="26">
        <f t="shared" si="5"/>
        <v>150</v>
      </c>
      <c r="G37" s="26">
        <v>0</v>
      </c>
      <c r="H37" s="26">
        <v>0</v>
      </c>
      <c r="I37" s="26">
        <v>150</v>
      </c>
      <c r="J37" s="26">
        <v>0</v>
      </c>
    </row>
    <row r="38" spans="1:10" x14ac:dyDescent="0.25">
      <c r="A38" s="55"/>
      <c r="B38" s="55"/>
      <c r="C38" s="25"/>
      <c r="D38" s="25"/>
      <c r="E38" s="25">
        <v>2020</v>
      </c>
      <c r="F38" s="26">
        <f t="shared" si="5"/>
        <v>200</v>
      </c>
      <c r="G38" s="26">
        <v>0</v>
      </c>
      <c r="H38" s="26">
        <v>0</v>
      </c>
      <c r="I38" s="26">
        <v>200</v>
      </c>
      <c r="J38" s="26">
        <v>0</v>
      </c>
    </row>
    <row r="39" spans="1:10" ht="15" customHeight="1" x14ac:dyDescent="0.25">
      <c r="A39" s="53" t="s">
        <v>21</v>
      </c>
      <c r="B39" s="53" t="s">
        <v>19</v>
      </c>
      <c r="C39" s="25">
        <v>2014</v>
      </c>
      <c r="D39" s="25">
        <v>2020</v>
      </c>
      <c r="E39" s="25">
        <v>2014</v>
      </c>
      <c r="F39" s="26">
        <f t="shared" si="5"/>
        <v>530.69999999999993</v>
      </c>
      <c r="G39" s="26">
        <v>0</v>
      </c>
      <c r="H39" s="26">
        <v>0</v>
      </c>
      <c r="I39" s="26">
        <v>530.69999999999993</v>
      </c>
      <c r="J39" s="26">
        <v>0</v>
      </c>
    </row>
    <row r="40" spans="1:10" x14ac:dyDescent="0.25">
      <c r="A40" s="54"/>
      <c r="B40" s="54"/>
      <c r="C40" s="25"/>
      <c r="D40" s="25"/>
      <c r="E40" s="25">
        <v>2015</v>
      </c>
      <c r="F40" s="26">
        <f t="shared" si="5"/>
        <v>556.79999999999995</v>
      </c>
      <c r="G40" s="26">
        <v>0</v>
      </c>
      <c r="H40" s="26">
        <v>0</v>
      </c>
      <c r="I40" s="26">
        <v>556.79999999999995</v>
      </c>
      <c r="J40" s="26">
        <v>0</v>
      </c>
    </row>
    <row r="41" spans="1:10" x14ac:dyDescent="0.25">
      <c r="A41" s="54"/>
      <c r="B41" s="54"/>
      <c r="C41" s="25"/>
      <c r="D41" s="25"/>
      <c r="E41" s="25">
        <v>2016</v>
      </c>
      <c r="F41" s="26">
        <f t="shared" si="5"/>
        <v>547.20000000000005</v>
      </c>
      <c r="G41" s="26">
        <v>0</v>
      </c>
      <c r="H41" s="26">
        <v>0</v>
      </c>
      <c r="I41" s="26">
        <v>547.20000000000005</v>
      </c>
      <c r="J41" s="26">
        <v>0</v>
      </c>
    </row>
    <row r="42" spans="1:10" x14ac:dyDescent="0.25">
      <c r="A42" s="54"/>
      <c r="B42" s="54"/>
      <c r="C42" s="25"/>
      <c r="D42" s="25"/>
      <c r="E42" s="25">
        <v>2017</v>
      </c>
      <c r="F42" s="26">
        <f t="shared" si="5"/>
        <v>652.79999999999995</v>
      </c>
      <c r="G42" s="26">
        <v>0</v>
      </c>
      <c r="H42" s="26">
        <v>0</v>
      </c>
      <c r="I42" s="26">
        <v>652.79999999999995</v>
      </c>
      <c r="J42" s="26">
        <v>0</v>
      </c>
    </row>
    <row r="43" spans="1:10" x14ac:dyDescent="0.25">
      <c r="A43" s="54"/>
      <c r="B43" s="54"/>
      <c r="C43" s="25"/>
      <c r="D43" s="25"/>
      <c r="E43" s="25">
        <v>2018</v>
      </c>
      <c r="F43" s="26">
        <f t="shared" si="5"/>
        <v>672.80000000000007</v>
      </c>
      <c r="G43" s="26">
        <v>0</v>
      </c>
      <c r="H43" s="26">
        <v>0</v>
      </c>
      <c r="I43" s="26">
        <v>672.80000000000007</v>
      </c>
      <c r="J43" s="26">
        <v>0</v>
      </c>
    </row>
    <row r="44" spans="1:10" x14ac:dyDescent="0.25">
      <c r="A44" s="54"/>
      <c r="B44" s="54"/>
      <c r="C44" s="25"/>
      <c r="D44" s="25"/>
      <c r="E44" s="25">
        <v>2019</v>
      </c>
      <c r="F44" s="26">
        <f t="shared" si="5"/>
        <v>692.90000000000009</v>
      </c>
      <c r="G44" s="26">
        <v>0</v>
      </c>
      <c r="H44" s="26">
        <v>0</v>
      </c>
      <c r="I44" s="26">
        <v>692.90000000000009</v>
      </c>
      <c r="J44" s="26">
        <v>0</v>
      </c>
    </row>
    <row r="45" spans="1:10" x14ac:dyDescent="0.25">
      <c r="A45" s="55"/>
      <c r="B45" s="55"/>
      <c r="C45" s="25"/>
      <c r="D45" s="25"/>
      <c r="E45" s="25">
        <v>2020</v>
      </c>
      <c r="F45" s="26">
        <f t="shared" si="5"/>
        <v>713.7</v>
      </c>
      <c r="G45" s="26">
        <v>0</v>
      </c>
      <c r="H45" s="26">
        <v>0</v>
      </c>
      <c r="I45" s="26">
        <v>713.7</v>
      </c>
      <c r="J45" s="26">
        <v>0</v>
      </c>
    </row>
    <row r="46" spans="1:10" ht="15" customHeight="1" x14ac:dyDescent="0.25">
      <c r="A46" s="53" t="s">
        <v>22</v>
      </c>
      <c r="B46" s="53" t="s">
        <v>19</v>
      </c>
      <c r="C46" s="25">
        <v>2014</v>
      </c>
      <c r="D46" s="25">
        <v>2020</v>
      </c>
      <c r="E46" s="25">
        <v>2014</v>
      </c>
      <c r="F46" s="26">
        <f t="shared" si="5"/>
        <v>0</v>
      </c>
      <c r="G46" s="26">
        <v>0</v>
      </c>
      <c r="H46" s="26">
        <v>0</v>
      </c>
      <c r="I46" s="26">
        <v>0</v>
      </c>
      <c r="J46" s="26">
        <v>0</v>
      </c>
    </row>
    <row r="47" spans="1:10" x14ac:dyDescent="0.25">
      <c r="A47" s="54"/>
      <c r="B47" s="54"/>
      <c r="C47" s="25"/>
      <c r="D47" s="25"/>
      <c r="E47" s="25">
        <v>2015</v>
      </c>
      <c r="F47" s="26">
        <f t="shared" si="5"/>
        <v>1342.9</v>
      </c>
      <c r="G47" s="26">
        <v>0</v>
      </c>
      <c r="H47" s="26">
        <v>0</v>
      </c>
      <c r="I47" s="26">
        <v>1342.9</v>
      </c>
      <c r="J47" s="26">
        <v>0</v>
      </c>
    </row>
    <row r="48" spans="1:10" x14ac:dyDescent="0.25">
      <c r="A48" s="54"/>
      <c r="B48" s="54"/>
      <c r="C48" s="25"/>
      <c r="D48" s="25"/>
      <c r="E48" s="25">
        <v>2016</v>
      </c>
      <c r="F48" s="26">
        <f t="shared" si="5"/>
        <v>1577.5</v>
      </c>
      <c r="G48" s="26">
        <v>0</v>
      </c>
      <c r="H48" s="26">
        <v>0</v>
      </c>
      <c r="I48" s="26">
        <v>1577.5</v>
      </c>
      <c r="J48" s="26">
        <v>0</v>
      </c>
    </row>
    <row r="49" spans="1:10" x14ac:dyDescent="0.25">
      <c r="A49" s="54"/>
      <c r="B49" s="54"/>
      <c r="C49" s="25"/>
      <c r="D49" s="25"/>
      <c r="E49" s="25">
        <v>2017</v>
      </c>
      <c r="F49" s="26">
        <f t="shared" si="5"/>
        <v>2000</v>
      </c>
      <c r="G49" s="26">
        <v>0</v>
      </c>
      <c r="H49" s="26">
        <v>0</v>
      </c>
      <c r="I49" s="26">
        <v>2000</v>
      </c>
      <c r="J49" s="26">
        <v>0</v>
      </c>
    </row>
    <row r="50" spans="1:10" x14ac:dyDescent="0.25">
      <c r="A50" s="54"/>
      <c r="B50" s="54"/>
      <c r="C50" s="25"/>
      <c r="D50" s="25"/>
      <c r="E50" s="25">
        <v>2018</v>
      </c>
      <c r="F50" s="26">
        <f t="shared" si="5"/>
        <v>2600</v>
      </c>
      <c r="G50" s="26">
        <v>0</v>
      </c>
      <c r="H50" s="26">
        <v>0</v>
      </c>
      <c r="I50" s="26">
        <v>2600</v>
      </c>
      <c r="J50" s="26">
        <v>0</v>
      </c>
    </row>
    <row r="51" spans="1:10" x14ac:dyDescent="0.25">
      <c r="A51" s="54"/>
      <c r="B51" s="54"/>
      <c r="C51" s="25"/>
      <c r="D51" s="25"/>
      <c r="E51" s="25">
        <v>2019</v>
      </c>
      <c r="F51" s="26">
        <f t="shared" si="5"/>
        <v>2000</v>
      </c>
      <c r="G51" s="26">
        <v>0</v>
      </c>
      <c r="H51" s="26">
        <v>0</v>
      </c>
      <c r="I51" s="26">
        <v>2000</v>
      </c>
      <c r="J51" s="26">
        <v>0</v>
      </c>
    </row>
    <row r="52" spans="1:10" x14ac:dyDescent="0.25">
      <c r="A52" s="55"/>
      <c r="B52" s="55"/>
      <c r="C52" s="25"/>
      <c r="D52" s="25"/>
      <c r="E52" s="25">
        <v>2020</v>
      </c>
      <c r="F52" s="26">
        <f t="shared" si="5"/>
        <v>1500</v>
      </c>
      <c r="G52" s="26">
        <v>0</v>
      </c>
      <c r="H52" s="26">
        <v>0</v>
      </c>
      <c r="I52" s="26">
        <v>1500</v>
      </c>
      <c r="J52" s="26">
        <v>0</v>
      </c>
    </row>
    <row r="53" spans="1:10" x14ac:dyDescent="0.25">
      <c r="A53" s="53" t="s">
        <v>107</v>
      </c>
      <c r="B53" s="53" t="s">
        <v>19</v>
      </c>
      <c r="C53" s="25">
        <v>2014</v>
      </c>
      <c r="D53" s="25">
        <v>2020</v>
      </c>
      <c r="E53" s="25">
        <v>2014</v>
      </c>
      <c r="F53" s="26">
        <f t="shared" si="5"/>
        <v>0</v>
      </c>
      <c r="G53" s="26">
        <v>0</v>
      </c>
      <c r="H53" s="26">
        <v>0</v>
      </c>
      <c r="I53" s="26">
        <v>0</v>
      </c>
      <c r="J53" s="26">
        <v>0</v>
      </c>
    </row>
    <row r="54" spans="1:10" x14ac:dyDescent="0.25">
      <c r="A54" s="54"/>
      <c r="B54" s="54"/>
      <c r="C54" s="25"/>
      <c r="D54" s="25"/>
      <c r="E54" s="25">
        <v>2015</v>
      </c>
      <c r="F54" s="26">
        <f t="shared" si="5"/>
        <v>46.2</v>
      </c>
      <c r="G54" s="26">
        <v>0</v>
      </c>
      <c r="H54" s="26">
        <v>0</v>
      </c>
      <c r="I54" s="26">
        <v>46.2</v>
      </c>
      <c r="J54" s="26">
        <v>0</v>
      </c>
    </row>
    <row r="55" spans="1:10" x14ac:dyDescent="0.25">
      <c r="A55" s="54"/>
      <c r="B55" s="54"/>
      <c r="C55" s="25"/>
      <c r="D55" s="25"/>
      <c r="E55" s="25">
        <v>2016</v>
      </c>
      <c r="F55" s="26">
        <f t="shared" si="5"/>
        <v>148</v>
      </c>
      <c r="G55" s="26">
        <v>0</v>
      </c>
      <c r="H55" s="26">
        <v>0</v>
      </c>
      <c r="I55" s="26">
        <v>148</v>
      </c>
      <c r="J55" s="26">
        <v>0</v>
      </c>
    </row>
    <row r="56" spans="1:10" x14ac:dyDescent="0.25">
      <c r="A56" s="54"/>
      <c r="B56" s="54"/>
      <c r="C56" s="25"/>
      <c r="D56" s="25"/>
      <c r="E56" s="25">
        <v>2017</v>
      </c>
      <c r="F56" s="26">
        <f t="shared" si="5"/>
        <v>0</v>
      </c>
      <c r="G56" s="26">
        <v>0</v>
      </c>
      <c r="H56" s="26">
        <v>0</v>
      </c>
      <c r="I56" s="26">
        <v>0</v>
      </c>
      <c r="J56" s="26">
        <v>0</v>
      </c>
    </row>
    <row r="57" spans="1:10" x14ac:dyDescent="0.25">
      <c r="A57" s="54"/>
      <c r="B57" s="54"/>
      <c r="C57" s="25"/>
      <c r="D57" s="25"/>
      <c r="E57" s="25">
        <v>2018</v>
      </c>
      <c r="F57" s="26">
        <f t="shared" si="5"/>
        <v>0</v>
      </c>
      <c r="G57" s="26">
        <v>0</v>
      </c>
      <c r="H57" s="26">
        <v>0</v>
      </c>
      <c r="I57" s="26">
        <v>0</v>
      </c>
      <c r="J57" s="26">
        <v>0</v>
      </c>
    </row>
    <row r="58" spans="1:10" x14ac:dyDescent="0.25">
      <c r="A58" s="54"/>
      <c r="B58" s="54"/>
      <c r="C58" s="25"/>
      <c r="D58" s="25"/>
      <c r="E58" s="25">
        <v>2019</v>
      </c>
      <c r="F58" s="26">
        <f t="shared" si="5"/>
        <v>0</v>
      </c>
      <c r="G58" s="26">
        <v>0</v>
      </c>
      <c r="H58" s="26">
        <v>0</v>
      </c>
      <c r="I58" s="26">
        <v>0</v>
      </c>
      <c r="J58" s="26">
        <v>0</v>
      </c>
    </row>
    <row r="59" spans="1:10" x14ac:dyDescent="0.25">
      <c r="A59" s="55"/>
      <c r="B59" s="55"/>
      <c r="C59" s="25"/>
      <c r="D59" s="25"/>
      <c r="E59" s="25">
        <v>2020</v>
      </c>
      <c r="F59" s="26">
        <f t="shared" si="5"/>
        <v>0</v>
      </c>
      <c r="G59" s="26">
        <v>0</v>
      </c>
      <c r="H59" s="26">
        <v>0</v>
      </c>
      <c r="I59" s="26">
        <v>0</v>
      </c>
      <c r="J59" s="26">
        <v>0</v>
      </c>
    </row>
    <row r="60" spans="1:10" x14ac:dyDescent="0.25">
      <c r="A60" s="47" t="s">
        <v>31</v>
      </c>
      <c r="B60" s="47"/>
      <c r="C60" s="10">
        <v>2014</v>
      </c>
      <c r="D60" s="10">
        <v>2020</v>
      </c>
      <c r="E60" s="10">
        <v>2014</v>
      </c>
      <c r="F60" s="7">
        <f>F67+F74+F81+F88+F95+F102+F109</f>
        <v>1796.788</v>
      </c>
      <c r="G60" s="7">
        <f t="shared" ref="G60:J60" si="6">G67+G74+G81+G88+G95+G102+G109</f>
        <v>0</v>
      </c>
      <c r="H60" s="7">
        <f t="shared" si="6"/>
        <v>0</v>
      </c>
      <c r="I60" s="7">
        <f t="shared" si="6"/>
        <v>1796.788</v>
      </c>
      <c r="J60" s="7">
        <f t="shared" si="6"/>
        <v>0</v>
      </c>
    </row>
    <row r="61" spans="1:10" x14ac:dyDescent="0.25">
      <c r="A61" s="48"/>
      <c r="B61" s="48"/>
      <c r="C61" s="5"/>
      <c r="D61" s="5"/>
      <c r="E61" s="10">
        <v>2015</v>
      </c>
      <c r="F61" s="7">
        <f t="shared" ref="F61:J66" si="7">F68+F75+F82+F89+F96+F103+F110</f>
        <v>1722.3599999999997</v>
      </c>
      <c r="G61" s="7">
        <f t="shared" si="7"/>
        <v>0</v>
      </c>
      <c r="H61" s="7">
        <f t="shared" si="7"/>
        <v>0</v>
      </c>
      <c r="I61" s="7">
        <f t="shared" si="7"/>
        <v>1722.3599999999997</v>
      </c>
      <c r="J61" s="7">
        <f t="shared" si="7"/>
        <v>0</v>
      </c>
    </row>
    <row r="62" spans="1:10" x14ac:dyDescent="0.25">
      <c r="A62" s="48"/>
      <c r="B62" s="48"/>
      <c r="C62" s="5"/>
      <c r="D62" s="5"/>
      <c r="E62" s="10">
        <v>2016</v>
      </c>
      <c r="F62" s="7">
        <f t="shared" si="7"/>
        <v>2081.6799999999994</v>
      </c>
      <c r="G62" s="7">
        <f t="shared" si="7"/>
        <v>0</v>
      </c>
      <c r="H62" s="7">
        <f t="shared" si="7"/>
        <v>0</v>
      </c>
      <c r="I62" s="7">
        <f t="shared" si="7"/>
        <v>2081.6799999999994</v>
      </c>
      <c r="J62" s="7">
        <f t="shared" si="7"/>
        <v>0</v>
      </c>
    </row>
    <row r="63" spans="1:10" x14ac:dyDescent="0.25">
      <c r="A63" s="48"/>
      <c r="B63" s="48"/>
      <c r="C63" s="5"/>
      <c r="D63" s="5"/>
      <c r="E63" s="10">
        <v>2017</v>
      </c>
      <c r="F63" s="7">
        <f t="shared" si="7"/>
        <v>2095.3200000000006</v>
      </c>
      <c r="G63" s="7">
        <f t="shared" si="7"/>
        <v>0</v>
      </c>
      <c r="H63" s="7">
        <f t="shared" si="7"/>
        <v>0</v>
      </c>
      <c r="I63" s="7">
        <f t="shared" si="7"/>
        <v>2095.3200000000006</v>
      </c>
      <c r="J63" s="7">
        <f t="shared" si="7"/>
        <v>0</v>
      </c>
    </row>
    <row r="64" spans="1:10" x14ac:dyDescent="0.25">
      <c r="A64" s="48"/>
      <c r="B64" s="48"/>
      <c r="C64" s="5"/>
      <c r="D64" s="5"/>
      <c r="E64" s="10">
        <v>2018</v>
      </c>
      <c r="F64" s="7">
        <f t="shared" si="7"/>
        <v>2270.64</v>
      </c>
      <c r="G64" s="7">
        <f t="shared" si="7"/>
        <v>0</v>
      </c>
      <c r="H64" s="7">
        <f t="shared" si="7"/>
        <v>0</v>
      </c>
      <c r="I64" s="7">
        <f t="shared" si="7"/>
        <v>2270.64</v>
      </c>
      <c r="J64" s="7">
        <f t="shared" si="7"/>
        <v>0</v>
      </c>
    </row>
    <row r="65" spans="1:10" x14ac:dyDescent="0.25">
      <c r="A65" s="48"/>
      <c r="B65" s="48"/>
      <c r="C65" s="5"/>
      <c r="D65" s="5"/>
      <c r="E65" s="10">
        <v>2019</v>
      </c>
      <c r="F65" s="7">
        <f t="shared" si="7"/>
        <v>2301.7400000000002</v>
      </c>
      <c r="G65" s="7">
        <f t="shared" si="7"/>
        <v>0</v>
      </c>
      <c r="H65" s="7">
        <f t="shared" si="7"/>
        <v>0</v>
      </c>
      <c r="I65" s="7">
        <f t="shared" si="7"/>
        <v>2301.7400000000002</v>
      </c>
      <c r="J65" s="7">
        <f t="shared" si="7"/>
        <v>0</v>
      </c>
    </row>
    <row r="66" spans="1:10" x14ac:dyDescent="0.25">
      <c r="A66" s="49"/>
      <c r="B66" s="49"/>
      <c r="C66" s="5"/>
      <c r="D66" s="5"/>
      <c r="E66" s="10">
        <v>2020</v>
      </c>
      <c r="F66" s="7">
        <f t="shared" si="7"/>
        <v>2329.6</v>
      </c>
      <c r="G66" s="7">
        <f t="shared" si="7"/>
        <v>0</v>
      </c>
      <c r="H66" s="7">
        <f t="shared" si="7"/>
        <v>0</v>
      </c>
      <c r="I66" s="7">
        <f t="shared" si="7"/>
        <v>2329.6</v>
      </c>
      <c r="J66" s="7">
        <f t="shared" si="7"/>
        <v>0</v>
      </c>
    </row>
    <row r="67" spans="1:10" x14ac:dyDescent="0.25">
      <c r="A67" s="53" t="s">
        <v>23</v>
      </c>
      <c r="B67" s="53" t="s">
        <v>19</v>
      </c>
      <c r="C67" s="25">
        <v>2014</v>
      </c>
      <c r="D67" s="25">
        <v>2020</v>
      </c>
      <c r="E67" s="25">
        <v>2014</v>
      </c>
      <c r="F67" s="26">
        <f>SUM(G67:J67)</f>
        <v>576.7879999999999</v>
      </c>
      <c r="G67" s="26">
        <v>0</v>
      </c>
      <c r="H67" s="26">
        <v>0</v>
      </c>
      <c r="I67" s="26">
        <v>576.7879999999999</v>
      </c>
      <c r="J67" s="26">
        <v>0</v>
      </c>
    </row>
    <row r="68" spans="1:10" x14ac:dyDescent="0.25">
      <c r="A68" s="54"/>
      <c r="B68" s="54"/>
      <c r="C68" s="31"/>
      <c r="D68" s="31"/>
      <c r="E68" s="25">
        <v>2015</v>
      </c>
      <c r="F68" s="26">
        <f t="shared" ref="F68:F115" si="8">SUM(G68:J68)</f>
        <v>466.14000000000004</v>
      </c>
      <c r="G68" s="26">
        <v>0</v>
      </c>
      <c r="H68" s="26">
        <v>0</v>
      </c>
      <c r="I68" s="26">
        <v>466.14000000000004</v>
      </c>
      <c r="J68" s="26">
        <v>0</v>
      </c>
    </row>
    <row r="69" spans="1:10" x14ac:dyDescent="0.25">
      <c r="A69" s="54"/>
      <c r="B69" s="54"/>
      <c r="C69" s="31"/>
      <c r="D69" s="31"/>
      <c r="E69" s="25">
        <v>2016</v>
      </c>
      <c r="F69" s="26">
        <f t="shared" si="8"/>
        <v>570.6</v>
      </c>
      <c r="G69" s="26">
        <v>0</v>
      </c>
      <c r="H69" s="26">
        <v>0</v>
      </c>
      <c r="I69" s="26">
        <v>570.6</v>
      </c>
      <c r="J69" s="26">
        <v>0</v>
      </c>
    </row>
    <row r="70" spans="1:10" x14ac:dyDescent="0.25">
      <c r="A70" s="54"/>
      <c r="B70" s="54"/>
      <c r="C70" s="31"/>
      <c r="D70" s="31"/>
      <c r="E70" s="25">
        <v>2017</v>
      </c>
      <c r="F70" s="26">
        <f t="shared" si="8"/>
        <v>742.10000000000014</v>
      </c>
      <c r="G70" s="26">
        <v>0</v>
      </c>
      <c r="H70" s="26">
        <v>0</v>
      </c>
      <c r="I70" s="26">
        <v>742.10000000000014</v>
      </c>
      <c r="J70" s="26">
        <v>0</v>
      </c>
    </row>
    <row r="71" spans="1:10" x14ac:dyDescent="0.25">
      <c r="A71" s="54"/>
      <c r="B71" s="54"/>
      <c r="C71" s="31"/>
      <c r="D71" s="31"/>
      <c r="E71" s="25">
        <v>2018</v>
      </c>
      <c r="F71" s="26">
        <f t="shared" si="8"/>
        <v>742.14</v>
      </c>
      <c r="G71" s="26">
        <v>0</v>
      </c>
      <c r="H71" s="26">
        <v>0</v>
      </c>
      <c r="I71" s="26">
        <v>742.14</v>
      </c>
      <c r="J71" s="26">
        <v>0</v>
      </c>
    </row>
    <row r="72" spans="1:10" x14ac:dyDescent="0.25">
      <c r="A72" s="54"/>
      <c r="B72" s="54"/>
      <c r="C72" s="31"/>
      <c r="D72" s="31"/>
      <c r="E72" s="25">
        <v>2019</v>
      </c>
      <c r="F72" s="26">
        <f t="shared" si="8"/>
        <v>742.14</v>
      </c>
      <c r="G72" s="26">
        <v>0</v>
      </c>
      <c r="H72" s="26">
        <v>0</v>
      </c>
      <c r="I72" s="26">
        <v>742.14</v>
      </c>
      <c r="J72" s="26">
        <v>0</v>
      </c>
    </row>
    <row r="73" spans="1:10" x14ac:dyDescent="0.25">
      <c r="A73" s="55"/>
      <c r="B73" s="55"/>
      <c r="C73" s="31"/>
      <c r="D73" s="31"/>
      <c r="E73" s="25">
        <v>2020</v>
      </c>
      <c r="F73" s="26">
        <f t="shared" si="8"/>
        <v>742.09999999999991</v>
      </c>
      <c r="G73" s="26">
        <v>0</v>
      </c>
      <c r="H73" s="26">
        <v>0</v>
      </c>
      <c r="I73" s="26">
        <v>742.09999999999991</v>
      </c>
      <c r="J73" s="26">
        <v>0</v>
      </c>
    </row>
    <row r="74" spans="1:10" ht="15" customHeight="1" x14ac:dyDescent="0.25">
      <c r="A74" s="53" t="s">
        <v>24</v>
      </c>
      <c r="B74" s="53" t="s">
        <v>19</v>
      </c>
      <c r="C74" s="25">
        <v>2014</v>
      </c>
      <c r="D74" s="25">
        <v>2020</v>
      </c>
      <c r="E74" s="25">
        <v>2014</v>
      </c>
      <c r="F74" s="26">
        <f t="shared" si="8"/>
        <v>756</v>
      </c>
      <c r="G74" s="26">
        <v>0</v>
      </c>
      <c r="H74" s="26">
        <v>0</v>
      </c>
      <c r="I74" s="26">
        <v>756</v>
      </c>
      <c r="J74" s="26">
        <v>0</v>
      </c>
    </row>
    <row r="75" spans="1:10" x14ac:dyDescent="0.25">
      <c r="A75" s="54"/>
      <c r="B75" s="54"/>
      <c r="C75" s="31"/>
      <c r="D75" s="31"/>
      <c r="E75" s="25">
        <v>2015</v>
      </c>
      <c r="F75" s="26">
        <f t="shared" si="8"/>
        <v>1216.0799999999995</v>
      </c>
      <c r="G75" s="26">
        <v>0</v>
      </c>
      <c r="H75" s="26">
        <v>0</v>
      </c>
      <c r="I75" s="26">
        <v>1216.0799999999995</v>
      </c>
      <c r="J75" s="26">
        <v>0</v>
      </c>
    </row>
    <row r="76" spans="1:10" x14ac:dyDescent="0.25">
      <c r="A76" s="54"/>
      <c r="B76" s="54"/>
      <c r="C76" s="31"/>
      <c r="D76" s="31"/>
      <c r="E76" s="25">
        <v>2016</v>
      </c>
      <c r="F76" s="26">
        <f t="shared" si="8"/>
        <v>1216.0799999999995</v>
      </c>
      <c r="G76" s="26">
        <v>0</v>
      </c>
      <c r="H76" s="26">
        <v>0</v>
      </c>
      <c r="I76" s="26">
        <v>1216.0799999999995</v>
      </c>
      <c r="J76" s="26">
        <v>0</v>
      </c>
    </row>
    <row r="77" spans="1:10" x14ac:dyDescent="0.25">
      <c r="A77" s="54"/>
      <c r="B77" s="54"/>
      <c r="C77" s="31"/>
      <c r="D77" s="31"/>
      <c r="E77" s="25">
        <v>2017</v>
      </c>
      <c r="F77" s="26">
        <f t="shared" si="8"/>
        <v>1149.1200000000003</v>
      </c>
      <c r="G77" s="26">
        <v>0</v>
      </c>
      <c r="H77" s="26">
        <v>0</v>
      </c>
      <c r="I77" s="26">
        <v>1149.1200000000003</v>
      </c>
      <c r="J77" s="26">
        <v>0</v>
      </c>
    </row>
    <row r="78" spans="1:10" x14ac:dyDescent="0.25">
      <c r="A78" s="54"/>
      <c r="B78" s="54"/>
      <c r="C78" s="31"/>
      <c r="D78" s="31"/>
      <c r="E78" s="25">
        <v>2018</v>
      </c>
      <c r="F78" s="26">
        <f t="shared" si="8"/>
        <v>1183.5</v>
      </c>
      <c r="G78" s="26">
        <v>0</v>
      </c>
      <c r="H78" s="26">
        <v>0</v>
      </c>
      <c r="I78" s="26">
        <v>1183.5</v>
      </c>
      <c r="J78" s="26">
        <v>0</v>
      </c>
    </row>
    <row r="79" spans="1:10" x14ac:dyDescent="0.25">
      <c r="A79" s="54"/>
      <c r="B79" s="54"/>
      <c r="C79" s="31"/>
      <c r="D79" s="31"/>
      <c r="E79" s="25">
        <v>2019</v>
      </c>
      <c r="F79" s="26">
        <f t="shared" si="8"/>
        <v>1218.6000000000004</v>
      </c>
      <c r="G79" s="26">
        <v>0</v>
      </c>
      <c r="H79" s="26">
        <v>0</v>
      </c>
      <c r="I79" s="26">
        <v>1218.6000000000004</v>
      </c>
      <c r="J79" s="26">
        <v>0</v>
      </c>
    </row>
    <row r="80" spans="1:10" x14ac:dyDescent="0.25">
      <c r="A80" s="55"/>
      <c r="B80" s="55"/>
      <c r="C80" s="31"/>
      <c r="D80" s="31"/>
      <c r="E80" s="25">
        <v>2020</v>
      </c>
      <c r="F80" s="26">
        <f t="shared" si="8"/>
        <v>1255.5</v>
      </c>
      <c r="G80" s="26">
        <v>0</v>
      </c>
      <c r="H80" s="26">
        <v>0</v>
      </c>
      <c r="I80" s="26">
        <v>1255.5</v>
      </c>
      <c r="J80" s="26">
        <v>0</v>
      </c>
    </row>
    <row r="81" spans="1:10" ht="15" customHeight="1" x14ac:dyDescent="0.25">
      <c r="A81" s="53" t="s">
        <v>25</v>
      </c>
      <c r="B81" s="53" t="s">
        <v>19</v>
      </c>
      <c r="C81" s="25">
        <v>2014</v>
      </c>
      <c r="D81" s="25">
        <v>2020</v>
      </c>
      <c r="E81" s="25">
        <v>2014</v>
      </c>
      <c r="F81" s="26">
        <f t="shared" si="8"/>
        <v>27</v>
      </c>
      <c r="G81" s="26">
        <v>0</v>
      </c>
      <c r="H81" s="26">
        <v>0</v>
      </c>
      <c r="I81" s="26">
        <v>27</v>
      </c>
      <c r="J81" s="26">
        <v>0</v>
      </c>
    </row>
    <row r="82" spans="1:10" x14ac:dyDescent="0.25">
      <c r="A82" s="54"/>
      <c r="B82" s="54"/>
      <c r="C82" s="31"/>
      <c r="D82" s="31"/>
      <c r="E82" s="25">
        <v>2015</v>
      </c>
      <c r="F82" s="26">
        <f t="shared" si="8"/>
        <v>0</v>
      </c>
      <c r="G82" s="26">
        <v>0</v>
      </c>
      <c r="H82" s="26">
        <v>0</v>
      </c>
      <c r="I82" s="26">
        <v>0</v>
      </c>
      <c r="J82" s="26">
        <v>0</v>
      </c>
    </row>
    <row r="83" spans="1:10" x14ac:dyDescent="0.25">
      <c r="A83" s="54"/>
      <c r="B83" s="54"/>
      <c r="C83" s="31"/>
      <c r="D83" s="31"/>
      <c r="E83" s="25">
        <v>2016</v>
      </c>
      <c r="F83" s="26">
        <f t="shared" si="8"/>
        <v>30</v>
      </c>
      <c r="G83" s="26">
        <v>0</v>
      </c>
      <c r="H83" s="26">
        <v>0</v>
      </c>
      <c r="I83" s="26">
        <v>30</v>
      </c>
      <c r="J83" s="26">
        <v>0</v>
      </c>
    </row>
    <row r="84" spans="1:10" x14ac:dyDescent="0.25">
      <c r="A84" s="54"/>
      <c r="B84" s="54"/>
      <c r="C84" s="31"/>
      <c r="D84" s="31"/>
      <c r="E84" s="25">
        <v>2017</v>
      </c>
      <c r="F84" s="26">
        <f t="shared" si="8"/>
        <v>90</v>
      </c>
      <c r="G84" s="26">
        <v>0</v>
      </c>
      <c r="H84" s="26">
        <v>0</v>
      </c>
      <c r="I84" s="26">
        <v>90</v>
      </c>
      <c r="J84" s="26">
        <v>0</v>
      </c>
    </row>
    <row r="85" spans="1:10" x14ac:dyDescent="0.25">
      <c r="A85" s="54"/>
      <c r="B85" s="54"/>
      <c r="C85" s="31"/>
      <c r="D85" s="31"/>
      <c r="E85" s="25">
        <v>2018</v>
      </c>
      <c r="F85" s="26">
        <f t="shared" si="8"/>
        <v>100</v>
      </c>
      <c r="G85" s="26">
        <v>0</v>
      </c>
      <c r="H85" s="26">
        <v>0</v>
      </c>
      <c r="I85" s="26">
        <v>100</v>
      </c>
      <c r="J85" s="26">
        <v>0</v>
      </c>
    </row>
    <row r="86" spans="1:10" x14ac:dyDescent="0.25">
      <c r="A86" s="54"/>
      <c r="B86" s="54"/>
      <c r="C86" s="31"/>
      <c r="D86" s="31"/>
      <c r="E86" s="25">
        <v>2019</v>
      </c>
      <c r="F86" s="26">
        <f t="shared" si="8"/>
        <v>160</v>
      </c>
      <c r="G86" s="26">
        <v>0</v>
      </c>
      <c r="H86" s="26">
        <v>0</v>
      </c>
      <c r="I86" s="26">
        <v>160</v>
      </c>
      <c r="J86" s="26">
        <v>0</v>
      </c>
    </row>
    <row r="87" spans="1:10" x14ac:dyDescent="0.25">
      <c r="A87" s="55"/>
      <c r="B87" s="55"/>
      <c r="C87" s="31"/>
      <c r="D87" s="31"/>
      <c r="E87" s="25">
        <v>2020</v>
      </c>
      <c r="F87" s="26">
        <f t="shared" si="8"/>
        <v>99</v>
      </c>
      <c r="G87" s="26">
        <v>0</v>
      </c>
      <c r="H87" s="26">
        <v>0</v>
      </c>
      <c r="I87" s="26">
        <v>99</v>
      </c>
      <c r="J87" s="26">
        <v>0</v>
      </c>
    </row>
    <row r="88" spans="1:10" x14ac:dyDescent="0.25">
      <c r="A88" s="53" t="s">
        <v>26</v>
      </c>
      <c r="B88" s="53" t="s">
        <v>19</v>
      </c>
      <c r="C88" s="25">
        <v>2014</v>
      </c>
      <c r="D88" s="25">
        <v>2020</v>
      </c>
      <c r="E88" s="25">
        <v>2014</v>
      </c>
      <c r="F88" s="26">
        <f t="shared" si="8"/>
        <v>175</v>
      </c>
      <c r="G88" s="26">
        <v>0</v>
      </c>
      <c r="H88" s="26">
        <v>0</v>
      </c>
      <c r="I88" s="26">
        <v>175</v>
      </c>
      <c r="J88" s="26">
        <v>0</v>
      </c>
    </row>
    <row r="89" spans="1:10" x14ac:dyDescent="0.25">
      <c r="A89" s="54"/>
      <c r="B89" s="54"/>
      <c r="C89" s="31"/>
      <c r="D89" s="31"/>
      <c r="E89" s="25">
        <v>2015</v>
      </c>
      <c r="F89" s="26">
        <f t="shared" si="8"/>
        <v>10.14</v>
      </c>
      <c r="G89" s="26">
        <v>0</v>
      </c>
      <c r="H89" s="26">
        <v>0</v>
      </c>
      <c r="I89" s="26">
        <v>10.14</v>
      </c>
      <c r="J89" s="26">
        <v>0</v>
      </c>
    </row>
    <row r="90" spans="1:10" x14ac:dyDescent="0.25">
      <c r="A90" s="54"/>
      <c r="B90" s="54"/>
      <c r="C90" s="31"/>
      <c r="D90" s="31"/>
      <c r="E90" s="25">
        <v>2016</v>
      </c>
      <c r="F90" s="26">
        <f t="shared" si="8"/>
        <v>95.9</v>
      </c>
      <c r="G90" s="26">
        <v>0</v>
      </c>
      <c r="H90" s="26">
        <v>0</v>
      </c>
      <c r="I90" s="26">
        <v>95.9</v>
      </c>
      <c r="J90" s="26">
        <v>0</v>
      </c>
    </row>
    <row r="91" spans="1:10" x14ac:dyDescent="0.25">
      <c r="A91" s="54"/>
      <c r="B91" s="54"/>
      <c r="C91" s="31"/>
      <c r="D91" s="31"/>
      <c r="E91" s="25">
        <v>2017</v>
      </c>
      <c r="F91" s="26">
        <f t="shared" si="8"/>
        <v>0</v>
      </c>
      <c r="G91" s="26">
        <v>0</v>
      </c>
      <c r="H91" s="26">
        <v>0</v>
      </c>
      <c r="I91" s="26">
        <v>0</v>
      </c>
      <c r="J91" s="26">
        <v>0</v>
      </c>
    </row>
    <row r="92" spans="1:10" x14ac:dyDescent="0.25">
      <c r="A92" s="54"/>
      <c r="B92" s="54"/>
      <c r="C92" s="31"/>
      <c r="D92" s="31"/>
      <c r="E92" s="25">
        <v>2018</v>
      </c>
      <c r="F92" s="26">
        <f t="shared" si="8"/>
        <v>68</v>
      </c>
      <c r="G92" s="26">
        <v>0</v>
      </c>
      <c r="H92" s="26">
        <v>0</v>
      </c>
      <c r="I92" s="26">
        <v>68</v>
      </c>
      <c r="J92" s="26">
        <v>0</v>
      </c>
    </row>
    <row r="93" spans="1:10" x14ac:dyDescent="0.25">
      <c r="A93" s="54"/>
      <c r="B93" s="54"/>
      <c r="C93" s="31"/>
      <c r="D93" s="31"/>
      <c r="E93" s="25">
        <v>2019</v>
      </c>
      <c r="F93" s="26">
        <f t="shared" si="8"/>
        <v>70</v>
      </c>
      <c r="G93" s="26">
        <v>0</v>
      </c>
      <c r="H93" s="26">
        <v>0</v>
      </c>
      <c r="I93" s="26">
        <v>70</v>
      </c>
      <c r="J93" s="26">
        <v>0</v>
      </c>
    </row>
    <row r="94" spans="1:10" x14ac:dyDescent="0.25">
      <c r="A94" s="55"/>
      <c r="B94" s="55"/>
      <c r="C94" s="31"/>
      <c r="D94" s="31"/>
      <c r="E94" s="25">
        <v>2020</v>
      </c>
      <c r="F94" s="26">
        <f t="shared" si="8"/>
        <v>77</v>
      </c>
      <c r="G94" s="26">
        <v>0</v>
      </c>
      <c r="H94" s="26">
        <v>0</v>
      </c>
      <c r="I94" s="26">
        <v>77</v>
      </c>
      <c r="J94" s="26">
        <v>0</v>
      </c>
    </row>
    <row r="95" spans="1:10" ht="15" customHeight="1" x14ac:dyDescent="0.25">
      <c r="A95" s="53" t="s">
        <v>27</v>
      </c>
      <c r="B95" s="53" t="s">
        <v>19</v>
      </c>
      <c r="C95" s="25">
        <v>2014</v>
      </c>
      <c r="D95" s="25">
        <v>2020</v>
      </c>
      <c r="E95" s="25">
        <v>2014</v>
      </c>
      <c r="F95" s="26">
        <f t="shared" si="8"/>
        <v>226</v>
      </c>
      <c r="G95" s="26">
        <v>0</v>
      </c>
      <c r="H95" s="26">
        <v>0</v>
      </c>
      <c r="I95" s="26">
        <v>226</v>
      </c>
      <c r="J95" s="26">
        <v>0</v>
      </c>
    </row>
    <row r="96" spans="1:10" x14ac:dyDescent="0.25">
      <c r="A96" s="54"/>
      <c r="B96" s="54"/>
      <c r="C96" s="31"/>
      <c r="D96" s="31"/>
      <c r="E96" s="25">
        <v>2015</v>
      </c>
      <c r="F96" s="26">
        <f t="shared" si="8"/>
        <v>30</v>
      </c>
      <c r="G96" s="26">
        <v>0</v>
      </c>
      <c r="H96" s="26">
        <v>0</v>
      </c>
      <c r="I96" s="26">
        <v>30</v>
      </c>
      <c r="J96" s="26">
        <v>0</v>
      </c>
    </row>
    <row r="97" spans="1:10" x14ac:dyDescent="0.25">
      <c r="A97" s="54"/>
      <c r="B97" s="54"/>
      <c r="C97" s="31"/>
      <c r="D97" s="31"/>
      <c r="E97" s="25">
        <v>2016</v>
      </c>
      <c r="F97" s="26">
        <f t="shared" si="8"/>
        <v>119.8</v>
      </c>
      <c r="G97" s="26">
        <v>0</v>
      </c>
      <c r="H97" s="26">
        <v>0</v>
      </c>
      <c r="I97" s="26">
        <v>119.8</v>
      </c>
      <c r="J97" s="26">
        <v>0</v>
      </c>
    </row>
    <row r="98" spans="1:10" x14ac:dyDescent="0.25">
      <c r="A98" s="54"/>
      <c r="B98" s="54"/>
      <c r="C98" s="31"/>
      <c r="D98" s="31"/>
      <c r="E98" s="25">
        <v>2017</v>
      </c>
      <c r="F98" s="26">
        <f t="shared" si="8"/>
        <v>78.099999999999994</v>
      </c>
      <c r="G98" s="26">
        <v>0</v>
      </c>
      <c r="H98" s="26">
        <v>0</v>
      </c>
      <c r="I98" s="26">
        <v>78.099999999999994</v>
      </c>
      <c r="J98" s="26">
        <v>0</v>
      </c>
    </row>
    <row r="99" spans="1:10" x14ac:dyDescent="0.25">
      <c r="A99" s="54"/>
      <c r="B99" s="54"/>
      <c r="C99" s="31"/>
      <c r="D99" s="31"/>
      <c r="E99" s="25">
        <v>2018</v>
      </c>
      <c r="F99" s="26">
        <f t="shared" si="8"/>
        <v>105</v>
      </c>
      <c r="G99" s="26">
        <v>0</v>
      </c>
      <c r="H99" s="26">
        <v>0</v>
      </c>
      <c r="I99" s="26">
        <v>105</v>
      </c>
      <c r="J99" s="26">
        <v>0</v>
      </c>
    </row>
    <row r="100" spans="1:10" x14ac:dyDescent="0.25">
      <c r="A100" s="54"/>
      <c r="B100" s="54"/>
      <c r="C100" s="31"/>
      <c r="D100" s="31"/>
      <c r="E100" s="25">
        <v>2019</v>
      </c>
      <c r="F100" s="26">
        <f t="shared" si="8"/>
        <v>75</v>
      </c>
      <c r="G100" s="26">
        <v>0</v>
      </c>
      <c r="H100" s="26">
        <v>0</v>
      </c>
      <c r="I100" s="26">
        <v>75</v>
      </c>
      <c r="J100" s="26">
        <v>0</v>
      </c>
    </row>
    <row r="101" spans="1:10" x14ac:dyDescent="0.25">
      <c r="A101" s="55"/>
      <c r="B101" s="55"/>
      <c r="C101" s="31"/>
      <c r="D101" s="31"/>
      <c r="E101" s="25">
        <v>2020</v>
      </c>
      <c r="F101" s="26">
        <f t="shared" si="8"/>
        <v>120</v>
      </c>
      <c r="G101" s="26">
        <v>0</v>
      </c>
      <c r="H101" s="26">
        <v>0</v>
      </c>
      <c r="I101" s="26">
        <v>120</v>
      </c>
      <c r="J101" s="26">
        <v>0</v>
      </c>
    </row>
    <row r="102" spans="1:10" ht="15" customHeight="1" x14ac:dyDescent="0.25">
      <c r="A102" s="56" t="s">
        <v>28</v>
      </c>
      <c r="B102" s="53" t="s">
        <v>19</v>
      </c>
      <c r="C102" s="25">
        <v>2014</v>
      </c>
      <c r="D102" s="25">
        <v>2020</v>
      </c>
      <c r="E102" s="25">
        <v>2014</v>
      </c>
      <c r="F102" s="26">
        <f t="shared" si="8"/>
        <v>0</v>
      </c>
      <c r="G102" s="26">
        <v>0</v>
      </c>
      <c r="H102" s="26">
        <v>0</v>
      </c>
      <c r="I102" s="26">
        <v>0</v>
      </c>
      <c r="J102" s="26">
        <v>0</v>
      </c>
    </row>
    <row r="103" spans="1:10" x14ac:dyDescent="0.25">
      <c r="A103" s="56"/>
      <c r="B103" s="54"/>
      <c r="C103" s="31"/>
      <c r="D103" s="31"/>
      <c r="E103" s="25">
        <v>2015</v>
      </c>
      <c r="F103" s="26">
        <f t="shared" si="8"/>
        <v>0</v>
      </c>
      <c r="G103" s="26">
        <v>0</v>
      </c>
      <c r="H103" s="26">
        <v>0</v>
      </c>
      <c r="I103" s="26">
        <v>0</v>
      </c>
      <c r="J103" s="26">
        <v>0</v>
      </c>
    </row>
    <row r="104" spans="1:10" x14ac:dyDescent="0.25">
      <c r="A104" s="57"/>
      <c r="B104" s="54"/>
      <c r="C104" s="31"/>
      <c r="D104" s="31"/>
      <c r="E104" s="25">
        <v>2016</v>
      </c>
      <c r="F104" s="26">
        <f t="shared" si="8"/>
        <v>13.6</v>
      </c>
      <c r="G104" s="26">
        <v>0</v>
      </c>
      <c r="H104" s="26">
        <v>0</v>
      </c>
      <c r="I104" s="26">
        <v>13.6</v>
      </c>
      <c r="J104" s="26">
        <v>0</v>
      </c>
    </row>
    <row r="105" spans="1:10" x14ac:dyDescent="0.25">
      <c r="A105" s="57"/>
      <c r="B105" s="54"/>
      <c r="C105" s="31"/>
      <c r="D105" s="31"/>
      <c r="E105" s="25">
        <v>2017</v>
      </c>
      <c r="F105" s="26">
        <f t="shared" si="8"/>
        <v>0</v>
      </c>
      <c r="G105" s="26">
        <v>0</v>
      </c>
      <c r="H105" s="26">
        <v>0</v>
      </c>
      <c r="I105" s="26">
        <v>0</v>
      </c>
      <c r="J105" s="26">
        <v>0</v>
      </c>
    </row>
    <row r="106" spans="1:10" x14ac:dyDescent="0.25">
      <c r="A106" s="57"/>
      <c r="B106" s="54"/>
      <c r="C106" s="31"/>
      <c r="D106" s="31"/>
      <c r="E106" s="25">
        <v>2018</v>
      </c>
      <c r="F106" s="26">
        <f t="shared" si="8"/>
        <v>36</v>
      </c>
      <c r="G106" s="26">
        <v>0</v>
      </c>
      <c r="H106" s="26">
        <v>0</v>
      </c>
      <c r="I106" s="26">
        <v>36</v>
      </c>
      <c r="J106" s="26">
        <v>0</v>
      </c>
    </row>
    <row r="107" spans="1:10" x14ac:dyDescent="0.25">
      <c r="A107" s="57"/>
      <c r="B107" s="54"/>
      <c r="C107" s="31"/>
      <c r="D107" s="31"/>
      <c r="E107" s="25">
        <v>2019</v>
      </c>
      <c r="F107" s="26">
        <f t="shared" si="8"/>
        <v>0</v>
      </c>
      <c r="G107" s="26">
        <v>0</v>
      </c>
      <c r="H107" s="26">
        <v>0</v>
      </c>
      <c r="I107" s="26">
        <v>0</v>
      </c>
      <c r="J107" s="26">
        <v>0</v>
      </c>
    </row>
    <row r="108" spans="1:10" x14ac:dyDescent="0.25">
      <c r="A108" s="57"/>
      <c r="B108" s="55"/>
      <c r="C108" s="31"/>
      <c r="D108" s="31"/>
      <c r="E108" s="25">
        <v>2020</v>
      </c>
      <c r="F108" s="26">
        <f t="shared" si="8"/>
        <v>0</v>
      </c>
      <c r="G108" s="26">
        <v>0</v>
      </c>
      <c r="H108" s="26">
        <v>0</v>
      </c>
      <c r="I108" s="26">
        <v>0</v>
      </c>
      <c r="J108" s="26">
        <v>0</v>
      </c>
    </row>
    <row r="109" spans="1:10" ht="15" customHeight="1" x14ac:dyDescent="0.25">
      <c r="A109" s="57" t="s">
        <v>29</v>
      </c>
      <c r="B109" s="53" t="s">
        <v>19</v>
      </c>
      <c r="C109" s="25">
        <v>2014</v>
      </c>
      <c r="D109" s="25">
        <v>2020</v>
      </c>
      <c r="E109" s="25">
        <v>2014</v>
      </c>
      <c r="F109" s="26">
        <f t="shared" si="8"/>
        <v>36</v>
      </c>
      <c r="G109" s="26">
        <v>0</v>
      </c>
      <c r="H109" s="26">
        <v>0</v>
      </c>
      <c r="I109" s="26">
        <v>36</v>
      </c>
      <c r="J109" s="26">
        <v>0</v>
      </c>
    </row>
    <row r="110" spans="1:10" x14ac:dyDescent="0.25">
      <c r="A110" s="57"/>
      <c r="B110" s="54"/>
      <c r="C110" s="31"/>
      <c r="D110" s="31"/>
      <c r="E110" s="25">
        <v>2015</v>
      </c>
      <c r="F110" s="26">
        <f t="shared" si="8"/>
        <v>0</v>
      </c>
      <c r="G110" s="26">
        <v>0</v>
      </c>
      <c r="H110" s="26">
        <v>0</v>
      </c>
      <c r="I110" s="26">
        <v>0</v>
      </c>
      <c r="J110" s="26">
        <v>0</v>
      </c>
    </row>
    <row r="111" spans="1:10" x14ac:dyDescent="0.25">
      <c r="A111" s="57"/>
      <c r="B111" s="54"/>
      <c r="C111" s="31"/>
      <c r="D111" s="31"/>
      <c r="E111" s="25">
        <v>2016</v>
      </c>
      <c r="F111" s="26">
        <f t="shared" si="8"/>
        <v>35.700000000000003</v>
      </c>
      <c r="G111" s="26">
        <v>0</v>
      </c>
      <c r="H111" s="26">
        <v>0</v>
      </c>
      <c r="I111" s="26">
        <v>35.700000000000003</v>
      </c>
      <c r="J111" s="26">
        <v>0</v>
      </c>
    </row>
    <row r="112" spans="1:10" x14ac:dyDescent="0.25">
      <c r="A112" s="57"/>
      <c r="B112" s="54"/>
      <c r="C112" s="31"/>
      <c r="D112" s="31"/>
      <c r="E112" s="25">
        <v>2017</v>
      </c>
      <c r="F112" s="26">
        <f t="shared" si="8"/>
        <v>36</v>
      </c>
      <c r="G112" s="26">
        <v>0</v>
      </c>
      <c r="H112" s="26">
        <v>0</v>
      </c>
      <c r="I112" s="26">
        <v>36</v>
      </c>
      <c r="J112" s="26">
        <v>0</v>
      </c>
    </row>
    <row r="113" spans="1:10" x14ac:dyDescent="0.25">
      <c r="A113" s="57"/>
      <c r="B113" s="54"/>
      <c r="C113" s="31"/>
      <c r="D113" s="31"/>
      <c r="E113" s="25">
        <v>2018</v>
      </c>
      <c r="F113" s="26">
        <f t="shared" si="8"/>
        <v>36</v>
      </c>
      <c r="G113" s="26">
        <v>0</v>
      </c>
      <c r="H113" s="26">
        <v>0</v>
      </c>
      <c r="I113" s="26">
        <v>36</v>
      </c>
      <c r="J113" s="26">
        <v>0</v>
      </c>
    </row>
    <row r="114" spans="1:10" x14ac:dyDescent="0.25">
      <c r="A114" s="57"/>
      <c r="B114" s="54"/>
      <c r="C114" s="31"/>
      <c r="D114" s="31"/>
      <c r="E114" s="25">
        <v>2019</v>
      </c>
      <c r="F114" s="26">
        <f t="shared" si="8"/>
        <v>36</v>
      </c>
      <c r="G114" s="26">
        <v>0</v>
      </c>
      <c r="H114" s="26">
        <v>0</v>
      </c>
      <c r="I114" s="26">
        <v>36</v>
      </c>
      <c r="J114" s="26">
        <v>0</v>
      </c>
    </row>
    <row r="115" spans="1:10" x14ac:dyDescent="0.25">
      <c r="A115" s="57"/>
      <c r="B115" s="55"/>
      <c r="C115" s="31"/>
      <c r="D115" s="31"/>
      <c r="E115" s="25">
        <v>2020</v>
      </c>
      <c r="F115" s="26">
        <f t="shared" si="8"/>
        <v>36</v>
      </c>
      <c r="G115" s="26">
        <v>0</v>
      </c>
      <c r="H115" s="26">
        <v>0</v>
      </c>
      <c r="I115" s="26">
        <v>36</v>
      </c>
      <c r="J115" s="26">
        <v>0</v>
      </c>
    </row>
    <row r="116" spans="1:10" x14ac:dyDescent="0.25">
      <c r="A116" s="58" t="s">
        <v>109</v>
      </c>
      <c r="B116" s="47"/>
      <c r="C116" s="10">
        <v>2014</v>
      </c>
      <c r="D116" s="10">
        <v>2020</v>
      </c>
      <c r="E116" s="10">
        <v>2014</v>
      </c>
      <c r="F116" s="7">
        <f>F123+F130+F137+F144+F151+F158</f>
        <v>2450.1</v>
      </c>
      <c r="G116" s="7">
        <f t="shared" ref="G116:J116" si="9">G123+G130+G137+G144+G151+G158</f>
        <v>0</v>
      </c>
      <c r="H116" s="7">
        <f t="shared" si="9"/>
        <v>0</v>
      </c>
      <c r="I116" s="7">
        <f t="shared" si="9"/>
        <v>2450.1</v>
      </c>
      <c r="J116" s="7">
        <f t="shared" si="9"/>
        <v>0</v>
      </c>
    </row>
    <row r="117" spans="1:10" x14ac:dyDescent="0.25">
      <c r="A117" s="58"/>
      <c r="B117" s="48"/>
      <c r="C117" s="10"/>
      <c r="D117" s="10"/>
      <c r="E117" s="10">
        <v>2015</v>
      </c>
      <c r="F117" s="7">
        <f t="shared" ref="F117:J122" si="10">F124+F131+F138+F145+F152+F159</f>
        <v>2341.69</v>
      </c>
      <c r="G117" s="7">
        <f t="shared" si="10"/>
        <v>0</v>
      </c>
      <c r="H117" s="7">
        <f t="shared" si="10"/>
        <v>0</v>
      </c>
      <c r="I117" s="7">
        <f t="shared" si="10"/>
        <v>2341.69</v>
      </c>
      <c r="J117" s="7">
        <f t="shared" si="10"/>
        <v>0</v>
      </c>
    </row>
    <row r="118" spans="1:10" x14ac:dyDescent="0.25">
      <c r="A118" s="58"/>
      <c r="B118" s="48"/>
      <c r="C118" s="10"/>
      <c r="D118" s="10"/>
      <c r="E118" s="10">
        <v>2016</v>
      </c>
      <c r="F118" s="7">
        <f t="shared" si="10"/>
        <v>2126.8999999999996</v>
      </c>
      <c r="G118" s="7">
        <f t="shared" si="10"/>
        <v>0</v>
      </c>
      <c r="H118" s="7">
        <f t="shared" si="10"/>
        <v>0</v>
      </c>
      <c r="I118" s="7">
        <f t="shared" si="10"/>
        <v>2126.8999999999996</v>
      </c>
      <c r="J118" s="7">
        <f t="shared" si="10"/>
        <v>0</v>
      </c>
    </row>
    <row r="119" spans="1:10" x14ac:dyDescent="0.25">
      <c r="A119" s="58"/>
      <c r="B119" s="48"/>
      <c r="C119" s="10"/>
      <c r="D119" s="10"/>
      <c r="E119" s="10">
        <v>2017</v>
      </c>
      <c r="F119" s="7">
        <f t="shared" si="10"/>
        <v>3309.32</v>
      </c>
      <c r="G119" s="7">
        <f t="shared" si="10"/>
        <v>0</v>
      </c>
      <c r="H119" s="7">
        <f t="shared" si="10"/>
        <v>0</v>
      </c>
      <c r="I119" s="7">
        <f>I126+I133+I140+I147+I154+I161</f>
        <v>3309.32</v>
      </c>
      <c r="J119" s="7">
        <f t="shared" si="10"/>
        <v>0</v>
      </c>
    </row>
    <row r="120" spans="1:10" x14ac:dyDescent="0.25">
      <c r="A120" s="58"/>
      <c r="B120" s="48"/>
      <c r="C120" s="10"/>
      <c r="D120" s="10"/>
      <c r="E120" s="10">
        <v>2018</v>
      </c>
      <c r="F120" s="7">
        <f t="shared" si="10"/>
        <v>2586.3999999999996</v>
      </c>
      <c r="G120" s="7">
        <f t="shared" si="10"/>
        <v>0</v>
      </c>
      <c r="H120" s="7">
        <f t="shared" si="10"/>
        <v>0</v>
      </c>
      <c r="I120" s="7">
        <f t="shared" si="10"/>
        <v>2586.3999999999996</v>
      </c>
      <c r="J120" s="7">
        <f t="shared" si="10"/>
        <v>0</v>
      </c>
    </row>
    <row r="121" spans="1:10" x14ac:dyDescent="0.25">
      <c r="A121" s="58"/>
      <c r="B121" s="48"/>
      <c r="C121" s="10"/>
      <c r="D121" s="10"/>
      <c r="E121" s="10">
        <v>2019</v>
      </c>
      <c r="F121" s="7">
        <f t="shared" si="10"/>
        <v>2657.5520000000001</v>
      </c>
      <c r="G121" s="7">
        <f t="shared" si="10"/>
        <v>0</v>
      </c>
      <c r="H121" s="7">
        <f t="shared" si="10"/>
        <v>0</v>
      </c>
      <c r="I121" s="7">
        <f t="shared" si="10"/>
        <v>2657.5520000000001</v>
      </c>
      <c r="J121" s="7">
        <f t="shared" si="10"/>
        <v>0</v>
      </c>
    </row>
    <row r="122" spans="1:10" x14ac:dyDescent="0.25">
      <c r="A122" s="58"/>
      <c r="B122" s="49"/>
      <c r="C122" s="10"/>
      <c r="D122" s="10"/>
      <c r="E122" s="10">
        <v>2020</v>
      </c>
      <c r="F122" s="7">
        <f t="shared" si="10"/>
        <v>2682.4</v>
      </c>
      <c r="G122" s="7">
        <f t="shared" si="10"/>
        <v>0</v>
      </c>
      <c r="H122" s="7">
        <f t="shared" si="10"/>
        <v>0</v>
      </c>
      <c r="I122" s="7">
        <f t="shared" si="10"/>
        <v>2682.4</v>
      </c>
      <c r="J122" s="7">
        <f t="shared" si="10"/>
        <v>0</v>
      </c>
    </row>
    <row r="123" spans="1:10" x14ac:dyDescent="0.25">
      <c r="A123" s="53" t="s">
        <v>32</v>
      </c>
      <c r="B123" s="53" t="s">
        <v>19</v>
      </c>
      <c r="C123" s="25">
        <v>2014</v>
      </c>
      <c r="D123" s="25">
        <v>2020</v>
      </c>
      <c r="E123" s="25">
        <v>2014</v>
      </c>
      <c r="F123" s="26">
        <f>SUM(G123:J123)</f>
        <v>729.99999999999989</v>
      </c>
      <c r="G123" s="26">
        <v>0</v>
      </c>
      <c r="H123" s="26">
        <v>0</v>
      </c>
      <c r="I123" s="26">
        <v>729.99999999999989</v>
      </c>
      <c r="J123" s="26">
        <v>0</v>
      </c>
    </row>
    <row r="124" spans="1:10" x14ac:dyDescent="0.25">
      <c r="A124" s="54"/>
      <c r="B124" s="54"/>
      <c r="C124" s="25"/>
      <c r="D124" s="25"/>
      <c r="E124" s="25">
        <v>2015</v>
      </c>
      <c r="F124" s="26">
        <f t="shared" ref="F124:F164" si="11">SUM(G124:J124)</f>
        <v>420</v>
      </c>
      <c r="G124" s="26">
        <v>0</v>
      </c>
      <c r="H124" s="26">
        <v>0</v>
      </c>
      <c r="I124" s="26">
        <v>420</v>
      </c>
      <c r="J124" s="26">
        <v>0</v>
      </c>
    </row>
    <row r="125" spans="1:10" x14ac:dyDescent="0.25">
      <c r="A125" s="54"/>
      <c r="B125" s="54"/>
      <c r="C125" s="25"/>
      <c r="D125" s="25"/>
      <c r="E125" s="25">
        <v>2016</v>
      </c>
      <c r="F125" s="26">
        <f t="shared" si="11"/>
        <v>376.2</v>
      </c>
      <c r="G125" s="26">
        <v>0</v>
      </c>
      <c r="H125" s="26">
        <v>0</v>
      </c>
      <c r="I125" s="26">
        <v>376.2</v>
      </c>
      <c r="J125" s="26">
        <v>0</v>
      </c>
    </row>
    <row r="126" spans="1:10" x14ac:dyDescent="0.25">
      <c r="A126" s="54"/>
      <c r="B126" s="54"/>
      <c r="C126" s="25"/>
      <c r="D126" s="25"/>
      <c r="E126" s="25">
        <v>2017</v>
      </c>
      <c r="F126" s="26">
        <f t="shared" si="11"/>
        <v>872.92</v>
      </c>
      <c r="G126" s="26">
        <v>0</v>
      </c>
      <c r="H126" s="26">
        <v>0</v>
      </c>
      <c r="I126" s="26">
        <v>872.92</v>
      </c>
      <c r="J126" s="26">
        <v>0</v>
      </c>
    </row>
    <row r="127" spans="1:10" x14ac:dyDescent="0.25">
      <c r="A127" s="54"/>
      <c r="B127" s="54"/>
      <c r="C127" s="25"/>
      <c r="D127" s="25"/>
      <c r="E127" s="25">
        <v>2018</v>
      </c>
      <c r="F127" s="26">
        <f t="shared" si="11"/>
        <v>973.1</v>
      </c>
      <c r="G127" s="26">
        <v>0</v>
      </c>
      <c r="H127" s="26">
        <v>0</v>
      </c>
      <c r="I127" s="26">
        <v>973.1</v>
      </c>
      <c r="J127" s="26">
        <v>0</v>
      </c>
    </row>
    <row r="128" spans="1:10" x14ac:dyDescent="0.25">
      <c r="A128" s="54"/>
      <c r="B128" s="54"/>
      <c r="C128" s="25"/>
      <c r="D128" s="25"/>
      <c r="E128" s="25">
        <v>2019</v>
      </c>
      <c r="F128" s="26">
        <f t="shared" si="11"/>
        <v>1000.952</v>
      </c>
      <c r="G128" s="26">
        <v>0</v>
      </c>
      <c r="H128" s="26">
        <v>0</v>
      </c>
      <c r="I128" s="26">
        <v>1000.952</v>
      </c>
      <c r="J128" s="26">
        <v>0</v>
      </c>
    </row>
    <row r="129" spans="1:10" x14ac:dyDescent="0.25">
      <c r="A129" s="55"/>
      <c r="B129" s="55"/>
      <c r="C129" s="25"/>
      <c r="D129" s="25"/>
      <c r="E129" s="25">
        <v>2020</v>
      </c>
      <c r="F129" s="26">
        <f t="shared" si="11"/>
        <v>1030.3999999999999</v>
      </c>
      <c r="G129" s="26">
        <v>0</v>
      </c>
      <c r="H129" s="26">
        <v>0</v>
      </c>
      <c r="I129" s="26">
        <v>1030.3999999999999</v>
      </c>
      <c r="J129" s="26">
        <v>0</v>
      </c>
    </row>
    <row r="130" spans="1:10" ht="15" customHeight="1" x14ac:dyDescent="0.25">
      <c r="A130" s="53" t="s">
        <v>33</v>
      </c>
      <c r="B130" s="53" t="s">
        <v>19</v>
      </c>
      <c r="C130" s="25">
        <v>2014</v>
      </c>
      <c r="D130" s="25">
        <v>2020</v>
      </c>
      <c r="E130" s="25">
        <v>2014</v>
      </c>
      <c r="F130" s="26">
        <f t="shared" si="11"/>
        <v>252.6</v>
      </c>
      <c r="G130" s="26">
        <v>0</v>
      </c>
      <c r="H130" s="26">
        <v>0</v>
      </c>
      <c r="I130" s="26">
        <v>252.6</v>
      </c>
      <c r="J130" s="26">
        <v>0</v>
      </c>
    </row>
    <row r="131" spans="1:10" x14ac:dyDescent="0.25">
      <c r="A131" s="54"/>
      <c r="B131" s="54"/>
      <c r="C131" s="25"/>
      <c r="D131" s="25"/>
      <c r="E131" s="25">
        <v>2015</v>
      </c>
      <c r="F131" s="26">
        <f t="shared" si="11"/>
        <v>437.1</v>
      </c>
      <c r="G131" s="26">
        <v>0</v>
      </c>
      <c r="H131" s="26">
        <v>0</v>
      </c>
      <c r="I131" s="26">
        <v>437.1</v>
      </c>
      <c r="J131" s="26">
        <v>0</v>
      </c>
    </row>
    <row r="132" spans="1:10" x14ac:dyDescent="0.25">
      <c r="A132" s="54"/>
      <c r="B132" s="54"/>
      <c r="C132" s="25"/>
      <c r="D132" s="25"/>
      <c r="E132" s="25">
        <v>2016</v>
      </c>
      <c r="F132" s="26">
        <f t="shared" si="11"/>
        <v>530.29999999999995</v>
      </c>
      <c r="G132" s="26">
        <v>0</v>
      </c>
      <c r="H132" s="26">
        <v>0</v>
      </c>
      <c r="I132" s="26">
        <v>530.29999999999995</v>
      </c>
      <c r="J132" s="26">
        <v>0</v>
      </c>
    </row>
    <row r="133" spans="1:10" x14ac:dyDescent="0.25">
      <c r="A133" s="54"/>
      <c r="B133" s="54"/>
      <c r="C133" s="25"/>
      <c r="D133" s="25"/>
      <c r="E133" s="25">
        <v>2017</v>
      </c>
      <c r="F133" s="26">
        <f t="shared" si="11"/>
        <v>150</v>
      </c>
      <c r="G133" s="26">
        <v>0</v>
      </c>
      <c r="H133" s="26">
        <v>0</v>
      </c>
      <c r="I133" s="26">
        <v>150</v>
      </c>
      <c r="J133" s="26">
        <v>0</v>
      </c>
    </row>
    <row r="134" spans="1:10" x14ac:dyDescent="0.25">
      <c r="A134" s="54"/>
      <c r="B134" s="54"/>
      <c r="C134" s="25"/>
      <c r="D134" s="25"/>
      <c r="E134" s="25">
        <v>2018</v>
      </c>
      <c r="F134" s="26">
        <f t="shared" si="11"/>
        <v>150</v>
      </c>
      <c r="G134" s="26">
        <v>0</v>
      </c>
      <c r="H134" s="26">
        <v>0</v>
      </c>
      <c r="I134" s="26">
        <v>150</v>
      </c>
      <c r="J134" s="26">
        <v>0</v>
      </c>
    </row>
    <row r="135" spans="1:10" x14ac:dyDescent="0.25">
      <c r="A135" s="54"/>
      <c r="B135" s="54"/>
      <c r="C135" s="25"/>
      <c r="D135" s="25"/>
      <c r="E135" s="25">
        <v>2019</v>
      </c>
      <c r="F135" s="26">
        <f t="shared" si="11"/>
        <v>150</v>
      </c>
      <c r="G135" s="26">
        <v>0</v>
      </c>
      <c r="H135" s="26">
        <v>0</v>
      </c>
      <c r="I135" s="26">
        <v>150</v>
      </c>
      <c r="J135" s="26">
        <v>0</v>
      </c>
    </row>
    <row r="136" spans="1:10" x14ac:dyDescent="0.25">
      <c r="A136" s="55"/>
      <c r="B136" s="55"/>
      <c r="C136" s="25"/>
      <c r="D136" s="25"/>
      <c r="E136" s="25">
        <v>2020</v>
      </c>
      <c r="F136" s="26">
        <f t="shared" si="11"/>
        <v>100</v>
      </c>
      <c r="G136" s="26">
        <v>0</v>
      </c>
      <c r="H136" s="26">
        <v>0</v>
      </c>
      <c r="I136" s="26">
        <v>100</v>
      </c>
      <c r="J136" s="26">
        <v>0</v>
      </c>
    </row>
    <row r="137" spans="1:10" ht="15" customHeight="1" x14ac:dyDescent="0.25">
      <c r="A137" s="53" t="s">
        <v>34</v>
      </c>
      <c r="B137" s="53" t="s">
        <v>19</v>
      </c>
      <c r="C137" s="25">
        <v>2014</v>
      </c>
      <c r="D137" s="25">
        <v>2020</v>
      </c>
      <c r="E137" s="25">
        <v>2014</v>
      </c>
      <c r="F137" s="26">
        <f t="shared" si="11"/>
        <v>645.9</v>
      </c>
      <c r="G137" s="26">
        <v>0</v>
      </c>
      <c r="H137" s="26">
        <v>0</v>
      </c>
      <c r="I137" s="26">
        <v>645.9</v>
      </c>
      <c r="J137" s="26">
        <v>0</v>
      </c>
    </row>
    <row r="138" spans="1:10" x14ac:dyDescent="0.25">
      <c r="A138" s="54"/>
      <c r="B138" s="54"/>
      <c r="C138" s="25"/>
      <c r="D138" s="25"/>
      <c r="E138" s="25">
        <v>2015</v>
      </c>
      <c r="F138" s="26">
        <f t="shared" si="11"/>
        <v>620.1</v>
      </c>
      <c r="G138" s="26">
        <v>0</v>
      </c>
      <c r="H138" s="26">
        <v>0</v>
      </c>
      <c r="I138" s="26">
        <v>620.1</v>
      </c>
      <c r="J138" s="26">
        <v>0</v>
      </c>
    </row>
    <row r="139" spans="1:10" x14ac:dyDescent="0.25">
      <c r="A139" s="54"/>
      <c r="B139" s="54"/>
      <c r="C139" s="25"/>
      <c r="D139" s="25"/>
      <c r="E139" s="25">
        <v>2016</v>
      </c>
      <c r="F139" s="26">
        <f t="shared" si="11"/>
        <v>726.6</v>
      </c>
      <c r="G139" s="26">
        <v>0</v>
      </c>
      <c r="H139" s="26">
        <v>0</v>
      </c>
      <c r="I139" s="26">
        <v>726.6</v>
      </c>
      <c r="J139" s="26">
        <v>0</v>
      </c>
    </row>
    <row r="140" spans="1:10" x14ac:dyDescent="0.25">
      <c r="A140" s="54"/>
      <c r="B140" s="54"/>
      <c r="C140" s="25"/>
      <c r="D140" s="25"/>
      <c r="E140" s="25">
        <v>2017</v>
      </c>
      <c r="F140" s="26">
        <f t="shared" si="11"/>
        <v>826</v>
      </c>
      <c r="G140" s="26">
        <v>0</v>
      </c>
      <c r="H140" s="26">
        <v>0</v>
      </c>
      <c r="I140" s="26">
        <v>826</v>
      </c>
      <c r="J140" s="26">
        <v>0</v>
      </c>
    </row>
    <row r="141" spans="1:10" x14ac:dyDescent="0.25">
      <c r="A141" s="54"/>
      <c r="B141" s="54"/>
      <c r="C141" s="25"/>
      <c r="D141" s="25"/>
      <c r="E141" s="25">
        <v>2018</v>
      </c>
      <c r="F141" s="26">
        <f t="shared" si="11"/>
        <v>892.1</v>
      </c>
      <c r="G141" s="26">
        <v>0</v>
      </c>
      <c r="H141" s="26">
        <v>0</v>
      </c>
      <c r="I141" s="26">
        <v>892.1</v>
      </c>
      <c r="J141" s="26">
        <v>0</v>
      </c>
    </row>
    <row r="142" spans="1:10" x14ac:dyDescent="0.25">
      <c r="A142" s="54"/>
      <c r="B142" s="54"/>
      <c r="C142" s="25"/>
      <c r="D142" s="25"/>
      <c r="E142" s="25">
        <v>2019</v>
      </c>
      <c r="F142" s="26">
        <f t="shared" si="11"/>
        <v>918.6</v>
      </c>
      <c r="G142" s="26">
        <v>0</v>
      </c>
      <c r="H142" s="26">
        <v>0</v>
      </c>
      <c r="I142" s="26">
        <v>918.6</v>
      </c>
      <c r="J142" s="26">
        <v>0</v>
      </c>
    </row>
    <row r="143" spans="1:10" x14ac:dyDescent="0.25">
      <c r="A143" s="55"/>
      <c r="B143" s="55"/>
      <c r="C143" s="25"/>
      <c r="D143" s="25"/>
      <c r="E143" s="25">
        <v>2020</v>
      </c>
      <c r="F143" s="26">
        <f t="shared" si="11"/>
        <v>946.2</v>
      </c>
      <c r="G143" s="26">
        <v>0</v>
      </c>
      <c r="H143" s="26">
        <v>0</v>
      </c>
      <c r="I143" s="26">
        <v>946.2</v>
      </c>
      <c r="J143" s="26">
        <v>0</v>
      </c>
    </row>
    <row r="144" spans="1:10" ht="15" customHeight="1" x14ac:dyDescent="0.25">
      <c r="A144" s="53" t="s">
        <v>35</v>
      </c>
      <c r="B144" s="53" t="s">
        <v>19</v>
      </c>
      <c r="C144" s="25">
        <v>2014</v>
      </c>
      <c r="D144" s="25">
        <v>2020</v>
      </c>
      <c r="E144" s="25">
        <v>2014</v>
      </c>
      <c r="F144" s="26">
        <f t="shared" si="11"/>
        <v>615.20000000000005</v>
      </c>
      <c r="G144" s="26">
        <v>0</v>
      </c>
      <c r="H144" s="26">
        <v>0</v>
      </c>
      <c r="I144" s="26">
        <v>615.20000000000005</v>
      </c>
      <c r="J144" s="26">
        <v>0</v>
      </c>
    </row>
    <row r="145" spans="1:10" x14ac:dyDescent="0.25">
      <c r="A145" s="54"/>
      <c r="B145" s="54"/>
      <c r="C145" s="25"/>
      <c r="D145" s="25"/>
      <c r="E145" s="25">
        <v>2015</v>
      </c>
      <c r="F145" s="26">
        <f t="shared" si="11"/>
        <v>476.6</v>
      </c>
      <c r="G145" s="26">
        <v>0</v>
      </c>
      <c r="H145" s="26">
        <v>0</v>
      </c>
      <c r="I145" s="26">
        <v>476.6</v>
      </c>
      <c r="J145" s="26">
        <v>0</v>
      </c>
    </row>
    <row r="146" spans="1:10" x14ac:dyDescent="0.25">
      <c r="A146" s="54"/>
      <c r="B146" s="54"/>
      <c r="C146" s="25"/>
      <c r="D146" s="25"/>
      <c r="E146" s="25">
        <v>2016</v>
      </c>
      <c r="F146" s="26">
        <f t="shared" si="11"/>
        <v>152.5</v>
      </c>
      <c r="G146" s="26">
        <v>0</v>
      </c>
      <c r="H146" s="26">
        <v>0</v>
      </c>
      <c r="I146" s="26">
        <v>152.5</v>
      </c>
      <c r="J146" s="26">
        <v>0</v>
      </c>
    </row>
    <row r="147" spans="1:10" x14ac:dyDescent="0.25">
      <c r="A147" s="54"/>
      <c r="B147" s="54"/>
      <c r="C147" s="25"/>
      <c r="D147" s="25"/>
      <c r="E147" s="25">
        <v>2017</v>
      </c>
      <c r="F147" s="26">
        <f t="shared" si="11"/>
        <v>1000</v>
      </c>
      <c r="G147" s="26">
        <v>0</v>
      </c>
      <c r="H147" s="26">
        <v>0</v>
      </c>
      <c r="I147" s="26">
        <v>1000</v>
      </c>
      <c r="J147" s="26">
        <v>0</v>
      </c>
    </row>
    <row r="148" spans="1:10" x14ac:dyDescent="0.25">
      <c r="A148" s="54"/>
      <c r="B148" s="54"/>
      <c r="C148" s="25"/>
      <c r="D148" s="25"/>
      <c r="E148" s="25">
        <v>2018</v>
      </c>
      <c r="F148" s="26">
        <f t="shared" si="11"/>
        <v>0</v>
      </c>
      <c r="G148" s="26">
        <v>0</v>
      </c>
      <c r="H148" s="26">
        <v>0</v>
      </c>
      <c r="I148" s="26">
        <v>0</v>
      </c>
      <c r="J148" s="26">
        <v>0</v>
      </c>
    </row>
    <row r="149" spans="1:10" x14ac:dyDescent="0.25">
      <c r="A149" s="54"/>
      <c r="B149" s="54"/>
      <c r="C149" s="25"/>
      <c r="D149" s="25"/>
      <c r="E149" s="25">
        <v>2019</v>
      </c>
      <c r="F149" s="26">
        <f t="shared" si="11"/>
        <v>0</v>
      </c>
      <c r="G149" s="26">
        <v>0</v>
      </c>
      <c r="H149" s="26">
        <v>0</v>
      </c>
      <c r="I149" s="26">
        <v>0</v>
      </c>
      <c r="J149" s="26">
        <v>0</v>
      </c>
    </row>
    <row r="150" spans="1:10" x14ac:dyDescent="0.25">
      <c r="A150" s="55"/>
      <c r="B150" s="55"/>
      <c r="C150" s="25"/>
      <c r="D150" s="25"/>
      <c r="E150" s="25">
        <v>2020</v>
      </c>
      <c r="F150" s="26">
        <f t="shared" si="11"/>
        <v>0</v>
      </c>
      <c r="G150" s="26">
        <v>0</v>
      </c>
      <c r="H150" s="26">
        <v>0</v>
      </c>
      <c r="I150" s="26">
        <v>0</v>
      </c>
      <c r="J150" s="26">
        <v>0</v>
      </c>
    </row>
    <row r="151" spans="1:10" ht="15" customHeight="1" x14ac:dyDescent="0.25">
      <c r="A151" s="53" t="s">
        <v>36</v>
      </c>
      <c r="B151" s="53" t="s">
        <v>19</v>
      </c>
      <c r="C151" s="25">
        <v>2014</v>
      </c>
      <c r="D151" s="25">
        <v>2020</v>
      </c>
      <c r="E151" s="25">
        <v>2014</v>
      </c>
      <c r="F151" s="26">
        <f t="shared" si="11"/>
        <v>206.40000000000003</v>
      </c>
      <c r="G151" s="26">
        <v>0</v>
      </c>
      <c r="H151" s="26">
        <v>0</v>
      </c>
      <c r="I151" s="26">
        <v>206.40000000000003</v>
      </c>
      <c r="J151" s="26">
        <v>0</v>
      </c>
    </row>
    <row r="152" spans="1:10" x14ac:dyDescent="0.25">
      <c r="A152" s="54"/>
      <c r="B152" s="54"/>
      <c r="C152" s="25"/>
      <c r="D152" s="25"/>
      <c r="E152" s="25">
        <v>2015</v>
      </c>
      <c r="F152" s="26">
        <f t="shared" si="11"/>
        <v>262.49</v>
      </c>
      <c r="G152" s="26">
        <v>0</v>
      </c>
      <c r="H152" s="26">
        <v>0</v>
      </c>
      <c r="I152" s="26">
        <v>262.49</v>
      </c>
      <c r="J152" s="26">
        <v>0</v>
      </c>
    </row>
    <row r="153" spans="1:10" x14ac:dyDescent="0.25">
      <c r="A153" s="54"/>
      <c r="B153" s="54"/>
      <c r="C153" s="25"/>
      <c r="D153" s="25"/>
      <c r="E153" s="25">
        <v>2016</v>
      </c>
      <c r="F153" s="26">
        <f t="shared" si="11"/>
        <v>253.3</v>
      </c>
      <c r="G153" s="26">
        <v>0</v>
      </c>
      <c r="H153" s="26">
        <v>0</v>
      </c>
      <c r="I153" s="26">
        <v>253.3</v>
      </c>
      <c r="J153" s="26">
        <v>0</v>
      </c>
    </row>
    <row r="154" spans="1:10" x14ac:dyDescent="0.25">
      <c r="A154" s="54"/>
      <c r="B154" s="54"/>
      <c r="C154" s="25"/>
      <c r="D154" s="25"/>
      <c r="E154" s="25">
        <v>2017</v>
      </c>
      <c r="F154" s="26">
        <f>SUM(G154:J154)</f>
        <v>460.4</v>
      </c>
      <c r="G154" s="26">
        <v>0</v>
      </c>
      <c r="H154" s="26">
        <v>0</v>
      </c>
      <c r="I154" s="26">
        <v>460.4</v>
      </c>
      <c r="J154" s="26">
        <v>0</v>
      </c>
    </row>
    <row r="155" spans="1:10" x14ac:dyDescent="0.25">
      <c r="A155" s="54"/>
      <c r="B155" s="54"/>
      <c r="C155" s="25"/>
      <c r="D155" s="25"/>
      <c r="E155" s="25">
        <v>2018</v>
      </c>
      <c r="F155" s="26">
        <f t="shared" si="11"/>
        <v>571.20000000000005</v>
      </c>
      <c r="G155" s="26">
        <v>0</v>
      </c>
      <c r="H155" s="26">
        <v>0</v>
      </c>
      <c r="I155" s="26">
        <v>571.20000000000005</v>
      </c>
      <c r="J155" s="26">
        <v>0</v>
      </c>
    </row>
    <row r="156" spans="1:10" x14ac:dyDescent="0.25">
      <c r="A156" s="54"/>
      <c r="B156" s="54"/>
      <c r="C156" s="25"/>
      <c r="D156" s="25"/>
      <c r="E156" s="25">
        <v>2019</v>
      </c>
      <c r="F156" s="26">
        <f t="shared" si="11"/>
        <v>588</v>
      </c>
      <c r="G156" s="26">
        <v>0</v>
      </c>
      <c r="H156" s="26">
        <v>0</v>
      </c>
      <c r="I156" s="26">
        <v>588</v>
      </c>
      <c r="J156" s="26">
        <v>0</v>
      </c>
    </row>
    <row r="157" spans="1:10" x14ac:dyDescent="0.25">
      <c r="A157" s="55"/>
      <c r="B157" s="55"/>
      <c r="C157" s="25"/>
      <c r="D157" s="25"/>
      <c r="E157" s="25">
        <v>2020</v>
      </c>
      <c r="F157" s="26">
        <f t="shared" si="11"/>
        <v>605.80000000000007</v>
      </c>
      <c r="G157" s="26">
        <v>0</v>
      </c>
      <c r="H157" s="26">
        <v>0</v>
      </c>
      <c r="I157" s="26">
        <v>605.80000000000007</v>
      </c>
      <c r="J157" s="26">
        <v>0</v>
      </c>
    </row>
    <row r="158" spans="1:10" x14ac:dyDescent="0.25">
      <c r="A158" s="53" t="s">
        <v>37</v>
      </c>
      <c r="B158" s="53" t="s">
        <v>19</v>
      </c>
      <c r="C158" s="25">
        <v>2014</v>
      </c>
      <c r="D158" s="25">
        <v>2020</v>
      </c>
      <c r="E158" s="25">
        <v>2014</v>
      </c>
      <c r="F158" s="26">
        <f t="shared" si="11"/>
        <v>0</v>
      </c>
      <c r="G158" s="26">
        <v>0</v>
      </c>
      <c r="H158" s="26">
        <v>0</v>
      </c>
      <c r="I158" s="26">
        <v>0</v>
      </c>
      <c r="J158" s="26">
        <v>0</v>
      </c>
    </row>
    <row r="159" spans="1:10" x14ac:dyDescent="0.25">
      <c r="A159" s="54"/>
      <c r="B159" s="54"/>
      <c r="C159" s="25"/>
      <c r="D159" s="25"/>
      <c r="E159" s="25">
        <v>2015</v>
      </c>
      <c r="F159" s="26">
        <f t="shared" si="11"/>
        <v>125.4</v>
      </c>
      <c r="G159" s="26">
        <v>0</v>
      </c>
      <c r="H159" s="26">
        <v>0</v>
      </c>
      <c r="I159" s="26">
        <v>125.4</v>
      </c>
      <c r="J159" s="26">
        <v>0</v>
      </c>
    </row>
    <row r="160" spans="1:10" x14ac:dyDescent="0.25">
      <c r="A160" s="54"/>
      <c r="B160" s="54"/>
      <c r="C160" s="25"/>
      <c r="D160" s="25"/>
      <c r="E160" s="25">
        <v>2016</v>
      </c>
      <c r="F160" s="26">
        <f t="shared" si="11"/>
        <v>88</v>
      </c>
      <c r="G160" s="26">
        <v>0</v>
      </c>
      <c r="H160" s="26">
        <v>0</v>
      </c>
      <c r="I160" s="26">
        <v>88</v>
      </c>
      <c r="J160" s="26">
        <v>0</v>
      </c>
    </row>
    <row r="161" spans="1:10" x14ac:dyDescent="0.25">
      <c r="A161" s="54"/>
      <c r="B161" s="54"/>
      <c r="C161" s="25"/>
      <c r="D161" s="25"/>
      <c r="E161" s="25">
        <v>2017</v>
      </c>
      <c r="F161" s="26">
        <f t="shared" si="11"/>
        <v>0</v>
      </c>
      <c r="G161" s="26">
        <v>0</v>
      </c>
      <c r="H161" s="26">
        <v>0</v>
      </c>
      <c r="I161" s="26">
        <v>0</v>
      </c>
      <c r="J161" s="26">
        <v>0</v>
      </c>
    </row>
    <row r="162" spans="1:10" x14ac:dyDescent="0.25">
      <c r="A162" s="54"/>
      <c r="B162" s="54"/>
      <c r="C162" s="25"/>
      <c r="D162" s="25"/>
      <c r="E162" s="25">
        <v>2018</v>
      </c>
      <c r="F162" s="26">
        <f t="shared" si="11"/>
        <v>0</v>
      </c>
      <c r="G162" s="26">
        <v>0</v>
      </c>
      <c r="H162" s="26">
        <v>0</v>
      </c>
      <c r="I162" s="26">
        <v>0</v>
      </c>
      <c r="J162" s="26">
        <v>0</v>
      </c>
    </row>
    <row r="163" spans="1:10" x14ac:dyDescent="0.25">
      <c r="A163" s="54"/>
      <c r="B163" s="54"/>
      <c r="C163" s="25"/>
      <c r="D163" s="25"/>
      <c r="E163" s="25">
        <v>2019</v>
      </c>
      <c r="F163" s="26">
        <f t="shared" si="11"/>
        <v>0</v>
      </c>
      <c r="G163" s="26">
        <v>0</v>
      </c>
      <c r="H163" s="26">
        <v>0</v>
      </c>
      <c r="I163" s="26">
        <v>0</v>
      </c>
      <c r="J163" s="26">
        <v>0</v>
      </c>
    </row>
    <row r="164" spans="1:10" x14ac:dyDescent="0.25">
      <c r="A164" s="55"/>
      <c r="B164" s="55"/>
      <c r="C164" s="25"/>
      <c r="D164" s="25"/>
      <c r="E164" s="25">
        <v>2020</v>
      </c>
      <c r="F164" s="26">
        <f t="shared" si="11"/>
        <v>0</v>
      </c>
      <c r="G164" s="26">
        <v>0</v>
      </c>
      <c r="H164" s="26">
        <v>0</v>
      </c>
      <c r="I164" s="26">
        <v>0</v>
      </c>
      <c r="J164" s="26">
        <v>0</v>
      </c>
    </row>
    <row r="165" spans="1:10" x14ac:dyDescent="0.25">
      <c r="A165" s="47" t="s">
        <v>111</v>
      </c>
      <c r="B165" s="47"/>
      <c r="C165" s="10">
        <v>2014</v>
      </c>
      <c r="D165" s="10">
        <v>2020</v>
      </c>
      <c r="E165" s="10">
        <v>2014</v>
      </c>
      <c r="F165" s="7">
        <f>F172+F179+F186+F193+F200+F207+F214</f>
        <v>2607.6120000000001</v>
      </c>
      <c r="G165" s="7">
        <f t="shared" ref="G165:J165" si="12">G172+G179+G186+G193+G200+G207+G214</f>
        <v>0</v>
      </c>
      <c r="H165" s="7">
        <f t="shared" si="12"/>
        <v>0</v>
      </c>
      <c r="I165" s="7">
        <f t="shared" si="12"/>
        <v>2607.6120000000001</v>
      </c>
      <c r="J165" s="7">
        <f t="shared" si="12"/>
        <v>0</v>
      </c>
    </row>
    <row r="166" spans="1:10" x14ac:dyDescent="0.25">
      <c r="A166" s="48"/>
      <c r="B166" s="48"/>
      <c r="C166" s="5"/>
      <c r="D166" s="5"/>
      <c r="E166" s="10">
        <v>2015</v>
      </c>
      <c r="F166" s="7">
        <f t="shared" ref="F166:J166" si="13">F173+F180+F187+F194+F201+F208+F215</f>
        <v>2744.7999999999997</v>
      </c>
      <c r="G166" s="7">
        <f t="shared" si="13"/>
        <v>0</v>
      </c>
      <c r="H166" s="7">
        <f t="shared" si="13"/>
        <v>0</v>
      </c>
      <c r="I166" s="7">
        <f t="shared" si="13"/>
        <v>2744.7999999999997</v>
      </c>
      <c r="J166" s="7">
        <f t="shared" si="13"/>
        <v>0</v>
      </c>
    </row>
    <row r="167" spans="1:10" x14ac:dyDescent="0.25">
      <c r="A167" s="48"/>
      <c r="B167" s="48"/>
      <c r="C167" s="5"/>
      <c r="D167" s="5"/>
      <c r="E167" s="10">
        <v>2016</v>
      </c>
      <c r="F167" s="7">
        <f>F174+F181+F188+F195+F202+F209+F216</f>
        <v>2741.1000000000004</v>
      </c>
      <c r="G167" s="7">
        <f t="shared" ref="G167:J167" si="14">G174+G181+G188+G195+G202+G209+G216</f>
        <v>0</v>
      </c>
      <c r="H167" s="7">
        <f t="shared" si="14"/>
        <v>0</v>
      </c>
      <c r="I167" s="7">
        <f t="shared" si="14"/>
        <v>2741.1000000000004</v>
      </c>
      <c r="J167" s="7">
        <f t="shared" si="14"/>
        <v>0</v>
      </c>
    </row>
    <row r="168" spans="1:10" x14ac:dyDescent="0.25">
      <c r="A168" s="48"/>
      <c r="B168" s="48"/>
      <c r="C168" s="5"/>
      <c r="D168" s="5"/>
      <c r="E168" s="10">
        <v>2017</v>
      </c>
      <c r="F168" s="7">
        <f t="shared" ref="F168:J168" si="15">F175+F182+F189+F196+F203+F210+F217</f>
        <v>2727.5400000000004</v>
      </c>
      <c r="G168" s="7">
        <f t="shared" si="15"/>
        <v>0</v>
      </c>
      <c r="H168" s="7">
        <f t="shared" si="15"/>
        <v>0</v>
      </c>
      <c r="I168" s="7">
        <f t="shared" si="15"/>
        <v>2727.5400000000004</v>
      </c>
      <c r="J168" s="7">
        <f t="shared" si="15"/>
        <v>0</v>
      </c>
    </row>
    <row r="169" spans="1:10" x14ac:dyDescent="0.25">
      <c r="A169" s="48"/>
      <c r="B169" s="48"/>
      <c r="C169" s="5"/>
      <c r="D169" s="5"/>
      <c r="E169" s="10">
        <v>2018</v>
      </c>
      <c r="F169" s="7">
        <f t="shared" ref="F169:J169" si="16">F176+F183+F190+F197+F204+F211+F218</f>
        <v>3184.84</v>
      </c>
      <c r="G169" s="7">
        <f t="shared" si="16"/>
        <v>0</v>
      </c>
      <c r="H169" s="7">
        <f t="shared" si="16"/>
        <v>0</v>
      </c>
      <c r="I169" s="7">
        <f t="shared" si="16"/>
        <v>3184.84</v>
      </c>
      <c r="J169" s="7">
        <f t="shared" si="16"/>
        <v>0</v>
      </c>
    </row>
    <row r="170" spans="1:10" x14ac:dyDescent="0.25">
      <c r="A170" s="48"/>
      <c r="B170" s="48"/>
      <c r="C170" s="5"/>
      <c r="D170" s="5"/>
      <c r="E170" s="10">
        <v>2019</v>
      </c>
      <c r="F170" s="7">
        <f t="shared" ref="F170:J170" si="17">F177+F184+F191+F198+F205+F212+F219</f>
        <v>3185.6400000000003</v>
      </c>
      <c r="G170" s="7">
        <f t="shared" si="17"/>
        <v>0</v>
      </c>
      <c r="H170" s="7">
        <f t="shared" si="17"/>
        <v>0</v>
      </c>
      <c r="I170" s="7">
        <f t="shared" si="17"/>
        <v>3185.6400000000003</v>
      </c>
      <c r="J170" s="7">
        <f t="shared" si="17"/>
        <v>0</v>
      </c>
    </row>
    <row r="171" spans="1:10" x14ac:dyDescent="0.25">
      <c r="A171" s="49"/>
      <c r="B171" s="49"/>
      <c r="C171" s="5"/>
      <c r="D171" s="5"/>
      <c r="E171" s="10">
        <v>2020</v>
      </c>
      <c r="F171" s="7">
        <f t="shared" ref="F171:J171" si="18">F178+F185+F192+F199+F206+F213+F220</f>
        <v>3210.88</v>
      </c>
      <c r="G171" s="7">
        <f t="shared" si="18"/>
        <v>0</v>
      </c>
      <c r="H171" s="7">
        <f t="shared" si="18"/>
        <v>0</v>
      </c>
      <c r="I171" s="7">
        <f t="shared" si="18"/>
        <v>3210.88</v>
      </c>
      <c r="J171" s="7">
        <f t="shared" si="18"/>
        <v>0</v>
      </c>
    </row>
    <row r="172" spans="1:10" x14ac:dyDescent="0.25">
      <c r="A172" s="53" t="s">
        <v>38</v>
      </c>
      <c r="B172" s="53" t="s">
        <v>19</v>
      </c>
      <c r="C172" s="25">
        <v>2014</v>
      </c>
      <c r="D172" s="25">
        <v>2020</v>
      </c>
      <c r="E172" s="25">
        <v>2014</v>
      </c>
      <c r="F172" s="26">
        <f>SUM(G172:J172)</f>
        <v>857.61200000000008</v>
      </c>
      <c r="G172" s="26">
        <v>0</v>
      </c>
      <c r="H172" s="26">
        <v>0</v>
      </c>
      <c r="I172" s="26">
        <v>857.61200000000008</v>
      </c>
      <c r="J172" s="26">
        <v>0</v>
      </c>
    </row>
    <row r="173" spans="1:10" x14ac:dyDescent="0.25">
      <c r="A173" s="54"/>
      <c r="B173" s="54"/>
      <c r="C173" s="31"/>
      <c r="D173" s="31"/>
      <c r="E173" s="25">
        <v>2015</v>
      </c>
      <c r="F173" s="26">
        <f t="shared" ref="F173:F220" si="19">SUM(G173:J173)</f>
        <v>763.8</v>
      </c>
      <c r="G173" s="26">
        <v>0</v>
      </c>
      <c r="H173" s="26">
        <v>0</v>
      </c>
      <c r="I173" s="26">
        <v>763.8</v>
      </c>
      <c r="J173" s="26">
        <v>0</v>
      </c>
    </row>
    <row r="174" spans="1:10" x14ac:dyDescent="0.25">
      <c r="A174" s="54"/>
      <c r="B174" s="54"/>
      <c r="C174" s="31"/>
      <c r="D174" s="31"/>
      <c r="E174" s="25">
        <v>2016</v>
      </c>
      <c r="F174" s="26">
        <f t="shared" si="19"/>
        <v>616.20000000000005</v>
      </c>
      <c r="G174" s="26">
        <v>0</v>
      </c>
      <c r="H174" s="26">
        <v>0</v>
      </c>
      <c r="I174" s="26">
        <v>616.20000000000005</v>
      </c>
      <c r="J174" s="26">
        <v>0</v>
      </c>
    </row>
    <row r="175" spans="1:10" x14ac:dyDescent="0.25">
      <c r="A175" s="54"/>
      <c r="B175" s="54"/>
      <c r="C175" s="31"/>
      <c r="D175" s="31"/>
      <c r="E175" s="25">
        <v>2017</v>
      </c>
      <c r="F175" s="26">
        <f t="shared" si="19"/>
        <v>1056.3400000000001</v>
      </c>
      <c r="G175" s="26">
        <v>0</v>
      </c>
      <c r="H175" s="26">
        <v>0</v>
      </c>
      <c r="I175" s="26">
        <v>1056.3400000000001</v>
      </c>
      <c r="J175" s="26">
        <v>0</v>
      </c>
    </row>
    <row r="176" spans="1:10" x14ac:dyDescent="0.25">
      <c r="A176" s="54"/>
      <c r="B176" s="54"/>
      <c r="C176" s="31"/>
      <c r="D176" s="31"/>
      <c r="E176" s="25">
        <v>2018</v>
      </c>
      <c r="F176" s="26">
        <f t="shared" si="19"/>
        <v>1056.3400000000001</v>
      </c>
      <c r="G176" s="26">
        <v>0</v>
      </c>
      <c r="H176" s="26">
        <v>0</v>
      </c>
      <c r="I176" s="26">
        <v>1056.3400000000001</v>
      </c>
      <c r="J176" s="26">
        <v>0</v>
      </c>
    </row>
    <row r="177" spans="1:10" x14ac:dyDescent="0.25">
      <c r="A177" s="54"/>
      <c r="B177" s="54"/>
      <c r="C177" s="31"/>
      <c r="D177" s="31"/>
      <c r="E177" s="25">
        <v>2019</v>
      </c>
      <c r="F177" s="26">
        <f t="shared" si="19"/>
        <v>1056.3400000000001</v>
      </c>
      <c r="G177" s="26">
        <v>0</v>
      </c>
      <c r="H177" s="26">
        <v>0</v>
      </c>
      <c r="I177" s="26">
        <v>1056.3400000000001</v>
      </c>
      <c r="J177" s="26">
        <v>0</v>
      </c>
    </row>
    <row r="178" spans="1:10" x14ac:dyDescent="0.25">
      <c r="A178" s="55"/>
      <c r="B178" s="55"/>
      <c r="C178" s="31"/>
      <c r="D178" s="31"/>
      <c r="E178" s="25">
        <v>2020</v>
      </c>
      <c r="F178" s="26">
        <f t="shared" si="19"/>
        <v>1056.3800000000001</v>
      </c>
      <c r="G178" s="26">
        <v>0</v>
      </c>
      <c r="H178" s="26">
        <v>0</v>
      </c>
      <c r="I178" s="26">
        <v>1056.3800000000001</v>
      </c>
      <c r="J178" s="26">
        <v>0</v>
      </c>
    </row>
    <row r="179" spans="1:10" ht="15" customHeight="1" x14ac:dyDescent="0.25">
      <c r="A179" s="53" t="s">
        <v>39</v>
      </c>
      <c r="B179" s="53" t="s">
        <v>19</v>
      </c>
      <c r="C179" s="25">
        <v>2014</v>
      </c>
      <c r="D179" s="25">
        <v>2020</v>
      </c>
      <c r="E179" s="25">
        <v>2014</v>
      </c>
      <c r="F179" s="26">
        <f t="shared" si="19"/>
        <v>966</v>
      </c>
      <c r="G179" s="26">
        <v>0</v>
      </c>
      <c r="H179" s="26">
        <v>0</v>
      </c>
      <c r="I179" s="26">
        <v>966</v>
      </c>
      <c r="J179" s="26">
        <v>0</v>
      </c>
    </row>
    <row r="180" spans="1:10" x14ac:dyDescent="0.25">
      <c r="A180" s="54"/>
      <c r="B180" s="54"/>
      <c r="C180" s="31"/>
      <c r="D180" s="31"/>
      <c r="E180" s="25">
        <v>2015</v>
      </c>
      <c r="F180" s="26">
        <f t="shared" si="19"/>
        <v>1576.6</v>
      </c>
      <c r="G180" s="26">
        <v>0</v>
      </c>
      <c r="H180" s="26">
        <v>0</v>
      </c>
      <c r="I180" s="26">
        <v>1576.6</v>
      </c>
      <c r="J180" s="26">
        <v>0</v>
      </c>
    </row>
    <row r="181" spans="1:10" x14ac:dyDescent="0.25">
      <c r="A181" s="54"/>
      <c r="B181" s="54"/>
      <c r="C181" s="31"/>
      <c r="D181" s="31"/>
      <c r="E181" s="25">
        <v>2016</v>
      </c>
      <c r="F181" s="26">
        <f t="shared" si="19"/>
        <v>1553.9</v>
      </c>
      <c r="G181" s="26">
        <v>0</v>
      </c>
      <c r="H181" s="26">
        <v>0</v>
      </c>
      <c r="I181" s="26">
        <v>1553.9</v>
      </c>
      <c r="J181" s="26">
        <v>0</v>
      </c>
    </row>
    <row r="182" spans="1:10" x14ac:dyDescent="0.25">
      <c r="A182" s="54"/>
      <c r="B182" s="54"/>
      <c r="C182" s="31"/>
      <c r="D182" s="31"/>
      <c r="E182" s="25">
        <v>2017</v>
      </c>
      <c r="F182" s="26">
        <f t="shared" si="19"/>
        <v>1468.3</v>
      </c>
      <c r="G182" s="26">
        <v>0</v>
      </c>
      <c r="H182" s="26">
        <v>0</v>
      </c>
      <c r="I182" s="26">
        <v>1468.3</v>
      </c>
      <c r="J182" s="26">
        <v>0</v>
      </c>
    </row>
    <row r="183" spans="1:10" x14ac:dyDescent="0.25">
      <c r="A183" s="54"/>
      <c r="B183" s="54"/>
      <c r="C183" s="31"/>
      <c r="D183" s="31"/>
      <c r="E183" s="25">
        <v>2018</v>
      </c>
      <c r="F183" s="26">
        <f t="shared" si="19"/>
        <v>1578</v>
      </c>
      <c r="G183" s="26">
        <v>0</v>
      </c>
      <c r="H183" s="26">
        <v>0</v>
      </c>
      <c r="I183" s="26">
        <v>1578</v>
      </c>
      <c r="J183" s="26">
        <v>0</v>
      </c>
    </row>
    <row r="184" spans="1:10" x14ac:dyDescent="0.25">
      <c r="A184" s="54"/>
      <c r="B184" s="54"/>
      <c r="C184" s="31"/>
      <c r="D184" s="31"/>
      <c r="E184" s="25">
        <v>2019</v>
      </c>
      <c r="F184" s="26">
        <f t="shared" si="19"/>
        <v>1624.8</v>
      </c>
      <c r="G184" s="26">
        <v>0</v>
      </c>
      <c r="H184" s="26">
        <v>0</v>
      </c>
      <c r="I184" s="26">
        <v>1624.8</v>
      </c>
      <c r="J184" s="26">
        <v>0</v>
      </c>
    </row>
    <row r="185" spans="1:10" x14ac:dyDescent="0.25">
      <c r="A185" s="55"/>
      <c r="B185" s="55"/>
      <c r="C185" s="31"/>
      <c r="D185" s="31"/>
      <c r="E185" s="25">
        <v>2020</v>
      </c>
      <c r="F185" s="26">
        <f t="shared" si="19"/>
        <v>1674</v>
      </c>
      <c r="G185" s="26">
        <v>0</v>
      </c>
      <c r="H185" s="26">
        <v>0</v>
      </c>
      <c r="I185" s="26">
        <v>1674</v>
      </c>
      <c r="J185" s="26">
        <v>0</v>
      </c>
    </row>
    <row r="186" spans="1:10" ht="15" customHeight="1" x14ac:dyDescent="0.25">
      <c r="A186" s="53" t="s">
        <v>40</v>
      </c>
      <c r="B186" s="53" t="s">
        <v>19</v>
      </c>
      <c r="C186" s="25">
        <v>2014</v>
      </c>
      <c r="D186" s="25">
        <v>2020</v>
      </c>
      <c r="E186" s="25">
        <v>2014</v>
      </c>
      <c r="F186" s="26">
        <f t="shared" si="19"/>
        <v>299</v>
      </c>
      <c r="G186" s="26">
        <v>0</v>
      </c>
      <c r="H186" s="26">
        <v>0</v>
      </c>
      <c r="I186" s="26">
        <v>299</v>
      </c>
      <c r="J186" s="26">
        <v>0</v>
      </c>
    </row>
    <row r="187" spans="1:10" x14ac:dyDescent="0.25">
      <c r="A187" s="54"/>
      <c r="B187" s="54"/>
      <c r="C187" s="31"/>
      <c r="D187" s="31"/>
      <c r="E187" s="25">
        <v>2015</v>
      </c>
      <c r="F187" s="26">
        <f t="shared" si="19"/>
        <v>77.8</v>
      </c>
      <c r="G187" s="26">
        <v>0</v>
      </c>
      <c r="H187" s="26">
        <v>0</v>
      </c>
      <c r="I187" s="26">
        <v>77.8</v>
      </c>
      <c r="J187" s="26">
        <v>0</v>
      </c>
    </row>
    <row r="188" spans="1:10" x14ac:dyDescent="0.25">
      <c r="A188" s="54"/>
      <c r="B188" s="54"/>
      <c r="C188" s="31"/>
      <c r="D188" s="31"/>
      <c r="E188" s="25">
        <v>2016</v>
      </c>
      <c r="F188" s="26">
        <f t="shared" si="19"/>
        <v>238.6</v>
      </c>
      <c r="G188" s="26">
        <v>0</v>
      </c>
      <c r="H188" s="26">
        <v>0</v>
      </c>
      <c r="I188" s="26">
        <v>238.6</v>
      </c>
      <c r="J188" s="26">
        <v>0</v>
      </c>
    </row>
    <row r="189" spans="1:10" x14ac:dyDescent="0.25">
      <c r="A189" s="54"/>
      <c r="B189" s="54"/>
      <c r="C189" s="31"/>
      <c r="D189" s="31"/>
      <c r="E189" s="25">
        <v>2017</v>
      </c>
      <c r="F189" s="26">
        <f t="shared" si="19"/>
        <v>53</v>
      </c>
      <c r="G189" s="26">
        <v>0</v>
      </c>
      <c r="H189" s="26">
        <v>0</v>
      </c>
      <c r="I189" s="26">
        <v>53</v>
      </c>
      <c r="J189" s="26">
        <v>0</v>
      </c>
    </row>
    <row r="190" spans="1:10" x14ac:dyDescent="0.25">
      <c r="A190" s="54"/>
      <c r="B190" s="54"/>
      <c r="C190" s="31"/>
      <c r="D190" s="31"/>
      <c r="E190" s="25">
        <v>2018</v>
      </c>
      <c r="F190" s="26">
        <f t="shared" si="19"/>
        <v>164</v>
      </c>
      <c r="G190" s="26">
        <v>0</v>
      </c>
      <c r="H190" s="26">
        <v>0</v>
      </c>
      <c r="I190" s="26">
        <v>164</v>
      </c>
      <c r="J190" s="26">
        <v>0</v>
      </c>
    </row>
    <row r="191" spans="1:10" x14ac:dyDescent="0.25">
      <c r="A191" s="54"/>
      <c r="B191" s="54"/>
      <c r="C191" s="31"/>
      <c r="D191" s="31"/>
      <c r="E191" s="25">
        <v>2019</v>
      </c>
      <c r="F191" s="26">
        <f t="shared" si="19"/>
        <v>210</v>
      </c>
      <c r="G191" s="26">
        <v>0</v>
      </c>
      <c r="H191" s="26">
        <v>0</v>
      </c>
      <c r="I191" s="26">
        <v>210</v>
      </c>
      <c r="J191" s="26">
        <v>0</v>
      </c>
    </row>
    <row r="192" spans="1:10" x14ac:dyDescent="0.25">
      <c r="A192" s="55"/>
      <c r="B192" s="55"/>
      <c r="C192" s="31"/>
      <c r="D192" s="31"/>
      <c r="E192" s="25">
        <v>2020</v>
      </c>
      <c r="F192" s="26">
        <f t="shared" si="19"/>
        <v>90</v>
      </c>
      <c r="G192" s="26">
        <v>0</v>
      </c>
      <c r="H192" s="26">
        <v>0</v>
      </c>
      <c r="I192" s="26">
        <v>90</v>
      </c>
      <c r="J192" s="26">
        <v>0</v>
      </c>
    </row>
    <row r="193" spans="1:10" x14ac:dyDescent="0.25">
      <c r="A193" s="53" t="s">
        <v>41</v>
      </c>
      <c r="B193" s="53" t="s">
        <v>19</v>
      </c>
      <c r="C193" s="25">
        <v>2014</v>
      </c>
      <c r="D193" s="25">
        <v>2020</v>
      </c>
      <c r="E193" s="25">
        <v>2014</v>
      </c>
      <c r="F193" s="26">
        <f t="shared" si="19"/>
        <v>252</v>
      </c>
      <c r="G193" s="26">
        <v>0</v>
      </c>
      <c r="H193" s="26">
        <v>0</v>
      </c>
      <c r="I193" s="26">
        <v>252</v>
      </c>
      <c r="J193" s="26">
        <v>0</v>
      </c>
    </row>
    <row r="194" spans="1:10" x14ac:dyDescent="0.25">
      <c r="A194" s="54"/>
      <c r="B194" s="54"/>
      <c r="C194" s="31"/>
      <c r="D194" s="31"/>
      <c r="E194" s="25">
        <v>2015</v>
      </c>
      <c r="F194" s="26">
        <f t="shared" si="19"/>
        <v>244.60000000000002</v>
      </c>
      <c r="G194" s="26">
        <v>0</v>
      </c>
      <c r="H194" s="26">
        <v>0</v>
      </c>
      <c r="I194" s="26">
        <v>244.60000000000002</v>
      </c>
      <c r="J194" s="26">
        <v>0</v>
      </c>
    </row>
    <row r="195" spans="1:10" x14ac:dyDescent="0.25">
      <c r="A195" s="54"/>
      <c r="B195" s="54"/>
      <c r="C195" s="31"/>
      <c r="D195" s="31"/>
      <c r="E195" s="25">
        <v>2016</v>
      </c>
      <c r="F195" s="26">
        <f t="shared" si="19"/>
        <v>217.3</v>
      </c>
      <c r="G195" s="26">
        <v>0</v>
      </c>
      <c r="H195" s="26">
        <v>0</v>
      </c>
      <c r="I195" s="26">
        <v>217.3</v>
      </c>
      <c r="J195" s="26">
        <v>0</v>
      </c>
    </row>
    <row r="196" spans="1:10" x14ac:dyDescent="0.25">
      <c r="A196" s="54"/>
      <c r="B196" s="54"/>
      <c r="C196" s="31"/>
      <c r="D196" s="31"/>
      <c r="E196" s="25">
        <v>2017</v>
      </c>
      <c r="F196" s="26">
        <f t="shared" si="19"/>
        <v>0</v>
      </c>
      <c r="G196" s="26">
        <v>0</v>
      </c>
      <c r="H196" s="26">
        <v>0</v>
      </c>
      <c r="I196" s="26">
        <v>0</v>
      </c>
      <c r="J196" s="26">
        <v>0</v>
      </c>
    </row>
    <row r="197" spans="1:10" x14ac:dyDescent="0.25">
      <c r="A197" s="54"/>
      <c r="B197" s="54"/>
      <c r="C197" s="31"/>
      <c r="D197" s="31"/>
      <c r="E197" s="25">
        <v>2018</v>
      </c>
      <c r="F197" s="26">
        <f t="shared" si="19"/>
        <v>101</v>
      </c>
      <c r="G197" s="26">
        <v>0</v>
      </c>
      <c r="H197" s="26">
        <v>0</v>
      </c>
      <c r="I197" s="26">
        <v>101</v>
      </c>
      <c r="J197" s="26">
        <v>0</v>
      </c>
    </row>
    <row r="198" spans="1:10" x14ac:dyDescent="0.25">
      <c r="A198" s="54"/>
      <c r="B198" s="54"/>
      <c r="C198" s="31"/>
      <c r="D198" s="31"/>
      <c r="E198" s="25">
        <v>2019</v>
      </c>
      <c r="F198" s="26">
        <f t="shared" si="19"/>
        <v>110.5</v>
      </c>
      <c r="G198" s="26">
        <v>0</v>
      </c>
      <c r="H198" s="26">
        <v>0</v>
      </c>
      <c r="I198" s="26">
        <v>110.5</v>
      </c>
      <c r="J198" s="26">
        <v>0</v>
      </c>
    </row>
    <row r="199" spans="1:10" x14ac:dyDescent="0.25">
      <c r="A199" s="55"/>
      <c r="B199" s="55"/>
      <c r="C199" s="31"/>
      <c r="D199" s="31"/>
      <c r="E199" s="25">
        <v>2020</v>
      </c>
      <c r="F199" s="26">
        <f t="shared" si="19"/>
        <v>146.5</v>
      </c>
      <c r="G199" s="26">
        <v>0</v>
      </c>
      <c r="H199" s="26">
        <v>0</v>
      </c>
      <c r="I199" s="26">
        <v>146.5</v>
      </c>
      <c r="J199" s="26">
        <v>0</v>
      </c>
    </row>
    <row r="200" spans="1:10" ht="15" customHeight="1" x14ac:dyDescent="0.25">
      <c r="A200" s="53" t="s">
        <v>42</v>
      </c>
      <c r="B200" s="53" t="s">
        <v>19</v>
      </c>
      <c r="C200" s="25">
        <v>2014</v>
      </c>
      <c r="D200" s="25">
        <v>2020</v>
      </c>
      <c r="E200" s="25">
        <v>2014</v>
      </c>
      <c r="F200" s="26">
        <f t="shared" si="19"/>
        <v>183</v>
      </c>
      <c r="G200" s="26">
        <v>0</v>
      </c>
      <c r="H200" s="26">
        <v>0</v>
      </c>
      <c r="I200" s="26">
        <v>183</v>
      </c>
      <c r="J200" s="26">
        <v>0</v>
      </c>
    </row>
    <row r="201" spans="1:10" x14ac:dyDescent="0.25">
      <c r="A201" s="54"/>
      <c r="B201" s="54"/>
      <c r="C201" s="31"/>
      <c r="D201" s="31"/>
      <c r="E201" s="25">
        <v>2015</v>
      </c>
      <c r="F201" s="26">
        <f t="shared" si="19"/>
        <v>52</v>
      </c>
      <c r="G201" s="26">
        <v>0</v>
      </c>
      <c r="H201" s="26">
        <v>0</v>
      </c>
      <c r="I201" s="26">
        <v>52</v>
      </c>
      <c r="J201" s="26">
        <v>0</v>
      </c>
    </row>
    <row r="202" spans="1:10" x14ac:dyDescent="0.25">
      <c r="A202" s="54"/>
      <c r="B202" s="54"/>
      <c r="C202" s="31"/>
      <c r="D202" s="31"/>
      <c r="E202" s="25">
        <v>2016</v>
      </c>
      <c r="F202" s="26">
        <f t="shared" si="19"/>
        <v>93</v>
      </c>
      <c r="G202" s="26">
        <v>0</v>
      </c>
      <c r="H202" s="26">
        <v>0</v>
      </c>
      <c r="I202" s="26">
        <v>93</v>
      </c>
      <c r="J202" s="26">
        <v>0</v>
      </c>
    </row>
    <row r="203" spans="1:10" x14ac:dyDescent="0.25">
      <c r="A203" s="54"/>
      <c r="B203" s="54"/>
      <c r="C203" s="31"/>
      <c r="D203" s="31"/>
      <c r="E203" s="25">
        <v>2017</v>
      </c>
      <c r="F203" s="26">
        <f t="shared" si="19"/>
        <v>101.9</v>
      </c>
      <c r="G203" s="26">
        <v>0</v>
      </c>
      <c r="H203" s="26">
        <v>0</v>
      </c>
      <c r="I203" s="26">
        <v>101.9</v>
      </c>
      <c r="J203" s="26">
        <v>0</v>
      </c>
    </row>
    <row r="204" spans="1:10" x14ac:dyDescent="0.25">
      <c r="A204" s="54"/>
      <c r="B204" s="54"/>
      <c r="C204" s="31"/>
      <c r="D204" s="31"/>
      <c r="E204" s="25">
        <v>2018</v>
      </c>
      <c r="F204" s="26">
        <f t="shared" si="19"/>
        <v>189.5</v>
      </c>
      <c r="G204" s="26">
        <v>0</v>
      </c>
      <c r="H204" s="26">
        <v>0</v>
      </c>
      <c r="I204" s="26">
        <v>189.5</v>
      </c>
      <c r="J204" s="26">
        <v>0</v>
      </c>
    </row>
    <row r="205" spans="1:10" x14ac:dyDescent="0.25">
      <c r="A205" s="54"/>
      <c r="B205" s="54"/>
      <c r="C205" s="31"/>
      <c r="D205" s="31"/>
      <c r="E205" s="25">
        <v>2019</v>
      </c>
      <c r="F205" s="26">
        <f t="shared" si="19"/>
        <v>136</v>
      </c>
      <c r="G205" s="26">
        <v>0</v>
      </c>
      <c r="H205" s="26">
        <v>0</v>
      </c>
      <c r="I205" s="26">
        <v>136</v>
      </c>
      <c r="J205" s="26">
        <v>0</v>
      </c>
    </row>
    <row r="206" spans="1:10" x14ac:dyDescent="0.25">
      <c r="A206" s="55"/>
      <c r="B206" s="55"/>
      <c r="C206" s="31"/>
      <c r="D206" s="31"/>
      <c r="E206" s="25">
        <v>2020</v>
      </c>
      <c r="F206" s="26">
        <f t="shared" si="19"/>
        <v>196</v>
      </c>
      <c r="G206" s="26">
        <v>0</v>
      </c>
      <c r="H206" s="26">
        <v>0</v>
      </c>
      <c r="I206" s="26">
        <v>196</v>
      </c>
      <c r="J206" s="26">
        <v>0</v>
      </c>
    </row>
    <row r="207" spans="1:10" ht="15" customHeight="1" x14ac:dyDescent="0.25">
      <c r="A207" s="56" t="s">
        <v>43</v>
      </c>
      <c r="B207" s="53" t="s">
        <v>19</v>
      </c>
      <c r="C207" s="25">
        <v>2014</v>
      </c>
      <c r="D207" s="25">
        <v>2020</v>
      </c>
      <c r="E207" s="25">
        <v>2014</v>
      </c>
      <c r="F207" s="26">
        <f t="shared" si="19"/>
        <v>0</v>
      </c>
      <c r="G207" s="26">
        <v>0</v>
      </c>
      <c r="H207" s="26">
        <v>0</v>
      </c>
      <c r="I207" s="26">
        <v>0</v>
      </c>
      <c r="J207" s="26">
        <v>0</v>
      </c>
    </row>
    <row r="208" spans="1:10" x14ac:dyDescent="0.25">
      <c r="A208" s="56"/>
      <c r="B208" s="54"/>
      <c r="C208" s="31"/>
      <c r="D208" s="31"/>
      <c r="E208" s="25">
        <v>2015</v>
      </c>
      <c r="F208" s="26">
        <f t="shared" si="19"/>
        <v>0</v>
      </c>
      <c r="G208" s="26">
        <v>0</v>
      </c>
      <c r="H208" s="26">
        <v>0</v>
      </c>
      <c r="I208" s="26">
        <v>0</v>
      </c>
      <c r="J208" s="26">
        <v>0</v>
      </c>
    </row>
    <row r="209" spans="1:10" x14ac:dyDescent="0.25">
      <c r="A209" s="57"/>
      <c r="B209" s="54"/>
      <c r="C209" s="31"/>
      <c r="D209" s="31"/>
      <c r="E209" s="25">
        <v>2016</v>
      </c>
      <c r="F209" s="26">
        <f t="shared" si="19"/>
        <v>10</v>
      </c>
      <c r="G209" s="26">
        <v>0</v>
      </c>
      <c r="H209" s="26">
        <v>0</v>
      </c>
      <c r="I209" s="26">
        <v>10</v>
      </c>
      <c r="J209" s="26">
        <v>0</v>
      </c>
    </row>
    <row r="210" spans="1:10" x14ac:dyDescent="0.25">
      <c r="A210" s="57"/>
      <c r="B210" s="54"/>
      <c r="C210" s="31"/>
      <c r="D210" s="31"/>
      <c r="E210" s="25">
        <v>2017</v>
      </c>
      <c r="F210" s="26">
        <f t="shared" si="19"/>
        <v>0</v>
      </c>
      <c r="G210" s="26">
        <v>0</v>
      </c>
      <c r="H210" s="26">
        <v>0</v>
      </c>
      <c r="I210" s="26">
        <v>0</v>
      </c>
      <c r="J210" s="26">
        <v>0</v>
      </c>
    </row>
    <row r="211" spans="1:10" x14ac:dyDescent="0.25">
      <c r="A211" s="57"/>
      <c r="B211" s="54"/>
      <c r="C211" s="31"/>
      <c r="D211" s="31"/>
      <c r="E211" s="25">
        <v>2018</v>
      </c>
      <c r="F211" s="26">
        <f t="shared" si="19"/>
        <v>48</v>
      </c>
      <c r="G211" s="26">
        <v>0</v>
      </c>
      <c r="H211" s="26">
        <v>0</v>
      </c>
      <c r="I211" s="26">
        <v>48</v>
      </c>
      <c r="J211" s="26">
        <v>0</v>
      </c>
    </row>
    <row r="212" spans="1:10" x14ac:dyDescent="0.25">
      <c r="A212" s="57"/>
      <c r="B212" s="54"/>
      <c r="C212" s="31"/>
      <c r="D212" s="31"/>
      <c r="E212" s="25">
        <v>2019</v>
      </c>
      <c r="F212" s="26">
        <f t="shared" si="19"/>
        <v>0</v>
      </c>
      <c r="G212" s="26">
        <v>0</v>
      </c>
      <c r="H212" s="26">
        <v>0</v>
      </c>
      <c r="I212" s="26">
        <v>0</v>
      </c>
      <c r="J212" s="26">
        <v>0</v>
      </c>
    </row>
    <row r="213" spans="1:10" x14ac:dyDescent="0.25">
      <c r="A213" s="57"/>
      <c r="B213" s="55"/>
      <c r="C213" s="31"/>
      <c r="D213" s="31"/>
      <c r="E213" s="25">
        <v>2020</v>
      </c>
      <c r="F213" s="26">
        <f t="shared" si="19"/>
        <v>0</v>
      </c>
      <c r="G213" s="26">
        <v>0</v>
      </c>
      <c r="H213" s="26">
        <v>0</v>
      </c>
      <c r="I213" s="26">
        <v>0</v>
      </c>
      <c r="J213" s="26">
        <v>0</v>
      </c>
    </row>
    <row r="214" spans="1:10" ht="15" customHeight="1" x14ac:dyDescent="0.25">
      <c r="A214" s="57" t="s">
        <v>44</v>
      </c>
      <c r="B214" s="53" t="s">
        <v>19</v>
      </c>
      <c r="C214" s="25">
        <v>2014</v>
      </c>
      <c r="D214" s="25">
        <v>2020</v>
      </c>
      <c r="E214" s="25">
        <v>2014</v>
      </c>
      <c r="F214" s="26">
        <f t="shared" si="19"/>
        <v>50</v>
      </c>
      <c r="G214" s="26">
        <v>0</v>
      </c>
      <c r="H214" s="26">
        <v>0</v>
      </c>
      <c r="I214" s="26">
        <v>50</v>
      </c>
      <c r="J214" s="26">
        <v>0</v>
      </c>
    </row>
    <row r="215" spans="1:10" x14ac:dyDescent="0.25">
      <c r="A215" s="57"/>
      <c r="B215" s="54"/>
      <c r="C215" s="31"/>
      <c r="D215" s="31"/>
      <c r="E215" s="25">
        <v>2015</v>
      </c>
      <c r="F215" s="26">
        <f t="shared" si="19"/>
        <v>30</v>
      </c>
      <c r="G215" s="26">
        <v>0</v>
      </c>
      <c r="H215" s="26">
        <v>0</v>
      </c>
      <c r="I215" s="26">
        <v>30</v>
      </c>
      <c r="J215" s="26">
        <v>0</v>
      </c>
    </row>
    <row r="216" spans="1:10" x14ac:dyDescent="0.25">
      <c r="A216" s="57"/>
      <c r="B216" s="54"/>
      <c r="C216" s="31"/>
      <c r="D216" s="31"/>
      <c r="E216" s="25">
        <v>2016</v>
      </c>
      <c r="F216" s="26">
        <f t="shared" si="19"/>
        <v>12.1</v>
      </c>
      <c r="G216" s="26">
        <v>0</v>
      </c>
      <c r="H216" s="26">
        <v>0</v>
      </c>
      <c r="I216" s="26">
        <v>12.1</v>
      </c>
      <c r="J216" s="26">
        <v>0</v>
      </c>
    </row>
    <row r="217" spans="1:10" x14ac:dyDescent="0.25">
      <c r="A217" s="57"/>
      <c r="B217" s="54"/>
      <c r="C217" s="31"/>
      <c r="D217" s="31"/>
      <c r="E217" s="25">
        <v>2017</v>
      </c>
      <c r="F217" s="26">
        <f t="shared" si="19"/>
        <v>48</v>
      </c>
      <c r="G217" s="26">
        <v>0</v>
      </c>
      <c r="H217" s="26">
        <v>0</v>
      </c>
      <c r="I217" s="26">
        <v>48</v>
      </c>
      <c r="J217" s="26">
        <v>0</v>
      </c>
    </row>
    <row r="218" spans="1:10" x14ac:dyDescent="0.25">
      <c r="A218" s="57"/>
      <c r="B218" s="54"/>
      <c r="C218" s="31"/>
      <c r="D218" s="31"/>
      <c r="E218" s="25">
        <v>2018</v>
      </c>
      <c r="F218" s="26">
        <f t="shared" si="19"/>
        <v>48</v>
      </c>
      <c r="G218" s="26">
        <v>0</v>
      </c>
      <c r="H218" s="26">
        <v>0</v>
      </c>
      <c r="I218" s="26">
        <v>48</v>
      </c>
      <c r="J218" s="26">
        <v>0</v>
      </c>
    </row>
    <row r="219" spans="1:10" x14ac:dyDescent="0.25">
      <c r="A219" s="57"/>
      <c r="B219" s="54"/>
      <c r="C219" s="31"/>
      <c r="D219" s="31"/>
      <c r="E219" s="25">
        <v>2019</v>
      </c>
      <c r="F219" s="26">
        <f t="shared" si="19"/>
        <v>48</v>
      </c>
      <c r="G219" s="26">
        <v>0</v>
      </c>
      <c r="H219" s="26">
        <v>0</v>
      </c>
      <c r="I219" s="26">
        <v>48</v>
      </c>
      <c r="J219" s="26">
        <v>0</v>
      </c>
    </row>
    <row r="220" spans="1:10" x14ac:dyDescent="0.25">
      <c r="A220" s="57"/>
      <c r="B220" s="55"/>
      <c r="C220" s="31"/>
      <c r="D220" s="31"/>
      <c r="E220" s="25">
        <v>2020</v>
      </c>
      <c r="F220" s="26">
        <f t="shared" si="19"/>
        <v>48</v>
      </c>
      <c r="G220" s="26">
        <v>0</v>
      </c>
      <c r="H220" s="26">
        <v>0</v>
      </c>
      <c r="I220" s="32">
        <v>48</v>
      </c>
      <c r="J220" s="26">
        <v>0</v>
      </c>
    </row>
    <row r="221" spans="1:10" x14ac:dyDescent="0.25">
      <c r="A221" s="47" t="s">
        <v>45</v>
      </c>
      <c r="B221" s="47"/>
      <c r="C221" s="10">
        <v>2014</v>
      </c>
      <c r="D221" s="10">
        <v>2020</v>
      </c>
      <c r="E221" s="10">
        <v>2014</v>
      </c>
      <c r="F221" s="7">
        <f>F228+F235+F242+F249+F256+F263+F270</f>
        <v>1000</v>
      </c>
      <c r="G221" s="7">
        <f t="shared" ref="G221:J221" si="20">G228+G235+G242+G249+G256+G263+G270</f>
        <v>0</v>
      </c>
      <c r="H221" s="7">
        <f t="shared" si="20"/>
        <v>0</v>
      </c>
      <c r="I221" s="7">
        <f t="shared" si="20"/>
        <v>1000</v>
      </c>
      <c r="J221" s="7">
        <f t="shared" si="20"/>
        <v>0</v>
      </c>
    </row>
    <row r="222" spans="1:10" x14ac:dyDescent="0.25">
      <c r="A222" s="48"/>
      <c r="B222" s="48"/>
      <c r="C222" s="5"/>
      <c r="D222" s="5"/>
      <c r="E222" s="10">
        <v>2015</v>
      </c>
      <c r="F222" s="7">
        <f t="shared" ref="F222:J222" si="21">F229+F236+F243+F250+F257+F264+F271</f>
        <v>1000</v>
      </c>
      <c r="G222" s="7">
        <f t="shared" si="21"/>
        <v>0</v>
      </c>
      <c r="H222" s="7">
        <f t="shared" si="21"/>
        <v>0</v>
      </c>
      <c r="I222" s="7">
        <f t="shared" si="21"/>
        <v>1000</v>
      </c>
      <c r="J222" s="7">
        <f t="shared" si="21"/>
        <v>0</v>
      </c>
    </row>
    <row r="223" spans="1:10" x14ac:dyDescent="0.25">
      <c r="A223" s="48"/>
      <c r="B223" s="48"/>
      <c r="C223" s="5"/>
      <c r="D223" s="5"/>
      <c r="E223" s="10">
        <v>2016</v>
      </c>
      <c r="F223" s="7">
        <f t="shared" ref="F223:J223" si="22">F230+F237+F244+F251+F258+F265+F272</f>
        <v>1000</v>
      </c>
      <c r="G223" s="7">
        <f t="shared" si="22"/>
        <v>0</v>
      </c>
      <c r="H223" s="7">
        <f t="shared" si="22"/>
        <v>0</v>
      </c>
      <c r="I223" s="7">
        <f t="shared" si="22"/>
        <v>1000</v>
      </c>
      <c r="J223" s="7">
        <f t="shared" si="22"/>
        <v>0</v>
      </c>
    </row>
    <row r="224" spans="1:10" x14ac:dyDescent="0.25">
      <c r="A224" s="48"/>
      <c r="B224" s="48"/>
      <c r="C224" s="5"/>
      <c r="D224" s="5"/>
      <c r="E224" s="10">
        <v>2017</v>
      </c>
      <c r="F224" s="7">
        <f t="shared" ref="F224:J224" si="23">F231+F238+F245+F252+F259+F266+F273</f>
        <v>1000</v>
      </c>
      <c r="G224" s="7">
        <f t="shared" si="23"/>
        <v>0</v>
      </c>
      <c r="H224" s="7">
        <f t="shared" si="23"/>
        <v>0</v>
      </c>
      <c r="I224" s="7">
        <f t="shared" si="23"/>
        <v>1000</v>
      </c>
      <c r="J224" s="7">
        <f t="shared" si="23"/>
        <v>0</v>
      </c>
    </row>
    <row r="225" spans="1:10" x14ac:dyDescent="0.25">
      <c r="A225" s="48"/>
      <c r="B225" s="48"/>
      <c r="C225" s="5"/>
      <c r="D225" s="5"/>
      <c r="E225" s="10">
        <v>2018</v>
      </c>
      <c r="F225" s="7">
        <f t="shared" ref="F225:J225" si="24">F232+F239+F246+F253+F260+F267+F274</f>
        <v>1000</v>
      </c>
      <c r="G225" s="7">
        <f t="shared" si="24"/>
        <v>0</v>
      </c>
      <c r="H225" s="7">
        <f t="shared" si="24"/>
        <v>0</v>
      </c>
      <c r="I225" s="7">
        <f t="shared" si="24"/>
        <v>1000</v>
      </c>
      <c r="J225" s="7">
        <f t="shared" si="24"/>
        <v>0</v>
      </c>
    </row>
    <row r="226" spans="1:10" x14ac:dyDescent="0.25">
      <c r="A226" s="48"/>
      <c r="B226" s="48"/>
      <c r="C226" s="5"/>
      <c r="D226" s="5"/>
      <c r="E226" s="10">
        <v>2019</v>
      </c>
      <c r="F226" s="7">
        <f t="shared" ref="F226:J226" si="25">F233+F240+F247+F254+F261+F268+F275</f>
        <v>1000</v>
      </c>
      <c r="G226" s="7">
        <f t="shared" si="25"/>
        <v>0</v>
      </c>
      <c r="H226" s="7">
        <f t="shared" si="25"/>
        <v>0</v>
      </c>
      <c r="I226" s="7">
        <f t="shared" si="25"/>
        <v>1000</v>
      </c>
      <c r="J226" s="7">
        <f t="shared" si="25"/>
        <v>0</v>
      </c>
    </row>
    <row r="227" spans="1:10" x14ac:dyDescent="0.25">
      <c r="A227" s="49"/>
      <c r="B227" s="49"/>
      <c r="C227" s="5"/>
      <c r="D227" s="5"/>
      <c r="E227" s="10">
        <v>2020</v>
      </c>
      <c r="F227" s="7">
        <f t="shared" ref="F227:J227" si="26">F234+F241+F248+F255+F262+F269+F276</f>
        <v>1000</v>
      </c>
      <c r="G227" s="7">
        <f t="shared" si="26"/>
        <v>0</v>
      </c>
      <c r="H227" s="7">
        <f t="shared" si="26"/>
        <v>0</v>
      </c>
      <c r="I227" s="7">
        <f t="shared" si="26"/>
        <v>1000</v>
      </c>
      <c r="J227" s="7">
        <f t="shared" si="26"/>
        <v>0</v>
      </c>
    </row>
    <row r="228" spans="1:10" x14ac:dyDescent="0.25">
      <c r="A228" s="50" t="s">
        <v>46</v>
      </c>
      <c r="B228" s="53" t="s">
        <v>19</v>
      </c>
      <c r="C228" s="9">
        <v>2014</v>
      </c>
      <c r="D228" s="9">
        <v>2020</v>
      </c>
      <c r="E228" s="9">
        <v>2014</v>
      </c>
      <c r="F228" s="8">
        <f>SUM(G228:J228)</f>
        <v>1000</v>
      </c>
      <c r="G228" s="8">
        <v>0</v>
      </c>
      <c r="H228" s="8">
        <v>0</v>
      </c>
      <c r="I228" s="8">
        <v>1000</v>
      </c>
      <c r="J228" s="8">
        <v>0</v>
      </c>
    </row>
    <row r="229" spans="1:10" x14ac:dyDescent="0.25">
      <c r="A229" s="51"/>
      <c r="B229" s="54"/>
      <c r="C229" s="4"/>
      <c r="D229" s="4"/>
      <c r="E229" s="9">
        <v>2015</v>
      </c>
      <c r="F229" s="8">
        <f t="shared" ref="F229:F234" si="27">SUM(G229:J229)</f>
        <v>1000</v>
      </c>
      <c r="G229" s="8">
        <v>0</v>
      </c>
      <c r="H229" s="8">
        <v>0</v>
      </c>
      <c r="I229" s="8">
        <v>1000</v>
      </c>
      <c r="J229" s="8">
        <v>0</v>
      </c>
    </row>
    <row r="230" spans="1:10" x14ac:dyDescent="0.25">
      <c r="A230" s="51"/>
      <c r="B230" s="54"/>
      <c r="C230" s="4"/>
      <c r="D230" s="4"/>
      <c r="E230" s="9">
        <v>2016</v>
      </c>
      <c r="F230" s="8">
        <f t="shared" si="27"/>
        <v>1000</v>
      </c>
      <c r="G230" s="8">
        <v>0</v>
      </c>
      <c r="H230" s="8">
        <v>0</v>
      </c>
      <c r="I230" s="8">
        <v>1000</v>
      </c>
      <c r="J230" s="8">
        <v>0</v>
      </c>
    </row>
    <row r="231" spans="1:10" x14ac:dyDescent="0.25">
      <c r="A231" s="51"/>
      <c r="B231" s="54"/>
      <c r="C231" s="4"/>
      <c r="D231" s="4"/>
      <c r="E231" s="9">
        <v>2017</v>
      </c>
      <c r="F231" s="8">
        <f t="shared" si="27"/>
        <v>1000</v>
      </c>
      <c r="G231" s="8">
        <v>0</v>
      </c>
      <c r="H231" s="8">
        <v>0</v>
      </c>
      <c r="I231" s="8">
        <v>1000</v>
      </c>
      <c r="J231" s="8">
        <v>0</v>
      </c>
    </row>
    <row r="232" spans="1:10" x14ac:dyDescent="0.25">
      <c r="A232" s="51"/>
      <c r="B232" s="54"/>
      <c r="C232" s="4"/>
      <c r="D232" s="4"/>
      <c r="E232" s="9">
        <v>2018</v>
      </c>
      <c r="F232" s="8">
        <f t="shared" si="27"/>
        <v>1000</v>
      </c>
      <c r="G232" s="8">
        <v>0</v>
      </c>
      <c r="H232" s="8">
        <v>0</v>
      </c>
      <c r="I232" s="8">
        <v>1000</v>
      </c>
      <c r="J232" s="8">
        <v>0</v>
      </c>
    </row>
    <row r="233" spans="1:10" x14ac:dyDescent="0.25">
      <c r="A233" s="51"/>
      <c r="B233" s="54"/>
      <c r="C233" s="4"/>
      <c r="D233" s="4"/>
      <c r="E233" s="9">
        <v>2019</v>
      </c>
      <c r="F233" s="8">
        <f t="shared" si="27"/>
        <v>1000</v>
      </c>
      <c r="G233" s="8">
        <v>0</v>
      </c>
      <c r="H233" s="8">
        <v>0</v>
      </c>
      <c r="I233" s="8">
        <v>1000</v>
      </c>
      <c r="J233" s="8">
        <v>0</v>
      </c>
    </row>
    <row r="234" spans="1:10" x14ac:dyDescent="0.25">
      <c r="A234" s="52"/>
      <c r="B234" s="55"/>
      <c r="C234" s="4"/>
      <c r="D234" s="4"/>
      <c r="E234" s="9">
        <v>2020</v>
      </c>
      <c r="F234" s="8">
        <f t="shared" si="27"/>
        <v>1000</v>
      </c>
      <c r="G234" s="8">
        <v>0</v>
      </c>
      <c r="H234" s="8">
        <v>0</v>
      </c>
      <c r="I234" s="8">
        <v>1000</v>
      </c>
      <c r="J234" s="8">
        <v>0</v>
      </c>
    </row>
  </sheetData>
  <mergeCells count="78">
    <mergeCell ref="A1:J1"/>
    <mergeCell ref="A2:J2"/>
    <mergeCell ref="A3:A8"/>
    <mergeCell ref="B3:B8"/>
    <mergeCell ref="C3:D3"/>
    <mergeCell ref="E3:E8"/>
    <mergeCell ref="F3:J3"/>
    <mergeCell ref="C4:C8"/>
    <mergeCell ref="D4:D8"/>
    <mergeCell ref="F4:F8"/>
    <mergeCell ref="G4:G8"/>
    <mergeCell ref="H4:H8"/>
    <mergeCell ref="I4:I8"/>
    <mergeCell ref="J4:J8"/>
    <mergeCell ref="A10:A16"/>
    <mergeCell ref="B10:B16"/>
    <mergeCell ref="A39:A45"/>
    <mergeCell ref="B39:B45"/>
    <mergeCell ref="A46:A52"/>
    <mergeCell ref="B46:B52"/>
    <mergeCell ref="A18:A24"/>
    <mergeCell ref="B18:B24"/>
    <mergeCell ref="A25:A31"/>
    <mergeCell ref="B25:B31"/>
    <mergeCell ref="A32:A38"/>
    <mergeCell ref="B32:B38"/>
    <mergeCell ref="A53:A59"/>
    <mergeCell ref="B53:B59"/>
    <mergeCell ref="A60:A66"/>
    <mergeCell ref="B60:B66"/>
    <mergeCell ref="A67:A73"/>
    <mergeCell ref="B67:B73"/>
    <mergeCell ref="A74:A80"/>
    <mergeCell ref="B74:B80"/>
    <mergeCell ref="A81:A87"/>
    <mergeCell ref="B81:B87"/>
    <mergeCell ref="A88:A94"/>
    <mergeCell ref="B88:B94"/>
    <mergeCell ref="A95:A101"/>
    <mergeCell ref="B95:B101"/>
    <mergeCell ref="A102:A108"/>
    <mergeCell ref="B102:B108"/>
    <mergeCell ref="A109:A115"/>
    <mergeCell ref="B109:B115"/>
    <mergeCell ref="A116:A122"/>
    <mergeCell ref="B116:B122"/>
    <mergeCell ref="A123:A129"/>
    <mergeCell ref="B123:B129"/>
    <mergeCell ref="A130:A136"/>
    <mergeCell ref="B130:B136"/>
    <mergeCell ref="A137:A143"/>
    <mergeCell ref="B137:B143"/>
    <mergeCell ref="A144:A150"/>
    <mergeCell ref="B144:B150"/>
    <mergeCell ref="A151:A157"/>
    <mergeCell ref="B151:B157"/>
    <mergeCell ref="A158:A164"/>
    <mergeCell ref="B158:B164"/>
    <mergeCell ref="A165:A171"/>
    <mergeCell ref="B165:B171"/>
    <mergeCell ref="A172:A178"/>
    <mergeCell ref="B172:B178"/>
    <mergeCell ref="A179:A185"/>
    <mergeCell ref="B179:B185"/>
    <mergeCell ref="A186:A192"/>
    <mergeCell ref="B186:B192"/>
    <mergeCell ref="A193:A199"/>
    <mergeCell ref="B193:B199"/>
    <mergeCell ref="A221:A227"/>
    <mergeCell ref="B221:B227"/>
    <mergeCell ref="A228:A234"/>
    <mergeCell ref="B228:B234"/>
    <mergeCell ref="A200:A206"/>
    <mergeCell ref="B200:B206"/>
    <mergeCell ref="A207:A213"/>
    <mergeCell ref="B207:B213"/>
    <mergeCell ref="A214:A220"/>
    <mergeCell ref="B214:B220"/>
  </mergeCells>
  <pageMargins left="0.39370078740157483" right="0.39370078740157483" top="0.39370078740157483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16" workbookViewId="0">
      <selection activeCell="B9" sqref="B9"/>
    </sheetView>
  </sheetViews>
  <sheetFormatPr defaultRowHeight="15" x14ac:dyDescent="0.25"/>
  <cols>
    <col min="1" max="1" width="4.5703125" customWidth="1"/>
    <col min="2" max="2" width="23.140625" customWidth="1"/>
    <col min="3" max="3" width="11.5703125" customWidth="1"/>
  </cols>
  <sheetData>
    <row r="1" spans="1:12" x14ac:dyDescent="0.25">
      <c r="A1" s="63" t="s">
        <v>12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ht="30" customHeight="1" x14ac:dyDescent="0.25">
      <c r="A2" s="64" t="s">
        <v>120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4" spans="1:12" x14ac:dyDescent="0.25">
      <c r="A4" s="66" t="s">
        <v>13</v>
      </c>
      <c r="B4" s="66" t="s">
        <v>14</v>
      </c>
      <c r="C4" s="66" t="s">
        <v>15</v>
      </c>
      <c r="D4" s="66" t="s">
        <v>143</v>
      </c>
      <c r="E4" s="66" t="s">
        <v>121</v>
      </c>
      <c r="F4" s="66"/>
      <c r="G4" s="66"/>
      <c r="H4" s="66"/>
      <c r="I4" s="66"/>
      <c r="J4" s="66"/>
      <c r="K4" s="66"/>
      <c r="L4" s="42"/>
    </row>
    <row r="5" spans="1:12" ht="24" customHeight="1" x14ac:dyDescent="0.25">
      <c r="A5" s="66"/>
      <c r="B5" s="66"/>
      <c r="C5" s="66"/>
      <c r="D5" s="66"/>
      <c r="E5" s="45" t="s">
        <v>122</v>
      </c>
      <c r="F5" s="45" t="s">
        <v>123</v>
      </c>
      <c r="G5" s="45" t="s">
        <v>124</v>
      </c>
      <c r="H5" s="45" t="s">
        <v>51</v>
      </c>
      <c r="I5" s="45" t="s">
        <v>52</v>
      </c>
      <c r="J5" s="45" t="s">
        <v>53</v>
      </c>
      <c r="K5" s="45" t="s">
        <v>54</v>
      </c>
      <c r="L5" s="42"/>
    </row>
    <row r="6" spans="1:12" ht="89.25" x14ac:dyDescent="0.25">
      <c r="A6" s="41">
        <v>1</v>
      </c>
      <c r="B6" s="45" t="s">
        <v>125</v>
      </c>
      <c r="C6" s="45" t="s">
        <v>126</v>
      </c>
      <c r="D6" s="41">
        <v>100</v>
      </c>
      <c r="E6" s="41">
        <v>100</v>
      </c>
      <c r="F6" s="41">
        <v>0</v>
      </c>
      <c r="G6" s="41">
        <v>100</v>
      </c>
      <c r="H6" s="41">
        <v>100</v>
      </c>
      <c r="I6" s="41">
        <v>100</v>
      </c>
      <c r="J6" s="41">
        <v>100</v>
      </c>
      <c r="K6" s="41">
        <v>100</v>
      </c>
      <c r="L6" s="42"/>
    </row>
    <row r="7" spans="1:12" ht="114.75" x14ac:dyDescent="0.25">
      <c r="A7" s="41">
        <v>2</v>
      </c>
      <c r="B7" s="45" t="s">
        <v>127</v>
      </c>
      <c r="C7" s="45" t="s">
        <v>126</v>
      </c>
      <c r="D7" s="41">
        <v>100</v>
      </c>
      <c r="E7" s="41">
        <v>100</v>
      </c>
      <c r="F7" s="41">
        <v>100</v>
      </c>
      <c r="G7" s="41">
        <v>100</v>
      </c>
      <c r="H7" s="41">
        <v>100</v>
      </c>
      <c r="I7" s="41">
        <v>100</v>
      </c>
      <c r="J7" s="41">
        <v>100</v>
      </c>
      <c r="K7" s="41">
        <v>100</v>
      </c>
      <c r="L7" s="42"/>
    </row>
    <row r="8" spans="1:12" ht="76.5" x14ac:dyDescent="0.25">
      <c r="A8" s="41">
        <v>3</v>
      </c>
      <c r="B8" s="45" t="s">
        <v>128</v>
      </c>
      <c r="C8" s="45" t="s">
        <v>126</v>
      </c>
      <c r="D8" s="41">
        <v>98</v>
      </c>
      <c r="E8" s="41">
        <v>100</v>
      </c>
      <c r="F8" s="41">
        <v>100</v>
      </c>
      <c r="G8" s="41">
        <v>100</v>
      </c>
      <c r="H8" s="41">
        <v>100</v>
      </c>
      <c r="I8" s="41">
        <v>100</v>
      </c>
      <c r="J8" s="41">
        <v>100</v>
      </c>
      <c r="K8" s="41">
        <v>100</v>
      </c>
      <c r="L8" s="42"/>
    </row>
    <row r="9" spans="1:12" ht="63.75" x14ac:dyDescent="0.25">
      <c r="A9" s="41">
        <v>4</v>
      </c>
      <c r="B9" s="45" t="s">
        <v>129</v>
      </c>
      <c r="C9" s="45" t="s">
        <v>126</v>
      </c>
      <c r="D9" s="41">
        <v>100</v>
      </c>
      <c r="E9" s="41">
        <v>100</v>
      </c>
      <c r="F9" s="41">
        <v>100</v>
      </c>
      <c r="G9" s="41">
        <v>100</v>
      </c>
      <c r="H9" s="41">
        <v>100</v>
      </c>
      <c r="I9" s="41">
        <v>100</v>
      </c>
      <c r="J9" s="41">
        <v>100</v>
      </c>
      <c r="K9" s="41">
        <v>100</v>
      </c>
      <c r="L9" s="43"/>
    </row>
    <row r="10" spans="1:12" ht="89.25" x14ac:dyDescent="0.25">
      <c r="A10" s="41">
        <v>5</v>
      </c>
      <c r="B10" s="45" t="s">
        <v>130</v>
      </c>
      <c r="C10" s="45" t="s">
        <v>126</v>
      </c>
      <c r="D10" s="41">
        <v>100</v>
      </c>
      <c r="E10" s="41">
        <v>100</v>
      </c>
      <c r="F10" s="41">
        <v>100</v>
      </c>
      <c r="G10" s="41">
        <v>100</v>
      </c>
      <c r="H10" s="41">
        <v>100</v>
      </c>
      <c r="I10" s="41">
        <v>100</v>
      </c>
      <c r="J10" s="41">
        <v>100</v>
      </c>
      <c r="K10" s="41">
        <v>100</v>
      </c>
      <c r="L10" s="42"/>
    </row>
    <row r="11" spans="1:12" ht="127.5" x14ac:dyDescent="0.25">
      <c r="A11" s="41">
        <v>6</v>
      </c>
      <c r="B11" s="45" t="s">
        <v>131</v>
      </c>
      <c r="C11" s="45" t="s">
        <v>126</v>
      </c>
      <c r="D11" s="41">
        <v>100</v>
      </c>
      <c r="E11" s="41">
        <v>100</v>
      </c>
      <c r="F11" s="41">
        <v>100</v>
      </c>
      <c r="G11" s="41">
        <v>100</v>
      </c>
      <c r="H11" s="41">
        <v>100</v>
      </c>
      <c r="I11" s="41">
        <v>100</v>
      </c>
      <c r="J11" s="41">
        <v>100</v>
      </c>
      <c r="K11" s="41">
        <v>100</v>
      </c>
      <c r="L11" s="42"/>
    </row>
    <row r="12" spans="1:12" ht="76.5" x14ac:dyDescent="0.25">
      <c r="A12" s="41">
        <v>7</v>
      </c>
      <c r="B12" s="45" t="s">
        <v>132</v>
      </c>
      <c r="C12" s="45" t="s">
        <v>133</v>
      </c>
      <c r="D12" s="41">
        <v>100</v>
      </c>
      <c r="E12" s="41">
        <v>100</v>
      </c>
      <c r="F12" s="41">
        <v>100</v>
      </c>
      <c r="G12" s="41">
        <v>100</v>
      </c>
      <c r="H12" s="41">
        <v>100</v>
      </c>
      <c r="I12" s="41">
        <v>100</v>
      </c>
      <c r="J12" s="41">
        <v>100</v>
      </c>
      <c r="K12" s="41">
        <v>100</v>
      </c>
      <c r="L12" s="42"/>
    </row>
    <row r="13" spans="1:12" ht="89.25" x14ac:dyDescent="0.25">
      <c r="A13" s="41">
        <v>8</v>
      </c>
      <c r="B13" s="45" t="s">
        <v>134</v>
      </c>
      <c r="C13" s="45" t="s">
        <v>135</v>
      </c>
      <c r="D13" s="41">
        <v>85</v>
      </c>
      <c r="E13" s="41">
        <v>90</v>
      </c>
      <c r="F13" s="41">
        <v>95</v>
      </c>
      <c r="G13" s="41">
        <v>100</v>
      </c>
      <c r="H13" s="41">
        <v>100</v>
      </c>
      <c r="I13" s="41">
        <v>100</v>
      </c>
      <c r="J13" s="41">
        <v>100</v>
      </c>
      <c r="K13" s="41">
        <v>100</v>
      </c>
      <c r="L13" s="42"/>
    </row>
    <row r="14" spans="1:12" ht="127.5" x14ac:dyDescent="0.25">
      <c r="A14" s="41">
        <v>9</v>
      </c>
      <c r="B14" s="45" t="s">
        <v>136</v>
      </c>
      <c r="C14" s="45" t="s">
        <v>137</v>
      </c>
      <c r="D14" s="41">
        <v>100</v>
      </c>
      <c r="E14" s="41">
        <v>100</v>
      </c>
      <c r="F14" s="41">
        <v>100</v>
      </c>
      <c r="G14" s="41">
        <v>100</v>
      </c>
      <c r="H14" s="41">
        <v>100</v>
      </c>
      <c r="I14" s="41">
        <v>100</v>
      </c>
      <c r="J14" s="41">
        <v>100</v>
      </c>
      <c r="K14" s="41">
        <v>100</v>
      </c>
      <c r="L14" s="42"/>
    </row>
    <row r="15" spans="1:12" ht="102" x14ac:dyDescent="0.25">
      <c r="A15" s="41">
        <v>10</v>
      </c>
      <c r="B15" s="45" t="s">
        <v>138</v>
      </c>
      <c r="C15" s="45" t="s">
        <v>139</v>
      </c>
      <c r="D15" s="41">
        <v>100</v>
      </c>
      <c r="E15" s="41">
        <v>100</v>
      </c>
      <c r="F15" s="41">
        <v>100</v>
      </c>
      <c r="G15" s="41">
        <v>100</v>
      </c>
      <c r="H15" s="41">
        <v>100</v>
      </c>
      <c r="I15" s="41">
        <v>100</v>
      </c>
      <c r="J15" s="41">
        <v>100</v>
      </c>
      <c r="K15" s="41">
        <v>100</v>
      </c>
      <c r="L15" s="43"/>
    </row>
    <row r="16" spans="1:12" ht="102" x14ac:dyDescent="0.25">
      <c r="A16" s="41">
        <v>11</v>
      </c>
      <c r="B16" s="45" t="s">
        <v>140</v>
      </c>
      <c r="C16" s="45" t="s">
        <v>137</v>
      </c>
      <c r="D16" s="41">
        <v>100</v>
      </c>
      <c r="E16" s="41">
        <v>100</v>
      </c>
      <c r="F16" s="41">
        <v>100</v>
      </c>
      <c r="G16" s="41">
        <v>100</v>
      </c>
      <c r="H16" s="41">
        <v>100</v>
      </c>
      <c r="I16" s="41">
        <v>100</v>
      </c>
      <c r="J16" s="41">
        <v>100</v>
      </c>
      <c r="K16" s="46">
        <v>100</v>
      </c>
      <c r="L16" s="44"/>
    </row>
    <row r="17" spans="1:12" ht="76.5" x14ac:dyDescent="0.25">
      <c r="A17" s="41">
        <v>12</v>
      </c>
      <c r="B17" s="45" t="s">
        <v>141</v>
      </c>
      <c r="C17" s="45" t="s">
        <v>142</v>
      </c>
      <c r="D17" s="41">
        <v>0</v>
      </c>
      <c r="E17" s="41">
        <v>0</v>
      </c>
      <c r="F17" s="41">
        <v>2.4</v>
      </c>
      <c r="G17" s="41">
        <v>4.9000000000000004</v>
      </c>
      <c r="H17" s="41">
        <v>7.3</v>
      </c>
      <c r="I17" s="41">
        <v>9.5</v>
      </c>
      <c r="J17" s="41">
        <v>11.2</v>
      </c>
      <c r="K17" s="46">
        <v>13.1</v>
      </c>
      <c r="L17" s="44"/>
    </row>
  </sheetData>
  <mergeCells count="7">
    <mergeCell ref="A1:K1"/>
    <mergeCell ref="A2:K2"/>
    <mergeCell ref="A4:A5"/>
    <mergeCell ref="D4:D5"/>
    <mergeCell ref="B4:B5"/>
    <mergeCell ref="C4:C5"/>
    <mergeCell ref="E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5"/>
  <sheetViews>
    <sheetView topLeftCell="AU42" workbookViewId="0">
      <selection activeCell="BM52" sqref="BM52"/>
    </sheetView>
  </sheetViews>
  <sheetFormatPr defaultRowHeight="15" x14ac:dyDescent="0.25"/>
  <cols>
    <col min="1" max="1" width="3.7109375" customWidth="1"/>
    <col min="2" max="2" width="46.28515625" customWidth="1"/>
    <col min="3" max="3" width="6.5703125" bestFit="1" customWidth="1"/>
    <col min="4" max="5" width="6.42578125" bestFit="1" customWidth="1"/>
    <col min="6" max="6" width="7.42578125" bestFit="1" customWidth="1"/>
    <col min="7" max="7" width="6.42578125" bestFit="1" customWidth="1"/>
    <col min="8" max="8" width="8.42578125" bestFit="1" customWidth="1"/>
    <col min="9" max="9" width="6.42578125" bestFit="1" customWidth="1"/>
    <col min="11" max="11" width="3.7109375" customWidth="1"/>
    <col min="12" max="12" width="46.28515625" customWidth="1"/>
    <col min="13" max="15" width="6.42578125" bestFit="1" customWidth="1"/>
    <col min="16" max="16" width="7.42578125" bestFit="1" customWidth="1"/>
    <col min="17" max="17" width="6.42578125" bestFit="1" customWidth="1"/>
    <col min="18" max="18" width="8.42578125" bestFit="1" customWidth="1"/>
    <col min="19" max="19" width="6.42578125" bestFit="1" customWidth="1"/>
    <col min="21" max="21" width="3.7109375" customWidth="1"/>
    <col min="22" max="22" width="46.28515625" customWidth="1"/>
    <col min="23" max="23" width="6.5703125" bestFit="1" customWidth="1"/>
    <col min="24" max="25" width="6.42578125" bestFit="1" customWidth="1"/>
    <col min="26" max="26" width="7.42578125" bestFit="1" customWidth="1"/>
    <col min="27" max="27" width="6.42578125" bestFit="1" customWidth="1"/>
    <col min="28" max="28" width="8.42578125" bestFit="1" customWidth="1"/>
    <col min="29" max="29" width="6.42578125" bestFit="1" customWidth="1"/>
    <col min="31" max="31" width="3.7109375" customWidth="1"/>
    <col min="32" max="32" width="46.28515625" customWidth="1"/>
    <col min="33" max="35" width="6.42578125" bestFit="1" customWidth="1"/>
    <col min="36" max="36" width="7.42578125" bestFit="1" customWidth="1"/>
    <col min="37" max="37" width="6.42578125" bestFit="1" customWidth="1"/>
    <col min="38" max="38" width="8.42578125" bestFit="1" customWidth="1"/>
    <col min="39" max="39" width="6.42578125" bestFit="1" customWidth="1"/>
    <col min="41" max="41" width="3.7109375" customWidth="1"/>
    <col min="42" max="42" width="46.28515625" customWidth="1"/>
    <col min="43" max="45" width="6.42578125" bestFit="1" customWidth="1"/>
    <col min="46" max="46" width="7.42578125" bestFit="1" customWidth="1"/>
    <col min="47" max="47" width="6.42578125" bestFit="1" customWidth="1"/>
    <col min="48" max="48" width="8.42578125" bestFit="1" customWidth="1"/>
    <col min="49" max="49" width="6.42578125" bestFit="1" customWidth="1"/>
    <col min="51" max="51" width="3.7109375" customWidth="1"/>
    <col min="52" max="52" width="46.28515625" customWidth="1"/>
    <col min="53" max="55" width="6.42578125" bestFit="1" customWidth="1"/>
    <col min="56" max="56" width="7.42578125" bestFit="1" customWidth="1"/>
    <col min="57" max="57" width="6.42578125" bestFit="1" customWidth="1"/>
    <col min="58" max="58" width="8.42578125" bestFit="1" customWidth="1"/>
    <col min="59" max="59" width="6.42578125" bestFit="1" customWidth="1"/>
  </cols>
  <sheetData>
    <row r="1" spans="1:59" ht="27.75" customHeight="1" x14ac:dyDescent="0.25">
      <c r="A1" s="73" t="s">
        <v>102</v>
      </c>
      <c r="B1" s="73"/>
      <c r="C1" s="73"/>
      <c r="D1" s="73"/>
      <c r="E1" s="73"/>
      <c r="F1" s="73"/>
      <c r="G1" s="73"/>
      <c r="H1" s="73"/>
      <c r="I1" s="73"/>
      <c r="K1" s="73" t="s">
        <v>103</v>
      </c>
      <c r="L1" s="73"/>
      <c r="M1" s="73"/>
      <c r="N1" s="73"/>
      <c r="O1" s="73"/>
      <c r="P1" s="73"/>
      <c r="Q1" s="73"/>
      <c r="R1" s="73"/>
      <c r="S1" s="73"/>
      <c r="U1" s="73" t="s">
        <v>104</v>
      </c>
      <c r="V1" s="73"/>
      <c r="W1" s="73"/>
      <c r="X1" s="73"/>
      <c r="Y1" s="73"/>
      <c r="Z1" s="73"/>
      <c r="AA1" s="73"/>
      <c r="AB1" s="73"/>
      <c r="AC1" s="73"/>
      <c r="AE1" s="73" t="s">
        <v>105</v>
      </c>
      <c r="AF1" s="73"/>
      <c r="AG1" s="73"/>
      <c r="AH1" s="73"/>
      <c r="AI1" s="73"/>
      <c r="AJ1" s="73"/>
      <c r="AK1" s="73"/>
      <c r="AL1" s="73"/>
      <c r="AM1" s="73"/>
      <c r="AO1" s="77" t="s">
        <v>106</v>
      </c>
      <c r="AP1" s="77"/>
      <c r="AQ1" s="77"/>
      <c r="AR1" s="77"/>
      <c r="AS1" s="77"/>
      <c r="AT1" s="77"/>
      <c r="AU1" s="77"/>
      <c r="AV1" s="77"/>
      <c r="AW1" s="77"/>
      <c r="AY1" s="77" t="s">
        <v>108</v>
      </c>
      <c r="AZ1" s="77"/>
      <c r="BA1" s="77"/>
      <c r="BB1" s="77"/>
      <c r="BC1" s="77"/>
      <c r="BD1" s="77"/>
      <c r="BE1" s="77"/>
      <c r="BF1" s="77"/>
      <c r="BG1" s="77"/>
    </row>
    <row r="2" spans="1:59" ht="25.5" customHeight="1" x14ac:dyDescent="0.25">
      <c r="A2" s="12" t="s">
        <v>13</v>
      </c>
      <c r="B2" s="12" t="s">
        <v>98</v>
      </c>
      <c r="C2" s="74" t="s">
        <v>47</v>
      </c>
      <c r="D2" s="75"/>
      <c r="E2" s="75"/>
      <c r="F2" s="75"/>
      <c r="G2" s="75"/>
      <c r="H2" s="75"/>
      <c r="I2" s="76"/>
      <c r="K2" s="12" t="s">
        <v>13</v>
      </c>
      <c r="L2" s="12" t="s">
        <v>98</v>
      </c>
      <c r="M2" s="74" t="s">
        <v>47</v>
      </c>
      <c r="N2" s="75"/>
      <c r="O2" s="75"/>
      <c r="P2" s="75"/>
      <c r="Q2" s="75"/>
      <c r="R2" s="75"/>
      <c r="S2" s="76"/>
      <c r="U2" s="12" t="s">
        <v>13</v>
      </c>
      <c r="V2" s="12" t="s">
        <v>98</v>
      </c>
      <c r="W2" s="74" t="s">
        <v>47</v>
      </c>
      <c r="X2" s="75"/>
      <c r="Y2" s="75"/>
      <c r="Z2" s="75"/>
      <c r="AA2" s="75"/>
      <c r="AB2" s="75"/>
      <c r="AC2" s="76"/>
      <c r="AE2" s="12" t="s">
        <v>13</v>
      </c>
      <c r="AF2" s="12" t="s">
        <v>98</v>
      </c>
      <c r="AG2" s="74" t="s">
        <v>47</v>
      </c>
      <c r="AH2" s="75"/>
      <c r="AI2" s="75"/>
      <c r="AJ2" s="75"/>
      <c r="AK2" s="75"/>
      <c r="AL2" s="75"/>
      <c r="AM2" s="76"/>
      <c r="AO2" s="12" t="s">
        <v>13</v>
      </c>
      <c r="AP2" s="12" t="s">
        <v>98</v>
      </c>
      <c r="AQ2" s="74" t="s">
        <v>47</v>
      </c>
      <c r="AR2" s="75"/>
      <c r="AS2" s="75"/>
      <c r="AT2" s="75"/>
      <c r="AU2" s="75"/>
      <c r="AV2" s="75"/>
      <c r="AW2" s="76"/>
      <c r="AY2" s="12" t="s">
        <v>13</v>
      </c>
      <c r="AZ2" s="12" t="s">
        <v>98</v>
      </c>
      <c r="BA2" s="74" t="s">
        <v>47</v>
      </c>
      <c r="BB2" s="75"/>
      <c r="BC2" s="75"/>
      <c r="BD2" s="75"/>
      <c r="BE2" s="75"/>
      <c r="BF2" s="75"/>
      <c r="BG2" s="76"/>
    </row>
    <row r="3" spans="1:59" x14ac:dyDescent="0.25">
      <c r="A3" s="12"/>
      <c r="B3" s="14"/>
      <c r="C3" s="18" t="s">
        <v>48</v>
      </c>
      <c r="D3" s="18" t="s">
        <v>49</v>
      </c>
      <c r="E3" s="18" t="s">
        <v>50</v>
      </c>
      <c r="F3" s="12" t="s">
        <v>51</v>
      </c>
      <c r="G3" s="15" t="s">
        <v>52</v>
      </c>
      <c r="H3" s="16" t="s">
        <v>53</v>
      </c>
      <c r="I3" s="18" t="s">
        <v>54</v>
      </c>
      <c r="K3" s="12"/>
      <c r="L3" s="14"/>
      <c r="M3" s="18" t="s">
        <v>48</v>
      </c>
      <c r="N3" s="18" t="s">
        <v>49</v>
      </c>
      <c r="O3" s="18" t="s">
        <v>50</v>
      </c>
      <c r="P3" s="12" t="s">
        <v>51</v>
      </c>
      <c r="Q3" s="15" t="s">
        <v>52</v>
      </c>
      <c r="R3" s="16" t="s">
        <v>53</v>
      </c>
      <c r="S3" s="18" t="s">
        <v>54</v>
      </c>
      <c r="U3" s="12"/>
      <c r="V3" s="14"/>
      <c r="W3" s="18" t="s">
        <v>48</v>
      </c>
      <c r="X3" s="18" t="s">
        <v>49</v>
      </c>
      <c r="Y3" s="18" t="s">
        <v>50</v>
      </c>
      <c r="Z3" s="12" t="s">
        <v>51</v>
      </c>
      <c r="AA3" s="15" t="s">
        <v>52</v>
      </c>
      <c r="AB3" s="16" t="s">
        <v>53</v>
      </c>
      <c r="AC3" s="18" t="s">
        <v>54</v>
      </c>
      <c r="AE3" s="12"/>
      <c r="AF3" s="14"/>
      <c r="AG3" s="18" t="s">
        <v>48</v>
      </c>
      <c r="AH3" s="18" t="s">
        <v>49</v>
      </c>
      <c r="AI3" s="18" t="s">
        <v>50</v>
      </c>
      <c r="AJ3" s="12" t="s">
        <v>51</v>
      </c>
      <c r="AK3" s="15" t="s">
        <v>52</v>
      </c>
      <c r="AL3" s="16" t="s">
        <v>53</v>
      </c>
      <c r="AM3" s="18" t="s">
        <v>54</v>
      </c>
      <c r="AO3" s="12"/>
      <c r="AP3" s="14"/>
      <c r="AQ3" s="18" t="s">
        <v>48</v>
      </c>
      <c r="AR3" s="18" t="s">
        <v>49</v>
      </c>
      <c r="AS3" s="18" t="s">
        <v>50</v>
      </c>
      <c r="AT3" s="12" t="s">
        <v>51</v>
      </c>
      <c r="AU3" s="15" t="s">
        <v>52</v>
      </c>
      <c r="AV3" s="16" t="s">
        <v>53</v>
      </c>
      <c r="AW3" s="18" t="s">
        <v>54</v>
      </c>
      <c r="AY3" s="12"/>
      <c r="AZ3" s="14"/>
      <c r="BA3" s="18" t="s">
        <v>48</v>
      </c>
      <c r="BB3" s="18" t="s">
        <v>49</v>
      </c>
      <c r="BC3" s="18" t="s">
        <v>50</v>
      </c>
      <c r="BD3" s="12" t="s">
        <v>51</v>
      </c>
      <c r="BE3" s="15" t="s">
        <v>52</v>
      </c>
      <c r="BF3" s="16" t="s">
        <v>53</v>
      </c>
      <c r="BG3" s="18" t="s">
        <v>54</v>
      </c>
    </row>
    <row r="4" spans="1:59" x14ac:dyDescent="0.25">
      <c r="A4" s="12"/>
      <c r="B4" s="38" t="s">
        <v>55</v>
      </c>
      <c r="C4" s="39"/>
      <c r="D4" s="39"/>
      <c r="E4" s="39"/>
      <c r="F4" s="39"/>
      <c r="G4" s="39"/>
      <c r="H4" s="39"/>
      <c r="I4" s="40"/>
      <c r="K4" s="12"/>
      <c r="L4" s="68" t="s">
        <v>55</v>
      </c>
      <c r="M4" s="78"/>
      <c r="N4" s="78"/>
      <c r="O4" s="78"/>
      <c r="P4" s="78"/>
      <c r="Q4" s="78"/>
      <c r="R4" s="78"/>
      <c r="S4" s="79"/>
      <c r="U4" s="12"/>
      <c r="V4" s="68" t="s">
        <v>55</v>
      </c>
      <c r="W4" s="69"/>
      <c r="X4" s="69"/>
      <c r="Y4" s="69"/>
      <c r="Z4" s="69"/>
      <c r="AA4" s="69"/>
      <c r="AB4" s="69"/>
      <c r="AC4" s="70"/>
      <c r="AE4" s="12"/>
      <c r="AF4" s="68" t="s">
        <v>55</v>
      </c>
      <c r="AG4" s="69"/>
      <c r="AH4" s="69"/>
      <c r="AI4" s="69"/>
      <c r="AJ4" s="69"/>
      <c r="AK4" s="69"/>
      <c r="AL4" s="69"/>
      <c r="AM4" s="70"/>
      <c r="AO4" s="12"/>
      <c r="AP4" s="68" t="s">
        <v>55</v>
      </c>
      <c r="AQ4" s="69"/>
      <c r="AR4" s="69"/>
      <c r="AS4" s="69"/>
      <c r="AT4" s="69"/>
      <c r="AU4" s="69"/>
      <c r="AV4" s="69"/>
      <c r="AW4" s="70"/>
      <c r="AY4" s="12"/>
      <c r="AZ4" s="68" t="s">
        <v>55</v>
      </c>
      <c r="BA4" s="69"/>
      <c r="BB4" s="69"/>
      <c r="BC4" s="69"/>
      <c r="BD4" s="69"/>
      <c r="BE4" s="69"/>
      <c r="BF4" s="69"/>
      <c r="BG4" s="70"/>
    </row>
    <row r="5" spans="1:59" ht="38.25" x14ac:dyDescent="0.25">
      <c r="A5" s="12">
        <v>1</v>
      </c>
      <c r="B5" s="12" t="s">
        <v>56</v>
      </c>
      <c r="C5" s="20">
        <v>46</v>
      </c>
      <c r="D5" s="20">
        <v>33.6</v>
      </c>
      <c r="E5" s="20">
        <v>33.6</v>
      </c>
      <c r="F5" s="20">
        <v>55.9</v>
      </c>
      <c r="G5" s="21">
        <v>57.6</v>
      </c>
      <c r="H5" s="21">
        <v>59.3</v>
      </c>
      <c r="I5" s="20">
        <v>61</v>
      </c>
      <c r="K5" s="12">
        <v>1</v>
      </c>
      <c r="L5" s="12" t="s">
        <v>56</v>
      </c>
      <c r="M5" s="20">
        <v>0</v>
      </c>
      <c r="N5" s="20">
        <v>24.5</v>
      </c>
      <c r="O5" s="20">
        <v>25.6</v>
      </c>
      <c r="P5" s="20">
        <v>50</v>
      </c>
      <c r="Q5" s="20">
        <v>0</v>
      </c>
      <c r="R5" s="20">
        <v>0</v>
      </c>
      <c r="S5" s="20">
        <v>0</v>
      </c>
      <c r="U5" s="12">
        <v>1</v>
      </c>
      <c r="V5" s="17" t="s">
        <v>56</v>
      </c>
      <c r="W5" s="12">
        <v>20.9</v>
      </c>
      <c r="X5" s="12">
        <v>36</v>
      </c>
      <c r="Y5" s="12">
        <v>36</v>
      </c>
      <c r="Z5" s="12">
        <v>27.83</v>
      </c>
      <c r="AA5" s="12">
        <v>28.7</v>
      </c>
      <c r="AB5" s="12">
        <v>29.6</v>
      </c>
      <c r="AC5" s="12">
        <v>30.5</v>
      </c>
      <c r="AE5" s="12">
        <v>1</v>
      </c>
      <c r="AF5" s="17" t="s">
        <v>56</v>
      </c>
      <c r="AG5" s="20">
        <v>0</v>
      </c>
      <c r="AH5" s="20">
        <v>21.6</v>
      </c>
      <c r="AI5" s="20">
        <v>0</v>
      </c>
      <c r="AJ5" s="20">
        <v>0</v>
      </c>
      <c r="AK5" s="20">
        <v>0</v>
      </c>
      <c r="AL5" s="20">
        <v>0</v>
      </c>
      <c r="AM5" s="20">
        <v>0</v>
      </c>
      <c r="AO5" s="12">
        <v>1</v>
      </c>
      <c r="AP5" s="17" t="s">
        <v>56</v>
      </c>
      <c r="AQ5" s="20">
        <v>48</v>
      </c>
      <c r="AR5" s="20">
        <v>21.6</v>
      </c>
      <c r="AS5" s="20">
        <v>36</v>
      </c>
      <c r="AT5" s="20">
        <v>79.2</v>
      </c>
      <c r="AU5" s="20">
        <v>81.599999999999994</v>
      </c>
      <c r="AV5" s="20">
        <v>84</v>
      </c>
      <c r="AW5" s="20">
        <v>86.5</v>
      </c>
      <c r="AY5" s="12">
        <v>1</v>
      </c>
      <c r="AZ5" s="17" t="s">
        <v>56</v>
      </c>
      <c r="BA5" s="20">
        <v>0</v>
      </c>
      <c r="BB5" s="20">
        <v>25</v>
      </c>
      <c r="BC5" s="20">
        <v>0</v>
      </c>
      <c r="BD5" s="20">
        <v>0</v>
      </c>
      <c r="BE5" s="20">
        <v>0</v>
      </c>
      <c r="BF5" s="20">
        <v>0</v>
      </c>
      <c r="BG5" s="20">
        <v>0</v>
      </c>
    </row>
    <row r="6" spans="1:59" ht="25.5" x14ac:dyDescent="0.25">
      <c r="A6" s="12">
        <v>2</v>
      </c>
      <c r="B6" s="12" t="s">
        <v>57</v>
      </c>
      <c r="C6" s="20">
        <v>36</v>
      </c>
      <c r="D6" s="20">
        <v>7.2</v>
      </c>
      <c r="E6" s="20">
        <v>7.2</v>
      </c>
      <c r="F6" s="20">
        <v>64.13</v>
      </c>
      <c r="G6" s="21">
        <v>66</v>
      </c>
      <c r="H6" s="21">
        <v>68</v>
      </c>
      <c r="I6" s="20">
        <v>70</v>
      </c>
      <c r="K6" s="12">
        <v>2</v>
      </c>
      <c r="L6" s="12" t="s">
        <v>57</v>
      </c>
      <c r="M6" s="20">
        <v>0</v>
      </c>
      <c r="N6" s="20">
        <v>60</v>
      </c>
      <c r="O6" s="20">
        <v>48.8</v>
      </c>
      <c r="P6" s="20">
        <v>0</v>
      </c>
      <c r="Q6" s="20">
        <v>0</v>
      </c>
      <c r="R6" s="20">
        <v>0</v>
      </c>
      <c r="S6" s="20">
        <v>0</v>
      </c>
      <c r="U6" s="12">
        <v>2</v>
      </c>
      <c r="V6" s="17" t="s">
        <v>57</v>
      </c>
      <c r="W6" s="12">
        <v>26.4</v>
      </c>
      <c r="X6" s="12">
        <v>24</v>
      </c>
      <c r="Y6" s="12">
        <v>24</v>
      </c>
      <c r="Z6" s="12">
        <v>32</v>
      </c>
      <c r="AA6" s="12">
        <v>33</v>
      </c>
      <c r="AB6" s="12">
        <v>34</v>
      </c>
      <c r="AC6" s="12">
        <v>35</v>
      </c>
      <c r="AE6" s="12">
        <v>2</v>
      </c>
      <c r="AF6" s="17" t="s">
        <v>57</v>
      </c>
      <c r="AG6" s="20">
        <v>0</v>
      </c>
      <c r="AH6" s="20">
        <v>26.3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O6" s="12">
        <v>2</v>
      </c>
      <c r="AP6" s="17" t="s">
        <v>57</v>
      </c>
      <c r="AQ6" s="20">
        <v>10.8</v>
      </c>
      <c r="AR6" s="20">
        <v>22.39</v>
      </c>
      <c r="AS6" s="20">
        <v>16.8</v>
      </c>
      <c r="AT6" s="20">
        <v>39.6</v>
      </c>
      <c r="AU6" s="20">
        <v>40.799999999999997</v>
      </c>
      <c r="AV6" s="20">
        <v>42</v>
      </c>
      <c r="AW6" s="20">
        <v>43.3</v>
      </c>
      <c r="AY6" s="12">
        <v>2</v>
      </c>
      <c r="AZ6" s="17" t="s">
        <v>57</v>
      </c>
      <c r="BA6" s="20">
        <v>0</v>
      </c>
      <c r="BB6" s="20">
        <v>30.3</v>
      </c>
      <c r="BC6" s="20">
        <v>0</v>
      </c>
      <c r="BD6" s="20">
        <v>0</v>
      </c>
      <c r="BE6" s="20">
        <v>0</v>
      </c>
      <c r="BF6" s="20">
        <v>0</v>
      </c>
      <c r="BG6" s="20">
        <v>0</v>
      </c>
    </row>
    <row r="7" spans="1:59" ht="25.5" x14ac:dyDescent="0.25">
      <c r="A7" s="12">
        <v>3</v>
      </c>
      <c r="B7" s="12" t="s">
        <v>58</v>
      </c>
      <c r="C7" s="20">
        <v>30</v>
      </c>
      <c r="D7" s="20">
        <v>32.4</v>
      </c>
      <c r="E7" s="20">
        <v>32.4</v>
      </c>
      <c r="F7" s="20">
        <v>40.799999999999997</v>
      </c>
      <c r="G7" s="21">
        <v>42</v>
      </c>
      <c r="H7" s="21">
        <v>43.3</v>
      </c>
      <c r="I7" s="20">
        <v>44.6</v>
      </c>
      <c r="K7" s="12">
        <v>3</v>
      </c>
      <c r="L7" s="12" t="s">
        <v>58</v>
      </c>
      <c r="M7" s="20">
        <v>0</v>
      </c>
      <c r="N7" s="20">
        <v>0</v>
      </c>
      <c r="O7" s="20">
        <v>50</v>
      </c>
      <c r="P7" s="20">
        <v>0</v>
      </c>
      <c r="Q7" s="20">
        <v>0</v>
      </c>
      <c r="R7" s="20">
        <v>50</v>
      </c>
      <c r="S7" s="20">
        <v>0</v>
      </c>
      <c r="U7" s="12">
        <v>3</v>
      </c>
      <c r="V7" s="17" t="s">
        <v>58</v>
      </c>
      <c r="W7" s="12">
        <v>26.4</v>
      </c>
      <c r="X7" s="12">
        <v>27.6</v>
      </c>
      <c r="Y7" s="12">
        <v>27.6</v>
      </c>
      <c r="Z7" s="12">
        <v>32</v>
      </c>
      <c r="AA7" s="12">
        <v>33</v>
      </c>
      <c r="AB7" s="12">
        <v>34</v>
      </c>
      <c r="AC7" s="12">
        <v>35</v>
      </c>
      <c r="AE7" s="12">
        <v>3</v>
      </c>
      <c r="AF7" s="17" t="s">
        <v>58</v>
      </c>
      <c r="AG7" s="20">
        <v>0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0</v>
      </c>
      <c r="AO7" s="12">
        <v>3</v>
      </c>
      <c r="AP7" s="17" t="s">
        <v>58</v>
      </c>
      <c r="AQ7" s="20">
        <v>0</v>
      </c>
      <c r="AR7" s="20">
        <v>0</v>
      </c>
      <c r="AS7" s="20">
        <v>0</v>
      </c>
      <c r="AT7" s="20">
        <v>0</v>
      </c>
      <c r="AU7" s="20">
        <v>0</v>
      </c>
      <c r="AV7" s="20">
        <v>0</v>
      </c>
      <c r="AW7" s="20">
        <v>0</v>
      </c>
      <c r="AY7" s="12">
        <v>3</v>
      </c>
      <c r="AZ7" s="17" t="s">
        <v>58</v>
      </c>
      <c r="BA7" s="20">
        <v>0</v>
      </c>
      <c r="BB7" s="20">
        <v>0</v>
      </c>
      <c r="BC7" s="20">
        <v>70</v>
      </c>
      <c r="BD7" s="20">
        <v>0</v>
      </c>
      <c r="BE7" s="20">
        <v>0</v>
      </c>
      <c r="BF7" s="20">
        <v>0</v>
      </c>
      <c r="BG7" s="20">
        <v>0</v>
      </c>
    </row>
    <row r="8" spans="1:59" ht="38.25" x14ac:dyDescent="0.25">
      <c r="A8" s="12">
        <v>4</v>
      </c>
      <c r="B8" s="12" t="s">
        <v>59</v>
      </c>
      <c r="C8" s="20">
        <v>33.4</v>
      </c>
      <c r="D8" s="20">
        <v>30</v>
      </c>
      <c r="E8" s="20">
        <v>30</v>
      </c>
      <c r="F8" s="20">
        <v>32</v>
      </c>
      <c r="G8" s="21">
        <v>33</v>
      </c>
      <c r="H8" s="21">
        <v>34</v>
      </c>
      <c r="I8" s="20">
        <v>35</v>
      </c>
      <c r="K8" s="12">
        <v>4</v>
      </c>
      <c r="L8" s="12" t="s">
        <v>59</v>
      </c>
      <c r="M8" s="20">
        <v>0</v>
      </c>
      <c r="N8" s="20">
        <v>80.8</v>
      </c>
      <c r="O8" s="20">
        <v>50.2</v>
      </c>
      <c r="P8" s="20">
        <v>50</v>
      </c>
      <c r="Q8" s="20">
        <v>0</v>
      </c>
      <c r="R8" s="20">
        <v>0</v>
      </c>
      <c r="S8" s="20">
        <v>0</v>
      </c>
      <c r="U8" s="12">
        <v>4</v>
      </c>
      <c r="V8" s="17" t="s">
        <v>59</v>
      </c>
      <c r="W8" s="12">
        <v>18</v>
      </c>
      <c r="X8" s="12">
        <v>32.4</v>
      </c>
      <c r="Y8" s="12">
        <v>32.4</v>
      </c>
      <c r="Z8" s="12">
        <v>39.9</v>
      </c>
      <c r="AA8" s="12">
        <v>41</v>
      </c>
      <c r="AB8" s="12">
        <v>42.2</v>
      </c>
      <c r="AC8" s="12">
        <v>43.5</v>
      </c>
      <c r="AE8" s="12">
        <v>4</v>
      </c>
      <c r="AF8" s="17" t="s">
        <v>59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O8" s="12">
        <v>4</v>
      </c>
      <c r="AP8" s="17" t="s">
        <v>59</v>
      </c>
      <c r="AQ8" s="20">
        <v>21.6</v>
      </c>
      <c r="AR8" s="20">
        <v>32.5</v>
      </c>
      <c r="AS8" s="20">
        <v>38.5</v>
      </c>
      <c r="AT8" s="20">
        <v>79.2</v>
      </c>
      <c r="AU8" s="20">
        <v>81.599999999999994</v>
      </c>
      <c r="AV8" s="20">
        <v>84</v>
      </c>
      <c r="AW8" s="20">
        <v>86.5</v>
      </c>
      <c r="AY8" s="12">
        <v>4</v>
      </c>
      <c r="AZ8" s="17" t="s">
        <v>59</v>
      </c>
      <c r="BA8" s="20">
        <v>0</v>
      </c>
      <c r="BB8" s="20">
        <v>0</v>
      </c>
      <c r="BC8" s="20">
        <v>0</v>
      </c>
      <c r="BD8" s="20">
        <v>0</v>
      </c>
      <c r="BE8" s="20">
        <v>0</v>
      </c>
      <c r="BF8" s="20">
        <v>0</v>
      </c>
      <c r="BG8" s="20">
        <v>0</v>
      </c>
    </row>
    <row r="9" spans="1:59" ht="25.5" x14ac:dyDescent="0.25">
      <c r="A9" s="12">
        <v>5</v>
      </c>
      <c r="B9" s="12" t="s">
        <v>60</v>
      </c>
      <c r="C9" s="20">
        <v>36</v>
      </c>
      <c r="D9" s="20">
        <v>33.6</v>
      </c>
      <c r="E9" s="20">
        <v>33.6</v>
      </c>
      <c r="F9" s="20">
        <v>32</v>
      </c>
      <c r="G9" s="21">
        <v>33</v>
      </c>
      <c r="H9" s="21">
        <v>34</v>
      </c>
      <c r="I9" s="20">
        <v>35</v>
      </c>
      <c r="K9" s="12">
        <v>5</v>
      </c>
      <c r="L9" s="12" t="s">
        <v>60</v>
      </c>
      <c r="M9" s="20">
        <v>0</v>
      </c>
      <c r="N9" s="20">
        <v>79.599999999999994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U9" s="12">
        <v>5</v>
      </c>
      <c r="V9" s="17" t="s">
        <v>60</v>
      </c>
      <c r="W9" s="12">
        <v>26.4</v>
      </c>
      <c r="X9" s="12">
        <v>30</v>
      </c>
      <c r="Y9" s="12">
        <v>30</v>
      </c>
      <c r="Z9" s="12">
        <v>32</v>
      </c>
      <c r="AA9" s="12">
        <v>33</v>
      </c>
      <c r="AB9" s="12">
        <v>34</v>
      </c>
      <c r="AC9" s="12">
        <v>35</v>
      </c>
      <c r="AE9" s="12">
        <v>5</v>
      </c>
      <c r="AF9" s="17" t="s">
        <v>60</v>
      </c>
      <c r="AG9" s="20">
        <v>0</v>
      </c>
      <c r="AH9" s="20">
        <v>0</v>
      </c>
      <c r="AI9" s="20">
        <v>0</v>
      </c>
      <c r="AJ9" s="20">
        <v>1000</v>
      </c>
      <c r="AK9" s="20">
        <v>0</v>
      </c>
      <c r="AL9" s="20">
        <v>0</v>
      </c>
      <c r="AM9" s="20">
        <v>0</v>
      </c>
      <c r="AO9" s="12">
        <v>5</v>
      </c>
      <c r="AP9" s="17" t="s">
        <v>60</v>
      </c>
      <c r="AQ9" s="20">
        <v>10.8</v>
      </c>
      <c r="AR9" s="20">
        <v>18</v>
      </c>
      <c r="AS9" s="20">
        <v>18</v>
      </c>
      <c r="AT9" s="20">
        <v>39.6</v>
      </c>
      <c r="AU9" s="20">
        <v>40.799999999999997</v>
      </c>
      <c r="AV9" s="20">
        <v>42</v>
      </c>
      <c r="AW9" s="20">
        <v>43.3</v>
      </c>
      <c r="AY9" s="12">
        <v>5</v>
      </c>
      <c r="AZ9" s="17" t="s">
        <v>60</v>
      </c>
      <c r="BA9" s="20">
        <v>0</v>
      </c>
      <c r="BB9" s="20">
        <v>0</v>
      </c>
      <c r="BC9" s="20">
        <v>0</v>
      </c>
      <c r="BD9" s="20">
        <v>0</v>
      </c>
      <c r="BE9" s="20">
        <v>0</v>
      </c>
      <c r="BF9" s="20">
        <v>0</v>
      </c>
      <c r="BG9" s="20">
        <v>0</v>
      </c>
    </row>
    <row r="10" spans="1:59" ht="25.5" x14ac:dyDescent="0.25">
      <c r="A10" s="12">
        <v>6</v>
      </c>
      <c r="B10" s="12" t="s">
        <v>61</v>
      </c>
      <c r="C10" s="20">
        <v>36</v>
      </c>
      <c r="D10" s="20">
        <v>6</v>
      </c>
      <c r="E10" s="20">
        <v>6</v>
      </c>
      <c r="F10" s="20">
        <v>35.090000000000003</v>
      </c>
      <c r="G10" s="21">
        <v>36</v>
      </c>
      <c r="H10" s="21">
        <v>37.1</v>
      </c>
      <c r="I10" s="20">
        <v>38</v>
      </c>
      <c r="K10" s="12">
        <v>6</v>
      </c>
      <c r="L10" s="12" t="s">
        <v>61</v>
      </c>
      <c r="M10" s="20">
        <v>0</v>
      </c>
      <c r="N10" s="20">
        <v>0</v>
      </c>
      <c r="O10" s="20">
        <v>56.6</v>
      </c>
      <c r="P10" s="20">
        <v>50</v>
      </c>
      <c r="Q10" s="20">
        <v>0</v>
      </c>
      <c r="R10" s="20">
        <v>0</v>
      </c>
      <c r="S10" s="20">
        <v>0</v>
      </c>
      <c r="U10" s="12">
        <v>6</v>
      </c>
      <c r="V10" s="17" t="s">
        <v>61</v>
      </c>
      <c r="W10" s="12">
        <v>26.4</v>
      </c>
      <c r="X10" s="12">
        <v>18</v>
      </c>
      <c r="Y10" s="12">
        <v>33.6</v>
      </c>
      <c r="Z10" s="12">
        <v>32</v>
      </c>
      <c r="AA10" s="12">
        <v>33</v>
      </c>
      <c r="AB10" s="12">
        <v>34</v>
      </c>
      <c r="AC10" s="12">
        <v>35</v>
      </c>
      <c r="AE10" s="12">
        <v>6</v>
      </c>
      <c r="AF10" s="17" t="s">
        <v>61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O10" s="12">
        <v>6</v>
      </c>
      <c r="AP10" s="17" t="s">
        <v>61</v>
      </c>
      <c r="AQ10" s="20">
        <v>24</v>
      </c>
      <c r="AR10" s="20">
        <v>24</v>
      </c>
      <c r="AS10" s="20">
        <v>18</v>
      </c>
      <c r="AT10" s="20">
        <v>39.6</v>
      </c>
      <c r="AU10" s="20">
        <v>40.799999999999997</v>
      </c>
      <c r="AV10" s="20">
        <v>42</v>
      </c>
      <c r="AW10" s="20">
        <v>43.3</v>
      </c>
      <c r="AY10" s="12">
        <v>6</v>
      </c>
      <c r="AZ10" s="17" t="s">
        <v>61</v>
      </c>
      <c r="BA10" s="20">
        <v>0</v>
      </c>
      <c r="BB10" s="20">
        <v>0</v>
      </c>
      <c r="BC10" s="20">
        <v>0</v>
      </c>
      <c r="BD10" s="20">
        <v>0</v>
      </c>
      <c r="BE10" s="20">
        <v>0</v>
      </c>
      <c r="BF10" s="20">
        <v>0</v>
      </c>
      <c r="BG10" s="20">
        <v>0</v>
      </c>
    </row>
    <row r="11" spans="1:59" ht="25.5" x14ac:dyDescent="0.25">
      <c r="A11" s="12">
        <v>7</v>
      </c>
      <c r="B11" s="12" t="s">
        <v>62</v>
      </c>
      <c r="C11" s="20">
        <v>30</v>
      </c>
      <c r="D11" s="20">
        <v>33.6</v>
      </c>
      <c r="E11" s="20">
        <v>33.6</v>
      </c>
      <c r="F11" s="20">
        <v>41.6</v>
      </c>
      <c r="G11" s="21">
        <v>42.8</v>
      </c>
      <c r="H11" s="21">
        <v>44.1</v>
      </c>
      <c r="I11" s="20">
        <v>45.4</v>
      </c>
      <c r="K11" s="12">
        <v>7</v>
      </c>
      <c r="L11" s="12" t="s">
        <v>62</v>
      </c>
      <c r="M11" s="20">
        <v>0</v>
      </c>
      <c r="N11" s="20">
        <v>0</v>
      </c>
      <c r="O11" s="20">
        <v>40</v>
      </c>
      <c r="P11" s="20">
        <v>0</v>
      </c>
      <c r="Q11" s="20">
        <v>50</v>
      </c>
      <c r="R11" s="20">
        <v>0</v>
      </c>
      <c r="S11" s="20">
        <v>0</v>
      </c>
      <c r="U11" s="12">
        <v>7</v>
      </c>
      <c r="V11" s="17" t="s">
        <v>62</v>
      </c>
      <c r="W11" s="12">
        <v>33</v>
      </c>
      <c r="X11" s="12">
        <v>33.6</v>
      </c>
      <c r="Y11" s="12">
        <v>33.6</v>
      </c>
      <c r="Z11" s="12">
        <v>39.9</v>
      </c>
      <c r="AA11" s="12">
        <v>41.1</v>
      </c>
      <c r="AB11" s="12">
        <v>42.3</v>
      </c>
      <c r="AC11" s="12">
        <v>43.6</v>
      </c>
      <c r="AE11" s="12">
        <v>7</v>
      </c>
      <c r="AF11" s="17" t="s">
        <v>62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O11" s="12">
        <v>7</v>
      </c>
      <c r="AP11" s="17" t="s">
        <v>62</v>
      </c>
      <c r="AQ11" s="20">
        <v>10.8</v>
      </c>
      <c r="AR11" s="20">
        <v>18</v>
      </c>
      <c r="AS11" s="20">
        <v>18</v>
      </c>
      <c r="AT11" s="20">
        <v>39.6</v>
      </c>
      <c r="AU11" s="20">
        <v>40.799999999999997</v>
      </c>
      <c r="AV11" s="20">
        <v>42</v>
      </c>
      <c r="AW11" s="20">
        <v>43.3</v>
      </c>
      <c r="AY11" s="12">
        <v>7</v>
      </c>
      <c r="AZ11" s="17" t="s">
        <v>62</v>
      </c>
      <c r="BA11" s="20">
        <v>0</v>
      </c>
      <c r="BB11" s="20">
        <v>0</v>
      </c>
      <c r="BC11" s="20">
        <v>0</v>
      </c>
      <c r="BD11" s="20">
        <v>0</v>
      </c>
      <c r="BE11" s="20">
        <v>0</v>
      </c>
      <c r="BF11" s="20">
        <v>0</v>
      </c>
      <c r="BG11" s="20">
        <v>0</v>
      </c>
    </row>
    <row r="12" spans="1:59" ht="25.5" x14ac:dyDescent="0.25">
      <c r="A12" s="12">
        <v>8</v>
      </c>
      <c r="B12" s="12" t="s">
        <v>63</v>
      </c>
      <c r="C12" s="20">
        <v>15</v>
      </c>
      <c r="D12" s="20">
        <v>6</v>
      </c>
      <c r="E12" s="20">
        <v>6.6</v>
      </c>
      <c r="F12" s="20">
        <v>16.100000000000001</v>
      </c>
      <c r="G12" s="21">
        <v>16.600000000000001</v>
      </c>
      <c r="H12" s="21">
        <v>17.100000000000001</v>
      </c>
      <c r="I12" s="20">
        <v>17.7</v>
      </c>
      <c r="K12" s="12">
        <v>8</v>
      </c>
      <c r="L12" s="12" t="s">
        <v>63</v>
      </c>
      <c r="M12" s="20">
        <v>0</v>
      </c>
      <c r="N12" s="20">
        <v>5.2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U12" s="12">
        <v>8</v>
      </c>
      <c r="V12" s="17" t="s">
        <v>63</v>
      </c>
      <c r="W12" s="12">
        <v>33</v>
      </c>
      <c r="X12" s="12">
        <v>24</v>
      </c>
      <c r="Y12" s="12">
        <v>26.4</v>
      </c>
      <c r="Z12" s="12">
        <v>39.9</v>
      </c>
      <c r="AA12" s="12">
        <v>41.1</v>
      </c>
      <c r="AB12" s="12">
        <v>42.3</v>
      </c>
      <c r="AC12" s="12">
        <v>43.6</v>
      </c>
      <c r="AE12" s="12">
        <v>8</v>
      </c>
      <c r="AF12" s="17" t="s">
        <v>63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O12" s="12">
        <v>8</v>
      </c>
      <c r="AP12" s="17" t="s">
        <v>63</v>
      </c>
      <c r="AQ12" s="20">
        <v>10.8</v>
      </c>
      <c r="AR12" s="20">
        <v>18</v>
      </c>
      <c r="AS12" s="20">
        <v>18</v>
      </c>
      <c r="AT12" s="20">
        <v>39.6</v>
      </c>
      <c r="AU12" s="20">
        <v>40.799999999999997</v>
      </c>
      <c r="AV12" s="20">
        <v>42</v>
      </c>
      <c r="AW12" s="20">
        <v>43.3</v>
      </c>
      <c r="AY12" s="12">
        <v>8</v>
      </c>
      <c r="AZ12" s="17" t="s">
        <v>63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</row>
    <row r="13" spans="1:59" ht="25.5" x14ac:dyDescent="0.25">
      <c r="A13" s="12">
        <v>9</v>
      </c>
      <c r="B13" s="12" t="s">
        <v>64</v>
      </c>
      <c r="C13" s="20">
        <v>40</v>
      </c>
      <c r="D13" s="20">
        <v>6</v>
      </c>
      <c r="E13" s="20">
        <v>7.2</v>
      </c>
      <c r="F13" s="20">
        <v>62.4</v>
      </c>
      <c r="G13" s="21">
        <v>64.2</v>
      </c>
      <c r="H13" s="21">
        <v>66</v>
      </c>
      <c r="I13" s="20">
        <v>68</v>
      </c>
      <c r="K13" s="12">
        <v>9</v>
      </c>
      <c r="L13" s="12" t="s">
        <v>64</v>
      </c>
      <c r="M13" s="20">
        <v>0</v>
      </c>
      <c r="N13" s="20">
        <v>35</v>
      </c>
      <c r="O13" s="20">
        <v>10</v>
      </c>
      <c r="P13" s="20">
        <v>0</v>
      </c>
      <c r="Q13" s="20">
        <v>0</v>
      </c>
      <c r="R13" s="20">
        <v>0</v>
      </c>
      <c r="S13" s="20">
        <v>0</v>
      </c>
      <c r="U13" s="12">
        <v>9</v>
      </c>
      <c r="V13" s="17" t="s">
        <v>64</v>
      </c>
      <c r="W13" s="12">
        <v>26.4</v>
      </c>
      <c r="X13" s="12">
        <v>18</v>
      </c>
      <c r="Y13" s="12">
        <v>22.8</v>
      </c>
      <c r="Z13" s="12">
        <v>32</v>
      </c>
      <c r="AA13" s="12">
        <v>33</v>
      </c>
      <c r="AB13" s="12">
        <v>34</v>
      </c>
      <c r="AC13" s="12">
        <v>35</v>
      </c>
      <c r="AE13" s="12">
        <v>9</v>
      </c>
      <c r="AF13" s="17" t="s">
        <v>64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O13" s="12">
        <v>9</v>
      </c>
      <c r="AP13" s="17" t="s">
        <v>64</v>
      </c>
      <c r="AQ13" s="20">
        <v>48</v>
      </c>
      <c r="AR13" s="20">
        <v>48</v>
      </c>
      <c r="AS13" s="20">
        <v>24</v>
      </c>
      <c r="AT13" s="20">
        <v>79.2</v>
      </c>
      <c r="AU13" s="20">
        <v>81.599999999999994</v>
      </c>
      <c r="AV13" s="20">
        <v>84</v>
      </c>
      <c r="AW13" s="20">
        <v>86.5</v>
      </c>
      <c r="AY13" s="12">
        <v>9</v>
      </c>
      <c r="AZ13" s="17" t="s">
        <v>64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</row>
    <row r="14" spans="1:59" ht="25.5" x14ac:dyDescent="0.25">
      <c r="A14" s="12">
        <v>10</v>
      </c>
      <c r="B14" s="12" t="s">
        <v>65</v>
      </c>
      <c r="C14" s="20">
        <v>30</v>
      </c>
      <c r="D14" s="20">
        <v>27.6</v>
      </c>
      <c r="E14" s="20">
        <v>27.6</v>
      </c>
      <c r="F14" s="20">
        <v>59.2</v>
      </c>
      <c r="G14" s="21">
        <v>61</v>
      </c>
      <c r="H14" s="21">
        <v>62.8</v>
      </c>
      <c r="I14" s="20">
        <v>64.7</v>
      </c>
      <c r="K14" s="12">
        <v>10</v>
      </c>
      <c r="L14" s="12" t="s">
        <v>65</v>
      </c>
      <c r="M14" s="20">
        <v>0</v>
      </c>
      <c r="N14" s="20">
        <v>6</v>
      </c>
      <c r="O14" s="20">
        <v>30</v>
      </c>
      <c r="P14" s="20">
        <v>0</v>
      </c>
      <c r="Q14" s="20">
        <v>50</v>
      </c>
      <c r="R14" s="20">
        <v>0</v>
      </c>
      <c r="S14" s="20">
        <v>0</v>
      </c>
      <c r="U14" s="12">
        <v>10</v>
      </c>
      <c r="V14" s="17" t="s">
        <v>65</v>
      </c>
      <c r="W14" s="12">
        <v>26.4</v>
      </c>
      <c r="X14" s="12">
        <v>29.4</v>
      </c>
      <c r="Y14" s="12">
        <v>29.4</v>
      </c>
      <c r="Z14" s="12">
        <v>32</v>
      </c>
      <c r="AA14" s="12">
        <v>33</v>
      </c>
      <c r="AB14" s="12">
        <v>34</v>
      </c>
      <c r="AC14" s="12">
        <v>35</v>
      </c>
      <c r="AE14" s="12">
        <v>10</v>
      </c>
      <c r="AF14" s="17" t="s">
        <v>65</v>
      </c>
      <c r="AG14" s="20">
        <v>0</v>
      </c>
      <c r="AH14" s="20">
        <v>19.899999999999999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O14" s="12">
        <v>10</v>
      </c>
      <c r="AP14" s="17" t="s">
        <v>65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Y14" s="12">
        <v>10</v>
      </c>
      <c r="AZ14" s="17" t="s">
        <v>65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</row>
    <row r="15" spans="1:59" ht="25.5" x14ac:dyDescent="0.25">
      <c r="A15" s="12">
        <v>11</v>
      </c>
      <c r="B15" s="12" t="s">
        <v>66</v>
      </c>
      <c r="C15" s="20">
        <v>46.2</v>
      </c>
      <c r="D15" s="20">
        <v>43.2</v>
      </c>
      <c r="E15" s="20">
        <v>43.2</v>
      </c>
      <c r="F15" s="20">
        <v>55.9</v>
      </c>
      <c r="G15" s="21">
        <v>57.6</v>
      </c>
      <c r="H15" s="21">
        <v>59.3</v>
      </c>
      <c r="I15" s="20">
        <v>61</v>
      </c>
      <c r="K15" s="12">
        <v>11</v>
      </c>
      <c r="L15" s="12" t="s">
        <v>66</v>
      </c>
      <c r="M15" s="20">
        <v>0</v>
      </c>
      <c r="N15" s="20">
        <v>15.1</v>
      </c>
      <c r="O15" s="20">
        <v>15</v>
      </c>
      <c r="P15" s="20">
        <v>0</v>
      </c>
      <c r="Q15" s="20">
        <v>0</v>
      </c>
      <c r="R15" s="20">
        <v>0</v>
      </c>
      <c r="S15" s="20">
        <v>0</v>
      </c>
      <c r="U15" s="12">
        <v>11</v>
      </c>
      <c r="V15" s="17" t="s">
        <v>66</v>
      </c>
      <c r="W15" s="12">
        <v>26.4</v>
      </c>
      <c r="X15" s="12">
        <v>30</v>
      </c>
      <c r="Y15" s="12">
        <v>30</v>
      </c>
      <c r="Z15" s="12">
        <v>32</v>
      </c>
      <c r="AA15" s="12">
        <v>33</v>
      </c>
      <c r="AB15" s="12">
        <v>34</v>
      </c>
      <c r="AC15" s="12">
        <v>35</v>
      </c>
      <c r="AE15" s="12">
        <v>11</v>
      </c>
      <c r="AF15" s="17" t="s">
        <v>66</v>
      </c>
      <c r="AG15" s="20">
        <v>0</v>
      </c>
      <c r="AH15" s="20">
        <v>24.9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O15" s="12">
        <v>11</v>
      </c>
      <c r="AP15" s="17" t="s">
        <v>66</v>
      </c>
      <c r="AQ15" s="20">
        <v>10.8</v>
      </c>
      <c r="AR15" s="20">
        <v>18</v>
      </c>
      <c r="AS15" s="20">
        <v>18</v>
      </c>
      <c r="AT15" s="20">
        <v>39.6</v>
      </c>
      <c r="AU15" s="20">
        <v>40.799999999999997</v>
      </c>
      <c r="AV15" s="20">
        <v>42</v>
      </c>
      <c r="AW15" s="20">
        <v>43.3</v>
      </c>
      <c r="AY15" s="12">
        <v>11</v>
      </c>
      <c r="AZ15" s="17" t="s">
        <v>66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</row>
    <row r="16" spans="1:59" ht="25.5" x14ac:dyDescent="0.25">
      <c r="A16" s="12">
        <v>12</v>
      </c>
      <c r="B16" s="12" t="s">
        <v>67</v>
      </c>
      <c r="C16" s="20">
        <v>36</v>
      </c>
      <c r="D16" s="20">
        <v>32.4</v>
      </c>
      <c r="E16" s="20">
        <v>7.2</v>
      </c>
      <c r="F16" s="20">
        <v>39.9</v>
      </c>
      <c r="G16" s="21">
        <v>41.1</v>
      </c>
      <c r="H16" s="21">
        <v>42</v>
      </c>
      <c r="I16" s="20">
        <v>43.3</v>
      </c>
      <c r="K16" s="12">
        <v>12</v>
      </c>
      <c r="L16" s="12" t="s">
        <v>67</v>
      </c>
      <c r="M16" s="20">
        <v>0</v>
      </c>
      <c r="N16" s="20">
        <v>0</v>
      </c>
      <c r="O16" s="20">
        <v>0</v>
      </c>
      <c r="P16" s="20">
        <v>0</v>
      </c>
      <c r="Q16" s="20">
        <v>50</v>
      </c>
      <c r="R16" s="20">
        <v>0</v>
      </c>
      <c r="S16" s="20">
        <v>0</v>
      </c>
      <c r="U16" s="12">
        <v>12</v>
      </c>
      <c r="V16" s="17" t="s">
        <v>67</v>
      </c>
      <c r="W16" s="12">
        <v>19.8</v>
      </c>
      <c r="X16" s="12">
        <v>32.4</v>
      </c>
      <c r="Y16" s="12">
        <v>30</v>
      </c>
      <c r="Z16" s="12">
        <v>24</v>
      </c>
      <c r="AA16" s="12">
        <v>24.7</v>
      </c>
      <c r="AB16" s="12">
        <v>25.4</v>
      </c>
      <c r="AC16" s="12">
        <v>26.2</v>
      </c>
      <c r="AE16" s="12">
        <v>12</v>
      </c>
      <c r="AF16" s="17" t="s">
        <v>67</v>
      </c>
      <c r="AG16" s="20">
        <v>615.20000000000005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O16" s="12">
        <v>12</v>
      </c>
      <c r="AP16" s="17" t="s">
        <v>67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Y16" s="12">
        <v>12</v>
      </c>
      <c r="AZ16" s="17" t="s">
        <v>67</v>
      </c>
      <c r="BA16" s="20">
        <v>0</v>
      </c>
      <c r="BB16" s="20">
        <v>20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</row>
    <row r="17" spans="1:59" ht="38.25" x14ac:dyDescent="0.25">
      <c r="A17" s="12">
        <v>13</v>
      </c>
      <c r="B17" s="12" t="s">
        <v>68</v>
      </c>
      <c r="C17" s="20">
        <v>36</v>
      </c>
      <c r="D17" s="20">
        <v>27.6</v>
      </c>
      <c r="E17" s="20">
        <v>7.2</v>
      </c>
      <c r="F17" s="20">
        <v>32</v>
      </c>
      <c r="G17" s="21">
        <v>66</v>
      </c>
      <c r="H17" s="21">
        <v>68</v>
      </c>
      <c r="I17" s="20">
        <v>70</v>
      </c>
      <c r="K17" s="12">
        <v>13</v>
      </c>
      <c r="L17" s="12" t="s">
        <v>68</v>
      </c>
      <c r="M17" s="20">
        <v>0</v>
      </c>
      <c r="N17" s="20">
        <v>28</v>
      </c>
      <c r="O17" s="20">
        <v>30</v>
      </c>
      <c r="P17" s="20">
        <v>0</v>
      </c>
      <c r="Q17" s="20">
        <v>0</v>
      </c>
      <c r="R17" s="20">
        <v>50</v>
      </c>
      <c r="S17" s="20">
        <v>0</v>
      </c>
      <c r="U17" s="12">
        <v>13</v>
      </c>
      <c r="V17" s="17" t="s">
        <v>68</v>
      </c>
      <c r="W17" s="12">
        <v>52.8</v>
      </c>
      <c r="X17" s="12">
        <v>32.4</v>
      </c>
      <c r="Y17" s="12">
        <v>64.8</v>
      </c>
      <c r="Z17" s="12">
        <v>63.9</v>
      </c>
      <c r="AA17" s="12">
        <v>65.8</v>
      </c>
      <c r="AB17" s="12">
        <v>67.7</v>
      </c>
      <c r="AC17" s="12">
        <v>69.7</v>
      </c>
      <c r="AE17" s="12">
        <v>13</v>
      </c>
      <c r="AF17" s="17" t="s">
        <v>68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O17" s="12">
        <v>13</v>
      </c>
      <c r="AP17" s="17" t="s">
        <v>68</v>
      </c>
      <c r="AQ17" s="20">
        <v>10.8</v>
      </c>
      <c r="AR17" s="20">
        <v>18</v>
      </c>
      <c r="AS17" s="20">
        <v>12</v>
      </c>
      <c r="AT17" s="20">
        <v>39.6</v>
      </c>
      <c r="AU17" s="20">
        <v>40.799999999999997</v>
      </c>
      <c r="AV17" s="20">
        <v>42</v>
      </c>
      <c r="AW17" s="20">
        <v>43.3</v>
      </c>
      <c r="AY17" s="12">
        <v>13</v>
      </c>
      <c r="AZ17" s="17" t="s">
        <v>68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</row>
    <row r="18" spans="1:59" ht="38.25" x14ac:dyDescent="0.25">
      <c r="A18" s="12">
        <v>14</v>
      </c>
      <c r="B18" s="12" t="s">
        <v>69</v>
      </c>
      <c r="C18" s="20">
        <v>30</v>
      </c>
      <c r="D18" s="20">
        <v>27.6</v>
      </c>
      <c r="E18" s="20">
        <v>27.6</v>
      </c>
      <c r="F18" s="20">
        <v>32</v>
      </c>
      <c r="G18" s="21">
        <v>33</v>
      </c>
      <c r="H18" s="21">
        <v>34</v>
      </c>
      <c r="I18" s="20">
        <v>35</v>
      </c>
      <c r="K18" s="12">
        <v>14</v>
      </c>
      <c r="L18" s="12" t="s">
        <v>69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50</v>
      </c>
      <c r="S18" s="20">
        <v>0</v>
      </c>
      <c r="U18" s="12">
        <v>14</v>
      </c>
      <c r="V18" s="17" t="s">
        <v>69</v>
      </c>
      <c r="W18" s="12">
        <v>33</v>
      </c>
      <c r="X18" s="12">
        <v>32.4</v>
      </c>
      <c r="Y18" s="12">
        <v>32.4</v>
      </c>
      <c r="Z18" s="12">
        <v>39.9</v>
      </c>
      <c r="AA18" s="12">
        <v>41.1</v>
      </c>
      <c r="AB18" s="12">
        <v>42.3</v>
      </c>
      <c r="AC18" s="12">
        <v>43.6</v>
      </c>
      <c r="AE18" s="12">
        <v>14</v>
      </c>
      <c r="AF18" s="17" t="s">
        <v>69</v>
      </c>
      <c r="AG18" s="20">
        <v>0</v>
      </c>
      <c r="AH18" s="20">
        <v>30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O18" s="12">
        <v>14</v>
      </c>
      <c r="AP18" s="17" t="s">
        <v>69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20">
        <v>0</v>
      </c>
      <c r="AY18" s="12">
        <v>14</v>
      </c>
      <c r="AZ18" s="17" t="s">
        <v>69</v>
      </c>
      <c r="BA18" s="20">
        <v>0</v>
      </c>
      <c r="BB18" s="20">
        <v>0</v>
      </c>
      <c r="BC18" s="20">
        <v>8</v>
      </c>
      <c r="BD18" s="20">
        <v>0</v>
      </c>
      <c r="BE18" s="20">
        <v>0</v>
      </c>
      <c r="BF18" s="20">
        <v>0</v>
      </c>
      <c r="BG18" s="20">
        <v>0</v>
      </c>
    </row>
    <row r="19" spans="1:59" ht="38.25" x14ac:dyDescent="0.25">
      <c r="A19" s="12">
        <v>15</v>
      </c>
      <c r="B19" s="12" t="s">
        <v>91</v>
      </c>
      <c r="C19" s="20">
        <v>70</v>
      </c>
      <c r="D19" s="20">
        <v>12</v>
      </c>
      <c r="E19" s="20">
        <v>12</v>
      </c>
      <c r="F19" s="21">
        <v>57.6</v>
      </c>
      <c r="G19" s="21">
        <v>59.3</v>
      </c>
      <c r="H19" s="20">
        <v>61.1</v>
      </c>
      <c r="I19" s="20">
        <v>63</v>
      </c>
      <c r="K19" s="12">
        <v>15</v>
      </c>
      <c r="L19" s="12" t="s">
        <v>91</v>
      </c>
      <c r="M19" s="20">
        <v>90</v>
      </c>
      <c r="N19" s="20">
        <v>0</v>
      </c>
      <c r="O19" s="20">
        <v>60</v>
      </c>
      <c r="P19" s="21">
        <v>0</v>
      </c>
      <c r="Q19" s="21">
        <v>0</v>
      </c>
      <c r="R19" s="21">
        <v>0</v>
      </c>
      <c r="S19" s="20">
        <v>0</v>
      </c>
      <c r="U19" s="12">
        <v>15</v>
      </c>
      <c r="V19" s="12" t="s">
        <v>91</v>
      </c>
      <c r="W19" s="27">
        <v>68.400000000000006</v>
      </c>
      <c r="X19" s="27">
        <v>18</v>
      </c>
      <c r="Y19" s="27">
        <v>78</v>
      </c>
      <c r="Z19" s="28">
        <v>82.8</v>
      </c>
      <c r="AA19" s="28">
        <v>85.3</v>
      </c>
      <c r="AB19" s="28">
        <v>87.9</v>
      </c>
      <c r="AC19" s="27">
        <v>90.5</v>
      </c>
      <c r="AE19" s="12">
        <v>15</v>
      </c>
      <c r="AF19" s="12" t="s">
        <v>91</v>
      </c>
      <c r="AG19" s="20">
        <v>0</v>
      </c>
      <c r="AH19" s="20">
        <v>338.5</v>
      </c>
      <c r="AI19" s="20">
        <v>140</v>
      </c>
      <c r="AJ19" s="20">
        <v>0</v>
      </c>
      <c r="AK19" s="20">
        <v>0</v>
      </c>
      <c r="AL19" s="20">
        <v>0</v>
      </c>
      <c r="AM19" s="20">
        <v>0</v>
      </c>
      <c r="AO19" s="12">
        <v>15</v>
      </c>
      <c r="AP19" s="12" t="s">
        <v>91</v>
      </c>
      <c r="AQ19" s="20">
        <v>0</v>
      </c>
      <c r="AR19" s="20">
        <v>24</v>
      </c>
      <c r="AS19" s="20">
        <v>36</v>
      </c>
      <c r="AT19" s="20">
        <v>39.6</v>
      </c>
      <c r="AU19" s="20">
        <v>40.799999999999997</v>
      </c>
      <c r="AV19" s="20">
        <v>42</v>
      </c>
      <c r="AW19" s="20">
        <v>43.2</v>
      </c>
      <c r="AY19" s="12">
        <v>15</v>
      </c>
      <c r="AZ19" s="12" t="s">
        <v>91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</row>
    <row r="20" spans="1:59" ht="38.25" x14ac:dyDescent="0.25">
      <c r="A20" s="12">
        <v>16</v>
      </c>
      <c r="B20" s="12" t="s">
        <v>92</v>
      </c>
      <c r="C20" s="20">
        <v>40</v>
      </c>
      <c r="D20" s="20">
        <v>6</v>
      </c>
      <c r="E20" s="20">
        <v>6</v>
      </c>
      <c r="F20" s="21">
        <v>39.9</v>
      </c>
      <c r="G20" s="21">
        <v>41.1</v>
      </c>
      <c r="H20" s="20">
        <v>42.332999999999998</v>
      </c>
      <c r="I20" s="20">
        <v>43.6</v>
      </c>
      <c r="K20" s="12">
        <v>16</v>
      </c>
      <c r="L20" s="12" t="s">
        <v>92</v>
      </c>
      <c r="M20" s="20">
        <v>48.8</v>
      </c>
      <c r="N20" s="20">
        <v>51.5</v>
      </c>
      <c r="O20" s="20">
        <v>0</v>
      </c>
      <c r="P20" s="21">
        <v>0</v>
      </c>
      <c r="Q20" s="21">
        <v>0</v>
      </c>
      <c r="R20" s="21">
        <v>0</v>
      </c>
      <c r="S20" s="20">
        <v>0</v>
      </c>
      <c r="U20" s="12">
        <v>16</v>
      </c>
      <c r="V20" s="12" t="s">
        <v>92</v>
      </c>
      <c r="W20" s="20">
        <v>35.6</v>
      </c>
      <c r="X20" s="20">
        <v>18</v>
      </c>
      <c r="Y20" s="20">
        <v>18</v>
      </c>
      <c r="Z20" s="21">
        <v>43.1</v>
      </c>
      <c r="AA20" s="21">
        <v>44.4</v>
      </c>
      <c r="AB20" s="21">
        <v>45.7</v>
      </c>
      <c r="AC20" s="20">
        <v>47.1</v>
      </c>
      <c r="AE20" s="12">
        <v>16</v>
      </c>
      <c r="AF20" s="12" t="s">
        <v>92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O20" s="12">
        <v>16</v>
      </c>
      <c r="AP20" s="12" t="s">
        <v>92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Y20" s="12">
        <v>16</v>
      </c>
      <c r="AZ20" s="12" t="s">
        <v>92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</row>
    <row r="21" spans="1:59" ht="38.25" x14ac:dyDescent="0.25">
      <c r="A21" s="12">
        <v>17</v>
      </c>
      <c r="B21" s="12" t="s">
        <v>93</v>
      </c>
      <c r="C21" s="20">
        <v>36</v>
      </c>
      <c r="D21" s="20">
        <v>6</v>
      </c>
      <c r="E21" s="20">
        <v>6</v>
      </c>
      <c r="F21" s="21">
        <v>16.8</v>
      </c>
      <c r="G21" s="21">
        <v>17.3</v>
      </c>
      <c r="H21" s="20">
        <v>17.818999999999999</v>
      </c>
      <c r="I21" s="20">
        <v>18.3</v>
      </c>
      <c r="K21" s="12">
        <v>17</v>
      </c>
      <c r="L21" s="12" t="s">
        <v>93</v>
      </c>
      <c r="M21" s="20">
        <v>48.8</v>
      </c>
      <c r="N21" s="20">
        <v>19.7</v>
      </c>
      <c r="O21" s="20">
        <v>25.4</v>
      </c>
      <c r="P21" s="21">
        <v>0</v>
      </c>
      <c r="Q21" s="21">
        <v>0</v>
      </c>
      <c r="R21" s="21">
        <v>0</v>
      </c>
      <c r="S21" s="20">
        <v>0</v>
      </c>
      <c r="U21" s="12">
        <v>17</v>
      </c>
      <c r="V21" s="12" t="s">
        <v>93</v>
      </c>
      <c r="W21" s="20">
        <v>35.6</v>
      </c>
      <c r="X21" s="20">
        <v>24</v>
      </c>
      <c r="Y21" s="20">
        <v>6</v>
      </c>
      <c r="Z21" s="21">
        <v>43.1</v>
      </c>
      <c r="AA21" s="21">
        <v>44.4</v>
      </c>
      <c r="AB21" s="21">
        <v>45.7</v>
      </c>
      <c r="AC21" s="20">
        <v>47.1</v>
      </c>
      <c r="AE21" s="12">
        <v>17</v>
      </c>
      <c r="AF21" s="12" t="s">
        <v>93</v>
      </c>
      <c r="AG21" s="20">
        <v>0</v>
      </c>
      <c r="AH21" s="20">
        <v>4.8</v>
      </c>
      <c r="AI21" s="20">
        <v>12.5</v>
      </c>
      <c r="AJ21" s="20">
        <v>0</v>
      </c>
      <c r="AK21" s="20">
        <v>0</v>
      </c>
      <c r="AL21" s="20">
        <v>0</v>
      </c>
      <c r="AM21" s="20">
        <v>0</v>
      </c>
      <c r="AO21" s="12">
        <v>17</v>
      </c>
      <c r="AP21" s="12" t="s">
        <v>93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Y21" s="12">
        <v>17</v>
      </c>
      <c r="AZ21" s="12" t="s">
        <v>93</v>
      </c>
      <c r="BA21" s="20">
        <v>0</v>
      </c>
      <c r="BB21" s="20">
        <v>0</v>
      </c>
      <c r="BC21" s="20">
        <v>10</v>
      </c>
      <c r="BD21" s="20">
        <v>0</v>
      </c>
      <c r="BE21" s="20">
        <v>0</v>
      </c>
      <c r="BF21" s="20">
        <v>0</v>
      </c>
      <c r="BG21" s="20">
        <v>0</v>
      </c>
    </row>
    <row r="22" spans="1:59" x14ac:dyDescent="0.25">
      <c r="A22" s="19"/>
      <c r="B22" s="19" t="s">
        <v>99</v>
      </c>
      <c r="C22" s="23">
        <f>SUM(C5:C21)</f>
        <v>626.59999999999991</v>
      </c>
      <c r="D22" s="23">
        <f>SUM(D5:D21)</f>
        <v>370.8</v>
      </c>
      <c r="E22" s="23">
        <f t="shared" ref="E22:I22" si="0">SUM(E5:E21)</f>
        <v>327</v>
      </c>
      <c r="F22" s="23">
        <f t="shared" si="0"/>
        <v>713.31999999999994</v>
      </c>
      <c r="G22" s="23">
        <f t="shared" si="0"/>
        <v>767.6</v>
      </c>
      <c r="H22" s="23">
        <f t="shared" si="0"/>
        <v>790.25199999999995</v>
      </c>
      <c r="I22" s="23">
        <f t="shared" si="0"/>
        <v>813.59999999999991</v>
      </c>
      <c r="K22" s="19"/>
      <c r="L22" s="19" t="s">
        <v>99</v>
      </c>
      <c r="M22" s="23">
        <f>SUM(M5:M21)</f>
        <v>187.60000000000002</v>
      </c>
      <c r="N22" s="23">
        <f t="shared" ref="N22" si="1">SUM(N5:N21)</f>
        <v>405.40000000000003</v>
      </c>
      <c r="O22" s="23">
        <f t="shared" ref="O22" si="2">SUM(O5:O21)</f>
        <v>441.6</v>
      </c>
      <c r="P22" s="23">
        <f t="shared" ref="P22" si="3">SUM(P5:P21)</f>
        <v>150</v>
      </c>
      <c r="Q22" s="23">
        <f t="shared" ref="Q22" si="4">SUM(Q5:Q21)</f>
        <v>150</v>
      </c>
      <c r="R22" s="23">
        <f t="shared" ref="R22" si="5">SUM(R5:R21)</f>
        <v>150</v>
      </c>
      <c r="S22" s="23">
        <f t="shared" ref="S22" si="6">SUM(S5:S21)</f>
        <v>0</v>
      </c>
      <c r="U22" s="19"/>
      <c r="V22" s="19" t="s">
        <v>99</v>
      </c>
      <c r="W22" s="23">
        <f>SUM(W5:W21)</f>
        <v>534.90000000000009</v>
      </c>
      <c r="X22" s="23">
        <f t="shared" ref="X22" si="7">SUM(X5:X21)</f>
        <v>460.19999999999993</v>
      </c>
      <c r="Y22" s="23">
        <f t="shared" ref="Y22" si="8">SUM(Y5:Y21)</f>
        <v>555</v>
      </c>
      <c r="Z22" s="23">
        <f t="shared" ref="Z22" si="9">SUM(Z5:Z21)</f>
        <v>668.32999999999993</v>
      </c>
      <c r="AA22" s="23">
        <f t="shared" ref="AA22" si="10">SUM(AA5:AA21)</f>
        <v>688.59999999999991</v>
      </c>
      <c r="AB22" s="23">
        <f t="shared" ref="AB22" si="11">SUM(AB5:AB21)</f>
        <v>709.1</v>
      </c>
      <c r="AC22" s="23">
        <f t="shared" ref="AC22" si="12">SUM(AC5:AC21)</f>
        <v>730.40000000000009</v>
      </c>
      <c r="AE22" s="19"/>
      <c r="AF22" s="19" t="s">
        <v>99</v>
      </c>
      <c r="AG22" s="23">
        <f>SUM(AG5:AG21)</f>
        <v>615.20000000000005</v>
      </c>
      <c r="AH22" s="23">
        <f t="shared" ref="AH22" si="13">SUM(AH5:AH21)</f>
        <v>466.00000000000006</v>
      </c>
      <c r="AI22" s="23">
        <f t="shared" ref="AI22" si="14">SUM(AI5:AI21)</f>
        <v>152.5</v>
      </c>
      <c r="AJ22" s="23">
        <f t="shared" ref="AJ22" si="15">SUM(AJ5:AJ21)</f>
        <v>1000</v>
      </c>
      <c r="AK22" s="23">
        <f t="shared" ref="AK22" si="16">SUM(AK5:AK21)</f>
        <v>0</v>
      </c>
      <c r="AL22" s="23">
        <f t="shared" ref="AL22" si="17">SUM(AL5:AL21)</f>
        <v>0</v>
      </c>
      <c r="AM22" s="23">
        <f t="shared" ref="AM22" si="18">SUM(AM5:AM21)</f>
        <v>0</v>
      </c>
      <c r="AO22" s="19"/>
      <c r="AP22" s="19" t="s">
        <v>99</v>
      </c>
      <c r="AQ22" s="23">
        <f>SUM(AQ5:AQ21)</f>
        <v>206.40000000000003</v>
      </c>
      <c r="AR22" s="23">
        <f t="shared" ref="AR22" si="19">SUM(AR5:AR21)</f>
        <v>262.49</v>
      </c>
      <c r="AS22" s="23">
        <f t="shared" ref="AS22" si="20">SUM(AS5:AS21)</f>
        <v>253.3</v>
      </c>
      <c r="AT22" s="23">
        <f t="shared" ref="AT22" si="21">SUM(AT5:AT21)</f>
        <v>554.40000000000009</v>
      </c>
      <c r="AU22" s="23">
        <f t="shared" ref="AU22" si="22">SUM(AU5:AU21)</f>
        <v>571.20000000000005</v>
      </c>
      <c r="AV22" s="23">
        <f t="shared" ref="AV22" si="23">SUM(AV5:AV21)</f>
        <v>588</v>
      </c>
      <c r="AW22" s="23">
        <f t="shared" ref="AW22" si="24">SUM(AW5:AW21)</f>
        <v>605.80000000000007</v>
      </c>
      <c r="AY22" s="19"/>
      <c r="AZ22" s="19" t="s">
        <v>99</v>
      </c>
      <c r="BA22" s="23">
        <f>SUM(BA5:BA21)</f>
        <v>0</v>
      </c>
      <c r="BB22" s="23">
        <f t="shared" ref="BB22" si="25">SUM(BB5:BB21)</f>
        <v>75.3</v>
      </c>
      <c r="BC22" s="23">
        <f t="shared" ref="BC22" si="26">SUM(BC5:BC21)</f>
        <v>88</v>
      </c>
      <c r="BD22" s="23">
        <f t="shared" ref="BD22" si="27">SUM(BD5:BD21)</f>
        <v>0</v>
      </c>
      <c r="BE22" s="23">
        <f t="shared" ref="BE22" si="28">SUM(BE5:BE21)</f>
        <v>0</v>
      </c>
      <c r="BF22" s="23">
        <f t="shared" ref="BF22" si="29">SUM(BF5:BF21)</f>
        <v>0</v>
      </c>
      <c r="BG22" s="23">
        <f t="shared" ref="BG22" si="30">SUM(BG5:BG21)</f>
        <v>0</v>
      </c>
    </row>
    <row r="23" spans="1:59" x14ac:dyDescent="0.25">
      <c r="A23" s="12"/>
      <c r="B23" s="38" t="s">
        <v>70</v>
      </c>
      <c r="C23" s="39"/>
      <c r="D23" s="39"/>
      <c r="E23" s="39"/>
      <c r="F23" s="39"/>
      <c r="G23" s="39"/>
      <c r="H23" s="39"/>
      <c r="I23" s="40"/>
      <c r="K23" s="12"/>
      <c r="L23" s="67" t="s">
        <v>70</v>
      </c>
      <c r="M23" s="67"/>
      <c r="N23" s="67"/>
      <c r="O23" s="67"/>
      <c r="P23" s="67"/>
      <c r="Q23" s="67"/>
      <c r="R23" s="67"/>
      <c r="S23" s="67"/>
      <c r="U23" s="12"/>
      <c r="V23" s="67" t="s">
        <v>70</v>
      </c>
      <c r="W23" s="71"/>
      <c r="X23" s="71"/>
      <c r="Y23" s="71"/>
      <c r="Z23" s="71"/>
      <c r="AA23" s="71"/>
      <c r="AB23" s="71"/>
      <c r="AC23" s="71"/>
      <c r="AE23" s="12"/>
      <c r="AF23" s="67" t="s">
        <v>70</v>
      </c>
      <c r="AG23" s="71"/>
      <c r="AH23" s="71"/>
      <c r="AI23" s="71"/>
      <c r="AJ23" s="71"/>
      <c r="AK23" s="71"/>
      <c r="AL23" s="71"/>
      <c r="AM23" s="71"/>
      <c r="AO23" s="12"/>
      <c r="AP23" s="67" t="s">
        <v>70</v>
      </c>
      <c r="AQ23" s="71"/>
      <c r="AR23" s="71"/>
      <c r="AS23" s="71"/>
      <c r="AT23" s="71"/>
      <c r="AU23" s="71"/>
      <c r="AV23" s="71"/>
      <c r="AW23" s="71"/>
      <c r="AY23" s="12"/>
      <c r="AZ23" s="67" t="s">
        <v>70</v>
      </c>
      <c r="BA23" s="71"/>
      <c r="BB23" s="71"/>
      <c r="BC23" s="71"/>
      <c r="BD23" s="71"/>
      <c r="BE23" s="71"/>
      <c r="BF23" s="71"/>
      <c r="BG23" s="71"/>
    </row>
    <row r="24" spans="1:59" ht="51" x14ac:dyDescent="0.25">
      <c r="A24" s="12">
        <v>15</v>
      </c>
      <c r="B24" s="12" t="s">
        <v>71</v>
      </c>
      <c r="C24" s="20">
        <v>33</v>
      </c>
      <c r="D24" s="20">
        <v>33.6</v>
      </c>
      <c r="E24" s="20">
        <v>36</v>
      </c>
      <c r="F24" s="20">
        <v>39.9</v>
      </c>
      <c r="G24" s="21">
        <v>41.1</v>
      </c>
      <c r="H24" s="21">
        <v>42.3</v>
      </c>
      <c r="I24" s="20">
        <v>43.6</v>
      </c>
      <c r="K24" s="12">
        <v>15</v>
      </c>
      <c r="L24" s="12" t="s">
        <v>71</v>
      </c>
      <c r="M24" s="20">
        <v>0</v>
      </c>
      <c r="N24" s="20">
        <v>0</v>
      </c>
      <c r="O24" s="20">
        <v>0</v>
      </c>
      <c r="P24" s="20">
        <v>0</v>
      </c>
      <c r="Q24" s="20">
        <v>50</v>
      </c>
      <c r="R24" s="20">
        <v>0</v>
      </c>
      <c r="S24" s="20">
        <v>0</v>
      </c>
      <c r="U24" s="12">
        <v>15</v>
      </c>
      <c r="V24" s="17" t="s">
        <v>71</v>
      </c>
      <c r="W24" s="12">
        <v>24</v>
      </c>
      <c r="X24" s="12">
        <v>30</v>
      </c>
      <c r="Y24" s="12">
        <v>32.4</v>
      </c>
      <c r="Z24" s="12">
        <v>32</v>
      </c>
      <c r="AA24" s="12">
        <v>33</v>
      </c>
      <c r="AB24" s="12">
        <v>34</v>
      </c>
      <c r="AC24" s="12">
        <v>35</v>
      </c>
      <c r="AE24" s="12">
        <v>15</v>
      </c>
      <c r="AF24" s="17" t="s">
        <v>71</v>
      </c>
      <c r="AG24" s="20">
        <v>0</v>
      </c>
      <c r="AH24" s="20">
        <v>0</v>
      </c>
      <c r="AI24" s="20">
        <v>200</v>
      </c>
      <c r="AJ24" s="20">
        <v>0</v>
      </c>
      <c r="AK24" s="20">
        <v>0</v>
      </c>
      <c r="AL24" s="20">
        <v>0</v>
      </c>
      <c r="AM24" s="20">
        <v>0</v>
      </c>
      <c r="AO24" s="12">
        <v>15</v>
      </c>
      <c r="AP24" s="17" t="s">
        <v>71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Y24" s="12">
        <v>15</v>
      </c>
      <c r="AZ24" s="17" t="s">
        <v>71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</row>
    <row r="25" spans="1:59" ht="51" x14ac:dyDescent="0.25">
      <c r="A25" s="12">
        <v>16</v>
      </c>
      <c r="B25" s="12" t="s">
        <v>72</v>
      </c>
      <c r="C25" s="20">
        <v>33</v>
      </c>
      <c r="D25" s="20">
        <v>32.4</v>
      </c>
      <c r="E25" s="20">
        <v>32.4</v>
      </c>
      <c r="F25" s="20">
        <v>39.9</v>
      </c>
      <c r="G25" s="21">
        <v>41.1</v>
      </c>
      <c r="H25" s="21">
        <v>42.3</v>
      </c>
      <c r="I25" s="20">
        <v>43.6</v>
      </c>
      <c r="K25" s="12">
        <v>16</v>
      </c>
      <c r="L25" s="12" t="s">
        <v>72</v>
      </c>
      <c r="M25" s="20">
        <v>0</v>
      </c>
      <c r="N25" s="20">
        <v>0</v>
      </c>
      <c r="O25" s="20">
        <v>0</v>
      </c>
      <c r="P25" s="20">
        <v>0</v>
      </c>
      <c r="Q25" s="20">
        <v>50</v>
      </c>
      <c r="R25" s="20">
        <v>0</v>
      </c>
      <c r="S25" s="20">
        <v>0</v>
      </c>
      <c r="U25" s="12">
        <v>16</v>
      </c>
      <c r="V25" s="17" t="s">
        <v>72</v>
      </c>
      <c r="W25" s="12">
        <v>30</v>
      </c>
      <c r="X25" s="12">
        <v>32.4</v>
      </c>
      <c r="Y25" s="12">
        <v>32.4</v>
      </c>
      <c r="Z25" s="12">
        <v>39.9</v>
      </c>
      <c r="AA25" s="12">
        <v>41.1</v>
      </c>
      <c r="AB25" s="12">
        <v>42.3</v>
      </c>
      <c r="AC25" s="12">
        <v>43.6</v>
      </c>
      <c r="AE25" s="12">
        <v>16</v>
      </c>
      <c r="AF25" s="17" t="s">
        <v>72</v>
      </c>
      <c r="AG25" s="20">
        <v>0</v>
      </c>
      <c r="AH25" s="20">
        <v>0</v>
      </c>
      <c r="AI25" s="20">
        <v>0</v>
      </c>
      <c r="AJ25" s="20">
        <v>500</v>
      </c>
      <c r="AK25" s="20">
        <v>0</v>
      </c>
      <c r="AL25" s="20">
        <v>0</v>
      </c>
      <c r="AM25" s="20">
        <v>0</v>
      </c>
      <c r="AO25" s="12">
        <v>16</v>
      </c>
      <c r="AP25" s="17" t="s">
        <v>72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Y25" s="12">
        <v>16</v>
      </c>
      <c r="AZ25" s="17" t="s">
        <v>72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</row>
    <row r="26" spans="1:59" ht="51" x14ac:dyDescent="0.25">
      <c r="A26" s="12">
        <v>17</v>
      </c>
      <c r="B26" s="12" t="s">
        <v>73</v>
      </c>
      <c r="C26" s="20">
        <v>30</v>
      </c>
      <c r="D26" s="20">
        <v>33.6</v>
      </c>
      <c r="E26" s="20">
        <v>33.6</v>
      </c>
      <c r="F26" s="20">
        <v>39.9</v>
      </c>
      <c r="G26" s="21">
        <v>41.1</v>
      </c>
      <c r="H26" s="21">
        <v>42.3</v>
      </c>
      <c r="I26" s="20">
        <v>43.6</v>
      </c>
      <c r="K26" s="12">
        <v>17</v>
      </c>
      <c r="L26" s="12" t="s">
        <v>73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50</v>
      </c>
      <c r="S26" s="20">
        <v>0</v>
      </c>
      <c r="U26" s="12">
        <v>17</v>
      </c>
      <c r="V26" s="17" t="s">
        <v>73</v>
      </c>
      <c r="W26" s="12">
        <v>30</v>
      </c>
      <c r="X26" s="12">
        <v>32.4</v>
      </c>
      <c r="Y26" s="12">
        <v>32.4</v>
      </c>
      <c r="Z26" s="12">
        <v>39.9</v>
      </c>
      <c r="AA26" s="12">
        <v>41.1</v>
      </c>
      <c r="AB26" s="12">
        <v>42.3</v>
      </c>
      <c r="AC26" s="12">
        <v>43.6</v>
      </c>
      <c r="AE26" s="12">
        <v>17</v>
      </c>
      <c r="AF26" s="17" t="s">
        <v>73</v>
      </c>
      <c r="AG26" s="20">
        <v>0</v>
      </c>
      <c r="AH26" s="20">
        <v>0</v>
      </c>
      <c r="AI26" s="20">
        <v>0</v>
      </c>
      <c r="AJ26" s="20">
        <v>0</v>
      </c>
      <c r="AK26" s="20">
        <v>1000</v>
      </c>
      <c r="AL26" s="20">
        <v>0</v>
      </c>
      <c r="AM26" s="20">
        <v>0</v>
      </c>
      <c r="AO26" s="12">
        <v>17</v>
      </c>
      <c r="AP26" s="17" t="s">
        <v>73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Y26" s="12">
        <v>17</v>
      </c>
      <c r="AZ26" s="17" t="s">
        <v>73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</row>
    <row r="27" spans="1:59" ht="51" x14ac:dyDescent="0.25">
      <c r="A27" s="12">
        <v>18</v>
      </c>
      <c r="B27" s="12" t="s">
        <v>74</v>
      </c>
      <c r="C27" s="20">
        <v>30.4</v>
      </c>
      <c r="D27" s="20">
        <v>30</v>
      </c>
      <c r="E27" s="20">
        <v>30</v>
      </c>
      <c r="F27" s="20">
        <v>36.700000000000003</v>
      </c>
      <c r="G27" s="21">
        <v>37.799999999999997</v>
      </c>
      <c r="H27" s="21">
        <v>38.9</v>
      </c>
      <c r="I27" s="20">
        <v>40.1</v>
      </c>
      <c r="K27" s="12">
        <v>18</v>
      </c>
      <c r="L27" s="12" t="s">
        <v>74</v>
      </c>
      <c r="M27" s="20">
        <v>0</v>
      </c>
      <c r="N27" s="20">
        <v>0</v>
      </c>
      <c r="O27" s="20">
        <v>0</v>
      </c>
      <c r="P27" s="20">
        <v>50</v>
      </c>
      <c r="Q27" s="20">
        <v>0</v>
      </c>
      <c r="R27" s="20">
        <v>0</v>
      </c>
      <c r="S27" s="20">
        <v>0</v>
      </c>
      <c r="U27" s="12">
        <v>18</v>
      </c>
      <c r="V27" s="17" t="s">
        <v>74</v>
      </c>
      <c r="W27" s="12">
        <v>35.6</v>
      </c>
      <c r="X27" s="12">
        <v>33.6</v>
      </c>
      <c r="Y27" s="12">
        <v>33.6</v>
      </c>
      <c r="Z27" s="12">
        <v>43.1</v>
      </c>
      <c r="AA27" s="12">
        <v>44.4</v>
      </c>
      <c r="AB27" s="12">
        <v>45.7</v>
      </c>
      <c r="AC27" s="12">
        <v>47.1</v>
      </c>
      <c r="AE27" s="12">
        <v>18</v>
      </c>
      <c r="AF27" s="17" t="s">
        <v>74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500</v>
      </c>
      <c r="AO27" s="12">
        <v>18</v>
      </c>
      <c r="AP27" s="17" t="s">
        <v>74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Y27" s="12">
        <v>18</v>
      </c>
      <c r="AZ27" s="17" t="s">
        <v>74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20">
        <v>0</v>
      </c>
    </row>
    <row r="28" spans="1:59" ht="25.5" x14ac:dyDescent="0.25">
      <c r="A28" s="12">
        <v>19</v>
      </c>
      <c r="B28" s="12" t="s">
        <v>75</v>
      </c>
      <c r="C28" s="20">
        <v>24</v>
      </c>
      <c r="D28" s="20">
        <v>28.8</v>
      </c>
      <c r="E28" s="20">
        <v>28.8</v>
      </c>
      <c r="F28" s="20">
        <v>32</v>
      </c>
      <c r="G28" s="21">
        <v>33</v>
      </c>
      <c r="H28" s="21">
        <v>34</v>
      </c>
      <c r="I28" s="20">
        <v>35</v>
      </c>
      <c r="K28" s="12">
        <v>19</v>
      </c>
      <c r="L28" s="12" t="s">
        <v>75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U28" s="12">
        <v>19</v>
      </c>
      <c r="V28" s="17" t="s">
        <v>75</v>
      </c>
      <c r="W28" s="12">
        <v>26.4</v>
      </c>
      <c r="X28" s="12">
        <v>28.8</v>
      </c>
      <c r="Y28" s="12">
        <v>28.8</v>
      </c>
      <c r="Z28" s="12">
        <v>32</v>
      </c>
      <c r="AA28" s="12">
        <v>33</v>
      </c>
      <c r="AB28" s="12">
        <v>34</v>
      </c>
      <c r="AC28" s="12">
        <v>35</v>
      </c>
      <c r="AE28" s="12">
        <v>19</v>
      </c>
      <c r="AF28" s="17" t="s">
        <v>75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1000</v>
      </c>
      <c r="AO28" s="12">
        <v>19</v>
      </c>
      <c r="AP28" s="17" t="s">
        <v>75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Y28" s="12">
        <v>19</v>
      </c>
      <c r="AZ28" s="17" t="s">
        <v>75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</row>
    <row r="29" spans="1:59" ht="38.25" x14ac:dyDescent="0.25">
      <c r="A29" s="12">
        <v>20</v>
      </c>
      <c r="B29" s="12" t="s">
        <v>76</v>
      </c>
      <c r="C29" s="20">
        <v>35</v>
      </c>
      <c r="D29" s="20">
        <v>6</v>
      </c>
      <c r="E29" s="20">
        <v>6</v>
      </c>
      <c r="F29" s="20">
        <v>32</v>
      </c>
      <c r="G29" s="21">
        <v>33</v>
      </c>
      <c r="H29" s="21">
        <v>34</v>
      </c>
      <c r="I29" s="20">
        <v>35</v>
      </c>
      <c r="K29" s="12">
        <v>20</v>
      </c>
      <c r="L29" s="12" t="s">
        <v>76</v>
      </c>
      <c r="M29" s="20">
        <v>0</v>
      </c>
      <c r="N29" s="20">
        <v>28.2</v>
      </c>
      <c r="O29" s="20">
        <v>52.2</v>
      </c>
      <c r="P29" s="20">
        <v>50</v>
      </c>
      <c r="Q29" s="20">
        <v>0</v>
      </c>
      <c r="R29" s="20">
        <v>0</v>
      </c>
      <c r="S29" s="20">
        <v>0</v>
      </c>
      <c r="U29" s="12">
        <v>20</v>
      </c>
      <c r="V29" s="17" t="s">
        <v>76</v>
      </c>
      <c r="W29" s="12">
        <v>26.4</v>
      </c>
      <c r="X29" s="12">
        <v>24</v>
      </c>
      <c r="Y29" s="12">
        <v>27.6</v>
      </c>
      <c r="Z29" s="12">
        <v>32</v>
      </c>
      <c r="AA29" s="12">
        <v>33</v>
      </c>
      <c r="AB29" s="12">
        <v>34</v>
      </c>
      <c r="AC29" s="12">
        <v>35</v>
      </c>
      <c r="AE29" s="12">
        <v>20</v>
      </c>
      <c r="AF29" s="17" t="s">
        <v>76</v>
      </c>
      <c r="AG29" s="20">
        <v>0</v>
      </c>
      <c r="AH29" s="20">
        <v>0</v>
      </c>
      <c r="AI29" s="20">
        <v>60</v>
      </c>
      <c r="AJ29" s="20">
        <v>0</v>
      </c>
      <c r="AK29" s="20">
        <v>0</v>
      </c>
      <c r="AL29" s="20">
        <v>500</v>
      </c>
      <c r="AM29" s="20">
        <v>0</v>
      </c>
      <c r="AO29" s="12">
        <v>20</v>
      </c>
      <c r="AP29" s="17" t="s">
        <v>76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Y29" s="12">
        <v>20</v>
      </c>
      <c r="AZ29" s="17" t="s">
        <v>76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</row>
    <row r="30" spans="1:59" ht="51" x14ac:dyDescent="0.25">
      <c r="A30" s="12">
        <v>21</v>
      </c>
      <c r="B30" s="12" t="s">
        <v>77</v>
      </c>
      <c r="C30" s="20">
        <v>33</v>
      </c>
      <c r="D30" s="20">
        <v>33.6</v>
      </c>
      <c r="E30" s="20">
        <v>33.6</v>
      </c>
      <c r="F30" s="20">
        <v>39.9</v>
      </c>
      <c r="G30" s="21">
        <v>41.1</v>
      </c>
      <c r="H30" s="21">
        <v>42.3</v>
      </c>
      <c r="I30" s="20">
        <v>43.6</v>
      </c>
      <c r="K30" s="12">
        <v>21</v>
      </c>
      <c r="L30" s="12" t="s">
        <v>77</v>
      </c>
      <c r="M30" s="20">
        <v>0</v>
      </c>
      <c r="N30" s="20">
        <v>0</v>
      </c>
      <c r="O30" s="20">
        <v>0</v>
      </c>
      <c r="P30" s="20">
        <v>0</v>
      </c>
      <c r="Q30" s="20">
        <v>50</v>
      </c>
      <c r="R30" s="20">
        <v>0</v>
      </c>
      <c r="S30" s="20">
        <v>0</v>
      </c>
      <c r="U30" s="12">
        <v>21</v>
      </c>
      <c r="V30" s="17" t="s">
        <v>77</v>
      </c>
      <c r="W30" s="12">
        <v>26.4</v>
      </c>
      <c r="X30" s="12">
        <v>30</v>
      </c>
      <c r="Y30" s="12">
        <v>30</v>
      </c>
      <c r="Z30" s="12">
        <v>32</v>
      </c>
      <c r="AA30" s="12">
        <v>33</v>
      </c>
      <c r="AB30" s="12">
        <v>34</v>
      </c>
      <c r="AC30" s="12">
        <v>35</v>
      </c>
      <c r="AE30" s="12">
        <v>21</v>
      </c>
      <c r="AF30" s="17" t="s">
        <v>77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1000</v>
      </c>
      <c r="AM30" s="20">
        <v>0</v>
      </c>
      <c r="AO30" s="12">
        <v>21</v>
      </c>
      <c r="AP30" s="17" t="s">
        <v>77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Y30" s="12">
        <v>21</v>
      </c>
      <c r="AZ30" s="17" t="s">
        <v>77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</row>
    <row r="31" spans="1:59" ht="51" x14ac:dyDescent="0.25">
      <c r="A31" s="12">
        <v>22</v>
      </c>
      <c r="B31" s="12" t="s">
        <v>78</v>
      </c>
      <c r="C31" s="20">
        <v>30</v>
      </c>
      <c r="D31" s="20">
        <v>33.6</v>
      </c>
      <c r="E31" s="20">
        <v>33.6</v>
      </c>
      <c r="F31" s="20">
        <v>39.9</v>
      </c>
      <c r="G31" s="21">
        <v>41.1</v>
      </c>
      <c r="H31" s="21">
        <v>42.3</v>
      </c>
      <c r="I31" s="20">
        <v>43.6</v>
      </c>
      <c r="K31" s="12">
        <v>22</v>
      </c>
      <c r="L31" s="12" t="s">
        <v>78</v>
      </c>
      <c r="M31" s="20">
        <v>0</v>
      </c>
      <c r="N31" s="20">
        <v>5</v>
      </c>
      <c r="O31" s="20">
        <v>0</v>
      </c>
      <c r="P31" s="20">
        <v>0</v>
      </c>
      <c r="Q31" s="20">
        <v>0</v>
      </c>
      <c r="R31" s="20">
        <v>50</v>
      </c>
      <c r="S31" s="20">
        <v>0</v>
      </c>
      <c r="U31" s="12">
        <v>22</v>
      </c>
      <c r="V31" s="17" t="s">
        <v>78</v>
      </c>
      <c r="W31" s="12">
        <v>26.4</v>
      </c>
      <c r="X31" s="12">
        <v>30</v>
      </c>
      <c r="Y31" s="12">
        <v>32.4</v>
      </c>
      <c r="Z31" s="12">
        <v>32</v>
      </c>
      <c r="AA31" s="12">
        <v>33</v>
      </c>
      <c r="AB31" s="12">
        <v>34</v>
      </c>
      <c r="AC31" s="12">
        <v>35</v>
      </c>
      <c r="AE31" s="12">
        <v>22</v>
      </c>
      <c r="AF31" s="17" t="s">
        <v>78</v>
      </c>
      <c r="AG31" s="20">
        <v>0</v>
      </c>
      <c r="AH31" s="20">
        <v>0</v>
      </c>
      <c r="AI31" s="20">
        <v>8.8000000000000007</v>
      </c>
      <c r="AJ31" s="20">
        <v>0</v>
      </c>
      <c r="AK31" s="20">
        <v>800</v>
      </c>
      <c r="AL31" s="20">
        <v>0</v>
      </c>
      <c r="AM31" s="20">
        <v>0</v>
      </c>
      <c r="AO31" s="12">
        <v>22</v>
      </c>
      <c r="AP31" s="17" t="s">
        <v>78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Y31" s="12">
        <v>22</v>
      </c>
      <c r="AZ31" s="17" t="s">
        <v>78</v>
      </c>
      <c r="BA31" s="20">
        <v>0</v>
      </c>
      <c r="BB31" s="20">
        <v>0</v>
      </c>
      <c r="BC31" s="20">
        <v>20</v>
      </c>
      <c r="BD31" s="20">
        <v>0</v>
      </c>
      <c r="BE31" s="20">
        <v>0</v>
      </c>
      <c r="BF31" s="20">
        <v>0</v>
      </c>
      <c r="BG31" s="20">
        <v>0</v>
      </c>
    </row>
    <row r="32" spans="1:59" ht="25.5" x14ac:dyDescent="0.25">
      <c r="A32" s="12">
        <v>23</v>
      </c>
      <c r="B32" s="12" t="s">
        <v>79</v>
      </c>
      <c r="C32" s="20">
        <v>30</v>
      </c>
      <c r="D32" s="20">
        <v>30</v>
      </c>
      <c r="E32" s="20">
        <v>30</v>
      </c>
      <c r="F32" s="20">
        <v>41.5</v>
      </c>
      <c r="G32" s="21">
        <v>42.7</v>
      </c>
      <c r="H32" s="21">
        <v>44</v>
      </c>
      <c r="I32" s="20">
        <v>45.3</v>
      </c>
      <c r="K32" s="12">
        <v>23</v>
      </c>
      <c r="L32" s="12" t="s">
        <v>79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50</v>
      </c>
      <c r="S32" s="20">
        <v>0</v>
      </c>
      <c r="U32" s="12">
        <v>23</v>
      </c>
      <c r="V32" s="17" t="s">
        <v>79</v>
      </c>
      <c r="W32" s="12">
        <v>26.4</v>
      </c>
      <c r="X32" s="12">
        <v>39.6</v>
      </c>
      <c r="Y32" s="12">
        <v>39.6</v>
      </c>
      <c r="Z32" s="12">
        <v>32</v>
      </c>
      <c r="AA32" s="12">
        <v>33</v>
      </c>
      <c r="AB32" s="12">
        <v>34</v>
      </c>
      <c r="AC32" s="12">
        <v>35</v>
      </c>
      <c r="AE32" s="12">
        <v>23</v>
      </c>
      <c r="AF32" s="17" t="s">
        <v>79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500</v>
      </c>
      <c r="AM32" s="20">
        <v>0</v>
      </c>
      <c r="AO32" s="12">
        <v>23</v>
      </c>
      <c r="AP32" s="17" t="s">
        <v>79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>
        <v>0</v>
      </c>
      <c r="AY32" s="12">
        <v>23</v>
      </c>
      <c r="AZ32" s="17" t="s">
        <v>79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20">
        <v>0</v>
      </c>
    </row>
    <row r="33" spans="1:59" ht="25.5" x14ac:dyDescent="0.25">
      <c r="A33" s="12">
        <v>24</v>
      </c>
      <c r="B33" s="12" t="s">
        <v>80</v>
      </c>
      <c r="C33" s="20">
        <v>34.299999999999997</v>
      </c>
      <c r="D33" s="20">
        <v>33.6</v>
      </c>
      <c r="E33" s="20">
        <v>33.6</v>
      </c>
      <c r="F33" s="20">
        <v>41.5</v>
      </c>
      <c r="G33" s="21">
        <v>42.7</v>
      </c>
      <c r="H33" s="21">
        <v>44</v>
      </c>
      <c r="I33" s="20">
        <v>45.3</v>
      </c>
      <c r="K33" s="12">
        <v>24</v>
      </c>
      <c r="L33" s="12" t="s">
        <v>80</v>
      </c>
      <c r="M33" s="20">
        <v>0</v>
      </c>
      <c r="N33" s="20">
        <v>25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U33" s="12">
        <v>24</v>
      </c>
      <c r="V33" s="17" t="s">
        <v>80</v>
      </c>
      <c r="W33" s="12">
        <v>26.4</v>
      </c>
      <c r="X33" s="12">
        <v>32.4</v>
      </c>
      <c r="Y33" s="12">
        <v>32.4</v>
      </c>
      <c r="Z33" s="12">
        <v>32</v>
      </c>
      <c r="AA33" s="12">
        <v>33</v>
      </c>
      <c r="AB33" s="12">
        <v>34</v>
      </c>
      <c r="AC33" s="12">
        <v>35</v>
      </c>
      <c r="AE33" s="12">
        <v>24</v>
      </c>
      <c r="AF33" s="17" t="s">
        <v>80</v>
      </c>
      <c r="AG33" s="20">
        <v>0</v>
      </c>
      <c r="AH33" s="20">
        <v>0</v>
      </c>
      <c r="AI33" s="20">
        <v>0</v>
      </c>
      <c r="AJ33" s="20">
        <v>1000</v>
      </c>
      <c r="AK33" s="20">
        <v>0</v>
      </c>
      <c r="AL33" s="20">
        <v>0</v>
      </c>
      <c r="AM33" s="20">
        <v>0</v>
      </c>
      <c r="AO33" s="12">
        <v>24</v>
      </c>
      <c r="AP33" s="17" t="s">
        <v>80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20">
        <v>0</v>
      </c>
      <c r="AY33" s="12">
        <v>24</v>
      </c>
      <c r="AZ33" s="17" t="s">
        <v>80</v>
      </c>
      <c r="BA33" s="20">
        <v>0</v>
      </c>
      <c r="BB33" s="20">
        <v>31.2</v>
      </c>
      <c r="BC33" s="20">
        <v>0</v>
      </c>
      <c r="BD33" s="20">
        <v>0</v>
      </c>
      <c r="BE33" s="20">
        <v>0</v>
      </c>
      <c r="BF33" s="20">
        <v>0</v>
      </c>
      <c r="BG33" s="20">
        <v>0</v>
      </c>
    </row>
    <row r="34" spans="1:59" ht="51" x14ac:dyDescent="0.25">
      <c r="A34" s="12">
        <v>25</v>
      </c>
      <c r="B34" s="12" t="s">
        <v>81</v>
      </c>
      <c r="C34" s="20">
        <v>34.299999999999997</v>
      </c>
      <c r="D34" s="20">
        <v>33.6</v>
      </c>
      <c r="E34" s="20">
        <v>33.6</v>
      </c>
      <c r="F34" s="20">
        <v>41.5</v>
      </c>
      <c r="G34" s="21">
        <v>42.7</v>
      </c>
      <c r="H34" s="21">
        <v>44</v>
      </c>
      <c r="I34" s="20">
        <v>45.3</v>
      </c>
      <c r="K34" s="12">
        <v>25</v>
      </c>
      <c r="L34" s="12" t="s">
        <v>81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50</v>
      </c>
      <c r="U34" s="12">
        <v>25</v>
      </c>
      <c r="V34" s="17" t="s">
        <v>81</v>
      </c>
      <c r="W34" s="12">
        <v>26.4</v>
      </c>
      <c r="X34" s="12">
        <v>30</v>
      </c>
      <c r="Y34" s="12">
        <v>30</v>
      </c>
      <c r="Z34" s="12">
        <v>32</v>
      </c>
      <c r="AA34" s="12">
        <v>33</v>
      </c>
      <c r="AB34" s="12">
        <v>34</v>
      </c>
      <c r="AC34" s="12">
        <v>35</v>
      </c>
      <c r="AE34" s="12">
        <v>25</v>
      </c>
      <c r="AF34" s="17" t="s">
        <v>81</v>
      </c>
      <c r="AG34" s="20">
        <v>0</v>
      </c>
      <c r="AH34" s="20">
        <v>600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O34" s="12">
        <v>25</v>
      </c>
      <c r="AP34" s="17" t="s">
        <v>81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0</v>
      </c>
      <c r="AY34" s="12">
        <v>25</v>
      </c>
      <c r="AZ34" s="17" t="s">
        <v>81</v>
      </c>
      <c r="BA34" s="20">
        <v>0</v>
      </c>
      <c r="BB34" s="20">
        <v>0</v>
      </c>
      <c r="BC34" s="20">
        <v>30</v>
      </c>
      <c r="BD34" s="20">
        <v>0</v>
      </c>
      <c r="BE34" s="20">
        <v>0</v>
      </c>
      <c r="BF34" s="20">
        <v>0</v>
      </c>
      <c r="BG34" s="20">
        <v>0</v>
      </c>
    </row>
    <row r="35" spans="1:59" ht="25.5" x14ac:dyDescent="0.25">
      <c r="A35" s="12">
        <v>26</v>
      </c>
      <c r="B35" s="12" t="s">
        <v>82</v>
      </c>
      <c r="C35" s="20">
        <v>26.4</v>
      </c>
      <c r="D35" s="20">
        <v>33.6</v>
      </c>
      <c r="E35" s="20">
        <v>33.6</v>
      </c>
      <c r="F35" s="20">
        <v>32</v>
      </c>
      <c r="G35" s="21">
        <v>33</v>
      </c>
      <c r="H35" s="21">
        <v>34</v>
      </c>
      <c r="I35" s="20">
        <v>35</v>
      </c>
      <c r="K35" s="12">
        <v>26</v>
      </c>
      <c r="L35" s="12" t="s">
        <v>82</v>
      </c>
      <c r="M35" s="20">
        <v>0</v>
      </c>
      <c r="N35" s="20">
        <v>2.5</v>
      </c>
      <c r="O35" s="20">
        <v>57.2</v>
      </c>
      <c r="P35" s="20">
        <v>0</v>
      </c>
      <c r="Q35" s="20">
        <v>0</v>
      </c>
      <c r="R35" s="20">
        <v>0</v>
      </c>
      <c r="S35" s="20">
        <v>50</v>
      </c>
      <c r="U35" s="12">
        <v>26</v>
      </c>
      <c r="V35" s="17" t="s">
        <v>82</v>
      </c>
      <c r="W35" s="12">
        <v>26.4</v>
      </c>
      <c r="X35" s="12">
        <v>31.2</v>
      </c>
      <c r="Y35" s="12">
        <v>31.2</v>
      </c>
      <c r="Z35" s="12">
        <v>32</v>
      </c>
      <c r="AA35" s="12">
        <v>33</v>
      </c>
      <c r="AB35" s="12">
        <v>34</v>
      </c>
      <c r="AC35" s="12">
        <v>35</v>
      </c>
      <c r="AE35" s="12">
        <v>26</v>
      </c>
      <c r="AF35" s="17" t="s">
        <v>82</v>
      </c>
      <c r="AG35" s="20">
        <v>0</v>
      </c>
      <c r="AH35" s="20">
        <v>0</v>
      </c>
      <c r="AI35" s="20">
        <v>544.20000000000005</v>
      </c>
      <c r="AJ35" s="20">
        <v>0</v>
      </c>
      <c r="AK35" s="20">
        <v>0</v>
      </c>
      <c r="AL35" s="20">
        <v>0</v>
      </c>
      <c r="AM35" s="20">
        <v>0</v>
      </c>
      <c r="AO35" s="12">
        <v>26</v>
      </c>
      <c r="AP35" s="17" t="s">
        <v>82</v>
      </c>
      <c r="AQ35" s="20">
        <v>0</v>
      </c>
      <c r="AR35" s="20">
        <v>0</v>
      </c>
      <c r="AS35" s="20">
        <v>0</v>
      </c>
      <c r="AT35" s="20">
        <v>0</v>
      </c>
      <c r="AU35" s="20">
        <v>0</v>
      </c>
      <c r="AV35" s="20">
        <v>0</v>
      </c>
      <c r="AW35" s="20">
        <v>0</v>
      </c>
      <c r="AY35" s="12">
        <v>26</v>
      </c>
      <c r="AZ35" s="17" t="s">
        <v>82</v>
      </c>
      <c r="BA35" s="20">
        <v>0</v>
      </c>
      <c r="BB35" s="20">
        <v>0</v>
      </c>
      <c r="BC35" s="20">
        <v>98</v>
      </c>
      <c r="BD35" s="20">
        <v>0</v>
      </c>
      <c r="BE35" s="20">
        <v>0</v>
      </c>
      <c r="BF35" s="20">
        <v>0</v>
      </c>
      <c r="BG35" s="20">
        <v>0</v>
      </c>
    </row>
    <row r="36" spans="1:59" ht="51" x14ac:dyDescent="0.25">
      <c r="A36" s="12">
        <v>27</v>
      </c>
      <c r="B36" s="12" t="s">
        <v>83</v>
      </c>
      <c r="C36" s="20">
        <v>33</v>
      </c>
      <c r="D36" s="20">
        <v>32.4</v>
      </c>
      <c r="E36" s="20">
        <v>33.6</v>
      </c>
      <c r="F36" s="20">
        <v>39.9</v>
      </c>
      <c r="G36" s="21">
        <v>41.1</v>
      </c>
      <c r="H36" s="21">
        <v>42.3</v>
      </c>
      <c r="I36" s="20">
        <v>43.6</v>
      </c>
      <c r="K36" s="12">
        <v>27</v>
      </c>
      <c r="L36" s="12" t="s">
        <v>83</v>
      </c>
      <c r="M36" s="20">
        <v>0</v>
      </c>
      <c r="N36" s="20">
        <v>15</v>
      </c>
      <c r="O36" s="20">
        <v>0</v>
      </c>
      <c r="P36" s="20">
        <v>0</v>
      </c>
      <c r="Q36" s="20">
        <v>0</v>
      </c>
      <c r="R36" s="20">
        <v>0</v>
      </c>
      <c r="S36" s="20">
        <v>50</v>
      </c>
      <c r="U36" s="12">
        <v>27</v>
      </c>
      <c r="V36" s="17" t="s">
        <v>83</v>
      </c>
      <c r="W36" s="12">
        <v>33</v>
      </c>
      <c r="X36" s="12">
        <v>33.6</v>
      </c>
      <c r="Y36" s="12">
        <v>32.4</v>
      </c>
      <c r="Z36" s="12">
        <v>39.9</v>
      </c>
      <c r="AA36" s="12">
        <v>41.1</v>
      </c>
      <c r="AB36" s="12">
        <v>42.3</v>
      </c>
      <c r="AC36" s="12">
        <v>43.6</v>
      </c>
      <c r="AE36" s="12">
        <v>27</v>
      </c>
      <c r="AF36" s="17" t="s">
        <v>83</v>
      </c>
      <c r="AG36" s="20">
        <v>0</v>
      </c>
      <c r="AH36" s="20">
        <v>0</v>
      </c>
      <c r="AI36" s="20">
        <v>0</v>
      </c>
      <c r="AJ36" s="20">
        <v>0</v>
      </c>
      <c r="AK36" s="20">
        <v>800</v>
      </c>
      <c r="AL36" s="20">
        <v>0</v>
      </c>
      <c r="AM36" s="20">
        <v>0</v>
      </c>
      <c r="AO36" s="12">
        <v>27</v>
      </c>
      <c r="AP36" s="17" t="s">
        <v>83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Y36" s="12">
        <v>27</v>
      </c>
      <c r="AZ36" s="17" t="s">
        <v>83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20">
        <v>0</v>
      </c>
    </row>
    <row r="37" spans="1:59" ht="51" x14ac:dyDescent="0.25">
      <c r="A37" s="12">
        <v>28</v>
      </c>
      <c r="B37" s="12" t="s">
        <v>84</v>
      </c>
      <c r="C37" s="20">
        <v>33</v>
      </c>
      <c r="D37" s="20">
        <v>32.6</v>
      </c>
      <c r="E37" s="20">
        <v>7.2</v>
      </c>
      <c r="F37" s="20">
        <v>39.9</v>
      </c>
      <c r="G37" s="21">
        <v>41.1</v>
      </c>
      <c r="H37" s="21">
        <v>42.3</v>
      </c>
      <c r="I37" s="20">
        <v>43.6</v>
      </c>
      <c r="K37" s="12">
        <v>28</v>
      </c>
      <c r="L37" s="12" t="s">
        <v>84</v>
      </c>
      <c r="M37" s="20">
        <v>0</v>
      </c>
      <c r="N37" s="20">
        <v>9.5</v>
      </c>
      <c r="O37" s="20">
        <v>21.6</v>
      </c>
      <c r="P37" s="20">
        <v>50</v>
      </c>
      <c r="Q37" s="20">
        <v>0</v>
      </c>
      <c r="R37" s="20">
        <v>0</v>
      </c>
      <c r="S37" s="20">
        <v>0</v>
      </c>
      <c r="U37" s="12">
        <v>28</v>
      </c>
      <c r="V37" s="17" t="s">
        <v>84</v>
      </c>
      <c r="W37" s="12">
        <v>33</v>
      </c>
      <c r="X37" s="12">
        <v>33.6</v>
      </c>
      <c r="Y37" s="12">
        <v>16.8</v>
      </c>
      <c r="Z37" s="12">
        <v>39.9</v>
      </c>
      <c r="AA37" s="12">
        <v>41.1</v>
      </c>
      <c r="AB37" s="12">
        <v>42.3</v>
      </c>
      <c r="AC37" s="12">
        <v>43.6</v>
      </c>
      <c r="AE37" s="12">
        <v>28</v>
      </c>
      <c r="AF37" s="17" t="s">
        <v>84</v>
      </c>
      <c r="AG37" s="20">
        <v>0</v>
      </c>
      <c r="AH37" s="20">
        <v>649.5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O37" s="12">
        <v>28</v>
      </c>
      <c r="AP37" s="17" t="s">
        <v>84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Y37" s="12">
        <v>28</v>
      </c>
      <c r="AZ37" s="17" t="s">
        <v>84</v>
      </c>
      <c r="BA37" s="20">
        <v>0</v>
      </c>
      <c r="BB37" s="20">
        <v>0</v>
      </c>
      <c r="BC37" s="20">
        <v>0</v>
      </c>
      <c r="BD37" s="20">
        <v>0</v>
      </c>
      <c r="BE37" s="20">
        <v>0</v>
      </c>
      <c r="BF37" s="20">
        <v>0</v>
      </c>
      <c r="BG37" s="20">
        <v>0</v>
      </c>
    </row>
    <row r="38" spans="1:59" ht="38.25" x14ac:dyDescent="0.25">
      <c r="A38" s="12">
        <v>29</v>
      </c>
      <c r="B38" s="12" t="s">
        <v>85</v>
      </c>
      <c r="C38" s="20">
        <v>30</v>
      </c>
      <c r="D38" s="20">
        <v>33.6</v>
      </c>
      <c r="E38" s="20">
        <v>33.6</v>
      </c>
      <c r="F38" s="20">
        <v>32</v>
      </c>
      <c r="G38" s="21">
        <v>33</v>
      </c>
      <c r="H38" s="21">
        <v>34</v>
      </c>
      <c r="I38" s="20">
        <v>35</v>
      </c>
      <c r="K38" s="12">
        <v>29</v>
      </c>
      <c r="L38" s="12" t="s">
        <v>85</v>
      </c>
      <c r="M38" s="20">
        <v>0</v>
      </c>
      <c r="N38" s="20">
        <v>0</v>
      </c>
      <c r="O38" s="20">
        <v>20</v>
      </c>
      <c r="P38" s="20">
        <v>0</v>
      </c>
      <c r="Q38" s="20">
        <v>0</v>
      </c>
      <c r="R38" s="20">
        <v>0</v>
      </c>
      <c r="S38" s="20">
        <v>0</v>
      </c>
      <c r="U38" s="12">
        <v>29</v>
      </c>
      <c r="V38" s="17" t="s">
        <v>85</v>
      </c>
      <c r="W38" s="12">
        <v>26.4</v>
      </c>
      <c r="X38" s="12">
        <v>31.2</v>
      </c>
      <c r="Y38" s="12">
        <v>31.2</v>
      </c>
      <c r="Z38" s="12">
        <v>32</v>
      </c>
      <c r="AA38" s="12">
        <v>33</v>
      </c>
      <c r="AB38" s="12">
        <v>34</v>
      </c>
      <c r="AC38" s="12">
        <v>35</v>
      </c>
      <c r="AE38" s="12">
        <v>29</v>
      </c>
      <c r="AF38" s="17" t="s">
        <v>85</v>
      </c>
      <c r="AG38" s="20">
        <v>0</v>
      </c>
      <c r="AH38" s="20">
        <v>27.9</v>
      </c>
      <c r="AI38" s="20">
        <v>639.5</v>
      </c>
      <c r="AJ38" s="20">
        <v>0</v>
      </c>
      <c r="AK38" s="20">
        <v>0</v>
      </c>
      <c r="AL38" s="20">
        <v>0</v>
      </c>
      <c r="AM38" s="20">
        <v>0</v>
      </c>
      <c r="AO38" s="12">
        <v>29</v>
      </c>
      <c r="AP38" s="17" t="s">
        <v>85</v>
      </c>
      <c r="AQ38" s="20">
        <v>0</v>
      </c>
      <c r="AR38" s="20">
        <v>0</v>
      </c>
      <c r="AS38" s="20">
        <v>0</v>
      </c>
      <c r="AT38" s="20">
        <v>0</v>
      </c>
      <c r="AU38" s="20">
        <v>0</v>
      </c>
      <c r="AV38" s="20">
        <v>0</v>
      </c>
      <c r="AW38" s="20">
        <v>0</v>
      </c>
      <c r="AY38" s="12">
        <v>29</v>
      </c>
      <c r="AZ38" s="17" t="s">
        <v>85</v>
      </c>
      <c r="BA38" s="20">
        <v>0</v>
      </c>
      <c r="BB38" s="20">
        <v>15</v>
      </c>
      <c r="BC38" s="20">
        <v>0</v>
      </c>
      <c r="BD38" s="20">
        <v>0</v>
      </c>
      <c r="BE38" s="20">
        <v>0</v>
      </c>
      <c r="BF38" s="20">
        <v>0</v>
      </c>
      <c r="BG38" s="20">
        <v>0</v>
      </c>
    </row>
    <row r="39" spans="1:59" ht="38.25" x14ac:dyDescent="0.25">
      <c r="A39" s="12">
        <v>30</v>
      </c>
      <c r="B39" s="12" t="s">
        <v>86</v>
      </c>
      <c r="C39" s="20">
        <v>36.200000000000003</v>
      </c>
      <c r="D39" s="20">
        <v>33.6</v>
      </c>
      <c r="E39" s="20">
        <v>33.6</v>
      </c>
      <c r="F39" s="20">
        <v>43.2</v>
      </c>
      <c r="G39" s="21">
        <v>44.5</v>
      </c>
      <c r="H39" s="21">
        <v>45.8</v>
      </c>
      <c r="I39" s="20">
        <v>47.2</v>
      </c>
      <c r="K39" s="12">
        <v>30</v>
      </c>
      <c r="L39" s="12" t="s">
        <v>86</v>
      </c>
      <c r="M39" s="20">
        <v>0</v>
      </c>
      <c r="N39" s="20">
        <v>14.9</v>
      </c>
      <c r="O39" s="20">
        <v>31</v>
      </c>
      <c r="P39" s="20">
        <v>0</v>
      </c>
      <c r="Q39" s="20">
        <v>0</v>
      </c>
      <c r="R39" s="20">
        <v>0</v>
      </c>
      <c r="S39" s="20">
        <v>50</v>
      </c>
      <c r="U39" s="12">
        <v>30</v>
      </c>
      <c r="V39" s="17" t="s">
        <v>86</v>
      </c>
      <c r="W39" s="12">
        <v>35.6</v>
      </c>
      <c r="X39" s="12">
        <v>30</v>
      </c>
      <c r="Y39" s="12">
        <v>30</v>
      </c>
      <c r="Z39" s="12">
        <v>43.1</v>
      </c>
      <c r="AA39" s="12">
        <v>44.4</v>
      </c>
      <c r="AB39" s="12">
        <v>45.7</v>
      </c>
      <c r="AC39" s="12">
        <v>47.1</v>
      </c>
      <c r="AE39" s="12">
        <v>30</v>
      </c>
      <c r="AF39" s="17" t="s">
        <v>86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O39" s="12">
        <v>30</v>
      </c>
      <c r="AP39" s="17" t="s">
        <v>86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Y39" s="12">
        <v>30</v>
      </c>
      <c r="AZ39" s="17" t="s">
        <v>86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  <c r="BF39" s="20">
        <v>0</v>
      </c>
      <c r="BG39" s="20">
        <v>0</v>
      </c>
    </row>
    <row r="40" spans="1:59" ht="38.25" x14ac:dyDescent="0.25">
      <c r="A40" s="12">
        <v>31</v>
      </c>
      <c r="B40" s="12" t="s">
        <v>94</v>
      </c>
      <c r="C40" s="20">
        <v>36</v>
      </c>
      <c r="D40" s="20">
        <v>6</v>
      </c>
      <c r="E40" s="20">
        <v>6</v>
      </c>
      <c r="F40" s="21">
        <v>40.799999999999997</v>
      </c>
      <c r="G40" s="21">
        <v>42</v>
      </c>
      <c r="H40" s="20">
        <v>43.26</v>
      </c>
      <c r="I40" s="20">
        <v>44.6</v>
      </c>
      <c r="K40" s="12">
        <v>31</v>
      </c>
      <c r="L40" s="12" t="s">
        <v>94</v>
      </c>
      <c r="M40" s="20">
        <v>48.8</v>
      </c>
      <c r="N40" s="20">
        <v>0</v>
      </c>
      <c r="O40" s="20">
        <v>0</v>
      </c>
      <c r="P40" s="21">
        <v>0</v>
      </c>
      <c r="Q40" s="21">
        <v>0</v>
      </c>
      <c r="R40" s="21">
        <v>0</v>
      </c>
      <c r="S40" s="20">
        <v>0</v>
      </c>
      <c r="U40" s="12">
        <v>31</v>
      </c>
      <c r="V40" s="12" t="s">
        <v>94</v>
      </c>
      <c r="W40" s="27">
        <v>35.6</v>
      </c>
      <c r="X40" s="27">
        <v>24</v>
      </c>
      <c r="Y40" s="27">
        <v>24</v>
      </c>
      <c r="Z40" s="28">
        <v>43.1</v>
      </c>
      <c r="AA40" s="28">
        <v>44.4</v>
      </c>
      <c r="AB40" s="28">
        <v>45.7</v>
      </c>
      <c r="AC40" s="27">
        <v>47.1</v>
      </c>
      <c r="AE40" s="12">
        <v>31</v>
      </c>
      <c r="AF40" s="12" t="s">
        <v>94</v>
      </c>
      <c r="AG40" s="20">
        <v>0</v>
      </c>
      <c r="AH40" s="20">
        <v>46.3</v>
      </c>
      <c r="AI40" s="20">
        <v>53.9</v>
      </c>
      <c r="AJ40" s="20">
        <v>0</v>
      </c>
      <c r="AK40" s="20">
        <v>0</v>
      </c>
      <c r="AL40" s="20">
        <v>0</v>
      </c>
      <c r="AM40" s="20">
        <v>0</v>
      </c>
      <c r="AO40" s="12">
        <v>31</v>
      </c>
      <c r="AP40" s="12" t="s">
        <v>94</v>
      </c>
      <c r="AQ40" s="20">
        <v>0</v>
      </c>
      <c r="AR40" s="20">
        <v>0</v>
      </c>
      <c r="AS40" s="20">
        <v>0</v>
      </c>
      <c r="AT40" s="20">
        <v>0</v>
      </c>
      <c r="AU40" s="20">
        <v>0</v>
      </c>
      <c r="AV40" s="20">
        <v>0</v>
      </c>
      <c r="AW40" s="20">
        <v>0</v>
      </c>
      <c r="AY40" s="12">
        <v>31</v>
      </c>
      <c r="AZ40" s="12" t="s">
        <v>94</v>
      </c>
      <c r="BA40" s="20">
        <v>0</v>
      </c>
      <c r="BB40" s="20">
        <v>0</v>
      </c>
      <c r="BC40" s="20">
        <v>0</v>
      </c>
      <c r="BD40" s="20">
        <v>0</v>
      </c>
      <c r="BE40" s="20">
        <v>0</v>
      </c>
      <c r="BF40" s="20">
        <v>0</v>
      </c>
      <c r="BG40" s="20">
        <v>0</v>
      </c>
    </row>
    <row r="41" spans="1:59" ht="38.25" x14ac:dyDescent="0.25">
      <c r="A41" s="12">
        <v>32</v>
      </c>
      <c r="B41" s="12" t="s">
        <v>95</v>
      </c>
      <c r="C41" s="20">
        <v>35</v>
      </c>
      <c r="D41" s="20">
        <v>30</v>
      </c>
      <c r="E41" s="20">
        <v>30</v>
      </c>
      <c r="F41" s="21">
        <v>43.2</v>
      </c>
      <c r="G41" s="21">
        <v>44.5</v>
      </c>
      <c r="H41" s="20">
        <v>45.835000000000001</v>
      </c>
      <c r="I41" s="20">
        <v>47.2</v>
      </c>
      <c r="K41" s="12">
        <v>32</v>
      </c>
      <c r="L41" s="12" t="s">
        <v>95</v>
      </c>
      <c r="M41" s="20">
        <v>48.8</v>
      </c>
      <c r="N41" s="20">
        <v>0</v>
      </c>
      <c r="O41" s="20">
        <v>0</v>
      </c>
      <c r="P41" s="21">
        <v>0</v>
      </c>
      <c r="Q41" s="21">
        <v>0</v>
      </c>
      <c r="R41" s="21">
        <v>0</v>
      </c>
      <c r="S41" s="20">
        <v>0</v>
      </c>
      <c r="U41" s="12">
        <v>32</v>
      </c>
      <c r="V41" s="12" t="s">
        <v>95</v>
      </c>
      <c r="W41" s="20">
        <v>36.299999999999997</v>
      </c>
      <c r="X41" s="20">
        <v>30</v>
      </c>
      <c r="Y41" s="20">
        <v>30</v>
      </c>
      <c r="Z41" s="21">
        <v>43.9</v>
      </c>
      <c r="AA41" s="21">
        <v>45.2</v>
      </c>
      <c r="AB41" s="21">
        <v>46.6</v>
      </c>
      <c r="AC41" s="20">
        <v>48</v>
      </c>
      <c r="AE41" s="12">
        <v>32</v>
      </c>
      <c r="AF41" s="12" t="s">
        <v>95</v>
      </c>
      <c r="AG41" s="20">
        <v>0</v>
      </c>
      <c r="AH41" s="20">
        <v>19.2</v>
      </c>
      <c r="AI41" s="20">
        <v>71.099999999999994</v>
      </c>
      <c r="AJ41" s="20">
        <v>500</v>
      </c>
      <c r="AK41" s="20">
        <v>0</v>
      </c>
      <c r="AL41" s="20">
        <v>0</v>
      </c>
      <c r="AM41" s="20">
        <v>0</v>
      </c>
      <c r="AO41" s="12">
        <v>32</v>
      </c>
      <c r="AP41" s="12" t="s">
        <v>95</v>
      </c>
      <c r="AQ41" s="20">
        <v>0</v>
      </c>
      <c r="AR41" s="20">
        <v>0</v>
      </c>
      <c r="AS41" s="20">
        <v>0</v>
      </c>
      <c r="AT41" s="20">
        <v>0</v>
      </c>
      <c r="AU41" s="20">
        <v>0</v>
      </c>
      <c r="AV41" s="20">
        <v>0</v>
      </c>
      <c r="AW41" s="20">
        <v>0</v>
      </c>
      <c r="AY41" s="12">
        <v>32</v>
      </c>
      <c r="AZ41" s="12" t="s">
        <v>95</v>
      </c>
      <c r="BA41" s="20">
        <v>0</v>
      </c>
      <c r="BB41" s="20">
        <v>0</v>
      </c>
      <c r="BC41" s="20">
        <v>0</v>
      </c>
      <c r="BD41" s="20">
        <v>0</v>
      </c>
      <c r="BE41" s="20">
        <v>0</v>
      </c>
      <c r="BF41" s="20">
        <v>0</v>
      </c>
      <c r="BG41" s="20">
        <v>0</v>
      </c>
    </row>
    <row r="42" spans="1:59" x14ac:dyDescent="0.25">
      <c r="A42" s="19"/>
      <c r="B42" s="19" t="s">
        <v>100</v>
      </c>
      <c r="C42" s="23">
        <f t="shared" ref="C42:I42" si="31">SUM(C24:C41)</f>
        <v>576.59999999999991</v>
      </c>
      <c r="D42" s="23">
        <f t="shared" si="31"/>
        <v>530.60000000000014</v>
      </c>
      <c r="E42" s="23">
        <f t="shared" si="31"/>
        <v>508.80000000000013</v>
      </c>
      <c r="F42" s="23">
        <f t="shared" si="31"/>
        <v>695.69999999999993</v>
      </c>
      <c r="G42" s="23">
        <f t="shared" si="31"/>
        <v>716.6</v>
      </c>
      <c r="H42" s="23">
        <f t="shared" si="31"/>
        <v>737.89499999999987</v>
      </c>
      <c r="I42" s="23">
        <f t="shared" si="31"/>
        <v>760.20000000000016</v>
      </c>
      <c r="K42" s="19"/>
      <c r="L42" s="19" t="s">
        <v>100</v>
      </c>
      <c r="M42" s="23">
        <f t="shared" ref="M42:S42" si="32">SUM(M24:M41)</f>
        <v>97.6</v>
      </c>
      <c r="N42" s="23">
        <f t="shared" si="32"/>
        <v>100.10000000000001</v>
      </c>
      <c r="O42" s="23">
        <f t="shared" si="32"/>
        <v>182</v>
      </c>
      <c r="P42" s="23">
        <f t="shared" si="32"/>
        <v>150</v>
      </c>
      <c r="Q42" s="23">
        <f t="shared" si="32"/>
        <v>150</v>
      </c>
      <c r="R42" s="23">
        <f t="shared" si="32"/>
        <v>150</v>
      </c>
      <c r="S42" s="23">
        <f t="shared" si="32"/>
        <v>200</v>
      </c>
      <c r="U42" s="19"/>
      <c r="V42" s="19" t="s">
        <v>100</v>
      </c>
      <c r="W42" s="23">
        <f t="shared" ref="W42:AC42" si="33">SUM(W24:W41)</f>
        <v>530.69999999999993</v>
      </c>
      <c r="X42" s="23">
        <f t="shared" si="33"/>
        <v>556.79999999999995</v>
      </c>
      <c r="Y42" s="23">
        <f t="shared" si="33"/>
        <v>547.19999999999993</v>
      </c>
      <c r="Z42" s="23">
        <f t="shared" si="33"/>
        <v>652.79999999999995</v>
      </c>
      <c r="AA42" s="23">
        <f t="shared" si="33"/>
        <v>672.80000000000007</v>
      </c>
      <c r="AB42" s="23">
        <f t="shared" si="33"/>
        <v>692.90000000000009</v>
      </c>
      <c r="AC42" s="23">
        <f t="shared" si="33"/>
        <v>713.7</v>
      </c>
      <c r="AE42" s="19"/>
      <c r="AF42" s="19" t="s">
        <v>100</v>
      </c>
      <c r="AG42" s="23">
        <f t="shared" ref="AG42:AM42" si="34">SUM(AG24:AG41)</f>
        <v>0</v>
      </c>
      <c r="AH42" s="23">
        <f t="shared" si="34"/>
        <v>1342.9</v>
      </c>
      <c r="AI42" s="23">
        <f t="shared" si="34"/>
        <v>1577.5</v>
      </c>
      <c r="AJ42" s="23">
        <f t="shared" si="34"/>
        <v>2000</v>
      </c>
      <c r="AK42" s="23">
        <f t="shared" si="34"/>
        <v>2600</v>
      </c>
      <c r="AL42" s="23">
        <f t="shared" si="34"/>
        <v>2000</v>
      </c>
      <c r="AM42" s="23">
        <f t="shared" si="34"/>
        <v>1500</v>
      </c>
      <c r="AO42" s="19"/>
      <c r="AP42" s="19" t="s">
        <v>100</v>
      </c>
      <c r="AQ42" s="23">
        <f t="shared" ref="AQ42:AW42" si="35">SUM(AQ24:AQ41)</f>
        <v>0</v>
      </c>
      <c r="AR42" s="23">
        <f t="shared" si="35"/>
        <v>0</v>
      </c>
      <c r="AS42" s="23">
        <f t="shared" si="35"/>
        <v>0</v>
      </c>
      <c r="AT42" s="23">
        <f t="shared" si="35"/>
        <v>0</v>
      </c>
      <c r="AU42" s="23">
        <f t="shared" si="35"/>
        <v>0</v>
      </c>
      <c r="AV42" s="23">
        <f t="shared" si="35"/>
        <v>0</v>
      </c>
      <c r="AW42" s="23">
        <f t="shared" si="35"/>
        <v>0</v>
      </c>
      <c r="AY42" s="19"/>
      <c r="AZ42" s="19" t="s">
        <v>100</v>
      </c>
      <c r="BA42" s="23">
        <f t="shared" ref="BA42:BG42" si="36">SUM(BA24:BA41)</f>
        <v>0</v>
      </c>
      <c r="BB42" s="23">
        <f t="shared" si="36"/>
        <v>46.2</v>
      </c>
      <c r="BC42" s="23">
        <f t="shared" si="36"/>
        <v>148</v>
      </c>
      <c r="BD42" s="23">
        <f t="shared" si="36"/>
        <v>0</v>
      </c>
      <c r="BE42" s="23">
        <f t="shared" si="36"/>
        <v>0</v>
      </c>
      <c r="BF42" s="23">
        <f t="shared" si="36"/>
        <v>0</v>
      </c>
      <c r="BG42" s="23">
        <f t="shared" si="36"/>
        <v>0</v>
      </c>
    </row>
    <row r="43" spans="1:59" x14ac:dyDescent="0.25">
      <c r="A43" s="12"/>
      <c r="B43" s="38" t="s">
        <v>87</v>
      </c>
      <c r="C43" s="39"/>
      <c r="D43" s="39"/>
      <c r="E43" s="39"/>
      <c r="F43" s="39"/>
      <c r="G43" s="39"/>
      <c r="H43" s="39"/>
      <c r="I43" s="40"/>
      <c r="K43" s="12"/>
      <c r="L43" s="67" t="s">
        <v>87</v>
      </c>
      <c r="M43" s="67"/>
      <c r="N43" s="67"/>
      <c r="O43" s="67"/>
      <c r="P43" s="67"/>
      <c r="Q43" s="67"/>
      <c r="R43" s="67"/>
      <c r="S43" s="67"/>
      <c r="U43" s="12"/>
      <c r="V43" s="67" t="s">
        <v>87</v>
      </c>
      <c r="W43" s="67"/>
      <c r="X43" s="67"/>
      <c r="Y43" s="67"/>
      <c r="Z43" s="67"/>
      <c r="AA43" s="67"/>
      <c r="AB43" s="67"/>
      <c r="AC43" s="67"/>
      <c r="AE43" s="12"/>
      <c r="AF43" s="67" t="s">
        <v>87</v>
      </c>
      <c r="AG43" s="67"/>
      <c r="AH43" s="67"/>
      <c r="AI43" s="67"/>
      <c r="AJ43" s="67"/>
      <c r="AK43" s="67"/>
      <c r="AL43" s="67"/>
      <c r="AM43" s="67"/>
      <c r="AO43" s="12"/>
      <c r="AP43" s="67" t="s">
        <v>87</v>
      </c>
      <c r="AQ43" s="67"/>
      <c r="AR43" s="67"/>
      <c r="AS43" s="67"/>
      <c r="AT43" s="67"/>
      <c r="AU43" s="67"/>
      <c r="AV43" s="67"/>
      <c r="AW43" s="67"/>
      <c r="AY43" s="12"/>
      <c r="AZ43" s="67" t="s">
        <v>87</v>
      </c>
      <c r="BA43" s="67"/>
      <c r="BB43" s="67"/>
      <c r="BC43" s="67"/>
      <c r="BD43" s="67"/>
      <c r="BE43" s="67"/>
      <c r="BF43" s="67"/>
      <c r="BG43" s="67"/>
    </row>
    <row r="44" spans="1:59" ht="38.25" x14ac:dyDescent="0.25">
      <c r="A44" s="12">
        <v>33</v>
      </c>
      <c r="B44" s="12" t="s">
        <v>96</v>
      </c>
      <c r="C44" s="20">
        <v>4.4000000000000004</v>
      </c>
      <c r="D44" s="20">
        <v>12</v>
      </c>
      <c r="E44" s="20">
        <v>12</v>
      </c>
      <c r="F44" s="22">
        <v>39.9</v>
      </c>
      <c r="G44" s="21">
        <v>41.1</v>
      </c>
      <c r="H44" s="20">
        <v>42</v>
      </c>
      <c r="I44" s="20">
        <v>43.2</v>
      </c>
      <c r="K44" s="12">
        <v>33</v>
      </c>
      <c r="L44" s="12" t="s">
        <v>96</v>
      </c>
      <c r="M44" s="20">
        <v>65</v>
      </c>
      <c r="N44" s="20">
        <v>0</v>
      </c>
      <c r="O44" s="20">
        <v>0</v>
      </c>
      <c r="P44" s="22">
        <v>0</v>
      </c>
      <c r="Q44" s="22">
        <v>0</v>
      </c>
      <c r="R44" s="22">
        <v>0</v>
      </c>
      <c r="S44" s="8">
        <v>0</v>
      </c>
      <c r="U44" s="12">
        <v>33</v>
      </c>
      <c r="V44" s="12" t="s">
        <v>96</v>
      </c>
      <c r="W44" s="20">
        <v>12</v>
      </c>
      <c r="X44" s="20">
        <v>12</v>
      </c>
      <c r="Y44" s="20">
        <v>12</v>
      </c>
      <c r="Z44" s="22">
        <v>38</v>
      </c>
      <c r="AA44" s="22">
        <v>39.1</v>
      </c>
      <c r="AB44" s="22">
        <v>40.200000000000003</v>
      </c>
      <c r="AC44" s="8">
        <v>41.4</v>
      </c>
      <c r="AE44" s="12">
        <v>33</v>
      </c>
      <c r="AF44" s="12" t="s">
        <v>96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O44" s="12">
        <v>33</v>
      </c>
      <c r="AP44" s="12" t="s">
        <v>96</v>
      </c>
      <c r="AQ44" s="20">
        <v>0</v>
      </c>
      <c r="AR44" s="20">
        <v>0</v>
      </c>
      <c r="AS44" s="20">
        <v>0</v>
      </c>
      <c r="AT44" s="20">
        <v>0</v>
      </c>
      <c r="AU44" s="20">
        <v>0</v>
      </c>
      <c r="AV44" s="20">
        <v>0</v>
      </c>
      <c r="AW44" s="20">
        <v>0</v>
      </c>
      <c r="AY44" s="12">
        <v>33</v>
      </c>
      <c r="AZ44" s="12" t="s">
        <v>96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  <c r="BG44" s="20">
        <v>0</v>
      </c>
    </row>
    <row r="45" spans="1:59" ht="38.25" x14ac:dyDescent="0.25">
      <c r="A45" s="12">
        <v>34</v>
      </c>
      <c r="B45" s="12" t="s">
        <v>88</v>
      </c>
      <c r="C45" s="20">
        <v>33</v>
      </c>
      <c r="D45" s="20">
        <v>0</v>
      </c>
      <c r="E45" s="20">
        <v>0</v>
      </c>
      <c r="F45" s="21">
        <v>39.9</v>
      </c>
      <c r="G45" s="21">
        <v>82.2</v>
      </c>
      <c r="H45" s="21">
        <v>84.7</v>
      </c>
      <c r="I45" s="20">
        <v>87.2</v>
      </c>
      <c r="K45" s="12">
        <v>34</v>
      </c>
      <c r="L45" s="12" t="s">
        <v>88</v>
      </c>
      <c r="M45" s="20">
        <v>0</v>
      </c>
      <c r="N45" s="20">
        <v>0</v>
      </c>
      <c r="O45" s="20">
        <v>0</v>
      </c>
      <c r="P45" s="21">
        <v>0</v>
      </c>
      <c r="Q45" s="21">
        <v>0</v>
      </c>
      <c r="R45" s="21">
        <v>0</v>
      </c>
      <c r="S45" s="20">
        <v>0</v>
      </c>
      <c r="U45" s="12">
        <v>34</v>
      </c>
      <c r="V45" s="12" t="s">
        <v>88</v>
      </c>
      <c r="W45" s="20">
        <v>33</v>
      </c>
      <c r="X45" s="20">
        <v>89.1</v>
      </c>
      <c r="Y45" s="20">
        <v>100.8</v>
      </c>
      <c r="Z45" s="21">
        <v>39.9</v>
      </c>
      <c r="AA45" s="21">
        <v>82.2</v>
      </c>
      <c r="AB45" s="21">
        <v>84.7</v>
      </c>
      <c r="AC45" s="20">
        <v>87.2</v>
      </c>
      <c r="AE45" s="12">
        <v>34</v>
      </c>
      <c r="AF45" s="12" t="s">
        <v>88</v>
      </c>
      <c r="AG45" s="20">
        <v>0</v>
      </c>
      <c r="AH45" s="20">
        <v>0</v>
      </c>
      <c r="AI45" s="20">
        <v>0</v>
      </c>
      <c r="AJ45" s="20">
        <v>0</v>
      </c>
      <c r="AK45" s="20">
        <v>0</v>
      </c>
      <c r="AL45" s="20">
        <v>0</v>
      </c>
      <c r="AM45" s="20">
        <v>0</v>
      </c>
      <c r="AO45" s="12">
        <v>34</v>
      </c>
      <c r="AP45" s="12" t="s">
        <v>88</v>
      </c>
      <c r="AQ45" s="20">
        <v>0</v>
      </c>
      <c r="AR45" s="20">
        <v>0</v>
      </c>
      <c r="AS45" s="20">
        <v>0</v>
      </c>
      <c r="AT45" s="20">
        <v>0</v>
      </c>
      <c r="AU45" s="20">
        <v>0</v>
      </c>
      <c r="AV45" s="20">
        <v>0</v>
      </c>
      <c r="AW45" s="20">
        <v>0</v>
      </c>
      <c r="AY45" s="12">
        <v>34</v>
      </c>
      <c r="AZ45" s="12" t="s">
        <v>88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  <c r="BF45" s="20">
        <v>0</v>
      </c>
      <c r="BG45" s="20">
        <v>0</v>
      </c>
    </row>
    <row r="46" spans="1:59" ht="38.25" x14ac:dyDescent="0.25">
      <c r="A46" s="12">
        <v>35</v>
      </c>
      <c r="B46" s="12" t="s">
        <v>89</v>
      </c>
      <c r="C46" s="20">
        <v>33</v>
      </c>
      <c r="D46" s="20">
        <v>26.4</v>
      </c>
      <c r="E46" s="20">
        <v>26.4</v>
      </c>
      <c r="F46" s="21">
        <v>39.9</v>
      </c>
      <c r="G46" s="21">
        <v>41.1</v>
      </c>
      <c r="H46" s="21">
        <v>42</v>
      </c>
      <c r="I46" s="20">
        <v>43.2</v>
      </c>
      <c r="K46" s="12">
        <v>35</v>
      </c>
      <c r="L46" s="12" t="s">
        <v>89</v>
      </c>
      <c r="M46" s="20">
        <v>0</v>
      </c>
      <c r="N46" s="20">
        <v>0</v>
      </c>
      <c r="O46" s="20">
        <v>0</v>
      </c>
      <c r="P46" s="21">
        <v>0</v>
      </c>
      <c r="Q46" s="21">
        <v>0</v>
      </c>
      <c r="R46" s="21">
        <v>0</v>
      </c>
      <c r="S46" s="20">
        <v>50</v>
      </c>
      <c r="U46" s="12">
        <v>35</v>
      </c>
      <c r="V46" s="12" t="s">
        <v>89</v>
      </c>
      <c r="W46" s="20">
        <v>33</v>
      </c>
      <c r="X46" s="20">
        <v>26.4</v>
      </c>
      <c r="Y46" s="20">
        <v>26.4</v>
      </c>
      <c r="Z46" s="21">
        <v>39.9</v>
      </c>
      <c r="AA46" s="21">
        <v>41.1</v>
      </c>
      <c r="AB46" s="21">
        <v>42.3</v>
      </c>
      <c r="AC46" s="20">
        <v>43.6</v>
      </c>
      <c r="AE46" s="12">
        <v>35</v>
      </c>
      <c r="AF46" s="12" t="s">
        <v>89</v>
      </c>
      <c r="AG46" s="20">
        <v>0</v>
      </c>
      <c r="AH46" s="20">
        <v>10.6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O46" s="12">
        <v>35</v>
      </c>
      <c r="AP46" s="12" t="s">
        <v>89</v>
      </c>
      <c r="AQ46" s="20">
        <v>0</v>
      </c>
      <c r="AR46" s="20">
        <v>0</v>
      </c>
      <c r="AS46" s="20">
        <v>0</v>
      </c>
      <c r="AT46" s="20">
        <v>0</v>
      </c>
      <c r="AU46" s="20">
        <v>0</v>
      </c>
      <c r="AV46" s="20">
        <v>0</v>
      </c>
      <c r="AW46" s="20">
        <v>0</v>
      </c>
      <c r="AY46" s="12">
        <v>35</v>
      </c>
      <c r="AZ46" s="12" t="s">
        <v>89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20">
        <v>0</v>
      </c>
    </row>
    <row r="47" spans="1:59" ht="38.25" x14ac:dyDescent="0.25">
      <c r="A47" s="12">
        <v>36</v>
      </c>
      <c r="B47" s="12" t="s">
        <v>90</v>
      </c>
      <c r="C47" s="20">
        <v>33</v>
      </c>
      <c r="D47" s="20">
        <v>10.8</v>
      </c>
      <c r="E47" s="20">
        <v>10.8</v>
      </c>
      <c r="F47" s="21">
        <v>39.9</v>
      </c>
      <c r="G47" s="21">
        <v>41.1</v>
      </c>
      <c r="H47" s="21">
        <v>42</v>
      </c>
      <c r="I47" s="20">
        <v>43.2</v>
      </c>
      <c r="K47" s="12">
        <v>36</v>
      </c>
      <c r="L47" s="12" t="s">
        <v>90</v>
      </c>
      <c r="M47" s="20">
        <v>0</v>
      </c>
      <c r="N47" s="20">
        <v>31.7</v>
      </c>
      <c r="O47" s="20">
        <v>88.7</v>
      </c>
      <c r="P47" s="21">
        <v>0</v>
      </c>
      <c r="Q47" s="21">
        <v>0</v>
      </c>
      <c r="R47" s="21">
        <v>0</v>
      </c>
      <c r="S47" s="20">
        <v>50</v>
      </c>
      <c r="U47" s="12">
        <v>36</v>
      </c>
      <c r="V47" s="12" t="s">
        <v>90</v>
      </c>
      <c r="W47" s="20">
        <v>33</v>
      </c>
      <c r="X47" s="20">
        <v>32.4</v>
      </c>
      <c r="Y47" s="20">
        <v>32.4</v>
      </c>
      <c r="Z47" s="21">
        <v>39.9</v>
      </c>
      <c r="AA47" s="21">
        <v>41.1</v>
      </c>
      <c r="AB47" s="21">
        <v>42.3</v>
      </c>
      <c r="AC47" s="20">
        <v>43.6</v>
      </c>
      <c r="AE47" s="12">
        <v>36</v>
      </c>
      <c r="AF47" s="12" t="s">
        <v>90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O47" s="12">
        <v>36</v>
      </c>
      <c r="AP47" s="12" t="s">
        <v>90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Y47" s="12">
        <v>36</v>
      </c>
      <c r="AZ47" s="12" t="s">
        <v>90</v>
      </c>
      <c r="BA47" s="20">
        <v>0</v>
      </c>
      <c r="BB47" s="20">
        <v>50.1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</row>
    <row r="48" spans="1:59" s="24" customFormat="1" x14ac:dyDescent="0.25">
      <c r="A48" s="19"/>
      <c r="B48" s="19" t="s">
        <v>101</v>
      </c>
      <c r="C48" s="23">
        <f>SUM(C44:C47)</f>
        <v>103.4</v>
      </c>
      <c r="D48" s="23">
        <f t="shared" ref="D48:H48" si="37">SUM(D44:D47)</f>
        <v>49.2</v>
      </c>
      <c r="E48" s="23">
        <f t="shared" si="37"/>
        <v>49.2</v>
      </c>
      <c r="F48" s="23">
        <f t="shared" si="37"/>
        <v>159.6</v>
      </c>
      <c r="G48" s="23">
        <f t="shared" si="37"/>
        <v>205.5</v>
      </c>
      <c r="H48" s="23">
        <f t="shared" si="37"/>
        <v>210.7</v>
      </c>
      <c r="I48" s="23">
        <f>SUM(I44:I47)</f>
        <v>216.8</v>
      </c>
      <c r="K48" s="19"/>
      <c r="L48" s="19" t="s">
        <v>101</v>
      </c>
      <c r="M48" s="23">
        <f>SUM(M44:M47)</f>
        <v>65</v>
      </c>
      <c r="N48" s="23">
        <f t="shared" ref="N48:S48" si="38">SUM(N44:N47)</f>
        <v>31.7</v>
      </c>
      <c r="O48" s="23">
        <f t="shared" si="38"/>
        <v>88.7</v>
      </c>
      <c r="P48" s="23">
        <f t="shared" si="38"/>
        <v>0</v>
      </c>
      <c r="Q48" s="23">
        <f t="shared" si="38"/>
        <v>0</v>
      </c>
      <c r="R48" s="23">
        <f t="shared" si="38"/>
        <v>0</v>
      </c>
      <c r="S48" s="23">
        <f t="shared" si="38"/>
        <v>100</v>
      </c>
      <c r="U48" s="19"/>
      <c r="V48" s="19" t="s">
        <v>101</v>
      </c>
      <c r="W48" s="23">
        <f>SUM(W44:W47)</f>
        <v>111</v>
      </c>
      <c r="X48" s="23">
        <f t="shared" ref="X48:AC48" si="39">SUM(X44:X47)</f>
        <v>159.9</v>
      </c>
      <c r="Y48" s="23">
        <f t="shared" si="39"/>
        <v>171.6</v>
      </c>
      <c r="Z48" s="23">
        <f t="shared" si="39"/>
        <v>157.70000000000002</v>
      </c>
      <c r="AA48" s="23">
        <f t="shared" si="39"/>
        <v>203.5</v>
      </c>
      <c r="AB48" s="23">
        <f t="shared" si="39"/>
        <v>209.5</v>
      </c>
      <c r="AC48" s="23">
        <f t="shared" si="39"/>
        <v>215.79999999999998</v>
      </c>
      <c r="AE48" s="19"/>
      <c r="AF48" s="19" t="s">
        <v>101</v>
      </c>
      <c r="AG48" s="23">
        <f>SUM(AG44:AG47)</f>
        <v>0</v>
      </c>
      <c r="AH48" s="23">
        <f t="shared" ref="AH48:AM48" si="40">SUM(AH44:AH47)</f>
        <v>10.6</v>
      </c>
      <c r="AI48" s="23">
        <f t="shared" si="40"/>
        <v>0</v>
      </c>
      <c r="AJ48" s="23">
        <f t="shared" si="40"/>
        <v>0</v>
      </c>
      <c r="AK48" s="23">
        <f t="shared" si="40"/>
        <v>0</v>
      </c>
      <c r="AL48" s="23">
        <f t="shared" si="40"/>
        <v>0</v>
      </c>
      <c r="AM48" s="23">
        <f t="shared" si="40"/>
        <v>0</v>
      </c>
      <c r="AO48" s="19"/>
      <c r="AP48" s="19" t="s">
        <v>101</v>
      </c>
      <c r="AQ48" s="23">
        <f>SUM(AQ44:AQ47)</f>
        <v>0</v>
      </c>
      <c r="AR48" s="23">
        <f t="shared" ref="AR48:AW48" si="41">SUM(AR44:AR47)</f>
        <v>0</v>
      </c>
      <c r="AS48" s="23">
        <f t="shared" si="41"/>
        <v>0</v>
      </c>
      <c r="AT48" s="23">
        <f t="shared" si="41"/>
        <v>0</v>
      </c>
      <c r="AU48" s="23">
        <f t="shared" si="41"/>
        <v>0</v>
      </c>
      <c r="AV48" s="23">
        <f t="shared" si="41"/>
        <v>0</v>
      </c>
      <c r="AW48" s="23">
        <f t="shared" si="41"/>
        <v>0</v>
      </c>
      <c r="AY48" s="19"/>
      <c r="AZ48" s="19" t="s">
        <v>101</v>
      </c>
      <c r="BA48" s="23">
        <f>SUM(BA44:BA47)</f>
        <v>0</v>
      </c>
      <c r="BB48" s="23">
        <f t="shared" ref="BB48:BG48" si="42">SUM(BB44:BB47)</f>
        <v>50.1</v>
      </c>
      <c r="BC48" s="23">
        <f t="shared" si="42"/>
        <v>0</v>
      </c>
      <c r="BD48" s="23">
        <f t="shared" si="42"/>
        <v>0</v>
      </c>
      <c r="BE48" s="23">
        <f t="shared" si="42"/>
        <v>0</v>
      </c>
      <c r="BF48" s="23">
        <f t="shared" si="42"/>
        <v>0</v>
      </c>
      <c r="BG48" s="23">
        <f t="shared" si="42"/>
        <v>0</v>
      </c>
    </row>
    <row r="49" spans="1:59" x14ac:dyDescent="0.25">
      <c r="A49" s="12"/>
      <c r="B49" s="19" t="s">
        <v>97</v>
      </c>
      <c r="C49" s="23">
        <f>SUM(C5:C21,C24:C41,C44:C47)</f>
        <v>1306.5999999999999</v>
      </c>
      <c r="D49" s="23">
        <f t="shared" ref="D49:I49" si="43">SUM(D5:D21,D24:D41,D44:D47)</f>
        <v>950.60000000000014</v>
      </c>
      <c r="E49" s="23">
        <f t="shared" si="43"/>
        <v>885.00000000000011</v>
      </c>
      <c r="F49" s="23">
        <f t="shared" si="43"/>
        <v>1568.6200000000006</v>
      </c>
      <c r="G49" s="23">
        <f t="shared" si="43"/>
        <v>1689.6999999999996</v>
      </c>
      <c r="H49" s="23">
        <f t="shared" si="43"/>
        <v>1738.8469999999995</v>
      </c>
      <c r="I49" s="23">
        <f t="shared" si="43"/>
        <v>1790.5999999999997</v>
      </c>
      <c r="K49" s="12"/>
      <c r="L49" s="19" t="s">
        <v>97</v>
      </c>
      <c r="M49" s="23">
        <f>SUM(M5:M21,M24:M41,M44:M47)</f>
        <v>350.20000000000005</v>
      </c>
      <c r="N49" s="23">
        <f>SUM(N5:N21,N24:N41,N44:N47)</f>
        <v>537.20000000000005</v>
      </c>
      <c r="O49" s="23">
        <f t="shared" ref="O49:S49" si="44">SUM(O5:O21,O24:O41,O44:O47)</f>
        <v>712.30000000000007</v>
      </c>
      <c r="P49" s="23">
        <f>SUM(P5:P21,P24:P41,P44:P47)</f>
        <v>300</v>
      </c>
      <c r="Q49" s="23">
        <f t="shared" si="44"/>
        <v>300</v>
      </c>
      <c r="R49" s="23">
        <f t="shared" si="44"/>
        <v>300</v>
      </c>
      <c r="S49" s="23">
        <f t="shared" si="44"/>
        <v>300</v>
      </c>
      <c r="U49" s="12"/>
      <c r="V49" s="19" t="s">
        <v>97</v>
      </c>
      <c r="W49" s="23">
        <f>SUM(W5:W21,W24:W41,W44:W47)</f>
        <v>1176.5999999999999</v>
      </c>
      <c r="X49" s="23">
        <f>SUM(X5:X21,X24:X41,X44:X47)</f>
        <v>1176.9000000000001</v>
      </c>
      <c r="Y49" s="23">
        <f t="shared" ref="Y49:AC49" si="45">SUM(Y5:Y21,Y24:Y41,Y44:Y47)</f>
        <v>1273.8</v>
      </c>
      <c r="Z49" s="23">
        <f>SUM(Z5:Z21,Z24:Z41,Z44:Z47)</f>
        <v>1478.8300000000004</v>
      </c>
      <c r="AA49" s="23">
        <f t="shared" si="45"/>
        <v>1564.8999999999996</v>
      </c>
      <c r="AB49" s="23">
        <f t="shared" si="45"/>
        <v>1611.5</v>
      </c>
      <c r="AC49" s="23">
        <f t="shared" si="45"/>
        <v>1659.8999999999999</v>
      </c>
      <c r="AE49" s="12"/>
      <c r="AF49" s="19" t="s">
        <v>97</v>
      </c>
      <c r="AG49" s="23">
        <f>SUM(AG5:AG21,AG24:AG41,AG44:AG47)</f>
        <v>615.20000000000005</v>
      </c>
      <c r="AH49" s="23">
        <f>SUM(AH5:AH21,AH24:AH41,AH44:AH47)</f>
        <v>1819.5</v>
      </c>
      <c r="AI49" s="23">
        <f t="shared" ref="AI49" si="46">SUM(AI5:AI21,AI24:AI41,AI44:AI47)</f>
        <v>1730</v>
      </c>
      <c r="AJ49" s="23">
        <f>SUM(AJ5:AJ21,AJ24:AJ41,AJ44:AJ47)</f>
        <v>3000</v>
      </c>
      <c r="AK49" s="23">
        <f t="shared" ref="AK49:AM49" si="47">SUM(AK5:AK21,AK24:AK41,AK44:AK47)</f>
        <v>2600</v>
      </c>
      <c r="AL49" s="23">
        <f t="shared" si="47"/>
        <v>2000</v>
      </c>
      <c r="AM49" s="23">
        <f t="shared" si="47"/>
        <v>1500</v>
      </c>
      <c r="AO49" s="12"/>
      <c r="AP49" s="19" t="s">
        <v>97</v>
      </c>
      <c r="AQ49" s="23">
        <f>SUM(AQ5:AQ21,AQ24:AQ41,AQ44:AQ47)</f>
        <v>206.40000000000003</v>
      </c>
      <c r="AR49" s="23">
        <f>SUM(AR5:AR21,AR24:AR41,AR44:AR47)</f>
        <v>262.49</v>
      </c>
      <c r="AS49" s="23">
        <f t="shared" ref="AS49" si="48">SUM(AS5:AS21,AS24:AS41,AS44:AS47)</f>
        <v>253.3</v>
      </c>
      <c r="AT49" s="23">
        <f>SUM(AT5:AT21,AT24:AT41,AT44:AT47)</f>
        <v>554.40000000000009</v>
      </c>
      <c r="AU49" s="23">
        <f t="shared" ref="AU49:AW49" si="49">SUM(AU5:AU21,AU24:AU41,AU44:AU47)</f>
        <v>571.20000000000005</v>
      </c>
      <c r="AV49" s="23">
        <f t="shared" si="49"/>
        <v>588</v>
      </c>
      <c r="AW49" s="23">
        <f t="shared" si="49"/>
        <v>605.80000000000007</v>
      </c>
      <c r="AY49" s="12"/>
      <c r="AZ49" s="19" t="s">
        <v>97</v>
      </c>
      <c r="BA49" s="23">
        <f>SUM(BA5:BA21,BA24:BA41,BA44:BA47)</f>
        <v>0</v>
      </c>
      <c r="BB49" s="23">
        <f>SUM(BB5:BB21,BB24:BB41,BB44:BB47)</f>
        <v>171.6</v>
      </c>
      <c r="BC49" s="23">
        <f t="shared" ref="BC49" si="50">SUM(BC5:BC21,BC24:BC41,BC44:BC47)</f>
        <v>236</v>
      </c>
      <c r="BD49" s="23">
        <f>SUM(BD5:BD21,BD24:BD41,BD44:BD47)</f>
        <v>0</v>
      </c>
      <c r="BE49" s="23">
        <f t="shared" ref="BE49:BG49" si="51">SUM(BE5:BE21,BE24:BE41,BE44:BE47)</f>
        <v>0</v>
      </c>
      <c r="BF49" s="23">
        <f t="shared" si="51"/>
        <v>0</v>
      </c>
      <c r="BG49" s="23">
        <f t="shared" si="51"/>
        <v>0</v>
      </c>
    </row>
    <row r="50" spans="1:59" x14ac:dyDescent="0.25">
      <c r="A50" s="12"/>
      <c r="B50" s="12"/>
      <c r="C50" s="12"/>
      <c r="D50" s="12"/>
      <c r="E50" s="12"/>
      <c r="F50" s="72"/>
      <c r="G50" s="72"/>
      <c r="H50" s="12"/>
      <c r="I50" s="12"/>
      <c r="K50" s="12"/>
      <c r="L50" s="12"/>
      <c r="M50" s="12"/>
      <c r="N50" s="12"/>
      <c r="O50" s="12"/>
      <c r="P50" s="72"/>
      <c r="Q50" s="72"/>
      <c r="R50" s="12"/>
      <c r="S50" s="12"/>
      <c r="U50" s="12"/>
      <c r="V50" s="12"/>
      <c r="W50" s="12"/>
      <c r="X50" s="12"/>
      <c r="Y50" s="12"/>
      <c r="Z50" s="72"/>
      <c r="AA50" s="72"/>
      <c r="AB50" s="12"/>
      <c r="AC50" s="12"/>
      <c r="AE50" s="12"/>
      <c r="AF50" s="12"/>
      <c r="AG50" s="12"/>
      <c r="AH50" s="12"/>
      <c r="AI50" s="12"/>
      <c r="AJ50" s="72"/>
      <c r="AK50" s="72"/>
      <c r="AL50" s="12"/>
      <c r="AM50" s="12"/>
      <c r="AO50" s="12"/>
      <c r="AP50" s="12"/>
      <c r="AQ50" s="12"/>
      <c r="AR50" s="12"/>
      <c r="AS50" s="12"/>
      <c r="AT50" s="72"/>
      <c r="AU50" s="72"/>
      <c r="AV50" s="12"/>
      <c r="AW50" s="12"/>
      <c r="AY50" s="12"/>
      <c r="AZ50" s="12"/>
      <c r="BA50" s="12"/>
      <c r="BB50" s="12"/>
      <c r="BC50" s="12"/>
      <c r="BD50" s="72"/>
      <c r="BE50" s="72"/>
      <c r="BF50" s="12"/>
      <c r="BG50" s="12"/>
    </row>
    <row r="51" spans="1:59" s="34" customFormat="1" ht="12.75" x14ac:dyDescent="0.2">
      <c r="A51" s="35"/>
      <c r="B51" s="36" t="s">
        <v>119</v>
      </c>
      <c r="C51" s="37">
        <f>C48+C22</f>
        <v>729.99999999999989</v>
      </c>
      <c r="D51" s="37">
        <f t="shared" ref="D51:I51" si="52">D48+D22</f>
        <v>420</v>
      </c>
      <c r="E51" s="37">
        <f t="shared" si="52"/>
        <v>376.2</v>
      </c>
      <c r="F51" s="37">
        <f t="shared" si="52"/>
        <v>872.92</v>
      </c>
      <c r="G51" s="37">
        <f t="shared" si="52"/>
        <v>973.1</v>
      </c>
      <c r="H51" s="37">
        <f t="shared" si="52"/>
        <v>1000.952</v>
      </c>
      <c r="I51" s="37">
        <f t="shared" si="52"/>
        <v>1030.3999999999999</v>
      </c>
      <c r="K51" s="35"/>
      <c r="L51" s="36" t="s">
        <v>119</v>
      </c>
      <c r="M51" s="37">
        <f>M48+M22</f>
        <v>252.60000000000002</v>
      </c>
      <c r="N51" s="37">
        <f t="shared" ref="N51:S51" si="53">N48+N22</f>
        <v>437.1</v>
      </c>
      <c r="O51" s="37">
        <f t="shared" si="53"/>
        <v>530.30000000000007</v>
      </c>
      <c r="P51" s="37">
        <f t="shared" si="53"/>
        <v>150</v>
      </c>
      <c r="Q51" s="37">
        <f t="shared" si="53"/>
        <v>150</v>
      </c>
      <c r="R51" s="37">
        <f t="shared" si="53"/>
        <v>150</v>
      </c>
      <c r="S51" s="37">
        <f t="shared" si="53"/>
        <v>100</v>
      </c>
      <c r="U51" s="35"/>
      <c r="V51" s="36" t="s">
        <v>119</v>
      </c>
      <c r="W51" s="37">
        <f>W48+W22</f>
        <v>645.90000000000009</v>
      </c>
      <c r="X51" s="37">
        <f t="shared" ref="X51:AC51" si="54">X48+X22</f>
        <v>620.09999999999991</v>
      </c>
      <c r="Y51" s="37">
        <f t="shared" si="54"/>
        <v>726.6</v>
      </c>
      <c r="Z51" s="37">
        <f t="shared" si="54"/>
        <v>826.03</v>
      </c>
      <c r="AA51" s="37">
        <f t="shared" si="54"/>
        <v>892.09999999999991</v>
      </c>
      <c r="AB51" s="37">
        <f t="shared" si="54"/>
        <v>918.6</v>
      </c>
      <c r="AC51" s="37">
        <f t="shared" si="54"/>
        <v>946.2</v>
      </c>
      <c r="AE51" s="35"/>
      <c r="AF51" s="36" t="s">
        <v>119</v>
      </c>
      <c r="AG51" s="37">
        <f>AG48+AG22</f>
        <v>615.20000000000005</v>
      </c>
      <c r="AH51" s="37">
        <f t="shared" ref="AH51:AM51" si="55">AH48+AH22</f>
        <v>476.60000000000008</v>
      </c>
      <c r="AI51" s="37">
        <f t="shared" si="55"/>
        <v>152.5</v>
      </c>
      <c r="AJ51" s="37">
        <f t="shared" si="55"/>
        <v>1000</v>
      </c>
      <c r="AK51" s="37">
        <f t="shared" si="55"/>
        <v>0</v>
      </c>
      <c r="AL51" s="37">
        <f t="shared" si="55"/>
        <v>0</v>
      </c>
      <c r="AM51" s="37">
        <f t="shared" si="55"/>
        <v>0</v>
      </c>
      <c r="AO51" s="35"/>
      <c r="AP51" s="36" t="s">
        <v>119</v>
      </c>
      <c r="AQ51" s="37">
        <f>AQ48+AQ22</f>
        <v>206.40000000000003</v>
      </c>
      <c r="AR51" s="37">
        <f t="shared" ref="AR51:AW51" si="56">AR48+AR22</f>
        <v>262.49</v>
      </c>
      <c r="AS51" s="37">
        <f t="shared" si="56"/>
        <v>253.3</v>
      </c>
      <c r="AT51" s="37">
        <f t="shared" si="56"/>
        <v>554.40000000000009</v>
      </c>
      <c r="AU51" s="37">
        <f t="shared" si="56"/>
        <v>571.20000000000005</v>
      </c>
      <c r="AV51" s="37">
        <f t="shared" si="56"/>
        <v>588</v>
      </c>
      <c r="AW51" s="37">
        <f t="shared" si="56"/>
        <v>605.80000000000007</v>
      </c>
      <c r="AY51" s="35"/>
      <c r="AZ51" s="36" t="s">
        <v>119</v>
      </c>
      <c r="BA51" s="37">
        <f>BA48+BA22</f>
        <v>0</v>
      </c>
      <c r="BB51" s="37">
        <f t="shared" ref="BB51:BG51" si="57">BB48+BB22</f>
        <v>125.4</v>
      </c>
      <c r="BC51" s="37">
        <f t="shared" si="57"/>
        <v>88</v>
      </c>
      <c r="BD51" s="37">
        <f t="shared" si="57"/>
        <v>0</v>
      </c>
      <c r="BE51" s="37">
        <f t="shared" si="57"/>
        <v>0</v>
      </c>
      <c r="BF51" s="37">
        <f t="shared" si="57"/>
        <v>0</v>
      </c>
      <c r="BG51" s="37">
        <f t="shared" si="57"/>
        <v>0</v>
      </c>
    </row>
    <row r="52" spans="1:59" s="34" customFormat="1" ht="12.75" x14ac:dyDescent="0.2">
      <c r="A52" s="35"/>
      <c r="B52" s="36" t="s">
        <v>70</v>
      </c>
      <c r="C52" s="37">
        <f>C42</f>
        <v>576.59999999999991</v>
      </c>
      <c r="D52" s="37">
        <f t="shared" ref="D52:I52" si="58">D42</f>
        <v>530.60000000000014</v>
      </c>
      <c r="E52" s="37">
        <f t="shared" si="58"/>
        <v>508.80000000000013</v>
      </c>
      <c r="F52" s="37">
        <f t="shared" si="58"/>
        <v>695.69999999999993</v>
      </c>
      <c r="G52" s="37">
        <f t="shared" si="58"/>
        <v>716.6</v>
      </c>
      <c r="H52" s="37">
        <f t="shared" si="58"/>
        <v>737.89499999999987</v>
      </c>
      <c r="I52" s="37">
        <f t="shared" si="58"/>
        <v>760.20000000000016</v>
      </c>
      <c r="K52" s="35"/>
      <c r="L52" s="36" t="s">
        <v>70</v>
      </c>
      <c r="M52" s="37">
        <f>M42</f>
        <v>97.6</v>
      </c>
      <c r="N52" s="37">
        <f t="shared" ref="N52:S52" si="59">N42</f>
        <v>100.10000000000001</v>
      </c>
      <c r="O52" s="37">
        <f t="shared" si="59"/>
        <v>182</v>
      </c>
      <c r="P52" s="37">
        <f t="shared" si="59"/>
        <v>150</v>
      </c>
      <c r="Q52" s="37">
        <f t="shared" si="59"/>
        <v>150</v>
      </c>
      <c r="R52" s="37">
        <f t="shared" si="59"/>
        <v>150</v>
      </c>
      <c r="S52" s="37">
        <f t="shared" si="59"/>
        <v>200</v>
      </c>
      <c r="U52" s="35"/>
      <c r="V52" s="36" t="s">
        <v>70</v>
      </c>
      <c r="W52" s="37">
        <f>W42</f>
        <v>530.69999999999993</v>
      </c>
      <c r="X52" s="37">
        <f t="shared" ref="X52:AC52" si="60">X42</f>
        <v>556.79999999999995</v>
      </c>
      <c r="Y52" s="37">
        <f t="shared" si="60"/>
        <v>547.19999999999993</v>
      </c>
      <c r="Z52" s="37">
        <f t="shared" si="60"/>
        <v>652.79999999999995</v>
      </c>
      <c r="AA52" s="37">
        <f t="shared" si="60"/>
        <v>672.80000000000007</v>
      </c>
      <c r="AB52" s="37">
        <f t="shared" si="60"/>
        <v>692.90000000000009</v>
      </c>
      <c r="AC52" s="37">
        <f t="shared" si="60"/>
        <v>713.7</v>
      </c>
      <c r="AE52" s="35"/>
      <c r="AF52" s="36" t="s">
        <v>70</v>
      </c>
      <c r="AG52" s="37">
        <f>AG42</f>
        <v>0</v>
      </c>
      <c r="AH52" s="37">
        <f t="shared" ref="AH52:AM52" si="61">AH42</f>
        <v>1342.9</v>
      </c>
      <c r="AI52" s="37">
        <f t="shared" si="61"/>
        <v>1577.5</v>
      </c>
      <c r="AJ52" s="37">
        <f t="shared" si="61"/>
        <v>2000</v>
      </c>
      <c r="AK52" s="37">
        <f t="shared" si="61"/>
        <v>2600</v>
      </c>
      <c r="AL52" s="37">
        <f t="shared" si="61"/>
        <v>2000</v>
      </c>
      <c r="AM52" s="37">
        <f t="shared" si="61"/>
        <v>1500</v>
      </c>
      <c r="AO52" s="35"/>
      <c r="AP52" s="36" t="s">
        <v>70</v>
      </c>
      <c r="AQ52" s="37">
        <f>AQ42</f>
        <v>0</v>
      </c>
      <c r="AR52" s="37">
        <f t="shared" ref="AR52:AW52" si="62">AR42</f>
        <v>0</v>
      </c>
      <c r="AS52" s="37">
        <f t="shared" si="62"/>
        <v>0</v>
      </c>
      <c r="AT52" s="37">
        <f t="shared" si="62"/>
        <v>0</v>
      </c>
      <c r="AU52" s="37">
        <f t="shared" si="62"/>
        <v>0</v>
      </c>
      <c r="AV52" s="37">
        <f t="shared" si="62"/>
        <v>0</v>
      </c>
      <c r="AW52" s="37">
        <f t="shared" si="62"/>
        <v>0</v>
      </c>
      <c r="AY52" s="35"/>
      <c r="AZ52" s="36" t="s">
        <v>70</v>
      </c>
      <c r="BA52" s="37">
        <f>BA42</f>
        <v>0</v>
      </c>
      <c r="BB52" s="37">
        <f t="shared" ref="BB52:BG52" si="63">BB42</f>
        <v>46.2</v>
      </c>
      <c r="BC52" s="37">
        <f t="shared" si="63"/>
        <v>148</v>
      </c>
      <c r="BD52" s="37">
        <f t="shared" si="63"/>
        <v>0</v>
      </c>
      <c r="BE52" s="37">
        <f t="shared" si="63"/>
        <v>0</v>
      </c>
      <c r="BF52" s="37">
        <f t="shared" si="63"/>
        <v>0</v>
      </c>
      <c r="BG52" s="37">
        <f t="shared" si="63"/>
        <v>0</v>
      </c>
    </row>
    <row r="53" spans="1:59" x14ac:dyDescent="0.25">
      <c r="C53" s="33">
        <f>SUM(C51:C52)</f>
        <v>1306.5999999999999</v>
      </c>
      <c r="D53" s="33">
        <f t="shared" ref="D53:I53" si="64">SUM(D51:D52)</f>
        <v>950.60000000000014</v>
      </c>
      <c r="E53" s="33">
        <f t="shared" si="64"/>
        <v>885.00000000000011</v>
      </c>
      <c r="F53" s="33">
        <f t="shared" si="64"/>
        <v>1568.62</v>
      </c>
      <c r="G53" s="33">
        <f t="shared" si="64"/>
        <v>1689.7</v>
      </c>
      <c r="H53" s="33">
        <f t="shared" si="64"/>
        <v>1738.8469999999998</v>
      </c>
      <c r="I53" s="33">
        <f t="shared" si="64"/>
        <v>1790.6</v>
      </c>
      <c r="M53" s="33">
        <f>SUM(M51:M52)</f>
        <v>350.20000000000005</v>
      </c>
      <c r="N53" s="33">
        <f t="shared" ref="N53:S53" si="65">SUM(N51:N52)</f>
        <v>537.20000000000005</v>
      </c>
      <c r="O53" s="33">
        <f t="shared" si="65"/>
        <v>712.30000000000007</v>
      </c>
      <c r="P53" s="33">
        <f t="shared" si="65"/>
        <v>300</v>
      </c>
      <c r="Q53" s="33">
        <f t="shared" si="65"/>
        <v>300</v>
      </c>
      <c r="R53" s="33">
        <f t="shared" si="65"/>
        <v>300</v>
      </c>
      <c r="S53" s="33">
        <f t="shared" si="65"/>
        <v>300</v>
      </c>
      <c r="W53" s="33">
        <f>SUM(W51:W52)</f>
        <v>1176.5999999999999</v>
      </c>
      <c r="X53" s="33">
        <f t="shared" ref="X53:AC53" si="66">SUM(X51:X52)</f>
        <v>1176.8999999999999</v>
      </c>
      <c r="Y53" s="33">
        <f t="shared" si="66"/>
        <v>1273.8</v>
      </c>
      <c r="Z53" s="33">
        <f t="shared" si="66"/>
        <v>1478.83</v>
      </c>
      <c r="AA53" s="33">
        <f t="shared" si="66"/>
        <v>1564.9</v>
      </c>
      <c r="AB53" s="33">
        <f t="shared" si="66"/>
        <v>1611.5</v>
      </c>
      <c r="AC53" s="33">
        <f t="shared" si="66"/>
        <v>1659.9</v>
      </c>
      <c r="AG53" s="33">
        <f>SUM(AG51:AG52)</f>
        <v>615.20000000000005</v>
      </c>
      <c r="AH53" s="33">
        <f t="shared" ref="AH53:AM53" si="67">SUM(AH51:AH52)</f>
        <v>1819.5000000000002</v>
      </c>
      <c r="AI53" s="33">
        <f t="shared" si="67"/>
        <v>1730</v>
      </c>
      <c r="AJ53" s="33">
        <f t="shared" si="67"/>
        <v>3000</v>
      </c>
      <c r="AK53" s="33">
        <f t="shared" si="67"/>
        <v>2600</v>
      </c>
      <c r="AL53" s="33">
        <f t="shared" si="67"/>
        <v>2000</v>
      </c>
      <c r="AM53" s="33">
        <f t="shared" si="67"/>
        <v>1500</v>
      </c>
      <c r="AQ53" s="33">
        <f>SUM(AQ51:AQ52)</f>
        <v>206.40000000000003</v>
      </c>
      <c r="AR53" s="33">
        <f t="shared" ref="AR53:AW53" si="68">SUM(AR51:AR52)</f>
        <v>262.49</v>
      </c>
      <c r="AS53" s="33">
        <f t="shared" si="68"/>
        <v>253.3</v>
      </c>
      <c r="AT53" s="33">
        <f t="shared" si="68"/>
        <v>554.40000000000009</v>
      </c>
      <c r="AU53" s="33">
        <f t="shared" si="68"/>
        <v>571.20000000000005</v>
      </c>
      <c r="AV53" s="33">
        <f t="shared" si="68"/>
        <v>588</v>
      </c>
      <c r="AW53" s="33">
        <f t="shared" si="68"/>
        <v>605.80000000000007</v>
      </c>
      <c r="BA53" s="33">
        <f>SUM(BA51:BA52)</f>
        <v>0</v>
      </c>
      <c r="BB53" s="33">
        <f t="shared" ref="BB53:BG53" si="69">SUM(BB51:BB52)</f>
        <v>171.60000000000002</v>
      </c>
      <c r="BC53" s="33">
        <f t="shared" si="69"/>
        <v>236</v>
      </c>
      <c r="BD53" s="33">
        <f t="shared" si="69"/>
        <v>0</v>
      </c>
      <c r="BE53" s="33">
        <f t="shared" si="69"/>
        <v>0</v>
      </c>
      <c r="BF53" s="33">
        <f t="shared" si="69"/>
        <v>0</v>
      </c>
      <c r="BG53" s="33">
        <f t="shared" si="69"/>
        <v>0</v>
      </c>
    </row>
    <row r="55" spans="1:59" x14ac:dyDescent="0.25">
      <c r="E55" s="33">
        <f>E49+O49+Y49+AI49+AS49+BC49</f>
        <v>5090.4000000000005</v>
      </c>
      <c r="F55" s="33">
        <f t="shared" ref="F55:I55" si="70">F49+P49+Z49+AJ49+AT49+BD49</f>
        <v>6901.85</v>
      </c>
      <c r="G55" s="33">
        <f t="shared" si="70"/>
        <v>6725.7999999999993</v>
      </c>
      <c r="H55" s="33">
        <f t="shared" si="70"/>
        <v>6238.3469999999998</v>
      </c>
      <c r="I55" s="33">
        <f t="shared" si="70"/>
        <v>5856.2999999999993</v>
      </c>
    </row>
  </sheetData>
  <mergeCells count="33">
    <mergeCell ref="F50:G50"/>
    <mergeCell ref="C2:I2"/>
    <mergeCell ref="A1:I1"/>
    <mergeCell ref="K1:S1"/>
    <mergeCell ref="M2:S2"/>
    <mergeCell ref="L4:S4"/>
    <mergeCell ref="L43:S43"/>
    <mergeCell ref="L23:S23"/>
    <mergeCell ref="P50:Q50"/>
    <mergeCell ref="U1:AC1"/>
    <mergeCell ref="W2:AC2"/>
    <mergeCell ref="V4:AC4"/>
    <mergeCell ref="V23:AC23"/>
    <mergeCell ref="V43:AC43"/>
    <mergeCell ref="AE1:AM1"/>
    <mergeCell ref="AG2:AM2"/>
    <mergeCell ref="AF4:AM4"/>
    <mergeCell ref="AF23:AM23"/>
    <mergeCell ref="AY1:BG1"/>
    <mergeCell ref="BA2:BG2"/>
    <mergeCell ref="AO1:AW1"/>
    <mergeCell ref="AQ2:AW2"/>
    <mergeCell ref="AP4:AW4"/>
    <mergeCell ref="AP23:AW23"/>
    <mergeCell ref="AP43:AW43"/>
    <mergeCell ref="AZ4:BG4"/>
    <mergeCell ref="AZ23:BG23"/>
    <mergeCell ref="AZ43:BG43"/>
    <mergeCell ref="Z50:AA50"/>
    <mergeCell ref="BD50:BE50"/>
    <mergeCell ref="AF43:AM43"/>
    <mergeCell ref="AJ50:AK50"/>
    <mergeCell ref="AT50:AU5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8"/>
  <sheetViews>
    <sheetView topLeftCell="AY42" workbookViewId="0">
      <selection activeCell="BN53" sqref="BN53"/>
    </sheetView>
  </sheetViews>
  <sheetFormatPr defaultRowHeight="15" x14ac:dyDescent="0.25"/>
  <cols>
    <col min="1" max="1" width="3.7109375" customWidth="1"/>
    <col min="2" max="2" width="46.28515625" customWidth="1"/>
    <col min="3" max="3" width="6.5703125" bestFit="1" customWidth="1"/>
    <col min="4" max="4" width="6.42578125" bestFit="1" customWidth="1"/>
    <col min="5" max="5" width="6.5703125" bestFit="1" customWidth="1"/>
    <col min="6" max="6" width="7.42578125" bestFit="1" customWidth="1"/>
    <col min="7" max="7" width="6.42578125" bestFit="1" customWidth="1"/>
    <col min="8" max="8" width="8.42578125" bestFit="1" customWidth="1"/>
    <col min="9" max="9" width="6.42578125" bestFit="1" customWidth="1"/>
    <col min="11" max="11" width="3.7109375" customWidth="1"/>
    <col min="12" max="12" width="46.28515625" customWidth="1"/>
    <col min="13" max="13" width="6.5703125" bestFit="1" customWidth="1"/>
    <col min="14" max="15" width="6.42578125" bestFit="1" customWidth="1"/>
    <col min="16" max="16" width="7.42578125" bestFit="1" customWidth="1"/>
    <col min="17" max="17" width="6.42578125" bestFit="1" customWidth="1"/>
    <col min="18" max="18" width="8.42578125" bestFit="1" customWidth="1"/>
    <col min="19" max="19" width="6.42578125" bestFit="1" customWidth="1"/>
    <col min="21" max="21" width="3.7109375" customWidth="1"/>
    <col min="22" max="22" width="46.28515625" customWidth="1"/>
    <col min="23" max="25" width="6.42578125" bestFit="1" customWidth="1"/>
    <col min="26" max="26" width="7.42578125" bestFit="1" customWidth="1"/>
    <col min="27" max="27" width="6.42578125" bestFit="1" customWidth="1"/>
    <col min="28" max="28" width="8.42578125" bestFit="1" customWidth="1"/>
    <col min="29" max="29" width="6.42578125" bestFit="1" customWidth="1"/>
    <col min="31" max="31" width="3.7109375" customWidth="1"/>
    <col min="32" max="32" width="46.28515625" customWidth="1"/>
    <col min="33" max="35" width="6.42578125" bestFit="1" customWidth="1"/>
    <col min="36" max="36" width="7.42578125" bestFit="1" customWidth="1"/>
    <col min="37" max="37" width="6.42578125" bestFit="1" customWidth="1"/>
    <col min="38" max="38" width="8.42578125" bestFit="1" customWidth="1"/>
    <col min="39" max="39" width="6.42578125" bestFit="1" customWidth="1"/>
    <col min="41" max="41" width="3.7109375" customWidth="1"/>
    <col min="42" max="42" width="46.28515625" customWidth="1"/>
    <col min="43" max="45" width="6.42578125" bestFit="1" customWidth="1"/>
    <col min="46" max="46" width="7.42578125" bestFit="1" customWidth="1"/>
    <col min="47" max="47" width="6.42578125" bestFit="1" customWidth="1"/>
    <col min="48" max="48" width="8.42578125" bestFit="1" customWidth="1"/>
    <col min="49" max="49" width="6.42578125" bestFit="1" customWidth="1"/>
    <col min="51" max="51" width="3.7109375" customWidth="1"/>
    <col min="52" max="52" width="46.28515625" customWidth="1"/>
    <col min="53" max="55" width="6.42578125" bestFit="1" customWidth="1"/>
    <col min="56" max="56" width="7.42578125" bestFit="1" customWidth="1"/>
    <col min="57" max="57" width="6.42578125" bestFit="1" customWidth="1"/>
    <col min="58" max="58" width="8.42578125" bestFit="1" customWidth="1"/>
    <col min="59" max="59" width="6.42578125" bestFit="1" customWidth="1"/>
    <col min="61" max="61" width="3.7109375" customWidth="1"/>
    <col min="62" max="62" width="46.28515625" customWidth="1"/>
    <col min="63" max="65" width="6.42578125" bestFit="1" customWidth="1"/>
    <col min="66" max="66" width="7.42578125" bestFit="1" customWidth="1"/>
    <col min="67" max="67" width="6.42578125" bestFit="1" customWidth="1"/>
    <col min="68" max="68" width="8.42578125" bestFit="1" customWidth="1"/>
    <col min="69" max="69" width="6.42578125" bestFit="1" customWidth="1"/>
  </cols>
  <sheetData>
    <row r="1" spans="1:69" s="30" customFormat="1" ht="35.25" customHeight="1" x14ac:dyDescent="0.25">
      <c r="A1" s="80" t="s">
        <v>110</v>
      </c>
      <c r="B1" s="80"/>
      <c r="C1" s="80"/>
      <c r="D1" s="80"/>
      <c r="E1" s="80"/>
      <c r="F1" s="80"/>
      <c r="G1" s="80"/>
      <c r="H1" s="80"/>
      <c r="I1" s="80"/>
      <c r="K1" s="80" t="s">
        <v>112</v>
      </c>
      <c r="L1" s="80"/>
      <c r="M1" s="80"/>
      <c r="N1" s="80"/>
      <c r="O1" s="80"/>
      <c r="P1" s="80"/>
      <c r="Q1" s="80"/>
      <c r="R1" s="80"/>
      <c r="S1" s="80"/>
      <c r="U1" s="80" t="s">
        <v>113</v>
      </c>
      <c r="V1" s="80"/>
      <c r="W1" s="80"/>
      <c r="X1" s="80"/>
      <c r="Y1" s="80"/>
      <c r="Z1" s="80"/>
      <c r="AA1" s="80"/>
      <c r="AB1" s="80"/>
      <c r="AC1" s="80"/>
      <c r="AE1" s="80" t="s">
        <v>114</v>
      </c>
      <c r="AF1" s="80"/>
      <c r="AG1" s="80"/>
      <c r="AH1" s="80"/>
      <c r="AI1" s="80"/>
      <c r="AJ1" s="80"/>
      <c r="AK1" s="80"/>
      <c r="AL1" s="80"/>
      <c r="AM1" s="80"/>
      <c r="AO1" s="77" t="s">
        <v>115</v>
      </c>
      <c r="AP1" s="77"/>
      <c r="AQ1" s="77"/>
      <c r="AR1" s="77"/>
      <c r="AS1" s="77"/>
      <c r="AT1" s="77"/>
      <c r="AU1" s="77"/>
      <c r="AV1" s="77"/>
      <c r="AW1" s="77"/>
      <c r="AY1" s="77" t="s">
        <v>117</v>
      </c>
      <c r="AZ1" s="77"/>
      <c r="BA1" s="77"/>
      <c r="BB1" s="77"/>
      <c r="BC1" s="77"/>
      <c r="BD1" s="77"/>
      <c r="BE1" s="77"/>
      <c r="BF1" s="77"/>
      <c r="BG1" s="77"/>
      <c r="BI1" s="77" t="s">
        <v>118</v>
      </c>
      <c r="BJ1" s="77"/>
      <c r="BK1" s="77"/>
      <c r="BL1" s="77"/>
      <c r="BM1" s="77"/>
      <c r="BN1" s="77"/>
      <c r="BO1" s="77"/>
      <c r="BP1" s="77"/>
      <c r="BQ1" s="77"/>
    </row>
    <row r="2" spans="1:69" ht="25.5" customHeight="1" x14ac:dyDescent="0.25">
      <c r="A2" s="13" t="s">
        <v>13</v>
      </c>
      <c r="B2" s="13" t="s">
        <v>98</v>
      </c>
      <c r="C2" s="74" t="s">
        <v>47</v>
      </c>
      <c r="D2" s="75"/>
      <c r="E2" s="75"/>
      <c r="F2" s="75"/>
      <c r="G2" s="75"/>
      <c r="H2" s="75"/>
      <c r="I2" s="76"/>
      <c r="K2" s="13" t="s">
        <v>13</v>
      </c>
      <c r="L2" s="13" t="s">
        <v>98</v>
      </c>
      <c r="M2" s="74" t="s">
        <v>47</v>
      </c>
      <c r="N2" s="75"/>
      <c r="O2" s="75"/>
      <c r="P2" s="75"/>
      <c r="Q2" s="75"/>
      <c r="R2" s="75"/>
      <c r="S2" s="76"/>
      <c r="U2" s="13" t="s">
        <v>13</v>
      </c>
      <c r="V2" s="13" t="s">
        <v>98</v>
      </c>
      <c r="W2" s="74" t="s">
        <v>47</v>
      </c>
      <c r="X2" s="75"/>
      <c r="Y2" s="75"/>
      <c r="Z2" s="75"/>
      <c r="AA2" s="75"/>
      <c r="AB2" s="75"/>
      <c r="AC2" s="76"/>
      <c r="AE2" s="13" t="s">
        <v>13</v>
      </c>
      <c r="AF2" s="13" t="s">
        <v>98</v>
      </c>
      <c r="AG2" s="74" t="s">
        <v>47</v>
      </c>
      <c r="AH2" s="75"/>
      <c r="AI2" s="75"/>
      <c r="AJ2" s="75"/>
      <c r="AK2" s="75"/>
      <c r="AL2" s="75"/>
      <c r="AM2" s="76"/>
      <c r="AO2" s="13" t="s">
        <v>13</v>
      </c>
      <c r="AP2" s="13" t="s">
        <v>98</v>
      </c>
      <c r="AQ2" s="74" t="s">
        <v>47</v>
      </c>
      <c r="AR2" s="75"/>
      <c r="AS2" s="75"/>
      <c r="AT2" s="75"/>
      <c r="AU2" s="75"/>
      <c r="AV2" s="75"/>
      <c r="AW2" s="76"/>
      <c r="AY2" s="13" t="s">
        <v>13</v>
      </c>
      <c r="AZ2" s="13" t="s">
        <v>98</v>
      </c>
      <c r="BA2" s="74" t="s">
        <v>47</v>
      </c>
      <c r="BB2" s="75"/>
      <c r="BC2" s="75"/>
      <c r="BD2" s="75"/>
      <c r="BE2" s="75"/>
      <c r="BF2" s="75"/>
      <c r="BG2" s="76"/>
      <c r="BI2" s="13" t="s">
        <v>13</v>
      </c>
      <c r="BJ2" s="13" t="s">
        <v>98</v>
      </c>
      <c r="BK2" s="74" t="s">
        <v>47</v>
      </c>
      <c r="BL2" s="75"/>
      <c r="BM2" s="75"/>
      <c r="BN2" s="75"/>
      <c r="BO2" s="75"/>
      <c r="BP2" s="75"/>
      <c r="BQ2" s="76"/>
    </row>
    <row r="3" spans="1:69" x14ac:dyDescent="0.25">
      <c r="A3" s="13"/>
      <c r="B3" s="14"/>
      <c r="C3" s="18" t="s">
        <v>48</v>
      </c>
      <c r="D3" s="18" t="s">
        <v>49</v>
      </c>
      <c r="E3" s="18" t="s">
        <v>50</v>
      </c>
      <c r="F3" s="13" t="s">
        <v>51</v>
      </c>
      <c r="G3" s="15" t="s">
        <v>52</v>
      </c>
      <c r="H3" s="16" t="s">
        <v>53</v>
      </c>
      <c r="I3" s="18" t="s">
        <v>54</v>
      </c>
      <c r="K3" s="13"/>
      <c r="L3" s="14"/>
      <c r="M3" s="18" t="s">
        <v>48</v>
      </c>
      <c r="N3" s="18" t="s">
        <v>49</v>
      </c>
      <c r="O3" s="18" t="s">
        <v>50</v>
      </c>
      <c r="P3" s="13" t="s">
        <v>51</v>
      </c>
      <c r="Q3" s="15" t="s">
        <v>52</v>
      </c>
      <c r="R3" s="16" t="s">
        <v>53</v>
      </c>
      <c r="S3" s="18" t="s">
        <v>54</v>
      </c>
      <c r="U3" s="13"/>
      <c r="V3" s="14"/>
      <c r="W3" s="18" t="s">
        <v>48</v>
      </c>
      <c r="X3" s="18" t="s">
        <v>49</v>
      </c>
      <c r="Y3" s="18" t="s">
        <v>50</v>
      </c>
      <c r="Z3" s="13" t="s">
        <v>51</v>
      </c>
      <c r="AA3" s="15" t="s">
        <v>52</v>
      </c>
      <c r="AB3" s="16" t="s">
        <v>53</v>
      </c>
      <c r="AC3" s="18" t="s">
        <v>54</v>
      </c>
      <c r="AE3" s="13"/>
      <c r="AF3" s="14"/>
      <c r="AG3" s="18" t="s">
        <v>48</v>
      </c>
      <c r="AH3" s="18" t="s">
        <v>49</v>
      </c>
      <c r="AI3" s="18" t="s">
        <v>50</v>
      </c>
      <c r="AJ3" s="13" t="s">
        <v>51</v>
      </c>
      <c r="AK3" s="15" t="s">
        <v>52</v>
      </c>
      <c r="AL3" s="16" t="s">
        <v>53</v>
      </c>
      <c r="AM3" s="18" t="s">
        <v>54</v>
      </c>
      <c r="AO3" s="13"/>
      <c r="AP3" s="14"/>
      <c r="AQ3" s="18" t="s">
        <v>48</v>
      </c>
      <c r="AR3" s="18" t="s">
        <v>49</v>
      </c>
      <c r="AS3" s="18" t="s">
        <v>50</v>
      </c>
      <c r="AT3" s="13" t="s">
        <v>51</v>
      </c>
      <c r="AU3" s="15" t="s">
        <v>52</v>
      </c>
      <c r="AV3" s="16" t="s">
        <v>53</v>
      </c>
      <c r="AW3" s="18" t="s">
        <v>54</v>
      </c>
      <c r="AY3" s="13"/>
      <c r="AZ3" s="14"/>
      <c r="BA3" s="18" t="s">
        <v>48</v>
      </c>
      <c r="BB3" s="18" t="s">
        <v>49</v>
      </c>
      <c r="BC3" s="18" t="s">
        <v>50</v>
      </c>
      <c r="BD3" s="13" t="s">
        <v>51</v>
      </c>
      <c r="BE3" s="15" t="s">
        <v>52</v>
      </c>
      <c r="BF3" s="16" t="s">
        <v>53</v>
      </c>
      <c r="BG3" s="18" t="s">
        <v>54</v>
      </c>
      <c r="BI3" s="13"/>
      <c r="BJ3" s="14"/>
      <c r="BK3" s="18" t="s">
        <v>48</v>
      </c>
      <c r="BL3" s="18" t="s">
        <v>49</v>
      </c>
      <c r="BM3" s="18" t="s">
        <v>50</v>
      </c>
      <c r="BN3" s="13" t="s">
        <v>51</v>
      </c>
      <c r="BO3" s="15" t="s">
        <v>52</v>
      </c>
      <c r="BP3" s="16" t="s">
        <v>53</v>
      </c>
      <c r="BQ3" s="18" t="s">
        <v>54</v>
      </c>
    </row>
    <row r="4" spans="1:69" x14ac:dyDescent="0.25">
      <c r="A4" s="13"/>
      <c r="B4" s="68" t="s">
        <v>55</v>
      </c>
      <c r="C4" s="69"/>
      <c r="D4" s="69"/>
      <c r="E4" s="69"/>
      <c r="F4" s="69"/>
      <c r="G4" s="69"/>
      <c r="H4" s="69"/>
      <c r="I4" s="70"/>
      <c r="K4" s="13"/>
      <c r="L4" s="68" t="s">
        <v>55</v>
      </c>
      <c r="M4" s="78"/>
      <c r="N4" s="78"/>
      <c r="O4" s="78"/>
      <c r="P4" s="78"/>
      <c r="Q4" s="78"/>
      <c r="R4" s="78"/>
      <c r="S4" s="79"/>
      <c r="U4" s="13"/>
      <c r="V4" s="68" t="s">
        <v>55</v>
      </c>
      <c r="W4" s="69"/>
      <c r="X4" s="69"/>
      <c r="Y4" s="69"/>
      <c r="Z4" s="69"/>
      <c r="AA4" s="69"/>
      <c r="AB4" s="69"/>
      <c r="AC4" s="70"/>
      <c r="AE4" s="13"/>
      <c r="AF4" s="68" t="s">
        <v>55</v>
      </c>
      <c r="AG4" s="69"/>
      <c r="AH4" s="69"/>
      <c r="AI4" s="69"/>
      <c r="AJ4" s="69"/>
      <c r="AK4" s="69"/>
      <c r="AL4" s="69"/>
      <c r="AM4" s="70"/>
      <c r="AO4" s="13"/>
      <c r="AP4" s="68" t="s">
        <v>55</v>
      </c>
      <c r="AQ4" s="69"/>
      <c r="AR4" s="69"/>
      <c r="AS4" s="69"/>
      <c r="AT4" s="69"/>
      <c r="AU4" s="69"/>
      <c r="AV4" s="69"/>
      <c r="AW4" s="70"/>
      <c r="AY4" s="13"/>
      <c r="AZ4" s="68" t="s">
        <v>55</v>
      </c>
      <c r="BA4" s="69"/>
      <c r="BB4" s="69"/>
      <c r="BC4" s="69"/>
      <c r="BD4" s="69"/>
      <c r="BE4" s="69"/>
      <c r="BF4" s="69"/>
      <c r="BG4" s="70"/>
      <c r="BI4" s="13"/>
      <c r="BJ4" s="68" t="s">
        <v>55</v>
      </c>
      <c r="BK4" s="69"/>
      <c r="BL4" s="69"/>
      <c r="BM4" s="69"/>
      <c r="BN4" s="69"/>
      <c r="BO4" s="69"/>
      <c r="BP4" s="69"/>
      <c r="BQ4" s="70"/>
    </row>
    <row r="5" spans="1:69" ht="38.25" x14ac:dyDescent="0.25">
      <c r="A5" s="13">
        <v>1</v>
      </c>
      <c r="B5" s="17" t="s">
        <v>56</v>
      </c>
      <c r="C5" s="20">
        <v>56.7</v>
      </c>
      <c r="D5" s="20">
        <v>43.4</v>
      </c>
      <c r="E5" s="20">
        <v>36</v>
      </c>
      <c r="F5" s="20">
        <v>72.12</v>
      </c>
      <c r="G5" s="20">
        <v>72.12</v>
      </c>
      <c r="H5" s="20">
        <v>72.12</v>
      </c>
      <c r="I5" s="20">
        <v>72.12</v>
      </c>
      <c r="K5" s="13">
        <v>1</v>
      </c>
      <c r="L5" s="13" t="s">
        <v>56</v>
      </c>
      <c r="M5" s="20">
        <v>42</v>
      </c>
      <c r="N5" s="20">
        <v>135.12</v>
      </c>
      <c r="O5" s="20">
        <v>135.12</v>
      </c>
      <c r="P5" s="20">
        <v>127.7</v>
      </c>
      <c r="Q5" s="20">
        <v>131.5</v>
      </c>
      <c r="R5" s="20">
        <v>135.4</v>
      </c>
      <c r="S5" s="20">
        <v>139.5</v>
      </c>
      <c r="U5" s="13">
        <v>1</v>
      </c>
      <c r="V5" s="17" t="s">
        <v>56</v>
      </c>
      <c r="W5" s="20">
        <v>0</v>
      </c>
      <c r="X5" s="20">
        <v>0</v>
      </c>
      <c r="Y5" s="20">
        <v>50.6</v>
      </c>
      <c r="Z5" s="20">
        <v>0</v>
      </c>
      <c r="AA5" s="20">
        <v>0</v>
      </c>
      <c r="AB5" s="20">
        <v>20</v>
      </c>
      <c r="AC5" s="20">
        <v>0</v>
      </c>
      <c r="AE5" s="13">
        <v>1</v>
      </c>
      <c r="AF5" s="17" t="s">
        <v>56</v>
      </c>
      <c r="AG5" s="20">
        <v>30</v>
      </c>
      <c r="AH5" s="20">
        <v>0</v>
      </c>
      <c r="AI5" s="20">
        <v>0</v>
      </c>
      <c r="AJ5" s="20">
        <v>0</v>
      </c>
      <c r="AK5" s="20">
        <v>18</v>
      </c>
      <c r="AL5" s="20">
        <v>0</v>
      </c>
      <c r="AM5" s="20">
        <v>0</v>
      </c>
      <c r="AO5" s="13">
        <v>1</v>
      </c>
      <c r="AP5" s="17" t="s">
        <v>56</v>
      </c>
      <c r="AQ5" s="20">
        <v>20</v>
      </c>
      <c r="AR5" s="20">
        <v>0</v>
      </c>
      <c r="AS5" s="20">
        <v>0</v>
      </c>
      <c r="AT5" s="20">
        <v>0</v>
      </c>
      <c r="AU5" s="20">
        <v>0</v>
      </c>
      <c r="AV5" s="20">
        <v>20</v>
      </c>
      <c r="AW5" s="20">
        <v>0</v>
      </c>
      <c r="AY5" s="13">
        <v>1</v>
      </c>
      <c r="AZ5" s="17" t="s">
        <v>56</v>
      </c>
      <c r="BA5" s="20">
        <v>0</v>
      </c>
      <c r="BB5" s="20">
        <v>0</v>
      </c>
      <c r="BC5" s="20">
        <v>0</v>
      </c>
      <c r="BD5" s="20">
        <v>0</v>
      </c>
      <c r="BE5" s="20">
        <v>2</v>
      </c>
      <c r="BF5" s="20">
        <v>0</v>
      </c>
      <c r="BG5" s="20">
        <v>0</v>
      </c>
      <c r="BI5" s="13">
        <v>1</v>
      </c>
      <c r="BJ5" s="17" t="s">
        <v>56</v>
      </c>
      <c r="BK5" s="20">
        <v>2</v>
      </c>
      <c r="BL5" s="20">
        <v>0</v>
      </c>
      <c r="BM5" s="20">
        <v>0</v>
      </c>
      <c r="BN5" s="20">
        <v>2</v>
      </c>
      <c r="BO5" s="20">
        <v>2</v>
      </c>
      <c r="BP5" s="20">
        <v>2</v>
      </c>
      <c r="BQ5" s="20">
        <v>2</v>
      </c>
    </row>
    <row r="6" spans="1:69" ht="25.5" x14ac:dyDescent="0.25">
      <c r="A6" s="13">
        <v>2</v>
      </c>
      <c r="B6" s="17" t="s">
        <v>57</v>
      </c>
      <c r="C6" s="20">
        <v>45.9</v>
      </c>
      <c r="D6" s="20">
        <v>18</v>
      </c>
      <c r="E6" s="20">
        <v>18</v>
      </c>
      <c r="F6" s="20">
        <v>58.32</v>
      </c>
      <c r="G6" s="20">
        <v>58.32</v>
      </c>
      <c r="H6" s="20">
        <v>58.32</v>
      </c>
      <c r="I6" s="20">
        <v>58.32</v>
      </c>
      <c r="K6" s="13">
        <v>2</v>
      </c>
      <c r="L6" s="13" t="s">
        <v>57</v>
      </c>
      <c r="M6" s="20">
        <v>42</v>
      </c>
      <c r="N6" s="20">
        <v>67.56</v>
      </c>
      <c r="O6" s="20">
        <v>67.56</v>
      </c>
      <c r="P6" s="20">
        <v>63.84</v>
      </c>
      <c r="Q6" s="20">
        <v>65.75</v>
      </c>
      <c r="R6" s="20">
        <v>67.7</v>
      </c>
      <c r="S6" s="20">
        <v>69.75</v>
      </c>
      <c r="U6" s="13">
        <v>2</v>
      </c>
      <c r="V6" s="17" t="s">
        <v>57</v>
      </c>
      <c r="W6" s="20">
        <v>0</v>
      </c>
      <c r="X6" s="20">
        <v>0</v>
      </c>
      <c r="Y6" s="20">
        <v>0</v>
      </c>
      <c r="Z6" s="20">
        <v>0</v>
      </c>
      <c r="AA6" s="20">
        <v>20</v>
      </c>
      <c r="AB6" s="20">
        <v>0</v>
      </c>
      <c r="AC6" s="20">
        <v>0</v>
      </c>
      <c r="AE6" s="13">
        <v>2</v>
      </c>
      <c r="AF6" s="17" t="s">
        <v>57</v>
      </c>
      <c r="AG6" s="20">
        <v>20</v>
      </c>
      <c r="AH6" s="20">
        <v>42.3</v>
      </c>
      <c r="AI6" s="20">
        <v>30</v>
      </c>
      <c r="AJ6" s="20">
        <v>0</v>
      </c>
      <c r="AK6" s="20">
        <v>0</v>
      </c>
      <c r="AL6" s="20">
        <v>18.5</v>
      </c>
      <c r="AM6" s="20">
        <v>0</v>
      </c>
      <c r="AO6" s="13">
        <v>2</v>
      </c>
      <c r="AP6" s="17" t="s">
        <v>57</v>
      </c>
      <c r="AQ6" s="20">
        <v>0</v>
      </c>
      <c r="AR6" s="20">
        <v>0</v>
      </c>
      <c r="AS6" s="20">
        <v>10</v>
      </c>
      <c r="AT6" s="20">
        <v>5.5</v>
      </c>
      <c r="AU6" s="20">
        <v>0</v>
      </c>
      <c r="AV6" s="20">
        <v>0</v>
      </c>
      <c r="AW6" s="20">
        <v>20</v>
      </c>
      <c r="AY6" s="13">
        <v>2</v>
      </c>
      <c r="AZ6" s="17" t="s">
        <v>57</v>
      </c>
      <c r="BA6" s="20">
        <v>0</v>
      </c>
      <c r="BB6" s="20">
        <v>0</v>
      </c>
      <c r="BC6" s="20">
        <v>0</v>
      </c>
      <c r="BD6" s="20">
        <v>0</v>
      </c>
      <c r="BE6" s="20">
        <v>2</v>
      </c>
      <c r="BF6" s="20">
        <v>0</v>
      </c>
      <c r="BG6" s="20">
        <v>0</v>
      </c>
      <c r="BI6" s="13">
        <v>2</v>
      </c>
      <c r="BJ6" s="17" t="s">
        <v>57</v>
      </c>
      <c r="BK6" s="20">
        <v>2</v>
      </c>
      <c r="BL6" s="20">
        <v>0</v>
      </c>
      <c r="BM6" s="20">
        <v>0</v>
      </c>
      <c r="BN6" s="20">
        <v>2</v>
      </c>
      <c r="BO6" s="20">
        <v>2</v>
      </c>
      <c r="BP6" s="20">
        <v>2</v>
      </c>
      <c r="BQ6" s="20">
        <v>2</v>
      </c>
    </row>
    <row r="7" spans="1:69" ht="25.5" x14ac:dyDescent="0.25">
      <c r="A7" s="13">
        <v>3</v>
      </c>
      <c r="B7" s="17" t="s">
        <v>58</v>
      </c>
      <c r="C7" s="20">
        <v>47.2</v>
      </c>
      <c r="D7" s="20">
        <v>39.6</v>
      </c>
      <c r="E7" s="20">
        <v>55.2</v>
      </c>
      <c r="F7" s="20">
        <v>60</v>
      </c>
      <c r="G7" s="20">
        <v>60</v>
      </c>
      <c r="H7" s="20">
        <v>60</v>
      </c>
      <c r="I7" s="20">
        <v>60</v>
      </c>
      <c r="K7" s="13">
        <v>3</v>
      </c>
      <c r="L7" s="13" t="s">
        <v>58</v>
      </c>
      <c r="M7" s="20">
        <v>42</v>
      </c>
      <c r="N7" s="20">
        <v>67.56</v>
      </c>
      <c r="O7" s="20">
        <v>67.56</v>
      </c>
      <c r="P7" s="20">
        <v>63.84</v>
      </c>
      <c r="Q7" s="20">
        <v>65.75</v>
      </c>
      <c r="R7" s="20">
        <v>67.7</v>
      </c>
      <c r="S7" s="20">
        <v>69.75</v>
      </c>
      <c r="U7" s="13">
        <v>3</v>
      </c>
      <c r="V7" s="17" t="s">
        <v>58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20</v>
      </c>
      <c r="AC7" s="20">
        <v>0</v>
      </c>
      <c r="AE7" s="13">
        <v>3</v>
      </c>
      <c r="AF7" s="17" t="s">
        <v>58</v>
      </c>
      <c r="AG7" s="20">
        <v>0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20</v>
      </c>
      <c r="AO7" s="13">
        <v>3</v>
      </c>
      <c r="AP7" s="17" t="s">
        <v>58</v>
      </c>
      <c r="AQ7" s="20">
        <v>15</v>
      </c>
      <c r="AR7" s="20">
        <v>0</v>
      </c>
      <c r="AS7" s="20">
        <v>0</v>
      </c>
      <c r="AT7" s="20">
        <v>0</v>
      </c>
      <c r="AU7" s="20">
        <v>0</v>
      </c>
      <c r="AV7" s="20">
        <v>20</v>
      </c>
      <c r="AW7" s="20">
        <v>0</v>
      </c>
      <c r="AY7" s="13">
        <v>3</v>
      </c>
      <c r="AZ7" s="17" t="s">
        <v>58</v>
      </c>
      <c r="BA7" s="20">
        <v>0</v>
      </c>
      <c r="BB7" s="20">
        <v>0</v>
      </c>
      <c r="BC7" s="20">
        <v>0</v>
      </c>
      <c r="BD7" s="20">
        <v>0</v>
      </c>
      <c r="BE7" s="20">
        <v>2</v>
      </c>
      <c r="BF7" s="20">
        <v>0</v>
      </c>
      <c r="BG7" s="20">
        <v>0</v>
      </c>
      <c r="BI7" s="13">
        <v>3</v>
      </c>
      <c r="BJ7" s="17" t="s">
        <v>58</v>
      </c>
      <c r="BK7" s="20">
        <v>2</v>
      </c>
      <c r="BL7" s="20">
        <v>3.4</v>
      </c>
      <c r="BM7" s="20">
        <v>1.4</v>
      </c>
      <c r="BN7" s="20">
        <v>2</v>
      </c>
      <c r="BO7" s="20">
        <v>2</v>
      </c>
      <c r="BP7" s="20">
        <v>2</v>
      </c>
      <c r="BQ7" s="20">
        <v>2</v>
      </c>
    </row>
    <row r="8" spans="1:69" ht="38.25" x14ac:dyDescent="0.25">
      <c r="A8" s="13">
        <v>4</v>
      </c>
      <c r="B8" s="17" t="s">
        <v>59</v>
      </c>
      <c r="C8" s="20">
        <v>43.2</v>
      </c>
      <c r="D8" s="20">
        <v>34.299999999999997</v>
      </c>
      <c r="E8" s="20">
        <v>30</v>
      </c>
      <c r="F8" s="20">
        <v>54.96</v>
      </c>
      <c r="G8" s="20">
        <v>54.96</v>
      </c>
      <c r="H8" s="20">
        <v>54.96</v>
      </c>
      <c r="I8" s="20">
        <v>54.96</v>
      </c>
      <c r="K8" s="13">
        <v>4</v>
      </c>
      <c r="L8" s="13" t="s">
        <v>59</v>
      </c>
      <c r="M8" s="20">
        <v>42</v>
      </c>
      <c r="N8" s="20">
        <v>67.56</v>
      </c>
      <c r="O8" s="20">
        <v>67.56</v>
      </c>
      <c r="P8" s="20">
        <v>63.84</v>
      </c>
      <c r="Q8" s="20">
        <v>65.75</v>
      </c>
      <c r="R8" s="20">
        <v>67.7</v>
      </c>
      <c r="S8" s="20">
        <v>69.75</v>
      </c>
      <c r="U8" s="13">
        <v>4</v>
      </c>
      <c r="V8" s="17" t="s">
        <v>59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20</v>
      </c>
      <c r="AC8" s="20">
        <v>0</v>
      </c>
      <c r="AE8" s="13">
        <v>4</v>
      </c>
      <c r="AF8" s="17" t="s">
        <v>59</v>
      </c>
      <c r="AG8" s="20">
        <v>0</v>
      </c>
      <c r="AH8" s="20">
        <v>14.5</v>
      </c>
      <c r="AI8" s="20">
        <v>13.6</v>
      </c>
      <c r="AJ8" s="20">
        <v>0</v>
      </c>
      <c r="AK8" s="20">
        <v>0</v>
      </c>
      <c r="AL8" s="20">
        <v>0</v>
      </c>
      <c r="AM8" s="20">
        <v>0</v>
      </c>
      <c r="AO8" s="13">
        <v>4</v>
      </c>
      <c r="AP8" s="17" t="s">
        <v>59</v>
      </c>
      <c r="AQ8" s="20">
        <v>0</v>
      </c>
      <c r="AR8" s="20">
        <v>12.5</v>
      </c>
      <c r="AS8" s="20">
        <v>0</v>
      </c>
      <c r="AT8" s="20">
        <v>5.5</v>
      </c>
      <c r="AU8" s="20">
        <v>0</v>
      </c>
      <c r="AV8" s="20">
        <v>0</v>
      </c>
      <c r="AW8" s="20">
        <v>20</v>
      </c>
      <c r="AY8" s="13">
        <v>4</v>
      </c>
      <c r="AZ8" s="17" t="s">
        <v>59</v>
      </c>
      <c r="BA8" s="20">
        <v>0</v>
      </c>
      <c r="BB8" s="20">
        <v>0</v>
      </c>
      <c r="BC8" s="20">
        <v>0</v>
      </c>
      <c r="BD8" s="20">
        <v>0</v>
      </c>
      <c r="BE8" s="20">
        <v>2</v>
      </c>
      <c r="BF8" s="20">
        <v>0</v>
      </c>
      <c r="BG8" s="20">
        <v>0</v>
      </c>
      <c r="BI8" s="13">
        <v>4</v>
      </c>
      <c r="BJ8" s="17" t="s">
        <v>59</v>
      </c>
      <c r="BK8" s="20">
        <v>2</v>
      </c>
      <c r="BL8" s="20">
        <v>0</v>
      </c>
      <c r="BM8" s="20">
        <v>5.6</v>
      </c>
      <c r="BN8" s="20">
        <v>2</v>
      </c>
      <c r="BO8" s="20">
        <v>2</v>
      </c>
      <c r="BP8" s="20">
        <v>2</v>
      </c>
      <c r="BQ8" s="20">
        <v>2</v>
      </c>
    </row>
    <row r="9" spans="1:69" ht="25.5" x14ac:dyDescent="0.25">
      <c r="A9" s="13">
        <v>5</v>
      </c>
      <c r="B9" s="17" t="s">
        <v>60</v>
      </c>
      <c r="C9" s="20">
        <v>33.700000000000003</v>
      </c>
      <c r="D9" s="20">
        <v>37.799999999999997</v>
      </c>
      <c r="E9" s="20">
        <v>33.6</v>
      </c>
      <c r="F9" s="20">
        <v>42.84</v>
      </c>
      <c r="G9" s="20">
        <v>42.84</v>
      </c>
      <c r="H9" s="20">
        <v>42.84</v>
      </c>
      <c r="I9" s="20">
        <v>42.84</v>
      </c>
      <c r="K9" s="13">
        <v>5</v>
      </c>
      <c r="L9" s="13" t="s">
        <v>60</v>
      </c>
      <c r="M9" s="20">
        <v>42</v>
      </c>
      <c r="N9" s="20">
        <v>67.56</v>
      </c>
      <c r="O9" s="20">
        <v>67.56</v>
      </c>
      <c r="P9" s="20">
        <v>63.84</v>
      </c>
      <c r="Q9" s="20">
        <v>65.75</v>
      </c>
      <c r="R9" s="20">
        <v>67.7</v>
      </c>
      <c r="S9" s="20">
        <v>69.75</v>
      </c>
      <c r="U9" s="13">
        <v>5</v>
      </c>
      <c r="V9" s="17" t="s">
        <v>60</v>
      </c>
      <c r="W9" s="20">
        <v>0</v>
      </c>
      <c r="X9" s="20">
        <v>0</v>
      </c>
      <c r="Y9" s="20">
        <v>0</v>
      </c>
      <c r="Z9" s="20">
        <v>0</v>
      </c>
      <c r="AA9" s="20">
        <v>20</v>
      </c>
      <c r="AB9" s="20">
        <v>0</v>
      </c>
      <c r="AC9" s="20">
        <v>0</v>
      </c>
      <c r="AE9" s="13">
        <v>5</v>
      </c>
      <c r="AF9" s="17" t="s">
        <v>60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O9" s="13">
        <v>5</v>
      </c>
      <c r="AP9" s="17" t="s">
        <v>60</v>
      </c>
      <c r="AQ9" s="20">
        <v>0</v>
      </c>
      <c r="AR9" s="20">
        <v>0</v>
      </c>
      <c r="AS9" s="20">
        <v>0</v>
      </c>
      <c r="AT9" s="20">
        <v>5.2</v>
      </c>
      <c r="AU9" s="20">
        <v>20</v>
      </c>
      <c r="AV9" s="20">
        <v>0</v>
      </c>
      <c r="AW9" s="20">
        <v>0</v>
      </c>
      <c r="AY9" s="13">
        <v>5</v>
      </c>
      <c r="AZ9" s="17" t="s">
        <v>60</v>
      </c>
      <c r="BA9" s="20">
        <v>0</v>
      </c>
      <c r="BB9" s="20">
        <v>0</v>
      </c>
      <c r="BC9" s="20">
        <v>4</v>
      </c>
      <c r="BD9" s="20">
        <v>0</v>
      </c>
      <c r="BE9" s="20">
        <v>2</v>
      </c>
      <c r="BF9" s="20">
        <v>0</v>
      </c>
      <c r="BG9" s="20">
        <v>0</v>
      </c>
      <c r="BI9" s="13">
        <v>5</v>
      </c>
      <c r="BJ9" s="17" t="s">
        <v>60</v>
      </c>
      <c r="BK9" s="20">
        <v>2</v>
      </c>
      <c r="BL9" s="20">
        <v>0</v>
      </c>
      <c r="BM9" s="20">
        <v>0</v>
      </c>
      <c r="BN9" s="20">
        <v>2</v>
      </c>
      <c r="BO9" s="20">
        <v>2</v>
      </c>
      <c r="BP9" s="20">
        <v>2</v>
      </c>
      <c r="BQ9" s="20">
        <v>2</v>
      </c>
    </row>
    <row r="10" spans="1:69" ht="25.5" x14ac:dyDescent="0.25">
      <c r="A10" s="13">
        <v>6</v>
      </c>
      <c r="B10" s="17" t="s">
        <v>61</v>
      </c>
      <c r="C10" s="20">
        <v>27</v>
      </c>
      <c r="D10" s="20">
        <v>24</v>
      </c>
      <c r="E10" s="20">
        <v>24</v>
      </c>
      <c r="F10" s="20">
        <v>34.32</v>
      </c>
      <c r="G10" s="20">
        <v>34.32</v>
      </c>
      <c r="H10" s="20">
        <v>34.32</v>
      </c>
      <c r="I10" s="20">
        <v>34.32</v>
      </c>
      <c r="K10" s="13">
        <v>6</v>
      </c>
      <c r="L10" s="13" t="s">
        <v>61</v>
      </c>
      <c r="M10" s="20">
        <v>42</v>
      </c>
      <c r="N10" s="20">
        <v>67.56</v>
      </c>
      <c r="O10" s="20">
        <v>67.56</v>
      </c>
      <c r="P10" s="20">
        <v>63.84</v>
      </c>
      <c r="Q10" s="20">
        <v>65.75</v>
      </c>
      <c r="R10" s="20">
        <v>67.7</v>
      </c>
      <c r="S10" s="20">
        <v>69.75</v>
      </c>
      <c r="U10" s="13">
        <v>6</v>
      </c>
      <c r="V10" s="17" t="s">
        <v>61</v>
      </c>
      <c r="W10" s="20">
        <v>30</v>
      </c>
      <c r="X10" s="20">
        <v>30</v>
      </c>
      <c r="Y10" s="20">
        <v>0</v>
      </c>
      <c r="Z10" s="20">
        <v>0</v>
      </c>
      <c r="AA10" s="20">
        <v>20</v>
      </c>
      <c r="AB10" s="20">
        <v>0</v>
      </c>
      <c r="AC10" s="20">
        <v>0</v>
      </c>
      <c r="AE10" s="13">
        <v>6</v>
      </c>
      <c r="AF10" s="17" t="s">
        <v>61</v>
      </c>
      <c r="AG10" s="20">
        <v>20</v>
      </c>
      <c r="AH10" s="20">
        <v>0</v>
      </c>
      <c r="AI10" s="20">
        <v>0</v>
      </c>
      <c r="AJ10" s="20">
        <v>0</v>
      </c>
      <c r="AK10" s="20">
        <v>0</v>
      </c>
      <c r="AL10" s="20">
        <v>18</v>
      </c>
      <c r="AM10" s="20">
        <v>0</v>
      </c>
      <c r="AO10" s="13">
        <v>6</v>
      </c>
      <c r="AP10" s="17" t="s">
        <v>61</v>
      </c>
      <c r="AQ10" s="20">
        <v>10</v>
      </c>
      <c r="AR10" s="20">
        <v>0</v>
      </c>
      <c r="AS10" s="20">
        <v>0</v>
      </c>
      <c r="AT10" s="20">
        <v>0</v>
      </c>
      <c r="AU10" s="20">
        <v>20.5</v>
      </c>
      <c r="AV10" s="20">
        <v>0</v>
      </c>
      <c r="AW10" s="20">
        <v>0</v>
      </c>
      <c r="AY10" s="13">
        <v>6</v>
      </c>
      <c r="AZ10" s="17" t="s">
        <v>61</v>
      </c>
      <c r="BA10" s="20">
        <v>0</v>
      </c>
      <c r="BB10" s="20">
        <v>0</v>
      </c>
      <c r="BC10" s="20">
        <v>0</v>
      </c>
      <c r="BD10" s="20">
        <v>0</v>
      </c>
      <c r="BE10" s="20">
        <v>2</v>
      </c>
      <c r="BF10" s="20">
        <v>0</v>
      </c>
      <c r="BG10" s="20">
        <v>0</v>
      </c>
      <c r="BI10" s="13">
        <v>6</v>
      </c>
      <c r="BJ10" s="17" t="s">
        <v>61</v>
      </c>
      <c r="BK10" s="20">
        <v>2</v>
      </c>
      <c r="BL10" s="20">
        <v>0</v>
      </c>
      <c r="BM10" s="20">
        <v>0</v>
      </c>
      <c r="BN10" s="20">
        <v>2</v>
      </c>
      <c r="BO10" s="20">
        <v>2</v>
      </c>
      <c r="BP10" s="20">
        <v>2</v>
      </c>
      <c r="BQ10" s="20">
        <v>2</v>
      </c>
    </row>
    <row r="11" spans="1:69" ht="25.5" x14ac:dyDescent="0.25">
      <c r="A11" s="13">
        <v>7</v>
      </c>
      <c r="B11" s="17" t="s">
        <v>62</v>
      </c>
      <c r="C11" s="20">
        <v>43.1</v>
      </c>
      <c r="D11" s="20">
        <v>53.6</v>
      </c>
      <c r="E11" s="20">
        <v>42</v>
      </c>
      <c r="F11" s="20">
        <v>54.84</v>
      </c>
      <c r="G11" s="20">
        <v>54.84</v>
      </c>
      <c r="H11" s="20">
        <v>54.84</v>
      </c>
      <c r="I11" s="20">
        <v>54.84</v>
      </c>
      <c r="K11" s="13">
        <v>7</v>
      </c>
      <c r="L11" s="13" t="s">
        <v>62</v>
      </c>
      <c r="M11" s="20">
        <v>42</v>
      </c>
      <c r="N11" s="20">
        <v>67.56</v>
      </c>
      <c r="O11" s="20">
        <v>67.56</v>
      </c>
      <c r="P11" s="20">
        <v>63.84</v>
      </c>
      <c r="Q11" s="20">
        <v>65.75</v>
      </c>
      <c r="R11" s="20">
        <v>67.7</v>
      </c>
      <c r="S11" s="20">
        <v>69.75</v>
      </c>
      <c r="U11" s="13">
        <v>7</v>
      </c>
      <c r="V11" s="17" t="s">
        <v>62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20</v>
      </c>
      <c r="AC11" s="20">
        <v>0</v>
      </c>
      <c r="AE11" s="13">
        <v>7</v>
      </c>
      <c r="AF11" s="17" t="s">
        <v>62</v>
      </c>
      <c r="AG11" s="20">
        <v>0</v>
      </c>
      <c r="AH11" s="20">
        <v>0</v>
      </c>
      <c r="AI11" s="20">
        <v>16.8</v>
      </c>
      <c r="AJ11" s="20">
        <v>0</v>
      </c>
      <c r="AK11" s="20">
        <v>0</v>
      </c>
      <c r="AL11" s="20">
        <v>0</v>
      </c>
      <c r="AM11" s="20">
        <v>20</v>
      </c>
      <c r="AO11" s="13">
        <v>7</v>
      </c>
      <c r="AP11" s="17" t="s">
        <v>62</v>
      </c>
      <c r="AQ11" s="20">
        <v>10</v>
      </c>
      <c r="AR11" s="20">
        <v>0</v>
      </c>
      <c r="AS11" s="20">
        <v>8</v>
      </c>
      <c r="AT11" s="20">
        <v>0</v>
      </c>
      <c r="AU11" s="20">
        <v>0</v>
      </c>
      <c r="AV11" s="20">
        <v>20</v>
      </c>
      <c r="AW11" s="20">
        <v>0</v>
      </c>
      <c r="AY11" s="13">
        <v>7</v>
      </c>
      <c r="AZ11" s="17" t="s">
        <v>62</v>
      </c>
      <c r="BA11" s="20">
        <v>0</v>
      </c>
      <c r="BB11" s="20">
        <v>0</v>
      </c>
      <c r="BC11" s="20">
        <v>0</v>
      </c>
      <c r="BD11" s="20">
        <v>0</v>
      </c>
      <c r="BE11" s="20">
        <v>2</v>
      </c>
      <c r="BF11" s="20">
        <v>0</v>
      </c>
      <c r="BG11" s="20">
        <v>0</v>
      </c>
      <c r="BI11" s="13">
        <v>7</v>
      </c>
      <c r="BJ11" s="17" t="s">
        <v>62</v>
      </c>
      <c r="BK11" s="20">
        <v>2</v>
      </c>
      <c r="BL11" s="20">
        <v>4.8</v>
      </c>
      <c r="BM11" s="20">
        <v>0</v>
      </c>
      <c r="BN11" s="20">
        <v>2</v>
      </c>
      <c r="BO11" s="20">
        <v>2</v>
      </c>
      <c r="BP11" s="20">
        <v>2</v>
      </c>
      <c r="BQ11" s="20">
        <v>2</v>
      </c>
    </row>
    <row r="12" spans="1:69" ht="25.5" x14ac:dyDescent="0.25">
      <c r="A12" s="13">
        <v>8</v>
      </c>
      <c r="B12" s="17" t="s">
        <v>63</v>
      </c>
      <c r="C12" s="20">
        <v>36.700000000000003</v>
      </c>
      <c r="D12" s="20">
        <v>53.4</v>
      </c>
      <c r="E12" s="20">
        <v>36</v>
      </c>
      <c r="F12" s="20">
        <v>46.68</v>
      </c>
      <c r="G12" s="20">
        <v>46.68</v>
      </c>
      <c r="H12" s="20">
        <v>46.68</v>
      </c>
      <c r="I12" s="20">
        <v>46.68</v>
      </c>
      <c r="K12" s="13">
        <v>8</v>
      </c>
      <c r="L12" s="13" t="s">
        <v>63</v>
      </c>
      <c r="M12" s="20">
        <v>42</v>
      </c>
      <c r="N12" s="20">
        <v>67.56</v>
      </c>
      <c r="O12" s="20">
        <v>67.56</v>
      </c>
      <c r="P12" s="20">
        <v>63.84</v>
      </c>
      <c r="Q12" s="20">
        <v>65.75</v>
      </c>
      <c r="R12" s="20">
        <v>67.7</v>
      </c>
      <c r="S12" s="20">
        <v>69.75</v>
      </c>
      <c r="U12" s="13">
        <v>8</v>
      </c>
      <c r="V12" s="17" t="s">
        <v>63</v>
      </c>
      <c r="W12" s="20">
        <v>70</v>
      </c>
      <c r="X12" s="20">
        <v>0</v>
      </c>
      <c r="Y12" s="20">
        <v>0</v>
      </c>
      <c r="Z12" s="20">
        <v>0</v>
      </c>
      <c r="AA12" s="20">
        <v>0</v>
      </c>
      <c r="AB12" s="20">
        <v>20</v>
      </c>
      <c r="AC12" s="20">
        <v>0</v>
      </c>
      <c r="AE12" s="13">
        <v>8</v>
      </c>
      <c r="AF12" s="17" t="s">
        <v>63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O12" s="13">
        <v>8</v>
      </c>
      <c r="AP12" s="17" t="s">
        <v>63</v>
      </c>
      <c r="AQ12" s="20">
        <v>1</v>
      </c>
      <c r="AR12" s="20">
        <v>0</v>
      </c>
      <c r="AS12" s="20">
        <v>0</v>
      </c>
      <c r="AT12" s="20">
        <v>0</v>
      </c>
      <c r="AU12" s="20">
        <v>0</v>
      </c>
      <c r="AV12" s="20">
        <v>20</v>
      </c>
      <c r="AW12" s="20">
        <v>0</v>
      </c>
      <c r="AY12" s="13">
        <v>8</v>
      </c>
      <c r="AZ12" s="17" t="s">
        <v>63</v>
      </c>
      <c r="BA12" s="20">
        <v>0</v>
      </c>
      <c r="BB12" s="20">
        <v>0</v>
      </c>
      <c r="BC12" s="20">
        <v>0</v>
      </c>
      <c r="BD12" s="20">
        <v>0</v>
      </c>
      <c r="BE12" s="20">
        <v>2</v>
      </c>
      <c r="BF12" s="20">
        <v>0</v>
      </c>
      <c r="BG12" s="20">
        <v>0</v>
      </c>
      <c r="BI12" s="13">
        <v>8</v>
      </c>
      <c r="BJ12" s="17" t="s">
        <v>63</v>
      </c>
      <c r="BK12" s="20">
        <v>2</v>
      </c>
      <c r="BL12" s="20">
        <v>0</v>
      </c>
      <c r="BM12" s="20">
        <v>0</v>
      </c>
      <c r="BN12" s="20">
        <v>2</v>
      </c>
      <c r="BO12" s="20">
        <v>2</v>
      </c>
      <c r="BP12" s="20">
        <v>2</v>
      </c>
      <c r="BQ12" s="20">
        <v>2</v>
      </c>
    </row>
    <row r="13" spans="1:69" ht="25.5" x14ac:dyDescent="0.25">
      <c r="A13" s="13">
        <v>9</v>
      </c>
      <c r="B13" s="17" t="s">
        <v>64</v>
      </c>
      <c r="C13" s="20">
        <v>47.2</v>
      </c>
      <c r="D13" s="20">
        <v>56.2</v>
      </c>
      <c r="E13" s="20">
        <v>21.6</v>
      </c>
      <c r="F13" s="20">
        <v>60</v>
      </c>
      <c r="G13" s="20">
        <v>60</v>
      </c>
      <c r="H13" s="20">
        <v>60</v>
      </c>
      <c r="I13" s="20">
        <v>60</v>
      </c>
      <c r="K13" s="13">
        <v>9</v>
      </c>
      <c r="L13" s="13" t="s">
        <v>64</v>
      </c>
      <c r="M13" s="20">
        <v>42</v>
      </c>
      <c r="N13" s="20">
        <v>67.56</v>
      </c>
      <c r="O13" s="20">
        <v>67.56</v>
      </c>
      <c r="P13" s="20">
        <v>63.84</v>
      </c>
      <c r="Q13" s="20">
        <v>65.75</v>
      </c>
      <c r="R13" s="20">
        <v>67.7</v>
      </c>
      <c r="S13" s="20">
        <v>69.75</v>
      </c>
      <c r="U13" s="13">
        <v>9</v>
      </c>
      <c r="V13" s="17" t="s">
        <v>64</v>
      </c>
      <c r="W13" s="20">
        <v>0</v>
      </c>
      <c r="X13" s="20">
        <v>0</v>
      </c>
      <c r="Y13" s="20">
        <v>70.400000000000006</v>
      </c>
      <c r="Z13" s="20">
        <v>0</v>
      </c>
      <c r="AA13" s="20">
        <v>20</v>
      </c>
      <c r="AB13" s="20">
        <v>0</v>
      </c>
      <c r="AC13" s="20">
        <v>0</v>
      </c>
      <c r="AE13" s="13">
        <v>9</v>
      </c>
      <c r="AF13" s="17" t="s">
        <v>64</v>
      </c>
      <c r="AG13" s="20">
        <v>15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20</v>
      </c>
      <c r="AO13" s="13">
        <v>9</v>
      </c>
      <c r="AP13" s="17" t="s">
        <v>64</v>
      </c>
      <c r="AQ13" s="20">
        <v>0</v>
      </c>
      <c r="AR13" s="20">
        <v>9</v>
      </c>
      <c r="AS13" s="20">
        <v>18</v>
      </c>
      <c r="AT13" s="20">
        <v>0</v>
      </c>
      <c r="AU13" s="20">
        <v>0</v>
      </c>
      <c r="AV13" s="20">
        <v>20</v>
      </c>
      <c r="AW13" s="20">
        <v>0</v>
      </c>
      <c r="AY13" s="13">
        <v>9</v>
      </c>
      <c r="AZ13" s="17" t="s">
        <v>64</v>
      </c>
      <c r="BA13" s="20">
        <v>0</v>
      </c>
      <c r="BB13" s="20">
        <v>0</v>
      </c>
      <c r="BC13" s="20">
        <v>0</v>
      </c>
      <c r="BD13" s="20">
        <v>0</v>
      </c>
      <c r="BE13" s="20">
        <v>2</v>
      </c>
      <c r="BF13" s="20">
        <v>0</v>
      </c>
      <c r="BG13" s="20">
        <v>0</v>
      </c>
      <c r="BI13" s="13">
        <v>9</v>
      </c>
      <c r="BJ13" s="17" t="s">
        <v>64</v>
      </c>
      <c r="BK13" s="20">
        <v>2</v>
      </c>
      <c r="BL13" s="20">
        <v>0</v>
      </c>
      <c r="BM13" s="20">
        <v>0</v>
      </c>
      <c r="BN13" s="20">
        <v>2</v>
      </c>
      <c r="BO13" s="20">
        <v>2</v>
      </c>
      <c r="BP13" s="20">
        <v>2</v>
      </c>
      <c r="BQ13" s="20">
        <v>2</v>
      </c>
    </row>
    <row r="14" spans="1:69" ht="25.5" x14ac:dyDescent="0.25">
      <c r="A14" s="13">
        <v>10</v>
      </c>
      <c r="B14" s="17" t="s">
        <v>65</v>
      </c>
      <c r="C14" s="20">
        <v>27</v>
      </c>
      <c r="D14" s="20">
        <v>50.2</v>
      </c>
      <c r="E14" s="20">
        <v>27</v>
      </c>
      <c r="F14" s="20">
        <v>34.32</v>
      </c>
      <c r="G14" s="20">
        <v>34.32</v>
      </c>
      <c r="H14" s="20">
        <v>34.32</v>
      </c>
      <c r="I14" s="20">
        <v>34.32</v>
      </c>
      <c r="K14" s="13">
        <v>10</v>
      </c>
      <c r="L14" s="13" t="s">
        <v>65</v>
      </c>
      <c r="M14" s="20">
        <v>42</v>
      </c>
      <c r="N14" s="20">
        <v>67.56</v>
      </c>
      <c r="O14" s="20">
        <v>67.56</v>
      </c>
      <c r="P14" s="20">
        <v>63.84</v>
      </c>
      <c r="Q14" s="20">
        <v>65.75</v>
      </c>
      <c r="R14" s="20">
        <v>67.7</v>
      </c>
      <c r="S14" s="20">
        <v>69.75</v>
      </c>
      <c r="U14" s="13">
        <v>10</v>
      </c>
      <c r="V14" s="17" t="s">
        <v>65</v>
      </c>
      <c r="W14" s="20">
        <v>6</v>
      </c>
      <c r="X14" s="20">
        <v>0</v>
      </c>
      <c r="Y14" s="20">
        <v>0</v>
      </c>
      <c r="Z14" s="20">
        <v>6</v>
      </c>
      <c r="AA14" s="20">
        <v>0</v>
      </c>
      <c r="AB14" s="20">
        <v>0</v>
      </c>
      <c r="AC14" s="20">
        <v>20</v>
      </c>
      <c r="AE14" s="13">
        <v>10</v>
      </c>
      <c r="AF14" s="17" t="s">
        <v>65</v>
      </c>
      <c r="AG14" s="20">
        <v>10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O14" s="13">
        <v>10</v>
      </c>
      <c r="AP14" s="17" t="s">
        <v>65</v>
      </c>
      <c r="AQ14" s="20">
        <v>0</v>
      </c>
      <c r="AR14" s="20">
        <v>0</v>
      </c>
      <c r="AS14" s="20">
        <v>0</v>
      </c>
      <c r="AT14" s="20">
        <v>0</v>
      </c>
      <c r="AU14" s="20">
        <v>20</v>
      </c>
      <c r="AV14" s="20">
        <v>0</v>
      </c>
      <c r="AW14" s="20">
        <v>0</v>
      </c>
      <c r="AY14" s="13">
        <v>10</v>
      </c>
      <c r="AZ14" s="17" t="s">
        <v>65</v>
      </c>
      <c r="BA14" s="20">
        <v>0</v>
      </c>
      <c r="BB14" s="20">
        <v>0</v>
      </c>
      <c r="BC14" s="20">
        <v>0</v>
      </c>
      <c r="BD14" s="20">
        <v>0</v>
      </c>
      <c r="BE14" s="20">
        <v>2</v>
      </c>
      <c r="BF14" s="20">
        <v>0</v>
      </c>
      <c r="BG14" s="20">
        <v>0</v>
      </c>
      <c r="BI14" s="13">
        <v>10</v>
      </c>
      <c r="BJ14" s="17" t="s">
        <v>65</v>
      </c>
      <c r="BK14" s="20">
        <v>2</v>
      </c>
      <c r="BL14" s="20">
        <v>0</v>
      </c>
      <c r="BM14" s="20">
        <v>0</v>
      </c>
      <c r="BN14" s="20">
        <v>2</v>
      </c>
      <c r="BO14" s="20">
        <v>2</v>
      </c>
      <c r="BP14" s="20">
        <v>2</v>
      </c>
      <c r="BQ14" s="20">
        <v>2</v>
      </c>
    </row>
    <row r="15" spans="1:69" ht="25.5" x14ac:dyDescent="0.25">
      <c r="A15" s="13">
        <v>11</v>
      </c>
      <c r="B15" s="17" t="s">
        <v>66</v>
      </c>
      <c r="C15" s="20">
        <v>43.1</v>
      </c>
      <c r="D15" s="20">
        <v>50.3</v>
      </c>
      <c r="E15" s="20">
        <v>43.2</v>
      </c>
      <c r="F15" s="20">
        <v>54.84</v>
      </c>
      <c r="G15" s="20">
        <v>54.84</v>
      </c>
      <c r="H15" s="20">
        <v>54.84</v>
      </c>
      <c r="I15" s="20">
        <v>54.84</v>
      </c>
      <c r="K15" s="13">
        <v>11</v>
      </c>
      <c r="L15" s="13" t="s">
        <v>66</v>
      </c>
      <c r="M15" s="20">
        <v>42</v>
      </c>
      <c r="N15" s="20">
        <v>67.56</v>
      </c>
      <c r="O15" s="20">
        <v>67.56</v>
      </c>
      <c r="P15" s="20">
        <v>63.84</v>
      </c>
      <c r="Q15" s="20">
        <v>65.75</v>
      </c>
      <c r="R15" s="20">
        <v>67.7</v>
      </c>
      <c r="S15" s="20">
        <v>69.75</v>
      </c>
      <c r="U15" s="13">
        <v>11</v>
      </c>
      <c r="V15" s="17" t="s">
        <v>66</v>
      </c>
      <c r="W15" s="20">
        <v>0</v>
      </c>
      <c r="X15" s="20">
        <v>0</v>
      </c>
      <c r="Y15" s="20">
        <v>0</v>
      </c>
      <c r="Z15" s="20">
        <v>6</v>
      </c>
      <c r="AA15" s="20">
        <v>0</v>
      </c>
      <c r="AB15" s="20">
        <v>0</v>
      </c>
      <c r="AC15" s="20">
        <v>20</v>
      </c>
      <c r="AE15" s="13">
        <v>11</v>
      </c>
      <c r="AF15" s="17" t="s">
        <v>66</v>
      </c>
      <c r="AG15" s="20">
        <v>0</v>
      </c>
      <c r="AH15" s="20">
        <v>0</v>
      </c>
      <c r="AI15" s="20">
        <v>0</v>
      </c>
      <c r="AJ15" s="20">
        <v>0</v>
      </c>
      <c r="AK15" s="20">
        <v>18</v>
      </c>
      <c r="AL15" s="20">
        <v>20</v>
      </c>
      <c r="AM15" s="20">
        <v>0</v>
      </c>
      <c r="AO15" s="13">
        <v>11</v>
      </c>
      <c r="AP15" s="17" t="s">
        <v>66</v>
      </c>
      <c r="AQ15" s="20">
        <v>0</v>
      </c>
      <c r="AR15" s="20">
        <v>0</v>
      </c>
      <c r="AS15" s="20">
        <v>0</v>
      </c>
      <c r="AT15" s="20">
        <v>5.5</v>
      </c>
      <c r="AU15" s="20">
        <v>0</v>
      </c>
      <c r="AV15" s="20">
        <v>0</v>
      </c>
      <c r="AW15" s="20">
        <v>20</v>
      </c>
      <c r="AY15" s="13">
        <v>11</v>
      </c>
      <c r="AZ15" s="17" t="s">
        <v>66</v>
      </c>
      <c r="BA15" s="20">
        <v>0</v>
      </c>
      <c r="BB15" s="20">
        <v>0</v>
      </c>
      <c r="BC15" s="20">
        <v>0</v>
      </c>
      <c r="BD15" s="20">
        <v>0</v>
      </c>
      <c r="BE15" s="20">
        <v>2</v>
      </c>
      <c r="BF15" s="20">
        <v>0</v>
      </c>
      <c r="BG15" s="20">
        <v>0</v>
      </c>
      <c r="BI15" s="13">
        <v>11</v>
      </c>
      <c r="BJ15" s="17" t="s">
        <v>66</v>
      </c>
      <c r="BK15" s="20">
        <v>2</v>
      </c>
      <c r="BL15" s="20">
        <v>0</v>
      </c>
      <c r="BM15" s="20">
        <v>0</v>
      </c>
      <c r="BN15" s="20">
        <v>2</v>
      </c>
      <c r="BO15" s="20">
        <v>2</v>
      </c>
      <c r="BP15" s="20">
        <v>2</v>
      </c>
      <c r="BQ15" s="20">
        <v>2</v>
      </c>
    </row>
    <row r="16" spans="1:69" ht="25.5" x14ac:dyDescent="0.25">
      <c r="A16" s="13">
        <v>12</v>
      </c>
      <c r="B16" s="17" t="s">
        <v>67</v>
      </c>
      <c r="C16" s="20">
        <v>27</v>
      </c>
      <c r="D16" s="20">
        <v>30</v>
      </c>
      <c r="E16" s="20">
        <v>21.6</v>
      </c>
      <c r="F16" s="20">
        <v>34.32</v>
      </c>
      <c r="G16" s="20">
        <v>34.32</v>
      </c>
      <c r="H16" s="20">
        <v>34.32</v>
      </c>
      <c r="I16" s="20">
        <v>34.32</v>
      </c>
      <c r="K16" s="13">
        <v>12</v>
      </c>
      <c r="L16" s="13" t="s">
        <v>67</v>
      </c>
      <c r="M16" s="20">
        <v>42</v>
      </c>
      <c r="N16" s="20">
        <v>67.56</v>
      </c>
      <c r="O16" s="20">
        <v>67.56</v>
      </c>
      <c r="P16" s="20">
        <v>63.84</v>
      </c>
      <c r="Q16" s="20">
        <v>65.75</v>
      </c>
      <c r="R16" s="20">
        <v>67.7</v>
      </c>
      <c r="S16" s="20">
        <v>69.75</v>
      </c>
      <c r="U16" s="13">
        <v>12</v>
      </c>
      <c r="V16" s="17" t="s">
        <v>67</v>
      </c>
      <c r="W16" s="20">
        <v>0</v>
      </c>
      <c r="X16" s="20">
        <v>0</v>
      </c>
      <c r="Y16" s="20">
        <v>0</v>
      </c>
      <c r="Z16" s="20">
        <v>0</v>
      </c>
      <c r="AA16" s="20">
        <v>20</v>
      </c>
      <c r="AB16" s="20">
        <v>0</v>
      </c>
      <c r="AC16" s="20">
        <v>0</v>
      </c>
      <c r="AE16" s="13">
        <v>12</v>
      </c>
      <c r="AF16" s="17" t="s">
        <v>67</v>
      </c>
      <c r="AG16" s="20">
        <v>25</v>
      </c>
      <c r="AH16" s="20">
        <v>0</v>
      </c>
      <c r="AI16" s="20">
        <v>20</v>
      </c>
      <c r="AJ16" s="20">
        <v>0</v>
      </c>
      <c r="AK16" s="20">
        <v>0</v>
      </c>
      <c r="AL16" s="20">
        <v>0</v>
      </c>
      <c r="AM16" s="20">
        <v>16.5</v>
      </c>
      <c r="AO16" s="13">
        <v>12</v>
      </c>
      <c r="AP16" s="17" t="s">
        <v>67</v>
      </c>
      <c r="AQ16" s="20">
        <v>0</v>
      </c>
      <c r="AR16" s="20">
        <v>0</v>
      </c>
      <c r="AS16" s="20">
        <v>0</v>
      </c>
      <c r="AT16" s="20">
        <v>0</v>
      </c>
      <c r="AU16" s="20">
        <v>20</v>
      </c>
      <c r="AV16" s="20">
        <v>0</v>
      </c>
      <c r="AW16" s="20">
        <v>0</v>
      </c>
      <c r="AY16" s="13">
        <v>12</v>
      </c>
      <c r="AZ16" s="17" t="s">
        <v>67</v>
      </c>
      <c r="BA16" s="20">
        <v>0</v>
      </c>
      <c r="BB16" s="20">
        <v>0</v>
      </c>
      <c r="BC16" s="20">
        <v>0</v>
      </c>
      <c r="BD16" s="20">
        <v>0</v>
      </c>
      <c r="BE16" s="20">
        <v>2</v>
      </c>
      <c r="BF16" s="20">
        <v>0</v>
      </c>
      <c r="BG16" s="20">
        <v>0</v>
      </c>
      <c r="BI16" s="13">
        <v>12</v>
      </c>
      <c r="BJ16" s="17" t="s">
        <v>67</v>
      </c>
      <c r="BK16" s="20">
        <v>2</v>
      </c>
      <c r="BL16" s="20">
        <v>0</v>
      </c>
      <c r="BM16" s="20">
        <v>2.8</v>
      </c>
      <c r="BN16" s="20">
        <v>2</v>
      </c>
      <c r="BO16" s="20">
        <v>2</v>
      </c>
      <c r="BP16" s="20">
        <v>2</v>
      </c>
      <c r="BQ16" s="20">
        <v>2</v>
      </c>
    </row>
    <row r="17" spans="1:69" ht="38.25" x14ac:dyDescent="0.25">
      <c r="A17" s="13">
        <v>13</v>
      </c>
      <c r="B17" s="17" t="s">
        <v>68</v>
      </c>
      <c r="C17" s="20">
        <v>44.5</v>
      </c>
      <c r="D17" s="20">
        <v>42</v>
      </c>
      <c r="E17" s="20">
        <v>43.2</v>
      </c>
      <c r="F17" s="20">
        <v>56.64</v>
      </c>
      <c r="G17" s="20">
        <v>56.64</v>
      </c>
      <c r="H17" s="20">
        <v>56.64</v>
      </c>
      <c r="I17" s="20">
        <v>56.64</v>
      </c>
      <c r="K17" s="13">
        <v>13</v>
      </c>
      <c r="L17" s="13" t="s">
        <v>68</v>
      </c>
      <c r="M17" s="20">
        <v>42</v>
      </c>
      <c r="N17" s="20">
        <v>110.06</v>
      </c>
      <c r="O17" s="20">
        <v>135.12</v>
      </c>
      <c r="P17" s="20">
        <v>63.84</v>
      </c>
      <c r="Q17" s="20">
        <v>131.5</v>
      </c>
      <c r="R17" s="20">
        <v>135.4</v>
      </c>
      <c r="S17" s="20">
        <v>139.5</v>
      </c>
      <c r="U17" s="13">
        <v>13</v>
      </c>
      <c r="V17" s="17" t="s">
        <v>68</v>
      </c>
      <c r="W17" s="20">
        <v>0</v>
      </c>
      <c r="X17" s="20">
        <v>17</v>
      </c>
      <c r="Y17" s="20">
        <v>0</v>
      </c>
      <c r="Z17" s="20">
        <v>0</v>
      </c>
      <c r="AA17" s="20">
        <v>20</v>
      </c>
      <c r="AB17" s="20">
        <v>0</v>
      </c>
      <c r="AC17" s="20">
        <v>0</v>
      </c>
      <c r="AE17" s="13">
        <v>13</v>
      </c>
      <c r="AF17" s="17" t="s">
        <v>68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20</v>
      </c>
      <c r="AO17" s="13">
        <v>13</v>
      </c>
      <c r="AP17" s="17" t="s">
        <v>68</v>
      </c>
      <c r="AQ17" s="20">
        <v>0</v>
      </c>
      <c r="AR17" s="20">
        <v>0</v>
      </c>
      <c r="AS17" s="20">
        <v>0</v>
      </c>
      <c r="AT17" s="20">
        <v>5.5</v>
      </c>
      <c r="AU17" s="20">
        <v>0</v>
      </c>
      <c r="AV17" s="20">
        <v>0</v>
      </c>
      <c r="AW17" s="20">
        <v>20</v>
      </c>
      <c r="AY17" s="13">
        <v>13</v>
      </c>
      <c r="AZ17" s="17" t="s">
        <v>68</v>
      </c>
      <c r="BA17" s="20">
        <v>0</v>
      </c>
      <c r="BB17" s="20">
        <v>0</v>
      </c>
      <c r="BC17" s="20">
        <v>0</v>
      </c>
      <c r="BD17" s="20">
        <v>0</v>
      </c>
      <c r="BE17" s="20">
        <v>2</v>
      </c>
      <c r="BF17" s="20">
        <v>0</v>
      </c>
      <c r="BG17" s="20">
        <v>0</v>
      </c>
      <c r="BI17" s="13">
        <v>13</v>
      </c>
      <c r="BJ17" s="17" t="s">
        <v>68</v>
      </c>
      <c r="BK17" s="20">
        <v>2</v>
      </c>
      <c r="BL17" s="20">
        <v>0</v>
      </c>
      <c r="BM17" s="20">
        <v>0</v>
      </c>
      <c r="BN17" s="20">
        <v>2</v>
      </c>
      <c r="BO17" s="20">
        <v>2</v>
      </c>
      <c r="BP17" s="20">
        <v>2</v>
      </c>
      <c r="BQ17" s="20">
        <v>2</v>
      </c>
    </row>
    <row r="18" spans="1:69" ht="38.25" x14ac:dyDescent="0.25">
      <c r="A18" s="13">
        <v>14</v>
      </c>
      <c r="B18" s="17" t="s">
        <v>69</v>
      </c>
      <c r="C18" s="20">
        <v>13.5</v>
      </c>
      <c r="D18" s="20">
        <v>28.2</v>
      </c>
      <c r="E18" s="20">
        <v>32.4</v>
      </c>
      <c r="F18" s="20">
        <v>17.16</v>
      </c>
      <c r="G18" s="20">
        <v>17.16</v>
      </c>
      <c r="H18" s="20">
        <v>17.16</v>
      </c>
      <c r="I18" s="20">
        <v>17.2</v>
      </c>
      <c r="K18" s="13">
        <v>14</v>
      </c>
      <c r="L18" s="13" t="s">
        <v>69</v>
      </c>
      <c r="M18" s="20">
        <v>42</v>
      </c>
      <c r="N18" s="20">
        <v>67.56</v>
      </c>
      <c r="O18" s="20">
        <v>67.56</v>
      </c>
      <c r="P18" s="20">
        <v>63.84</v>
      </c>
      <c r="Q18" s="20">
        <v>65.75</v>
      </c>
      <c r="R18" s="20">
        <v>67.7</v>
      </c>
      <c r="S18" s="20">
        <v>69.75</v>
      </c>
      <c r="U18" s="13">
        <v>14</v>
      </c>
      <c r="V18" s="17" t="s">
        <v>69</v>
      </c>
      <c r="W18" s="20">
        <v>0</v>
      </c>
      <c r="X18" s="20">
        <v>0</v>
      </c>
      <c r="Y18" s="20">
        <v>0</v>
      </c>
      <c r="Z18" s="20">
        <v>6</v>
      </c>
      <c r="AA18" s="20">
        <v>0</v>
      </c>
      <c r="AB18" s="20">
        <v>0</v>
      </c>
      <c r="AC18" s="20">
        <v>20</v>
      </c>
      <c r="AE18" s="13">
        <v>14</v>
      </c>
      <c r="AF18" s="17" t="s">
        <v>69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20</v>
      </c>
      <c r="AO18" s="13">
        <v>14</v>
      </c>
      <c r="AP18" s="17" t="s">
        <v>69</v>
      </c>
      <c r="AQ18" s="20">
        <v>0</v>
      </c>
      <c r="AR18" s="20">
        <v>0</v>
      </c>
      <c r="AS18" s="20">
        <v>12</v>
      </c>
      <c r="AT18" s="20">
        <v>0</v>
      </c>
      <c r="AU18" s="20">
        <v>20</v>
      </c>
      <c r="AV18" s="20">
        <v>0</v>
      </c>
      <c r="AW18" s="20">
        <v>0</v>
      </c>
      <c r="AY18" s="13">
        <v>14</v>
      </c>
      <c r="AZ18" s="17" t="s">
        <v>69</v>
      </c>
      <c r="BA18" s="20">
        <v>0</v>
      </c>
      <c r="BB18" s="20">
        <v>0</v>
      </c>
      <c r="BC18" s="20">
        <v>0</v>
      </c>
      <c r="BD18" s="20">
        <v>0</v>
      </c>
      <c r="BE18" s="20">
        <v>2</v>
      </c>
      <c r="BF18" s="20">
        <v>0</v>
      </c>
      <c r="BG18" s="20">
        <v>0</v>
      </c>
      <c r="BI18" s="13">
        <v>14</v>
      </c>
      <c r="BJ18" s="17" t="s">
        <v>69</v>
      </c>
      <c r="BK18" s="20">
        <v>2</v>
      </c>
      <c r="BL18" s="20">
        <v>0</v>
      </c>
      <c r="BM18" s="20">
        <v>0</v>
      </c>
      <c r="BN18" s="20">
        <v>2</v>
      </c>
      <c r="BO18" s="20">
        <v>2</v>
      </c>
      <c r="BP18" s="20">
        <v>2</v>
      </c>
      <c r="BQ18" s="20">
        <v>2</v>
      </c>
    </row>
    <row r="19" spans="1:69" ht="38.25" x14ac:dyDescent="0.25">
      <c r="A19" s="13">
        <v>15</v>
      </c>
      <c r="B19" s="13" t="s">
        <v>91</v>
      </c>
      <c r="C19" s="27">
        <v>44.52</v>
      </c>
      <c r="D19" s="27">
        <v>34.799999999999997</v>
      </c>
      <c r="E19" s="27">
        <v>24</v>
      </c>
      <c r="F19" s="28">
        <v>56.64</v>
      </c>
      <c r="G19" s="28">
        <v>56.64</v>
      </c>
      <c r="H19" s="27">
        <v>56.64</v>
      </c>
      <c r="I19" s="27">
        <v>56.64</v>
      </c>
      <c r="K19" s="13">
        <v>15</v>
      </c>
      <c r="L19" s="13" t="s">
        <v>91</v>
      </c>
      <c r="M19" s="20">
        <v>42</v>
      </c>
      <c r="N19" s="20">
        <v>67.56</v>
      </c>
      <c r="O19" s="20">
        <v>67.56</v>
      </c>
      <c r="P19" s="20">
        <v>63.84</v>
      </c>
      <c r="Q19" s="20">
        <v>65.75</v>
      </c>
      <c r="R19" s="20">
        <v>67.7</v>
      </c>
      <c r="S19" s="20">
        <v>69.75</v>
      </c>
      <c r="U19" s="13">
        <v>15</v>
      </c>
      <c r="V19" s="13" t="s">
        <v>91</v>
      </c>
      <c r="W19" s="20">
        <v>0</v>
      </c>
      <c r="X19" s="20">
        <v>0</v>
      </c>
      <c r="Y19" s="20">
        <v>7.5</v>
      </c>
      <c r="Z19" s="20">
        <v>10</v>
      </c>
      <c r="AA19" s="20">
        <v>12</v>
      </c>
      <c r="AB19" s="20">
        <v>20</v>
      </c>
      <c r="AC19" s="20">
        <v>0</v>
      </c>
      <c r="AE19" s="13">
        <v>15</v>
      </c>
      <c r="AF19" s="13" t="s">
        <v>91</v>
      </c>
      <c r="AG19" s="20">
        <v>94</v>
      </c>
      <c r="AH19" s="20">
        <v>156.80000000000001</v>
      </c>
      <c r="AI19" s="20">
        <v>106.9</v>
      </c>
      <c r="AJ19" s="20">
        <v>0</v>
      </c>
      <c r="AK19" s="20">
        <v>0</v>
      </c>
      <c r="AL19" s="20">
        <v>0</v>
      </c>
      <c r="AM19" s="20">
        <v>15</v>
      </c>
      <c r="AO19" s="13">
        <v>15</v>
      </c>
      <c r="AP19" s="13" t="s">
        <v>91</v>
      </c>
      <c r="AQ19" s="20">
        <v>80</v>
      </c>
      <c r="AR19" s="20">
        <v>12</v>
      </c>
      <c r="AS19" s="20">
        <v>12</v>
      </c>
      <c r="AT19" s="20">
        <v>30.96</v>
      </c>
      <c r="AU19" s="20">
        <v>30</v>
      </c>
      <c r="AV19" s="20">
        <v>0</v>
      </c>
      <c r="AW19" s="20">
        <v>15</v>
      </c>
      <c r="AY19" s="13">
        <v>15</v>
      </c>
      <c r="AZ19" s="13" t="s">
        <v>91</v>
      </c>
      <c r="BA19" s="20">
        <v>0</v>
      </c>
      <c r="BB19" s="20">
        <v>0</v>
      </c>
      <c r="BC19" s="20">
        <v>0</v>
      </c>
      <c r="BD19" s="20">
        <v>0</v>
      </c>
      <c r="BE19" s="20">
        <v>2</v>
      </c>
      <c r="BF19" s="20">
        <v>0</v>
      </c>
      <c r="BG19" s="20">
        <v>0</v>
      </c>
      <c r="BI19" s="13">
        <v>15</v>
      </c>
      <c r="BJ19" s="13" t="s">
        <v>91</v>
      </c>
      <c r="BK19" s="20">
        <v>5</v>
      </c>
      <c r="BL19" s="20">
        <v>11</v>
      </c>
      <c r="BM19" s="20">
        <v>0</v>
      </c>
      <c r="BN19" s="20">
        <v>5</v>
      </c>
      <c r="BO19" s="20">
        <v>5</v>
      </c>
      <c r="BP19" s="20">
        <v>5</v>
      </c>
      <c r="BQ19" s="20">
        <v>5</v>
      </c>
    </row>
    <row r="20" spans="1:69" ht="38.25" x14ac:dyDescent="0.25">
      <c r="A20" s="13">
        <v>16</v>
      </c>
      <c r="B20" s="13" t="s">
        <v>92</v>
      </c>
      <c r="C20" s="20">
        <v>43.142000000000003</v>
      </c>
      <c r="D20" s="20">
        <v>30</v>
      </c>
      <c r="E20" s="20">
        <v>24</v>
      </c>
      <c r="F20" s="21">
        <v>54.84</v>
      </c>
      <c r="G20" s="21">
        <v>54.84</v>
      </c>
      <c r="H20" s="20">
        <v>54.84</v>
      </c>
      <c r="I20" s="20">
        <v>54.84</v>
      </c>
      <c r="K20" s="13">
        <v>16</v>
      </c>
      <c r="L20" s="13" t="s">
        <v>92</v>
      </c>
      <c r="M20" s="20">
        <v>42</v>
      </c>
      <c r="N20" s="20">
        <v>67.56</v>
      </c>
      <c r="O20" s="20">
        <v>67.56</v>
      </c>
      <c r="P20" s="20">
        <v>63.84</v>
      </c>
      <c r="Q20" s="20">
        <v>65.75</v>
      </c>
      <c r="R20" s="20">
        <v>67.7</v>
      </c>
      <c r="S20" s="20">
        <v>69.75</v>
      </c>
      <c r="U20" s="13">
        <v>16</v>
      </c>
      <c r="V20" s="13" t="s">
        <v>92</v>
      </c>
      <c r="W20" s="20">
        <v>90</v>
      </c>
      <c r="X20" s="20">
        <v>0</v>
      </c>
      <c r="Y20" s="20">
        <v>19.100000000000001</v>
      </c>
      <c r="Z20" s="20">
        <v>0</v>
      </c>
      <c r="AA20" s="20">
        <v>0</v>
      </c>
      <c r="AB20" s="20">
        <v>20</v>
      </c>
      <c r="AC20" s="20">
        <v>0</v>
      </c>
      <c r="AE20" s="13">
        <v>16</v>
      </c>
      <c r="AF20" s="13" t="s">
        <v>92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17</v>
      </c>
      <c r="AM20" s="20">
        <v>0</v>
      </c>
      <c r="AO20" s="13">
        <v>16</v>
      </c>
      <c r="AP20" s="13" t="s">
        <v>92</v>
      </c>
      <c r="AQ20" s="20">
        <v>6</v>
      </c>
      <c r="AR20" s="20">
        <v>0</v>
      </c>
      <c r="AS20" s="20">
        <v>6</v>
      </c>
      <c r="AT20" s="20">
        <v>10</v>
      </c>
      <c r="AU20" s="20">
        <v>15</v>
      </c>
      <c r="AV20" s="20">
        <v>0</v>
      </c>
      <c r="AW20" s="20">
        <v>15</v>
      </c>
      <c r="AY20" s="13">
        <v>16</v>
      </c>
      <c r="AZ20" s="13" t="s">
        <v>92</v>
      </c>
      <c r="BA20" s="20">
        <v>0</v>
      </c>
      <c r="BB20" s="20">
        <v>0</v>
      </c>
      <c r="BC20" s="20">
        <v>0</v>
      </c>
      <c r="BD20" s="20">
        <v>0</v>
      </c>
      <c r="BE20" s="20">
        <v>2</v>
      </c>
      <c r="BF20" s="20">
        <v>0</v>
      </c>
      <c r="BG20" s="20">
        <v>0</v>
      </c>
      <c r="BI20" s="13">
        <v>16</v>
      </c>
      <c r="BJ20" s="13" t="s">
        <v>92</v>
      </c>
      <c r="BK20" s="20">
        <v>3</v>
      </c>
      <c r="BL20" s="20">
        <v>2.1</v>
      </c>
      <c r="BM20" s="20">
        <v>0</v>
      </c>
      <c r="BN20" s="20">
        <v>3</v>
      </c>
      <c r="BO20" s="20">
        <v>3</v>
      </c>
      <c r="BP20" s="20">
        <v>3</v>
      </c>
      <c r="BQ20" s="20">
        <v>3</v>
      </c>
    </row>
    <row r="21" spans="1:69" ht="38.25" x14ac:dyDescent="0.25">
      <c r="A21" s="13">
        <v>17</v>
      </c>
      <c r="B21" s="13" t="s">
        <v>93</v>
      </c>
      <c r="C21" s="20">
        <v>37.700000000000003</v>
      </c>
      <c r="D21" s="20">
        <v>18</v>
      </c>
      <c r="E21" s="20">
        <v>18</v>
      </c>
      <c r="F21" s="21">
        <v>48</v>
      </c>
      <c r="G21" s="21">
        <v>48</v>
      </c>
      <c r="H21" s="20">
        <v>48</v>
      </c>
      <c r="I21" s="20">
        <v>48</v>
      </c>
      <c r="K21" s="13">
        <v>17</v>
      </c>
      <c r="L21" s="13" t="s">
        <v>93</v>
      </c>
      <c r="M21" s="20">
        <v>42</v>
      </c>
      <c r="N21" s="20">
        <v>67.56</v>
      </c>
      <c r="O21" s="20">
        <v>67.56</v>
      </c>
      <c r="P21" s="20">
        <v>63.84</v>
      </c>
      <c r="Q21" s="20">
        <v>65.75</v>
      </c>
      <c r="R21" s="20">
        <v>67.7</v>
      </c>
      <c r="S21" s="20">
        <v>69.75</v>
      </c>
      <c r="U21" s="13">
        <v>17</v>
      </c>
      <c r="V21" s="13" t="s">
        <v>93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20</v>
      </c>
      <c r="AC21" s="20">
        <v>0</v>
      </c>
      <c r="AE21" s="13">
        <v>17</v>
      </c>
      <c r="AF21" s="13" t="s">
        <v>93</v>
      </c>
      <c r="AG21" s="20">
        <v>0</v>
      </c>
      <c r="AH21" s="20">
        <v>0</v>
      </c>
      <c r="AI21" s="20">
        <v>30</v>
      </c>
      <c r="AJ21" s="20">
        <v>0</v>
      </c>
      <c r="AK21" s="20">
        <v>0</v>
      </c>
      <c r="AL21" s="20">
        <v>17</v>
      </c>
      <c r="AM21" s="20">
        <v>0</v>
      </c>
      <c r="AO21" s="13">
        <v>17</v>
      </c>
      <c r="AP21" s="13" t="s">
        <v>93</v>
      </c>
      <c r="AQ21" s="20">
        <v>0</v>
      </c>
      <c r="AR21" s="20">
        <v>0</v>
      </c>
      <c r="AS21" s="20">
        <v>0</v>
      </c>
      <c r="AT21" s="20">
        <v>10</v>
      </c>
      <c r="AU21" s="20">
        <v>15</v>
      </c>
      <c r="AV21" s="20">
        <v>0</v>
      </c>
      <c r="AW21" s="20">
        <v>15</v>
      </c>
      <c r="AY21" s="13">
        <v>17</v>
      </c>
      <c r="AZ21" s="13" t="s">
        <v>93</v>
      </c>
      <c r="BA21" s="20">
        <v>0</v>
      </c>
      <c r="BB21" s="20">
        <v>0</v>
      </c>
      <c r="BC21" s="20">
        <v>6</v>
      </c>
      <c r="BD21" s="20">
        <v>0</v>
      </c>
      <c r="BE21" s="20">
        <v>2</v>
      </c>
      <c r="BF21" s="20">
        <v>0</v>
      </c>
      <c r="BG21" s="20">
        <v>0</v>
      </c>
      <c r="BI21" s="13">
        <v>17</v>
      </c>
      <c r="BJ21" s="13" t="s">
        <v>93</v>
      </c>
      <c r="BK21" s="20">
        <v>2</v>
      </c>
      <c r="BL21" s="20">
        <v>1.4</v>
      </c>
      <c r="BM21" s="20">
        <v>0</v>
      </c>
      <c r="BN21" s="20">
        <v>2</v>
      </c>
      <c r="BO21" s="20">
        <v>2</v>
      </c>
      <c r="BP21" s="20">
        <v>2</v>
      </c>
      <c r="BQ21" s="20">
        <v>2</v>
      </c>
    </row>
    <row r="22" spans="1:69" x14ac:dyDescent="0.25">
      <c r="A22" s="19"/>
      <c r="B22" s="19" t="s">
        <v>99</v>
      </c>
      <c r="C22" s="23">
        <f>SUM(C5:C21)</f>
        <v>661.16200000000003</v>
      </c>
      <c r="D22" s="23">
        <f t="shared" ref="D22:I22" si="0">SUM(D5:D21)</f>
        <v>643.79999999999995</v>
      </c>
      <c r="E22" s="23">
        <f>SUM(E5:E21)</f>
        <v>529.79999999999995</v>
      </c>
      <c r="F22" s="23">
        <f t="shared" si="0"/>
        <v>840.84</v>
      </c>
      <c r="G22" s="23">
        <f t="shared" si="0"/>
        <v>840.84</v>
      </c>
      <c r="H22" s="23">
        <f t="shared" si="0"/>
        <v>840.84</v>
      </c>
      <c r="I22" s="23">
        <f t="shared" si="0"/>
        <v>840.88000000000011</v>
      </c>
      <c r="K22" s="19"/>
      <c r="L22" s="19" t="s">
        <v>99</v>
      </c>
      <c r="M22" s="23">
        <f>SUM(M5:M21)</f>
        <v>714</v>
      </c>
      <c r="N22" s="23">
        <f t="shared" ref="N22:S22" si="1">SUM(N5:N21)</f>
        <v>1258.5799999999995</v>
      </c>
      <c r="O22" s="23">
        <f t="shared" si="1"/>
        <v>1283.6399999999996</v>
      </c>
      <c r="P22" s="23">
        <f t="shared" si="1"/>
        <v>1149.1400000000003</v>
      </c>
      <c r="Q22" s="23">
        <f t="shared" si="1"/>
        <v>1249.25</v>
      </c>
      <c r="R22" s="23">
        <f t="shared" si="1"/>
        <v>1286.3000000000004</v>
      </c>
      <c r="S22" s="23">
        <f t="shared" si="1"/>
        <v>1325.25</v>
      </c>
      <c r="U22" s="19"/>
      <c r="V22" s="19" t="s">
        <v>99</v>
      </c>
      <c r="W22" s="23">
        <f>SUM(W5:W21)</f>
        <v>196</v>
      </c>
      <c r="X22" s="23">
        <f t="shared" ref="X22:AC22" si="2">SUM(X5:X21)</f>
        <v>47</v>
      </c>
      <c r="Y22" s="23">
        <f t="shared" si="2"/>
        <v>147.6</v>
      </c>
      <c r="Z22" s="23">
        <f t="shared" si="2"/>
        <v>28</v>
      </c>
      <c r="AA22" s="23">
        <f t="shared" si="2"/>
        <v>132</v>
      </c>
      <c r="AB22" s="23">
        <f t="shared" si="2"/>
        <v>160</v>
      </c>
      <c r="AC22" s="23">
        <f t="shared" si="2"/>
        <v>60</v>
      </c>
      <c r="AE22" s="19"/>
      <c r="AF22" s="19" t="s">
        <v>99</v>
      </c>
      <c r="AG22" s="23">
        <f>SUM(AG5:AG21)</f>
        <v>214</v>
      </c>
      <c r="AH22" s="23">
        <f t="shared" ref="AH22:AM22" si="3">SUM(AH5:AH21)</f>
        <v>213.60000000000002</v>
      </c>
      <c r="AI22" s="23">
        <f t="shared" si="3"/>
        <v>217.3</v>
      </c>
      <c r="AJ22" s="23">
        <f t="shared" si="3"/>
        <v>0</v>
      </c>
      <c r="AK22" s="23">
        <f t="shared" si="3"/>
        <v>36</v>
      </c>
      <c r="AL22" s="23">
        <f t="shared" si="3"/>
        <v>90.5</v>
      </c>
      <c r="AM22" s="23">
        <f t="shared" si="3"/>
        <v>131.5</v>
      </c>
      <c r="AO22" s="19"/>
      <c r="AP22" s="19" t="s">
        <v>99</v>
      </c>
      <c r="AQ22" s="23">
        <f>SUM(AQ5:AQ21)</f>
        <v>142</v>
      </c>
      <c r="AR22" s="23">
        <f t="shared" ref="AR22:AW22" si="4">SUM(AR5:AR21)</f>
        <v>33.5</v>
      </c>
      <c r="AS22" s="23">
        <f t="shared" si="4"/>
        <v>66</v>
      </c>
      <c r="AT22" s="23">
        <f t="shared" si="4"/>
        <v>78.16</v>
      </c>
      <c r="AU22" s="23">
        <f t="shared" si="4"/>
        <v>160.5</v>
      </c>
      <c r="AV22" s="23">
        <f t="shared" si="4"/>
        <v>100</v>
      </c>
      <c r="AW22" s="23">
        <f t="shared" si="4"/>
        <v>125</v>
      </c>
      <c r="AY22" s="19"/>
      <c r="AZ22" s="19" t="s">
        <v>99</v>
      </c>
      <c r="BA22" s="23">
        <f>SUM(BA5:BA21)</f>
        <v>0</v>
      </c>
      <c r="BB22" s="23">
        <f t="shared" ref="BB22:BG22" si="5">SUM(BB5:BB21)</f>
        <v>0</v>
      </c>
      <c r="BC22" s="23">
        <f t="shared" si="5"/>
        <v>10</v>
      </c>
      <c r="BD22" s="23">
        <f t="shared" si="5"/>
        <v>0</v>
      </c>
      <c r="BE22" s="23">
        <f t="shared" si="5"/>
        <v>34</v>
      </c>
      <c r="BF22" s="23">
        <f t="shared" si="5"/>
        <v>0</v>
      </c>
      <c r="BG22" s="23">
        <f t="shared" si="5"/>
        <v>0</v>
      </c>
      <c r="BI22" s="19"/>
      <c r="BJ22" s="19" t="s">
        <v>99</v>
      </c>
      <c r="BK22" s="23">
        <f>SUM(BK5:BK21)</f>
        <v>38</v>
      </c>
      <c r="BL22" s="23">
        <f t="shared" ref="BL22:BQ22" si="6">SUM(BL5:BL21)</f>
        <v>22.7</v>
      </c>
      <c r="BM22" s="23">
        <f t="shared" si="6"/>
        <v>9.8000000000000007</v>
      </c>
      <c r="BN22" s="23">
        <f t="shared" si="6"/>
        <v>38</v>
      </c>
      <c r="BO22" s="23">
        <f t="shared" si="6"/>
        <v>38</v>
      </c>
      <c r="BP22" s="23">
        <f t="shared" si="6"/>
        <v>38</v>
      </c>
      <c r="BQ22" s="23">
        <f t="shared" si="6"/>
        <v>38</v>
      </c>
    </row>
    <row r="23" spans="1:69" x14ac:dyDescent="0.25">
      <c r="A23" s="13"/>
      <c r="B23" s="67" t="s">
        <v>70</v>
      </c>
      <c r="C23" s="71"/>
      <c r="D23" s="71"/>
      <c r="E23" s="71"/>
      <c r="F23" s="71"/>
      <c r="G23" s="71"/>
      <c r="H23" s="71"/>
      <c r="I23" s="71"/>
      <c r="K23" s="13"/>
      <c r="L23" s="67" t="s">
        <v>70</v>
      </c>
      <c r="M23" s="67"/>
      <c r="N23" s="67"/>
      <c r="O23" s="67"/>
      <c r="P23" s="67"/>
      <c r="Q23" s="67"/>
      <c r="R23" s="67"/>
      <c r="S23" s="67"/>
      <c r="U23" s="13"/>
      <c r="V23" s="67" t="s">
        <v>70</v>
      </c>
      <c r="W23" s="71"/>
      <c r="X23" s="71"/>
      <c r="Y23" s="71"/>
      <c r="Z23" s="71"/>
      <c r="AA23" s="71"/>
      <c r="AB23" s="71"/>
      <c r="AC23" s="71"/>
      <c r="AE23" s="13"/>
      <c r="AF23" s="67" t="s">
        <v>70</v>
      </c>
      <c r="AG23" s="71"/>
      <c r="AH23" s="71"/>
      <c r="AI23" s="71"/>
      <c r="AJ23" s="71"/>
      <c r="AK23" s="71"/>
      <c r="AL23" s="71"/>
      <c r="AM23" s="71"/>
      <c r="AO23" s="13"/>
      <c r="AP23" s="67" t="s">
        <v>70</v>
      </c>
      <c r="AQ23" s="71"/>
      <c r="AR23" s="71"/>
      <c r="AS23" s="71"/>
      <c r="AT23" s="71"/>
      <c r="AU23" s="71"/>
      <c r="AV23" s="71"/>
      <c r="AW23" s="71"/>
      <c r="AY23" s="13"/>
      <c r="AZ23" s="67" t="s">
        <v>70</v>
      </c>
      <c r="BA23" s="71"/>
      <c r="BB23" s="71"/>
      <c r="BC23" s="71"/>
      <c r="BD23" s="71"/>
      <c r="BE23" s="71"/>
      <c r="BF23" s="71"/>
      <c r="BG23" s="71"/>
      <c r="BI23" s="13"/>
      <c r="BJ23" s="67" t="s">
        <v>70</v>
      </c>
      <c r="BK23" s="71"/>
      <c r="BL23" s="71"/>
      <c r="BM23" s="71"/>
      <c r="BN23" s="71"/>
      <c r="BO23" s="71"/>
      <c r="BP23" s="71"/>
      <c r="BQ23" s="71"/>
    </row>
    <row r="24" spans="1:69" ht="51" x14ac:dyDescent="0.25">
      <c r="A24" s="13">
        <v>15</v>
      </c>
      <c r="B24" s="17" t="s">
        <v>71</v>
      </c>
      <c r="C24" s="20">
        <v>31.1</v>
      </c>
      <c r="D24" s="20">
        <v>30</v>
      </c>
      <c r="E24" s="20">
        <v>32.4</v>
      </c>
      <c r="F24" s="20">
        <v>39.6</v>
      </c>
      <c r="G24" s="20">
        <v>39.6</v>
      </c>
      <c r="H24" s="20">
        <v>39.6</v>
      </c>
      <c r="I24" s="20">
        <v>39.6</v>
      </c>
      <c r="K24" s="13">
        <v>15</v>
      </c>
      <c r="L24" s="13" t="s">
        <v>71</v>
      </c>
      <c r="M24" s="20">
        <v>42</v>
      </c>
      <c r="N24" s="20">
        <v>67.56</v>
      </c>
      <c r="O24" s="20">
        <v>67.56</v>
      </c>
      <c r="P24" s="20">
        <v>63.84</v>
      </c>
      <c r="Q24" s="20">
        <v>65.75</v>
      </c>
      <c r="R24" s="20">
        <v>67.7</v>
      </c>
      <c r="S24" s="20">
        <v>69.75</v>
      </c>
      <c r="U24" s="13">
        <v>15</v>
      </c>
      <c r="V24" s="17" t="s">
        <v>71</v>
      </c>
      <c r="W24" s="20">
        <v>7</v>
      </c>
      <c r="X24" s="20">
        <v>0</v>
      </c>
      <c r="Y24" s="20">
        <v>0</v>
      </c>
      <c r="Z24" s="20">
        <v>9</v>
      </c>
      <c r="AA24" s="20">
        <v>0</v>
      </c>
      <c r="AB24" s="20">
        <v>20</v>
      </c>
      <c r="AC24" s="20">
        <v>0</v>
      </c>
      <c r="AE24" s="13">
        <v>15</v>
      </c>
      <c r="AF24" s="17" t="s">
        <v>71</v>
      </c>
      <c r="AG24" s="20">
        <v>30</v>
      </c>
      <c r="AH24" s="20">
        <v>0</v>
      </c>
      <c r="AI24" s="20">
        <v>24.2</v>
      </c>
      <c r="AJ24" s="20">
        <v>0</v>
      </c>
      <c r="AK24" s="20">
        <v>0</v>
      </c>
      <c r="AL24" s="20">
        <v>10</v>
      </c>
      <c r="AM24" s="20">
        <v>0</v>
      </c>
      <c r="AO24" s="13">
        <v>15</v>
      </c>
      <c r="AP24" s="17" t="s">
        <v>71</v>
      </c>
      <c r="AQ24" s="20">
        <v>0</v>
      </c>
      <c r="AR24" s="20">
        <v>0</v>
      </c>
      <c r="AS24" s="20">
        <v>23</v>
      </c>
      <c r="AT24" s="20">
        <v>10</v>
      </c>
      <c r="AU24" s="20">
        <v>0</v>
      </c>
      <c r="AV24" s="20">
        <v>0</v>
      </c>
      <c r="AW24" s="20">
        <v>15</v>
      </c>
      <c r="AY24" s="13">
        <v>15</v>
      </c>
      <c r="AZ24" s="17" t="s">
        <v>71</v>
      </c>
      <c r="BA24" s="20">
        <v>0</v>
      </c>
      <c r="BB24" s="20">
        <v>0</v>
      </c>
      <c r="BC24" s="20">
        <v>0</v>
      </c>
      <c r="BD24" s="20">
        <v>0</v>
      </c>
      <c r="BE24" s="20">
        <v>2</v>
      </c>
      <c r="BF24" s="20">
        <v>0</v>
      </c>
      <c r="BG24" s="20">
        <v>0</v>
      </c>
      <c r="BI24" s="13">
        <v>15</v>
      </c>
      <c r="BJ24" s="17" t="s">
        <v>71</v>
      </c>
      <c r="BK24" s="20">
        <v>2</v>
      </c>
      <c r="BL24" s="20">
        <v>0</v>
      </c>
      <c r="BM24" s="20">
        <v>0</v>
      </c>
      <c r="BN24" s="20">
        <v>2</v>
      </c>
      <c r="BO24" s="20">
        <v>2</v>
      </c>
      <c r="BP24" s="20">
        <v>2</v>
      </c>
      <c r="BQ24" s="20">
        <v>2</v>
      </c>
    </row>
    <row r="25" spans="1:69" ht="51" x14ac:dyDescent="0.25">
      <c r="A25" s="13">
        <v>16</v>
      </c>
      <c r="B25" s="17" t="s">
        <v>72</v>
      </c>
      <c r="C25" s="20">
        <v>33.700000000000003</v>
      </c>
      <c r="D25" s="20">
        <v>30</v>
      </c>
      <c r="E25" s="20">
        <v>33.6</v>
      </c>
      <c r="F25" s="20">
        <v>42.84</v>
      </c>
      <c r="G25" s="20">
        <v>42.8</v>
      </c>
      <c r="H25" s="20">
        <v>42.8</v>
      </c>
      <c r="I25" s="20">
        <v>42.8</v>
      </c>
      <c r="K25" s="13">
        <v>16</v>
      </c>
      <c r="L25" s="13" t="s">
        <v>72</v>
      </c>
      <c r="M25" s="20">
        <v>42</v>
      </c>
      <c r="N25" s="20">
        <v>67.56</v>
      </c>
      <c r="O25" s="20">
        <v>67.56</v>
      </c>
      <c r="P25" s="20">
        <v>63.84</v>
      </c>
      <c r="Q25" s="20">
        <v>65.75</v>
      </c>
      <c r="R25" s="20">
        <v>67.7</v>
      </c>
      <c r="S25" s="20">
        <v>69.75</v>
      </c>
      <c r="U25" s="13">
        <v>16</v>
      </c>
      <c r="V25" s="17" t="s">
        <v>72</v>
      </c>
      <c r="W25" s="20">
        <v>0</v>
      </c>
      <c r="X25" s="20">
        <v>0</v>
      </c>
      <c r="Y25" s="20">
        <v>0</v>
      </c>
      <c r="Z25" s="20">
        <v>9</v>
      </c>
      <c r="AA25" s="20">
        <v>0</v>
      </c>
      <c r="AB25" s="20">
        <v>0</v>
      </c>
      <c r="AC25" s="20">
        <v>20</v>
      </c>
      <c r="AE25" s="13">
        <v>16</v>
      </c>
      <c r="AF25" s="17" t="s">
        <v>72</v>
      </c>
      <c r="AG25" s="20">
        <v>0</v>
      </c>
      <c r="AH25" s="20">
        <v>0</v>
      </c>
      <c r="AI25" s="20">
        <v>10</v>
      </c>
      <c r="AJ25" s="20">
        <v>0</v>
      </c>
      <c r="AK25" s="20">
        <v>0</v>
      </c>
      <c r="AL25" s="20">
        <v>10</v>
      </c>
      <c r="AM25" s="20">
        <v>0</v>
      </c>
      <c r="AO25" s="13">
        <v>16</v>
      </c>
      <c r="AP25" s="17" t="s">
        <v>72</v>
      </c>
      <c r="AQ25" s="20">
        <v>0</v>
      </c>
      <c r="AR25" s="20">
        <v>0</v>
      </c>
      <c r="AS25" s="20">
        <v>3</v>
      </c>
      <c r="AT25" s="20">
        <v>10</v>
      </c>
      <c r="AU25" s="20">
        <v>0</v>
      </c>
      <c r="AV25" s="20">
        <v>0</v>
      </c>
      <c r="AW25" s="20">
        <v>15</v>
      </c>
      <c r="AY25" s="13">
        <v>16</v>
      </c>
      <c r="AZ25" s="17" t="s">
        <v>72</v>
      </c>
      <c r="BA25" s="20">
        <v>0</v>
      </c>
      <c r="BB25" s="20">
        <v>0</v>
      </c>
      <c r="BC25" s="20">
        <v>0</v>
      </c>
      <c r="BD25" s="20">
        <v>0</v>
      </c>
      <c r="BE25" s="20">
        <v>2</v>
      </c>
      <c r="BF25" s="20">
        <v>0</v>
      </c>
      <c r="BG25" s="20">
        <v>0</v>
      </c>
      <c r="BI25" s="13">
        <v>16</v>
      </c>
      <c r="BJ25" s="17" t="s">
        <v>72</v>
      </c>
      <c r="BK25" s="20">
        <v>2</v>
      </c>
      <c r="BL25" s="20">
        <v>0</v>
      </c>
      <c r="BM25" s="20">
        <v>0</v>
      </c>
      <c r="BN25" s="20">
        <v>2</v>
      </c>
      <c r="BO25" s="20">
        <v>2</v>
      </c>
      <c r="BP25" s="20">
        <v>2</v>
      </c>
      <c r="BQ25" s="20">
        <v>2</v>
      </c>
    </row>
    <row r="26" spans="1:69" ht="51" x14ac:dyDescent="0.25">
      <c r="A26" s="13">
        <v>17</v>
      </c>
      <c r="B26" s="17" t="s">
        <v>73</v>
      </c>
      <c r="C26" s="20">
        <v>33.700000000000003</v>
      </c>
      <c r="D26" s="20">
        <v>30</v>
      </c>
      <c r="E26" s="20">
        <v>33.6</v>
      </c>
      <c r="F26" s="20">
        <v>42.84</v>
      </c>
      <c r="G26" s="20">
        <v>42.9</v>
      </c>
      <c r="H26" s="20">
        <v>42.9</v>
      </c>
      <c r="I26" s="20">
        <v>42.9</v>
      </c>
      <c r="K26" s="13">
        <v>17</v>
      </c>
      <c r="L26" s="13" t="s">
        <v>73</v>
      </c>
      <c r="M26" s="20">
        <v>42</v>
      </c>
      <c r="N26" s="20">
        <v>67.56</v>
      </c>
      <c r="O26" s="20">
        <v>67.56</v>
      </c>
      <c r="P26" s="20">
        <v>63.84</v>
      </c>
      <c r="Q26" s="20">
        <v>65.75</v>
      </c>
      <c r="R26" s="20">
        <v>67.7</v>
      </c>
      <c r="S26" s="20">
        <v>69.75</v>
      </c>
      <c r="U26" s="13">
        <v>17</v>
      </c>
      <c r="V26" s="17" t="s">
        <v>73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20</v>
      </c>
      <c r="AC26" s="20">
        <v>0</v>
      </c>
      <c r="AE26" s="13">
        <v>17</v>
      </c>
      <c r="AF26" s="17" t="s">
        <v>73</v>
      </c>
      <c r="AG26" s="20">
        <v>0</v>
      </c>
      <c r="AH26" s="20">
        <v>0</v>
      </c>
      <c r="AI26" s="20">
        <v>43</v>
      </c>
      <c r="AJ26" s="20">
        <v>0</v>
      </c>
      <c r="AK26" s="20">
        <v>0</v>
      </c>
      <c r="AL26" s="20">
        <v>0</v>
      </c>
      <c r="AM26" s="20">
        <v>8</v>
      </c>
      <c r="AO26" s="13">
        <v>17</v>
      </c>
      <c r="AP26" s="17" t="s">
        <v>73</v>
      </c>
      <c r="AQ26" s="20">
        <v>15</v>
      </c>
      <c r="AR26" s="20">
        <v>0</v>
      </c>
      <c r="AS26" s="20">
        <v>2</v>
      </c>
      <c r="AT26" s="20">
        <v>0</v>
      </c>
      <c r="AU26" s="20">
        <v>0</v>
      </c>
      <c r="AV26" s="20">
        <v>15</v>
      </c>
      <c r="AW26" s="20">
        <v>0</v>
      </c>
      <c r="AY26" s="13">
        <v>17</v>
      </c>
      <c r="AZ26" s="17" t="s">
        <v>73</v>
      </c>
      <c r="BA26" s="20">
        <v>0</v>
      </c>
      <c r="BB26" s="20">
        <v>0</v>
      </c>
      <c r="BC26" s="20">
        <v>0</v>
      </c>
      <c r="BD26" s="20">
        <v>0</v>
      </c>
      <c r="BE26" s="20">
        <v>2</v>
      </c>
      <c r="BF26" s="20">
        <v>0</v>
      </c>
      <c r="BG26" s="20">
        <v>0</v>
      </c>
      <c r="BI26" s="13">
        <v>17</v>
      </c>
      <c r="BJ26" s="17" t="s">
        <v>73</v>
      </c>
      <c r="BK26" s="20">
        <v>2</v>
      </c>
      <c r="BL26" s="20">
        <v>0</v>
      </c>
      <c r="BM26" s="20">
        <v>0.8</v>
      </c>
      <c r="BN26" s="20">
        <v>2</v>
      </c>
      <c r="BO26" s="20">
        <v>2</v>
      </c>
      <c r="BP26" s="20">
        <v>2</v>
      </c>
      <c r="BQ26" s="20">
        <v>2</v>
      </c>
    </row>
    <row r="27" spans="1:69" ht="51" x14ac:dyDescent="0.25">
      <c r="A27" s="13">
        <v>18</v>
      </c>
      <c r="B27" s="17" t="s">
        <v>74</v>
      </c>
      <c r="C27" s="20">
        <v>19</v>
      </c>
      <c r="D27" s="20">
        <v>20.84</v>
      </c>
      <c r="E27" s="20">
        <v>33.6</v>
      </c>
      <c r="F27" s="20">
        <v>24.12</v>
      </c>
      <c r="G27" s="20">
        <v>24.2</v>
      </c>
      <c r="H27" s="20">
        <v>24.2</v>
      </c>
      <c r="I27" s="20">
        <v>24.2</v>
      </c>
      <c r="K27" s="13">
        <v>18</v>
      </c>
      <c r="L27" s="13" t="s">
        <v>74</v>
      </c>
      <c r="M27" s="20">
        <v>42</v>
      </c>
      <c r="N27" s="20">
        <v>67.56</v>
      </c>
      <c r="O27" s="20">
        <v>67.56</v>
      </c>
      <c r="P27" s="20">
        <v>63.84</v>
      </c>
      <c r="Q27" s="20">
        <v>65.75</v>
      </c>
      <c r="R27" s="20">
        <v>67.7</v>
      </c>
      <c r="S27" s="20">
        <v>69.75</v>
      </c>
      <c r="U27" s="13">
        <v>18</v>
      </c>
      <c r="V27" s="17" t="s">
        <v>74</v>
      </c>
      <c r="W27" s="20">
        <v>0</v>
      </c>
      <c r="X27" s="20">
        <v>0</v>
      </c>
      <c r="Y27" s="20">
        <v>0</v>
      </c>
      <c r="Z27" s="20">
        <v>0</v>
      </c>
      <c r="AA27" s="20">
        <v>20</v>
      </c>
      <c r="AB27" s="20">
        <v>0</v>
      </c>
      <c r="AC27" s="20">
        <v>0</v>
      </c>
      <c r="AE27" s="13">
        <v>18</v>
      </c>
      <c r="AF27" s="17" t="s">
        <v>74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10</v>
      </c>
      <c r="AM27" s="20">
        <v>0</v>
      </c>
      <c r="AO27" s="13">
        <v>18</v>
      </c>
      <c r="AP27" s="17" t="s">
        <v>74</v>
      </c>
      <c r="AQ27" s="20">
        <v>23</v>
      </c>
      <c r="AR27" s="20">
        <v>0</v>
      </c>
      <c r="AS27" s="20">
        <v>0</v>
      </c>
      <c r="AT27" s="20">
        <v>0</v>
      </c>
      <c r="AU27" s="20">
        <v>0</v>
      </c>
      <c r="AV27" s="20">
        <v>15</v>
      </c>
      <c r="AW27" s="20">
        <v>0</v>
      </c>
      <c r="AY27" s="13">
        <v>18</v>
      </c>
      <c r="AZ27" s="17" t="s">
        <v>74</v>
      </c>
      <c r="BA27" s="20">
        <v>0</v>
      </c>
      <c r="BB27" s="20">
        <v>0</v>
      </c>
      <c r="BC27" s="20">
        <v>0</v>
      </c>
      <c r="BD27" s="20">
        <v>0</v>
      </c>
      <c r="BE27" s="20">
        <v>2</v>
      </c>
      <c r="BF27" s="20">
        <v>0</v>
      </c>
      <c r="BG27" s="20">
        <v>0</v>
      </c>
      <c r="BI27" s="13">
        <v>18</v>
      </c>
      <c r="BJ27" s="17" t="s">
        <v>74</v>
      </c>
      <c r="BK27" s="20">
        <v>2</v>
      </c>
      <c r="BL27" s="20">
        <v>0</v>
      </c>
      <c r="BM27" s="20">
        <v>0</v>
      </c>
      <c r="BN27" s="20">
        <v>2</v>
      </c>
      <c r="BO27" s="20">
        <v>2</v>
      </c>
      <c r="BP27" s="20">
        <v>2</v>
      </c>
      <c r="BQ27" s="20">
        <v>2</v>
      </c>
    </row>
    <row r="28" spans="1:69" ht="25.5" x14ac:dyDescent="0.25">
      <c r="A28" s="13">
        <v>19</v>
      </c>
      <c r="B28" s="17" t="s">
        <v>75</v>
      </c>
      <c r="C28" s="20">
        <v>36.5</v>
      </c>
      <c r="D28" s="20">
        <v>21</v>
      </c>
      <c r="E28" s="20">
        <v>21</v>
      </c>
      <c r="F28" s="20">
        <v>46.44</v>
      </c>
      <c r="G28" s="20">
        <v>46.5</v>
      </c>
      <c r="H28" s="20">
        <v>46.5</v>
      </c>
      <c r="I28" s="20">
        <v>46.5</v>
      </c>
      <c r="K28" s="13">
        <v>19</v>
      </c>
      <c r="L28" s="13" t="s">
        <v>75</v>
      </c>
      <c r="M28" s="20">
        <v>42</v>
      </c>
      <c r="N28" s="20">
        <v>67.56</v>
      </c>
      <c r="O28" s="20">
        <v>67.56</v>
      </c>
      <c r="P28" s="20">
        <v>63.84</v>
      </c>
      <c r="Q28" s="20">
        <v>65.75</v>
      </c>
      <c r="R28" s="20">
        <v>67.7</v>
      </c>
      <c r="S28" s="20">
        <v>69.75</v>
      </c>
      <c r="U28" s="13">
        <v>19</v>
      </c>
      <c r="V28" s="17" t="s">
        <v>75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20</v>
      </c>
      <c r="AC28" s="20">
        <v>0</v>
      </c>
      <c r="AE28" s="13">
        <v>19</v>
      </c>
      <c r="AF28" s="17" t="s">
        <v>75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8</v>
      </c>
      <c r="AO28" s="13">
        <v>19</v>
      </c>
      <c r="AP28" s="17" t="s">
        <v>75</v>
      </c>
      <c r="AQ28" s="20">
        <v>15</v>
      </c>
      <c r="AR28" s="20">
        <v>0</v>
      </c>
      <c r="AS28" s="20">
        <v>3</v>
      </c>
      <c r="AT28" s="20">
        <v>0</v>
      </c>
      <c r="AU28" s="20">
        <v>15</v>
      </c>
      <c r="AV28" s="20">
        <v>0</v>
      </c>
      <c r="AW28" s="20">
        <v>0</v>
      </c>
      <c r="AY28" s="13">
        <v>19</v>
      </c>
      <c r="AZ28" s="17" t="s">
        <v>75</v>
      </c>
      <c r="BA28" s="20">
        <v>0</v>
      </c>
      <c r="BB28" s="20">
        <v>0</v>
      </c>
      <c r="BC28" s="20">
        <v>0</v>
      </c>
      <c r="BD28" s="20">
        <v>0</v>
      </c>
      <c r="BE28" s="20">
        <v>2</v>
      </c>
      <c r="BF28" s="20">
        <v>0</v>
      </c>
      <c r="BG28" s="20">
        <v>0</v>
      </c>
      <c r="BI28" s="13">
        <v>19</v>
      </c>
      <c r="BJ28" s="17" t="s">
        <v>75</v>
      </c>
      <c r="BK28" s="20">
        <v>2</v>
      </c>
      <c r="BL28" s="20">
        <v>0</v>
      </c>
      <c r="BM28" s="20">
        <v>3.2</v>
      </c>
      <c r="BN28" s="20">
        <v>2</v>
      </c>
      <c r="BO28" s="20">
        <v>2</v>
      </c>
      <c r="BP28" s="20">
        <v>2</v>
      </c>
      <c r="BQ28" s="20">
        <v>2</v>
      </c>
    </row>
    <row r="29" spans="1:69" ht="38.25" x14ac:dyDescent="0.25">
      <c r="A29" s="13">
        <v>20</v>
      </c>
      <c r="B29" s="17" t="s">
        <v>76</v>
      </c>
      <c r="C29" s="20">
        <v>27</v>
      </c>
      <c r="D29" s="20">
        <v>18</v>
      </c>
      <c r="E29" s="20">
        <v>19.5</v>
      </c>
      <c r="F29" s="20">
        <v>34.32</v>
      </c>
      <c r="G29" s="20">
        <v>34.299999999999997</v>
      </c>
      <c r="H29" s="20">
        <v>34.299999999999997</v>
      </c>
      <c r="I29" s="20">
        <v>34.299999999999997</v>
      </c>
      <c r="K29" s="13">
        <v>20</v>
      </c>
      <c r="L29" s="13" t="s">
        <v>76</v>
      </c>
      <c r="M29" s="20">
        <v>42</v>
      </c>
      <c r="N29" s="20">
        <v>67.56</v>
      </c>
      <c r="O29" s="20">
        <v>67.56</v>
      </c>
      <c r="P29" s="20">
        <v>63.84</v>
      </c>
      <c r="Q29" s="20">
        <v>65.75</v>
      </c>
      <c r="R29" s="20">
        <v>67.7</v>
      </c>
      <c r="S29" s="20">
        <v>69.75</v>
      </c>
      <c r="U29" s="13">
        <v>20</v>
      </c>
      <c r="V29" s="17" t="s">
        <v>76</v>
      </c>
      <c r="W29" s="20">
        <v>0</v>
      </c>
      <c r="X29" s="20">
        <v>0</v>
      </c>
      <c r="Y29" s="20">
        <v>0</v>
      </c>
      <c r="Z29" s="20">
        <v>9</v>
      </c>
      <c r="AA29" s="20">
        <v>0</v>
      </c>
      <c r="AB29" s="20">
        <v>0</v>
      </c>
      <c r="AC29" s="20">
        <v>20</v>
      </c>
      <c r="AE29" s="13">
        <v>20</v>
      </c>
      <c r="AF29" s="17" t="s">
        <v>76</v>
      </c>
      <c r="AG29" s="20">
        <v>15</v>
      </c>
      <c r="AH29" s="20">
        <v>0</v>
      </c>
      <c r="AI29" s="20">
        <v>14.6</v>
      </c>
      <c r="AJ29" s="20">
        <v>0</v>
      </c>
      <c r="AK29" s="20">
        <v>0</v>
      </c>
      <c r="AL29" s="20">
        <v>10</v>
      </c>
      <c r="AM29" s="20">
        <v>0</v>
      </c>
      <c r="AO29" s="13">
        <v>20</v>
      </c>
      <c r="AP29" s="17" t="s">
        <v>76</v>
      </c>
      <c r="AQ29" s="20">
        <v>25</v>
      </c>
      <c r="AR29" s="20">
        <v>12</v>
      </c>
      <c r="AS29" s="20">
        <v>61.3</v>
      </c>
      <c r="AT29" s="20">
        <v>0</v>
      </c>
      <c r="AU29" s="20">
        <v>0</v>
      </c>
      <c r="AV29" s="20">
        <v>15</v>
      </c>
      <c r="AW29" s="20">
        <v>0</v>
      </c>
      <c r="AY29" s="13">
        <v>20</v>
      </c>
      <c r="AZ29" s="17" t="s">
        <v>76</v>
      </c>
      <c r="BA29" s="20">
        <v>0</v>
      </c>
      <c r="BB29" s="20">
        <v>0</v>
      </c>
      <c r="BC29" s="20">
        <v>0</v>
      </c>
      <c r="BD29" s="20">
        <v>0</v>
      </c>
      <c r="BE29" s="20">
        <v>2</v>
      </c>
      <c r="BF29" s="20">
        <v>0</v>
      </c>
      <c r="BG29" s="20">
        <v>0</v>
      </c>
      <c r="BI29" s="13">
        <v>20</v>
      </c>
      <c r="BJ29" s="17" t="s">
        <v>76</v>
      </c>
      <c r="BK29" s="20">
        <v>2</v>
      </c>
      <c r="BL29" s="20">
        <v>0</v>
      </c>
      <c r="BM29" s="20">
        <v>4</v>
      </c>
      <c r="BN29" s="20">
        <v>2</v>
      </c>
      <c r="BO29" s="20">
        <v>2</v>
      </c>
      <c r="BP29" s="20">
        <v>2</v>
      </c>
      <c r="BQ29" s="20">
        <v>2</v>
      </c>
    </row>
    <row r="30" spans="1:69" ht="51" x14ac:dyDescent="0.25">
      <c r="A30" s="13">
        <v>21</v>
      </c>
      <c r="B30" s="17" t="s">
        <v>77</v>
      </c>
      <c r="C30" s="20">
        <v>36.5</v>
      </c>
      <c r="D30" s="20">
        <v>30</v>
      </c>
      <c r="E30" s="20">
        <v>33.6</v>
      </c>
      <c r="F30" s="20">
        <v>46.44</v>
      </c>
      <c r="G30" s="20">
        <v>46.5</v>
      </c>
      <c r="H30" s="20">
        <v>46.5</v>
      </c>
      <c r="I30" s="20">
        <v>46.5</v>
      </c>
      <c r="K30" s="13">
        <v>21</v>
      </c>
      <c r="L30" s="13" t="s">
        <v>77</v>
      </c>
      <c r="M30" s="20">
        <v>42</v>
      </c>
      <c r="N30" s="20">
        <v>67.56</v>
      </c>
      <c r="O30" s="20">
        <v>67.56</v>
      </c>
      <c r="P30" s="20">
        <v>63.84</v>
      </c>
      <c r="Q30" s="20">
        <v>65.75</v>
      </c>
      <c r="R30" s="20">
        <v>67.7</v>
      </c>
      <c r="S30" s="20">
        <v>69.75</v>
      </c>
      <c r="U30" s="13">
        <v>21</v>
      </c>
      <c r="V30" s="17" t="s">
        <v>77</v>
      </c>
      <c r="W30" s="20">
        <v>0</v>
      </c>
      <c r="X30" s="20">
        <v>0</v>
      </c>
      <c r="Y30" s="20">
        <v>0</v>
      </c>
      <c r="Z30" s="20">
        <v>9</v>
      </c>
      <c r="AA30" s="20">
        <v>20</v>
      </c>
      <c r="AB30" s="20">
        <v>0</v>
      </c>
      <c r="AC30" s="20">
        <v>0</v>
      </c>
      <c r="AE30" s="13">
        <v>21</v>
      </c>
      <c r="AF30" s="17" t="s">
        <v>77</v>
      </c>
      <c r="AG30" s="20">
        <v>20</v>
      </c>
      <c r="AH30" s="20">
        <v>0</v>
      </c>
      <c r="AI30" s="20">
        <v>0</v>
      </c>
      <c r="AJ30" s="20">
        <v>0</v>
      </c>
      <c r="AK30" s="20">
        <v>18</v>
      </c>
      <c r="AL30" s="20">
        <v>0</v>
      </c>
      <c r="AM30" s="20">
        <v>0</v>
      </c>
      <c r="AO30" s="13">
        <v>21</v>
      </c>
      <c r="AP30" s="17" t="s">
        <v>77</v>
      </c>
      <c r="AQ30" s="20">
        <v>10</v>
      </c>
      <c r="AR30" s="20">
        <v>0</v>
      </c>
      <c r="AS30" s="20">
        <v>0</v>
      </c>
      <c r="AT30" s="20">
        <v>0</v>
      </c>
      <c r="AU30" s="20">
        <v>15</v>
      </c>
      <c r="AV30" s="20">
        <v>0</v>
      </c>
      <c r="AW30" s="20">
        <v>0</v>
      </c>
      <c r="AY30" s="13">
        <v>21</v>
      </c>
      <c r="AZ30" s="17" t="s">
        <v>77</v>
      </c>
      <c r="BA30" s="20">
        <v>0</v>
      </c>
      <c r="BB30" s="20">
        <v>0</v>
      </c>
      <c r="BC30" s="20">
        <v>0</v>
      </c>
      <c r="BD30" s="20">
        <v>0</v>
      </c>
      <c r="BE30" s="20">
        <v>2</v>
      </c>
      <c r="BF30" s="20">
        <v>0</v>
      </c>
      <c r="BG30" s="20">
        <v>0</v>
      </c>
      <c r="BI30" s="13">
        <v>21</v>
      </c>
      <c r="BJ30" s="17" t="s">
        <v>77</v>
      </c>
      <c r="BK30" s="20">
        <v>2</v>
      </c>
      <c r="BL30" s="20">
        <v>0</v>
      </c>
      <c r="BM30" s="20">
        <v>3</v>
      </c>
      <c r="BN30" s="20">
        <v>2</v>
      </c>
      <c r="BO30" s="20">
        <v>2</v>
      </c>
      <c r="BP30" s="20">
        <v>2</v>
      </c>
      <c r="BQ30" s="20">
        <v>2</v>
      </c>
    </row>
    <row r="31" spans="1:69" ht="51" x14ac:dyDescent="0.25">
      <c r="A31" s="13">
        <v>22</v>
      </c>
      <c r="B31" s="17" t="s">
        <v>78</v>
      </c>
      <c r="C31" s="20">
        <v>33.700000000000003</v>
      </c>
      <c r="D31" s="20">
        <v>30</v>
      </c>
      <c r="E31" s="20">
        <v>33.6</v>
      </c>
      <c r="F31" s="20">
        <v>42.84</v>
      </c>
      <c r="G31" s="20">
        <v>42.8</v>
      </c>
      <c r="H31" s="20">
        <v>42.8</v>
      </c>
      <c r="I31" s="20">
        <v>42.8</v>
      </c>
      <c r="K31" s="13">
        <v>22</v>
      </c>
      <c r="L31" s="13" t="s">
        <v>78</v>
      </c>
      <c r="M31" s="20">
        <v>42</v>
      </c>
      <c r="N31" s="20">
        <v>67.56</v>
      </c>
      <c r="O31" s="20">
        <v>67.56</v>
      </c>
      <c r="P31" s="20">
        <v>63.84</v>
      </c>
      <c r="Q31" s="20">
        <v>65.75</v>
      </c>
      <c r="R31" s="20">
        <v>67.7</v>
      </c>
      <c r="S31" s="20">
        <v>69.75</v>
      </c>
      <c r="U31" s="13">
        <v>22</v>
      </c>
      <c r="V31" s="17" t="s">
        <v>78</v>
      </c>
      <c r="W31" s="20">
        <v>0</v>
      </c>
      <c r="X31" s="20">
        <v>0</v>
      </c>
      <c r="Y31" s="20">
        <v>0</v>
      </c>
      <c r="Z31" s="20">
        <v>9</v>
      </c>
      <c r="AA31" s="20">
        <v>0</v>
      </c>
      <c r="AB31" s="20">
        <v>20</v>
      </c>
      <c r="AC31" s="20">
        <v>0</v>
      </c>
      <c r="AE31" s="13">
        <v>22</v>
      </c>
      <c r="AF31" s="17" t="s">
        <v>78</v>
      </c>
      <c r="AG31" s="20">
        <v>20</v>
      </c>
      <c r="AH31" s="20">
        <v>0</v>
      </c>
      <c r="AI31" s="20">
        <v>0</v>
      </c>
      <c r="AJ31" s="20">
        <v>0</v>
      </c>
      <c r="AK31" s="20">
        <v>0</v>
      </c>
      <c r="AL31" s="20">
        <v>10</v>
      </c>
      <c r="AM31" s="20">
        <v>0</v>
      </c>
      <c r="AO31" s="13">
        <v>22</v>
      </c>
      <c r="AP31" s="17" t="s">
        <v>78</v>
      </c>
      <c r="AQ31" s="20">
        <v>10</v>
      </c>
      <c r="AR31" s="20">
        <v>0</v>
      </c>
      <c r="AS31" s="20">
        <v>0</v>
      </c>
      <c r="AT31" s="20">
        <v>0</v>
      </c>
      <c r="AU31" s="20">
        <v>0</v>
      </c>
      <c r="AV31" s="20">
        <v>15</v>
      </c>
      <c r="AW31" s="20">
        <v>0</v>
      </c>
      <c r="AY31" s="13">
        <v>22</v>
      </c>
      <c r="AZ31" s="17" t="s">
        <v>78</v>
      </c>
      <c r="BA31" s="20">
        <v>0</v>
      </c>
      <c r="BB31" s="20">
        <v>0</v>
      </c>
      <c r="BC31" s="20">
        <v>0</v>
      </c>
      <c r="BD31" s="20">
        <v>0</v>
      </c>
      <c r="BE31" s="20">
        <v>2</v>
      </c>
      <c r="BF31" s="20">
        <v>0</v>
      </c>
      <c r="BG31" s="20">
        <v>0</v>
      </c>
      <c r="BI31" s="13">
        <v>22</v>
      </c>
      <c r="BJ31" s="17" t="s">
        <v>78</v>
      </c>
      <c r="BK31" s="20">
        <v>2</v>
      </c>
      <c r="BL31" s="20">
        <v>0</v>
      </c>
      <c r="BM31" s="20">
        <v>0</v>
      </c>
      <c r="BN31" s="20">
        <v>2</v>
      </c>
      <c r="BO31" s="20">
        <v>2</v>
      </c>
      <c r="BP31" s="20">
        <v>2</v>
      </c>
      <c r="BQ31" s="20">
        <v>2</v>
      </c>
    </row>
    <row r="32" spans="1:69" ht="25.5" x14ac:dyDescent="0.25">
      <c r="A32" s="13">
        <v>23</v>
      </c>
      <c r="B32" s="17" t="s">
        <v>79</v>
      </c>
      <c r="C32" s="20">
        <v>36.5</v>
      </c>
      <c r="D32" s="20">
        <v>30</v>
      </c>
      <c r="E32" s="20">
        <v>30</v>
      </c>
      <c r="F32" s="20">
        <v>46.44</v>
      </c>
      <c r="G32" s="20">
        <v>46.4</v>
      </c>
      <c r="H32" s="20">
        <v>46.4</v>
      </c>
      <c r="I32" s="20">
        <v>46.4</v>
      </c>
      <c r="K32" s="13">
        <v>23</v>
      </c>
      <c r="L32" s="13" t="s">
        <v>79</v>
      </c>
      <c r="M32" s="20">
        <v>42</v>
      </c>
      <c r="N32" s="20">
        <v>67.56</v>
      </c>
      <c r="O32" s="20">
        <v>67.56</v>
      </c>
      <c r="P32" s="20">
        <v>63.84</v>
      </c>
      <c r="Q32" s="20">
        <v>65.75</v>
      </c>
      <c r="R32" s="20">
        <v>67.7</v>
      </c>
      <c r="S32" s="20">
        <v>69.75</v>
      </c>
      <c r="U32" s="13">
        <v>23</v>
      </c>
      <c r="V32" s="17" t="s">
        <v>79</v>
      </c>
      <c r="W32" s="20">
        <v>0</v>
      </c>
      <c r="X32" s="20">
        <v>0</v>
      </c>
      <c r="Y32" s="20">
        <v>0</v>
      </c>
      <c r="Z32" s="20">
        <v>9</v>
      </c>
      <c r="AA32" s="20">
        <v>0</v>
      </c>
      <c r="AB32" s="20">
        <v>0</v>
      </c>
      <c r="AC32" s="20">
        <v>19</v>
      </c>
      <c r="AE32" s="13">
        <v>23</v>
      </c>
      <c r="AF32" s="17" t="s">
        <v>79</v>
      </c>
      <c r="AG32" s="20">
        <v>0</v>
      </c>
      <c r="AH32" s="20">
        <v>0</v>
      </c>
      <c r="AI32" s="20">
        <v>0</v>
      </c>
      <c r="AJ32" s="20">
        <v>0</v>
      </c>
      <c r="AK32" s="20">
        <v>10</v>
      </c>
      <c r="AL32" s="20">
        <v>0</v>
      </c>
      <c r="AM32" s="20">
        <v>0</v>
      </c>
      <c r="AO32" s="13">
        <v>23</v>
      </c>
      <c r="AP32" s="17" t="s">
        <v>79</v>
      </c>
      <c r="AQ32" s="20">
        <v>15</v>
      </c>
      <c r="AR32" s="20">
        <v>0</v>
      </c>
      <c r="AS32" s="20">
        <v>0</v>
      </c>
      <c r="AT32" s="20">
        <v>0</v>
      </c>
      <c r="AU32" s="20">
        <v>0</v>
      </c>
      <c r="AV32" s="20">
        <v>15</v>
      </c>
      <c r="AW32" s="20">
        <v>0</v>
      </c>
      <c r="AY32" s="13">
        <v>23</v>
      </c>
      <c r="AZ32" s="17" t="s">
        <v>79</v>
      </c>
      <c r="BA32" s="20">
        <v>0</v>
      </c>
      <c r="BB32" s="20">
        <v>0</v>
      </c>
      <c r="BC32" s="20">
        <v>0</v>
      </c>
      <c r="BD32" s="20">
        <v>0</v>
      </c>
      <c r="BE32" s="20">
        <v>2</v>
      </c>
      <c r="BF32" s="20">
        <v>0</v>
      </c>
      <c r="BG32" s="20">
        <v>0</v>
      </c>
      <c r="BI32" s="13">
        <v>23</v>
      </c>
      <c r="BJ32" s="17" t="s">
        <v>79</v>
      </c>
      <c r="BK32" s="20">
        <v>2</v>
      </c>
      <c r="BL32" s="20">
        <v>0</v>
      </c>
      <c r="BM32" s="20">
        <v>0</v>
      </c>
      <c r="BN32" s="20">
        <v>2</v>
      </c>
      <c r="BO32" s="20">
        <v>2</v>
      </c>
      <c r="BP32" s="20">
        <v>2</v>
      </c>
      <c r="BQ32" s="20">
        <v>2</v>
      </c>
    </row>
    <row r="33" spans="1:69" ht="25.5" x14ac:dyDescent="0.25">
      <c r="A33" s="13">
        <v>24</v>
      </c>
      <c r="B33" s="17" t="s">
        <v>80</v>
      </c>
      <c r="C33" s="20">
        <v>19</v>
      </c>
      <c r="D33" s="20">
        <v>16</v>
      </c>
      <c r="E33" s="20">
        <v>33.6</v>
      </c>
      <c r="F33" s="20">
        <v>24.12</v>
      </c>
      <c r="G33" s="20">
        <v>24.2</v>
      </c>
      <c r="H33" s="20">
        <v>24.2</v>
      </c>
      <c r="I33" s="20">
        <v>24.2</v>
      </c>
      <c r="K33" s="13">
        <v>24</v>
      </c>
      <c r="L33" s="13" t="s">
        <v>80</v>
      </c>
      <c r="M33" s="20">
        <v>42</v>
      </c>
      <c r="N33" s="20">
        <v>67.56</v>
      </c>
      <c r="O33" s="20">
        <v>67.56</v>
      </c>
      <c r="P33" s="20">
        <v>63.84</v>
      </c>
      <c r="Q33" s="20">
        <v>65.75</v>
      </c>
      <c r="R33" s="20">
        <v>67.7</v>
      </c>
      <c r="S33" s="20">
        <v>69.75</v>
      </c>
      <c r="U33" s="13">
        <v>24</v>
      </c>
      <c r="V33" s="17" t="s">
        <v>80</v>
      </c>
      <c r="W33" s="20">
        <v>0</v>
      </c>
      <c r="X33" s="20">
        <v>0</v>
      </c>
      <c r="Y33" s="20">
        <v>0</v>
      </c>
      <c r="Z33" s="20">
        <v>0</v>
      </c>
      <c r="AA33" s="20">
        <v>20</v>
      </c>
      <c r="AB33" s="20">
        <v>0</v>
      </c>
      <c r="AC33" s="20">
        <v>0</v>
      </c>
      <c r="AE33" s="13">
        <v>24</v>
      </c>
      <c r="AF33" s="17" t="s">
        <v>80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10</v>
      </c>
      <c r="AM33" s="20">
        <v>0</v>
      </c>
      <c r="AO33" s="13">
        <v>24</v>
      </c>
      <c r="AP33" s="17" t="s">
        <v>80</v>
      </c>
      <c r="AQ33" s="20">
        <v>0</v>
      </c>
      <c r="AR33" s="20">
        <v>0</v>
      </c>
      <c r="AS33" s="20">
        <v>0</v>
      </c>
      <c r="AT33" s="20">
        <v>10</v>
      </c>
      <c r="AU33" s="20">
        <v>0</v>
      </c>
      <c r="AV33" s="20">
        <v>0</v>
      </c>
      <c r="AW33" s="20">
        <v>15</v>
      </c>
      <c r="AY33" s="13">
        <v>24</v>
      </c>
      <c r="AZ33" s="17" t="s">
        <v>80</v>
      </c>
      <c r="BA33" s="20">
        <v>0</v>
      </c>
      <c r="BB33" s="20">
        <v>0</v>
      </c>
      <c r="BC33" s="20">
        <v>0</v>
      </c>
      <c r="BD33" s="20">
        <v>0</v>
      </c>
      <c r="BE33" s="20">
        <v>2</v>
      </c>
      <c r="BF33" s="20">
        <v>0</v>
      </c>
      <c r="BG33" s="20">
        <v>0</v>
      </c>
      <c r="BI33" s="13">
        <v>24</v>
      </c>
      <c r="BJ33" s="17" t="s">
        <v>80</v>
      </c>
      <c r="BK33" s="20">
        <v>2</v>
      </c>
      <c r="BL33" s="20">
        <v>0</v>
      </c>
      <c r="BM33" s="20">
        <v>2.4</v>
      </c>
      <c r="BN33" s="20">
        <v>2</v>
      </c>
      <c r="BO33" s="20">
        <v>2</v>
      </c>
      <c r="BP33" s="20">
        <v>2</v>
      </c>
      <c r="BQ33" s="20">
        <v>2</v>
      </c>
    </row>
    <row r="34" spans="1:69" ht="51" x14ac:dyDescent="0.25">
      <c r="A34" s="13">
        <v>25</v>
      </c>
      <c r="B34" s="17" t="s">
        <v>81</v>
      </c>
      <c r="C34" s="20">
        <v>36.5</v>
      </c>
      <c r="D34" s="20">
        <v>30</v>
      </c>
      <c r="E34" s="20">
        <v>33.6</v>
      </c>
      <c r="F34" s="20">
        <v>46.44</v>
      </c>
      <c r="G34" s="20">
        <v>46.4</v>
      </c>
      <c r="H34" s="20">
        <v>46.4</v>
      </c>
      <c r="I34" s="20">
        <v>46.4</v>
      </c>
      <c r="K34" s="13">
        <v>25</v>
      </c>
      <c r="L34" s="13" t="s">
        <v>81</v>
      </c>
      <c r="M34" s="20">
        <v>42</v>
      </c>
      <c r="N34" s="20">
        <v>67.56</v>
      </c>
      <c r="O34" s="20">
        <v>67.56</v>
      </c>
      <c r="P34" s="20">
        <v>63.84</v>
      </c>
      <c r="Q34" s="20">
        <v>65.75</v>
      </c>
      <c r="R34" s="20">
        <v>67.7</v>
      </c>
      <c r="S34" s="20">
        <v>69.75</v>
      </c>
      <c r="U34" s="13">
        <v>25</v>
      </c>
      <c r="V34" s="17" t="s">
        <v>81</v>
      </c>
      <c r="W34" s="20">
        <v>0</v>
      </c>
      <c r="X34" s="20">
        <v>0</v>
      </c>
      <c r="Y34" s="20">
        <v>0</v>
      </c>
      <c r="Z34" s="20">
        <v>9</v>
      </c>
      <c r="AA34" s="20">
        <v>0</v>
      </c>
      <c r="AB34" s="20">
        <v>0</v>
      </c>
      <c r="AC34" s="20">
        <v>20</v>
      </c>
      <c r="AE34" s="13">
        <v>25</v>
      </c>
      <c r="AF34" s="17" t="s">
        <v>81</v>
      </c>
      <c r="AG34" s="20">
        <v>30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9</v>
      </c>
      <c r="AO34" s="13">
        <v>25</v>
      </c>
      <c r="AP34" s="17" t="s">
        <v>81</v>
      </c>
      <c r="AQ34" s="20">
        <v>0</v>
      </c>
      <c r="AR34" s="20">
        <v>0</v>
      </c>
      <c r="AS34" s="20">
        <v>0</v>
      </c>
      <c r="AT34" s="20">
        <v>10</v>
      </c>
      <c r="AU34" s="20">
        <v>0</v>
      </c>
      <c r="AV34" s="20">
        <v>0</v>
      </c>
      <c r="AW34" s="20">
        <v>15</v>
      </c>
      <c r="AY34" s="13">
        <v>25</v>
      </c>
      <c r="AZ34" s="17" t="s">
        <v>81</v>
      </c>
      <c r="BA34" s="20">
        <v>0</v>
      </c>
      <c r="BB34" s="20">
        <v>0</v>
      </c>
      <c r="BC34" s="20">
        <v>0</v>
      </c>
      <c r="BD34" s="20">
        <v>0</v>
      </c>
      <c r="BE34" s="20">
        <v>2</v>
      </c>
      <c r="BF34" s="20">
        <v>0</v>
      </c>
      <c r="BG34" s="20">
        <v>0</v>
      </c>
      <c r="BI34" s="13">
        <v>25</v>
      </c>
      <c r="BJ34" s="17" t="s">
        <v>81</v>
      </c>
      <c r="BK34" s="20">
        <v>2</v>
      </c>
      <c r="BL34" s="20">
        <v>0</v>
      </c>
      <c r="BM34" s="20">
        <v>0</v>
      </c>
      <c r="BN34" s="20">
        <v>2</v>
      </c>
      <c r="BO34" s="20">
        <v>2</v>
      </c>
      <c r="BP34" s="20">
        <v>2</v>
      </c>
      <c r="BQ34" s="20">
        <v>2</v>
      </c>
    </row>
    <row r="35" spans="1:69" ht="25.5" x14ac:dyDescent="0.25">
      <c r="A35" s="13">
        <v>26</v>
      </c>
      <c r="B35" s="17" t="s">
        <v>82</v>
      </c>
      <c r="C35" s="20">
        <v>36.5</v>
      </c>
      <c r="D35" s="20">
        <v>30</v>
      </c>
      <c r="E35" s="20">
        <v>33.6</v>
      </c>
      <c r="F35" s="20">
        <v>46.44</v>
      </c>
      <c r="G35" s="20">
        <v>46.4</v>
      </c>
      <c r="H35" s="20">
        <v>46.4</v>
      </c>
      <c r="I35" s="20">
        <v>46.4</v>
      </c>
      <c r="K35" s="13">
        <v>26</v>
      </c>
      <c r="L35" s="13" t="s">
        <v>82</v>
      </c>
      <c r="M35" s="20">
        <v>42</v>
      </c>
      <c r="N35" s="20">
        <v>67.56</v>
      </c>
      <c r="O35" s="20">
        <v>67.56</v>
      </c>
      <c r="P35" s="20">
        <v>63.84</v>
      </c>
      <c r="Q35" s="20">
        <v>65.75</v>
      </c>
      <c r="R35" s="20">
        <v>67.7</v>
      </c>
      <c r="S35" s="20">
        <v>69.75</v>
      </c>
      <c r="U35" s="13">
        <v>26</v>
      </c>
      <c r="V35" s="17" t="s">
        <v>82</v>
      </c>
      <c r="W35" s="20">
        <v>0</v>
      </c>
      <c r="X35" s="20">
        <v>0</v>
      </c>
      <c r="Y35" s="20">
        <v>30</v>
      </c>
      <c r="Z35" s="20">
        <v>0</v>
      </c>
      <c r="AA35" s="20">
        <v>0</v>
      </c>
      <c r="AB35" s="20">
        <v>20</v>
      </c>
      <c r="AC35" s="20">
        <v>0</v>
      </c>
      <c r="AE35" s="13">
        <v>26</v>
      </c>
      <c r="AF35" s="17" t="s">
        <v>82</v>
      </c>
      <c r="AG35" s="20">
        <v>20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9</v>
      </c>
      <c r="AO35" s="13">
        <v>26</v>
      </c>
      <c r="AP35" s="17" t="s">
        <v>82</v>
      </c>
      <c r="AQ35" s="20">
        <v>0</v>
      </c>
      <c r="AR35" s="20">
        <v>0</v>
      </c>
      <c r="AS35" s="20">
        <v>0</v>
      </c>
      <c r="AT35" s="20">
        <v>10</v>
      </c>
      <c r="AU35" s="20">
        <v>0</v>
      </c>
      <c r="AV35" s="20">
        <v>0</v>
      </c>
      <c r="AW35" s="20">
        <v>15</v>
      </c>
      <c r="AY35" s="13">
        <v>26</v>
      </c>
      <c r="AZ35" s="17" t="s">
        <v>82</v>
      </c>
      <c r="BA35" s="20">
        <v>0</v>
      </c>
      <c r="BB35" s="20">
        <v>0</v>
      </c>
      <c r="BC35" s="20">
        <v>0</v>
      </c>
      <c r="BD35" s="20">
        <v>0</v>
      </c>
      <c r="BE35" s="20">
        <v>2</v>
      </c>
      <c r="BF35" s="20">
        <v>0</v>
      </c>
      <c r="BG35" s="20">
        <v>0</v>
      </c>
      <c r="BI35" s="13">
        <v>26</v>
      </c>
      <c r="BJ35" s="17" t="s">
        <v>82</v>
      </c>
      <c r="BK35" s="20">
        <v>2</v>
      </c>
      <c r="BL35" s="20">
        <v>0</v>
      </c>
      <c r="BM35" s="20">
        <v>0</v>
      </c>
      <c r="BN35" s="20">
        <v>2</v>
      </c>
      <c r="BO35" s="20">
        <v>2</v>
      </c>
      <c r="BP35" s="20">
        <v>2</v>
      </c>
      <c r="BQ35" s="20">
        <v>2</v>
      </c>
    </row>
    <row r="36" spans="1:69" ht="51" x14ac:dyDescent="0.25">
      <c r="A36" s="13">
        <v>27</v>
      </c>
      <c r="B36" s="17" t="s">
        <v>83</v>
      </c>
      <c r="C36" s="20">
        <v>33.700000000000003</v>
      </c>
      <c r="D36" s="20">
        <v>30</v>
      </c>
      <c r="E36" s="20">
        <v>33.6</v>
      </c>
      <c r="F36" s="20">
        <v>42.84</v>
      </c>
      <c r="G36" s="20">
        <v>42.8</v>
      </c>
      <c r="H36" s="20">
        <v>42.8</v>
      </c>
      <c r="I36" s="20">
        <v>42.8</v>
      </c>
      <c r="K36" s="13">
        <v>27</v>
      </c>
      <c r="L36" s="13" t="s">
        <v>83</v>
      </c>
      <c r="M36" s="20">
        <v>42</v>
      </c>
      <c r="N36" s="20">
        <v>67.56</v>
      </c>
      <c r="O36" s="20">
        <v>67.56</v>
      </c>
      <c r="P36" s="20">
        <v>63.84</v>
      </c>
      <c r="Q36" s="20">
        <v>65.75</v>
      </c>
      <c r="R36" s="20">
        <v>67.7</v>
      </c>
      <c r="S36" s="20">
        <v>69.75</v>
      </c>
      <c r="U36" s="13">
        <v>27</v>
      </c>
      <c r="V36" s="17" t="s">
        <v>83</v>
      </c>
      <c r="W36" s="20">
        <v>0</v>
      </c>
      <c r="X36" s="20">
        <v>0</v>
      </c>
      <c r="Y36" s="20">
        <v>0</v>
      </c>
      <c r="Z36" s="20">
        <v>0</v>
      </c>
      <c r="AA36" s="20">
        <v>20</v>
      </c>
      <c r="AB36" s="20">
        <v>0</v>
      </c>
      <c r="AC36" s="20">
        <v>0</v>
      </c>
      <c r="AE36" s="13">
        <v>27</v>
      </c>
      <c r="AF36" s="17" t="s">
        <v>83</v>
      </c>
      <c r="AG36" s="20">
        <v>0</v>
      </c>
      <c r="AH36" s="20">
        <v>0</v>
      </c>
      <c r="AI36" s="20">
        <v>0</v>
      </c>
      <c r="AJ36" s="20">
        <v>0</v>
      </c>
      <c r="AK36" s="20">
        <v>10</v>
      </c>
      <c r="AL36" s="20">
        <v>0</v>
      </c>
      <c r="AM36" s="20">
        <v>0</v>
      </c>
      <c r="AO36" s="13">
        <v>27</v>
      </c>
      <c r="AP36" s="17" t="s">
        <v>83</v>
      </c>
      <c r="AQ36" s="20">
        <v>10</v>
      </c>
      <c r="AR36" s="20">
        <v>0</v>
      </c>
      <c r="AS36" s="20">
        <v>0</v>
      </c>
      <c r="AT36" s="20">
        <v>0</v>
      </c>
      <c r="AU36" s="20">
        <v>15</v>
      </c>
      <c r="AV36" s="20">
        <v>0</v>
      </c>
      <c r="AW36" s="20">
        <v>0</v>
      </c>
      <c r="AY36" s="13">
        <v>27</v>
      </c>
      <c r="AZ36" s="17" t="s">
        <v>83</v>
      </c>
      <c r="BA36" s="20">
        <v>0</v>
      </c>
      <c r="BB36" s="20">
        <v>0</v>
      </c>
      <c r="BC36" s="20">
        <v>0</v>
      </c>
      <c r="BD36" s="20">
        <v>0</v>
      </c>
      <c r="BE36" s="20">
        <v>2</v>
      </c>
      <c r="BF36" s="20">
        <v>0</v>
      </c>
      <c r="BG36" s="20">
        <v>0</v>
      </c>
      <c r="BI36" s="13">
        <v>27</v>
      </c>
      <c r="BJ36" s="17" t="s">
        <v>83</v>
      </c>
      <c r="BK36" s="20">
        <v>2</v>
      </c>
      <c r="BL36" s="20">
        <v>0</v>
      </c>
      <c r="BM36" s="20">
        <v>1.2</v>
      </c>
      <c r="BN36" s="20">
        <v>2</v>
      </c>
      <c r="BO36" s="20">
        <v>2</v>
      </c>
      <c r="BP36" s="20">
        <v>2</v>
      </c>
      <c r="BQ36" s="20">
        <v>2</v>
      </c>
    </row>
    <row r="37" spans="1:69" ht="51" x14ac:dyDescent="0.25">
      <c r="A37" s="13">
        <v>28</v>
      </c>
      <c r="B37" s="17" t="s">
        <v>84</v>
      </c>
      <c r="C37" s="20">
        <v>33.700000000000003</v>
      </c>
      <c r="D37" s="20">
        <v>30</v>
      </c>
      <c r="E37" s="20">
        <v>27.6</v>
      </c>
      <c r="F37" s="20">
        <v>42.84</v>
      </c>
      <c r="G37" s="20">
        <v>42.8</v>
      </c>
      <c r="H37" s="20">
        <v>42.8</v>
      </c>
      <c r="I37" s="20">
        <v>42.8</v>
      </c>
      <c r="K37" s="13">
        <v>28</v>
      </c>
      <c r="L37" s="13" t="s">
        <v>84</v>
      </c>
      <c r="M37" s="20">
        <v>42</v>
      </c>
      <c r="N37" s="20">
        <v>67.56</v>
      </c>
      <c r="O37" s="20">
        <v>67.56</v>
      </c>
      <c r="P37" s="20">
        <v>63.84</v>
      </c>
      <c r="Q37" s="20">
        <v>65.75</v>
      </c>
      <c r="R37" s="20">
        <v>67.7</v>
      </c>
      <c r="S37" s="20">
        <v>69.75</v>
      </c>
      <c r="U37" s="13">
        <v>28</v>
      </c>
      <c r="V37" s="17" t="s">
        <v>84</v>
      </c>
      <c r="W37" s="20">
        <v>0</v>
      </c>
      <c r="X37" s="20">
        <v>0</v>
      </c>
      <c r="Y37" s="20">
        <v>0</v>
      </c>
      <c r="Z37" s="20">
        <v>9</v>
      </c>
      <c r="AA37" s="20">
        <v>0</v>
      </c>
      <c r="AB37" s="20">
        <v>20</v>
      </c>
      <c r="AC37" s="20">
        <v>0</v>
      </c>
      <c r="AE37" s="13">
        <v>28</v>
      </c>
      <c r="AF37" s="17" t="s">
        <v>84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10</v>
      </c>
      <c r="AM37" s="20">
        <v>0</v>
      </c>
      <c r="AO37" s="13">
        <v>28</v>
      </c>
      <c r="AP37" s="17" t="s">
        <v>84</v>
      </c>
      <c r="AQ37" s="20">
        <v>25</v>
      </c>
      <c r="AR37" s="20">
        <v>0</v>
      </c>
      <c r="AS37" s="20">
        <v>0</v>
      </c>
      <c r="AT37" s="20">
        <v>0</v>
      </c>
      <c r="AU37" s="20">
        <v>15</v>
      </c>
      <c r="AV37" s="20">
        <v>0</v>
      </c>
      <c r="AW37" s="20">
        <v>0</v>
      </c>
      <c r="AY37" s="13">
        <v>28</v>
      </c>
      <c r="AZ37" s="17" t="s">
        <v>84</v>
      </c>
      <c r="BA37" s="20">
        <v>0</v>
      </c>
      <c r="BB37" s="20">
        <v>0</v>
      </c>
      <c r="BC37" s="20">
        <v>4</v>
      </c>
      <c r="BD37" s="20">
        <v>0</v>
      </c>
      <c r="BE37" s="20">
        <v>2</v>
      </c>
      <c r="BF37" s="20">
        <v>0</v>
      </c>
      <c r="BG37" s="20">
        <v>0</v>
      </c>
      <c r="BI37" s="13">
        <v>28</v>
      </c>
      <c r="BJ37" s="17" t="s">
        <v>84</v>
      </c>
      <c r="BK37" s="20">
        <v>2</v>
      </c>
      <c r="BL37" s="20">
        <v>0</v>
      </c>
      <c r="BM37" s="20">
        <v>13</v>
      </c>
      <c r="BN37" s="20">
        <v>2</v>
      </c>
      <c r="BO37" s="20">
        <v>2</v>
      </c>
      <c r="BP37" s="20">
        <v>2</v>
      </c>
      <c r="BQ37" s="20">
        <v>2</v>
      </c>
    </row>
    <row r="38" spans="1:69" ht="38.25" x14ac:dyDescent="0.25">
      <c r="A38" s="13">
        <v>29</v>
      </c>
      <c r="B38" s="17" t="s">
        <v>85</v>
      </c>
      <c r="C38" s="20">
        <v>40.5</v>
      </c>
      <c r="D38" s="20">
        <v>30</v>
      </c>
      <c r="E38" s="20">
        <v>33.6</v>
      </c>
      <c r="F38" s="20">
        <v>51.6</v>
      </c>
      <c r="G38" s="20">
        <v>51.6</v>
      </c>
      <c r="H38" s="20">
        <v>51.6</v>
      </c>
      <c r="I38" s="20">
        <v>51.6</v>
      </c>
      <c r="K38" s="13">
        <v>29</v>
      </c>
      <c r="L38" s="13" t="s">
        <v>85</v>
      </c>
      <c r="M38" s="20">
        <v>42</v>
      </c>
      <c r="N38" s="20">
        <v>67.56</v>
      </c>
      <c r="O38" s="20">
        <v>67.56</v>
      </c>
      <c r="P38" s="20">
        <v>63.84</v>
      </c>
      <c r="Q38" s="20">
        <v>65.75</v>
      </c>
      <c r="R38" s="20">
        <v>67.7</v>
      </c>
      <c r="S38" s="20">
        <v>69.75</v>
      </c>
      <c r="U38" s="13">
        <v>29</v>
      </c>
      <c r="V38" s="17" t="s">
        <v>85</v>
      </c>
      <c r="W38" s="20">
        <v>0</v>
      </c>
      <c r="X38" s="20">
        <v>0</v>
      </c>
      <c r="Y38" s="20">
        <v>0</v>
      </c>
      <c r="Z38" s="20">
        <v>9</v>
      </c>
      <c r="AA38" s="20">
        <v>0</v>
      </c>
      <c r="AB38" s="20">
        <v>0</v>
      </c>
      <c r="AC38" s="20">
        <v>20</v>
      </c>
      <c r="AE38" s="13">
        <v>29</v>
      </c>
      <c r="AF38" s="17" t="s">
        <v>85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9</v>
      </c>
      <c r="AO38" s="13">
        <v>29</v>
      </c>
      <c r="AP38" s="17" t="s">
        <v>85</v>
      </c>
      <c r="AQ38" s="20">
        <v>25</v>
      </c>
      <c r="AR38" s="20">
        <v>0</v>
      </c>
      <c r="AS38" s="20">
        <v>0</v>
      </c>
      <c r="AT38" s="20">
        <v>0</v>
      </c>
      <c r="AU38" s="20">
        <v>15</v>
      </c>
      <c r="AV38" s="20">
        <v>0</v>
      </c>
      <c r="AW38" s="20">
        <v>0</v>
      </c>
      <c r="AY38" s="13">
        <v>29</v>
      </c>
      <c r="AZ38" s="17" t="s">
        <v>85</v>
      </c>
      <c r="BA38" s="20">
        <v>0</v>
      </c>
      <c r="BB38" s="20">
        <v>0</v>
      </c>
      <c r="BC38" s="20">
        <v>0</v>
      </c>
      <c r="BD38" s="20">
        <v>0</v>
      </c>
      <c r="BE38" s="20">
        <v>2</v>
      </c>
      <c r="BF38" s="20">
        <v>0</v>
      </c>
      <c r="BG38" s="20">
        <v>0</v>
      </c>
      <c r="BI38" s="13">
        <v>29</v>
      </c>
      <c r="BJ38" s="17" t="s">
        <v>85</v>
      </c>
      <c r="BK38" s="20">
        <v>2</v>
      </c>
      <c r="BL38" s="20">
        <v>0</v>
      </c>
      <c r="BM38" s="20">
        <v>3.2</v>
      </c>
      <c r="BN38" s="20">
        <v>2</v>
      </c>
      <c r="BO38" s="20">
        <v>2</v>
      </c>
      <c r="BP38" s="20">
        <v>2</v>
      </c>
      <c r="BQ38" s="20">
        <v>2</v>
      </c>
    </row>
    <row r="39" spans="1:69" ht="38.25" x14ac:dyDescent="0.25">
      <c r="A39" s="13">
        <v>30</v>
      </c>
      <c r="B39" s="17" t="s">
        <v>86</v>
      </c>
      <c r="C39" s="20">
        <v>31.1</v>
      </c>
      <c r="D39" s="20">
        <v>30</v>
      </c>
      <c r="E39" s="20">
        <v>62.1</v>
      </c>
      <c r="F39" s="20">
        <v>39.6</v>
      </c>
      <c r="G39" s="20">
        <v>39.6</v>
      </c>
      <c r="H39" s="20">
        <v>39.6</v>
      </c>
      <c r="I39" s="20">
        <v>39.6</v>
      </c>
      <c r="K39" s="13">
        <v>30</v>
      </c>
      <c r="L39" s="13" t="s">
        <v>86</v>
      </c>
      <c r="M39" s="20">
        <v>42</v>
      </c>
      <c r="N39" s="20">
        <v>67.56</v>
      </c>
      <c r="O39" s="20">
        <v>67.56</v>
      </c>
      <c r="P39" s="20">
        <v>63.84</v>
      </c>
      <c r="Q39" s="20">
        <v>65.75</v>
      </c>
      <c r="R39" s="20">
        <v>67.7</v>
      </c>
      <c r="S39" s="20">
        <v>69.75</v>
      </c>
      <c r="U39" s="13">
        <v>30</v>
      </c>
      <c r="V39" s="17" t="s">
        <v>86</v>
      </c>
      <c r="W39" s="20">
        <v>20</v>
      </c>
      <c r="X39" s="20">
        <v>0</v>
      </c>
      <c r="Y39" s="20">
        <v>0</v>
      </c>
      <c r="Z39" s="20">
        <v>9</v>
      </c>
      <c r="AA39" s="20">
        <v>20</v>
      </c>
      <c r="AB39" s="20">
        <v>0</v>
      </c>
      <c r="AC39" s="20">
        <v>0</v>
      </c>
      <c r="AE39" s="13">
        <v>30</v>
      </c>
      <c r="AF39" s="17" t="s">
        <v>86</v>
      </c>
      <c r="AG39" s="20">
        <v>0</v>
      </c>
      <c r="AH39" s="20">
        <v>0</v>
      </c>
      <c r="AI39" s="20">
        <v>0</v>
      </c>
      <c r="AJ39" s="20">
        <v>0</v>
      </c>
      <c r="AK39" s="20">
        <v>10</v>
      </c>
      <c r="AL39" s="20">
        <v>0</v>
      </c>
      <c r="AM39" s="20">
        <v>0</v>
      </c>
      <c r="AO39" s="13">
        <v>30</v>
      </c>
      <c r="AP39" s="17" t="s">
        <v>86</v>
      </c>
      <c r="AQ39" s="20">
        <v>0</v>
      </c>
      <c r="AR39" s="20">
        <v>0</v>
      </c>
      <c r="AS39" s="20">
        <v>0</v>
      </c>
      <c r="AT39" s="20">
        <v>8.1</v>
      </c>
      <c r="AU39" s="20">
        <v>0</v>
      </c>
      <c r="AV39" s="20">
        <v>0</v>
      </c>
      <c r="AW39" s="20">
        <v>15</v>
      </c>
      <c r="AY39" s="13">
        <v>30</v>
      </c>
      <c r="AZ39" s="17" t="s">
        <v>86</v>
      </c>
      <c r="BA39" s="20">
        <v>0</v>
      </c>
      <c r="BB39" s="20">
        <v>0</v>
      </c>
      <c r="BC39" s="20">
        <v>3.6</v>
      </c>
      <c r="BD39" s="20">
        <v>0</v>
      </c>
      <c r="BE39" s="20">
        <v>2</v>
      </c>
      <c r="BF39" s="20">
        <v>0</v>
      </c>
      <c r="BG39" s="20">
        <v>0</v>
      </c>
      <c r="BI39" s="13">
        <v>30</v>
      </c>
      <c r="BJ39" s="17" t="s">
        <v>86</v>
      </c>
      <c r="BK39" s="20">
        <v>2</v>
      </c>
      <c r="BL39" s="20">
        <v>0</v>
      </c>
      <c r="BM39" s="20">
        <v>0</v>
      </c>
      <c r="BN39" s="20">
        <v>2</v>
      </c>
      <c r="BO39" s="20">
        <v>2</v>
      </c>
      <c r="BP39" s="20">
        <v>2</v>
      </c>
      <c r="BQ39" s="20">
        <v>2</v>
      </c>
    </row>
    <row r="40" spans="1:69" ht="38.25" x14ac:dyDescent="0.25">
      <c r="A40" s="13">
        <v>31</v>
      </c>
      <c r="B40" s="13" t="s">
        <v>94</v>
      </c>
      <c r="C40" s="27">
        <v>27.03</v>
      </c>
      <c r="D40" s="27">
        <v>18</v>
      </c>
      <c r="E40" s="27">
        <v>18</v>
      </c>
      <c r="F40" s="28">
        <v>42.84</v>
      </c>
      <c r="G40" s="28">
        <v>42.84</v>
      </c>
      <c r="H40" s="27">
        <v>42.84</v>
      </c>
      <c r="I40" s="27">
        <v>42.8</v>
      </c>
      <c r="K40" s="13">
        <v>31</v>
      </c>
      <c r="L40" s="13" t="s">
        <v>94</v>
      </c>
      <c r="M40" s="20">
        <v>42</v>
      </c>
      <c r="N40" s="20">
        <v>67.56</v>
      </c>
      <c r="O40" s="20">
        <v>67.56</v>
      </c>
      <c r="P40" s="20">
        <v>63.84</v>
      </c>
      <c r="Q40" s="20">
        <v>65.75</v>
      </c>
      <c r="R40" s="20">
        <v>67.7</v>
      </c>
      <c r="S40" s="20">
        <v>69.75</v>
      </c>
      <c r="U40" s="13">
        <v>31</v>
      </c>
      <c r="V40" s="13" t="s">
        <v>94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20</v>
      </c>
      <c r="AC40" s="20">
        <v>0</v>
      </c>
      <c r="AE40" s="13">
        <v>31</v>
      </c>
      <c r="AF40" s="13" t="s">
        <v>94</v>
      </c>
      <c r="AG40" s="20">
        <v>20</v>
      </c>
      <c r="AH40" s="20">
        <v>10.14</v>
      </c>
      <c r="AI40" s="20">
        <v>4.0999999999999996</v>
      </c>
      <c r="AJ40" s="20">
        <v>0</v>
      </c>
      <c r="AK40" s="20">
        <v>0</v>
      </c>
      <c r="AL40" s="20">
        <v>0</v>
      </c>
      <c r="AM40" s="20">
        <v>15</v>
      </c>
      <c r="AO40" s="13">
        <v>31</v>
      </c>
      <c r="AP40" s="13" t="s">
        <v>94</v>
      </c>
      <c r="AQ40" s="20">
        <v>46</v>
      </c>
      <c r="AR40" s="20">
        <v>18</v>
      </c>
      <c r="AS40" s="20">
        <v>18</v>
      </c>
      <c r="AT40" s="20">
        <v>10</v>
      </c>
      <c r="AU40" s="20">
        <v>15</v>
      </c>
      <c r="AV40" s="20">
        <v>0</v>
      </c>
      <c r="AW40" s="20">
        <v>15</v>
      </c>
      <c r="AY40" s="13">
        <v>31</v>
      </c>
      <c r="AZ40" s="13" t="s">
        <v>94</v>
      </c>
      <c r="BA40" s="20">
        <v>0</v>
      </c>
      <c r="BB40" s="20">
        <v>0</v>
      </c>
      <c r="BC40" s="20">
        <v>6</v>
      </c>
      <c r="BD40" s="20">
        <v>0</v>
      </c>
      <c r="BE40" s="20">
        <v>2</v>
      </c>
      <c r="BF40" s="20">
        <v>0</v>
      </c>
      <c r="BG40" s="20">
        <v>0</v>
      </c>
      <c r="BI40" s="13">
        <v>31</v>
      </c>
      <c r="BJ40" s="13" t="s">
        <v>94</v>
      </c>
      <c r="BK40" s="20">
        <v>2</v>
      </c>
      <c r="BL40" s="20">
        <v>0</v>
      </c>
      <c r="BM40" s="20">
        <v>4.4000000000000004</v>
      </c>
      <c r="BN40" s="20">
        <v>2</v>
      </c>
      <c r="BO40" s="20">
        <v>2</v>
      </c>
      <c r="BP40" s="20">
        <v>2</v>
      </c>
      <c r="BQ40" s="20">
        <v>2</v>
      </c>
    </row>
    <row r="41" spans="1:69" ht="38.25" x14ac:dyDescent="0.25">
      <c r="A41" s="13">
        <v>32</v>
      </c>
      <c r="B41" s="13" t="s">
        <v>95</v>
      </c>
      <c r="C41" s="20">
        <v>31.058</v>
      </c>
      <c r="D41" s="20">
        <v>12.3</v>
      </c>
      <c r="E41" s="20">
        <v>24</v>
      </c>
      <c r="F41" s="21">
        <v>39.5</v>
      </c>
      <c r="G41" s="21">
        <v>39.5</v>
      </c>
      <c r="H41" s="20">
        <v>39.5</v>
      </c>
      <c r="I41" s="20">
        <v>39.5</v>
      </c>
      <c r="K41" s="13">
        <v>32</v>
      </c>
      <c r="L41" s="13" t="s">
        <v>95</v>
      </c>
      <c r="M41" s="20">
        <v>42</v>
      </c>
      <c r="N41" s="20">
        <v>67.56</v>
      </c>
      <c r="O41" s="20">
        <v>67.56</v>
      </c>
      <c r="P41" s="20">
        <v>63.84</v>
      </c>
      <c r="Q41" s="20">
        <v>65.75</v>
      </c>
      <c r="R41" s="20">
        <v>67.7</v>
      </c>
      <c r="S41" s="20">
        <v>69.75</v>
      </c>
      <c r="U41" s="13">
        <v>32</v>
      </c>
      <c r="V41" s="13" t="s">
        <v>95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20</v>
      </c>
      <c r="AC41" s="20">
        <v>0</v>
      </c>
      <c r="AE41" s="13">
        <v>32</v>
      </c>
      <c r="AF41" s="13" t="s">
        <v>95</v>
      </c>
      <c r="AG41" s="20">
        <v>20</v>
      </c>
      <c r="AH41" s="20">
        <v>0</v>
      </c>
      <c r="AI41" s="20">
        <v>0</v>
      </c>
      <c r="AJ41" s="20">
        <v>0</v>
      </c>
      <c r="AK41" s="20">
        <v>20</v>
      </c>
      <c r="AL41" s="20">
        <v>0</v>
      </c>
      <c r="AM41" s="20">
        <v>19</v>
      </c>
      <c r="AO41" s="13">
        <v>32</v>
      </c>
      <c r="AP41" s="13" t="s">
        <v>95</v>
      </c>
      <c r="AQ41" s="20">
        <v>7</v>
      </c>
      <c r="AR41" s="20">
        <v>0</v>
      </c>
      <c r="AS41" s="20">
        <v>9.5</v>
      </c>
      <c r="AT41" s="20">
        <v>10</v>
      </c>
      <c r="AU41" s="20">
        <v>15</v>
      </c>
      <c r="AV41" s="20">
        <v>0</v>
      </c>
      <c r="AW41" s="20">
        <v>15</v>
      </c>
      <c r="AY41" s="13">
        <v>32</v>
      </c>
      <c r="AZ41" s="13" t="s">
        <v>95</v>
      </c>
      <c r="BA41" s="20">
        <v>0</v>
      </c>
      <c r="BB41" s="20">
        <v>0</v>
      </c>
      <c r="BC41" s="20">
        <v>0</v>
      </c>
      <c r="BD41" s="20">
        <v>0</v>
      </c>
      <c r="BE41" s="20">
        <v>2</v>
      </c>
      <c r="BF41" s="20">
        <v>0</v>
      </c>
      <c r="BG41" s="20">
        <v>0</v>
      </c>
      <c r="BI41" s="13">
        <v>32</v>
      </c>
      <c r="BJ41" s="13" t="s">
        <v>95</v>
      </c>
      <c r="BK41" s="20">
        <v>2</v>
      </c>
      <c r="BL41" s="20">
        <v>0</v>
      </c>
      <c r="BM41" s="20">
        <v>0.5</v>
      </c>
      <c r="BN41" s="20">
        <v>2</v>
      </c>
      <c r="BO41" s="20">
        <v>2</v>
      </c>
      <c r="BP41" s="20">
        <v>2</v>
      </c>
      <c r="BQ41" s="20">
        <v>2</v>
      </c>
    </row>
    <row r="42" spans="1:69" x14ac:dyDescent="0.25">
      <c r="A42" s="19"/>
      <c r="B42" s="19" t="s">
        <v>100</v>
      </c>
      <c r="C42" s="23">
        <f t="shared" ref="C42:I42" si="7">SUM(C24:C41)</f>
        <v>576.7879999999999</v>
      </c>
      <c r="D42" s="23">
        <f t="shared" si="7"/>
        <v>466.14000000000004</v>
      </c>
      <c r="E42" s="23">
        <f t="shared" si="7"/>
        <v>570.60000000000014</v>
      </c>
      <c r="F42" s="23">
        <f t="shared" si="7"/>
        <v>742.10000000000014</v>
      </c>
      <c r="G42" s="23">
        <f t="shared" si="7"/>
        <v>742.14</v>
      </c>
      <c r="H42" s="23">
        <f t="shared" si="7"/>
        <v>742.14</v>
      </c>
      <c r="I42" s="23">
        <f t="shared" si="7"/>
        <v>742.09999999999991</v>
      </c>
      <c r="K42" s="19"/>
      <c r="L42" s="19" t="s">
        <v>100</v>
      </c>
      <c r="M42" s="23">
        <f t="shared" ref="M42:S42" si="8">SUM(M24:M41)</f>
        <v>756</v>
      </c>
      <c r="N42" s="23">
        <f t="shared" si="8"/>
        <v>1216.0799999999995</v>
      </c>
      <c r="O42" s="23">
        <f t="shared" si="8"/>
        <v>1216.0799999999995</v>
      </c>
      <c r="P42" s="23">
        <f t="shared" si="8"/>
        <v>1149.1200000000003</v>
      </c>
      <c r="Q42" s="23">
        <f t="shared" si="8"/>
        <v>1183.5</v>
      </c>
      <c r="R42" s="23">
        <f t="shared" si="8"/>
        <v>1218.6000000000004</v>
      </c>
      <c r="S42" s="23">
        <f t="shared" si="8"/>
        <v>1255.5</v>
      </c>
      <c r="U42" s="19"/>
      <c r="V42" s="19" t="s">
        <v>100</v>
      </c>
      <c r="W42" s="23">
        <f t="shared" ref="W42:AC42" si="9">SUM(W24:W41)</f>
        <v>27</v>
      </c>
      <c r="X42" s="23">
        <f t="shared" si="9"/>
        <v>0</v>
      </c>
      <c r="Y42" s="23">
        <f t="shared" si="9"/>
        <v>30</v>
      </c>
      <c r="Z42" s="23">
        <f t="shared" si="9"/>
        <v>90</v>
      </c>
      <c r="AA42" s="23">
        <f t="shared" si="9"/>
        <v>100</v>
      </c>
      <c r="AB42" s="23">
        <f t="shared" si="9"/>
        <v>160</v>
      </c>
      <c r="AC42" s="23">
        <f t="shared" si="9"/>
        <v>99</v>
      </c>
      <c r="AE42" s="19"/>
      <c r="AF42" s="19" t="s">
        <v>100</v>
      </c>
      <c r="AG42" s="23">
        <f t="shared" ref="AG42:AM42" si="10">SUM(AG24:AG41)</f>
        <v>175</v>
      </c>
      <c r="AH42" s="23">
        <f t="shared" si="10"/>
        <v>10.14</v>
      </c>
      <c r="AI42" s="23">
        <f t="shared" si="10"/>
        <v>95.899999999999991</v>
      </c>
      <c r="AJ42" s="23">
        <f t="shared" si="10"/>
        <v>0</v>
      </c>
      <c r="AK42" s="23">
        <f t="shared" si="10"/>
        <v>68</v>
      </c>
      <c r="AL42" s="23">
        <f t="shared" si="10"/>
        <v>70</v>
      </c>
      <c r="AM42" s="23">
        <f t="shared" si="10"/>
        <v>77</v>
      </c>
      <c r="AO42" s="19"/>
      <c r="AP42" s="19" t="s">
        <v>100</v>
      </c>
      <c r="AQ42" s="23">
        <f t="shared" ref="AQ42:AW42" si="11">SUM(AQ24:AQ41)</f>
        <v>226</v>
      </c>
      <c r="AR42" s="23">
        <f t="shared" si="11"/>
        <v>30</v>
      </c>
      <c r="AS42" s="23">
        <f t="shared" si="11"/>
        <v>119.8</v>
      </c>
      <c r="AT42" s="23">
        <f t="shared" si="11"/>
        <v>78.099999999999994</v>
      </c>
      <c r="AU42" s="23">
        <f t="shared" si="11"/>
        <v>105</v>
      </c>
      <c r="AV42" s="23">
        <f t="shared" si="11"/>
        <v>75</v>
      </c>
      <c r="AW42" s="23">
        <f t="shared" si="11"/>
        <v>120</v>
      </c>
      <c r="AY42" s="19"/>
      <c r="AZ42" s="19" t="s">
        <v>100</v>
      </c>
      <c r="BA42" s="23">
        <f t="shared" ref="BA42:BG42" si="12">SUM(BA24:BA41)</f>
        <v>0</v>
      </c>
      <c r="BB42" s="23">
        <f t="shared" si="12"/>
        <v>0</v>
      </c>
      <c r="BC42" s="23">
        <f t="shared" si="12"/>
        <v>13.6</v>
      </c>
      <c r="BD42" s="23">
        <f t="shared" si="12"/>
        <v>0</v>
      </c>
      <c r="BE42" s="23">
        <f t="shared" si="12"/>
        <v>36</v>
      </c>
      <c r="BF42" s="23">
        <f t="shared" si="12"/>
        <v>0</v>
      </c>
      <c r="BG42" s="23">
        <f t="shared" si="12"/>
        <v>0</v>
      </c>
      <c r="BI42" s="19"/>
      <c r="BJ42" s="19" t="s">
        <v>100</v>
      </c>
      <c r="BK42" s="23">
        <f t="shared" ref="BK42" si="13">SUM(BK24:BK41)</f>
        <v>36</v>
      </c>
      <c r="BL42" s="23">
        <f t="shared" ref="BL42" si="14">SUM(BL24:BL41)</f>
        <v>0</v>
      </c>
      <c r="BM42" s="23">
        <f t="shared" ref="BM42" si="15">SUM(BM24:BM41)</f>
        <v>35.700000000000003</v>
      </c>
      <c r="BN42" s="23">
        <f t="shared" ref="BN42" si="16">SUM(BN24:BN41)</f>
        <v>36</v>
      </c>
      <c r="BO42" s="23">
        <f t="shared" ref="BO42" si="17">SUM(BO24:BO41)</f>
        <v>36</v>
      </c>
      <c r="BP42" s="23">
        <f t="shared" ref="BP42" si="18">SUM(BP24:BP41)</f>
        <v>36</v>
      </c>
      <c r="BQ42" s="23">
        <f t="shared" ref="BQ42" si="19">SUM(BQ24:BQ41)</f>
        <v>36</v>
      </c>
    </row>
    <row r="43" spans="1:69" x14ac:dyDescent="0.25">
      <c r="A43" s="13"/>
      <c r="B43" s="67" t="s">
        <v>87</v>
      </c>
      <c r="C43" s="67"/>
      <c r="D43" s="67"/>
      <c r="E43" s="67"/>
      <c r="F43" s="67"/>
      <c r="G43" s="67"/>
      <c r="H43" s="67"/>
      <c r="I43" s="67"/>
      <c r="K43" s="13"/>
      <c r="L43" s="67" t="s">
        <v>87</v>
      </c>
      <c r="M43" s="67"/>
      <c r="N43" s="67"/>
      <c r="O43" s="67"/>
      <c r="P43" s="67"/>
      <c r="Q43" s="67"/>
      <c r="R43" s="67"/>
      <c r="S43" s="67"/>
      <c r="U43" s="13"/>
      <c r="V43" s="67" t="s">
        <v>87</v>
      </c>
      <c r="W43" s="67"/>
      <c r="X43" s="67"/>
      <c r="Y43" s="67"/>
      <c r="Z43" s="67"/>
      <c r="AA43" s="67"/>
      <c r="AB43" s="67"/>
      <c r="AC43" s="67"/>
      <c r="AE43" s="13"/>
      <c r="AF43" s="67" t="s">
        <v>87</v>
      </c>
      <c r="AG43" s="67"/>
      <c r="AH43" s="67"/>
      <c r="AI43" s="67"/>
      <c r="AJ43" s="67"/>
      <c r="AK43" s="67"/>
      <c r="AL43" s="67"/>
      <c r="AM43" s="67"/>
      <c r="AO43" s="13"/>
      <c r="AP43" s="67" t="s">
        <v>87</v>
      </c>
      <c r="AQ43" s="67"/>
      <c r="AR43" s="67"/>
      <c r="AS43" s="67"/>
      <c r="AT43" s="67"/>
      <c r="AU43" s="67"/>
      <c r="AV43" s="67"/>
      <c r="AW43" s="67"/>
      <c r="AY43" s="13"/>
      <c r="AZ43" s="67" t="s">
        <v>87</v>
      </c>
      <c r="BA43" s="67"/>
      <c r="BB43" s="67"/>
      <c r="BC43" s="67"/>
      <c r="BD43" s="67"/>
      <c r="BE43" s="67"/>
      <c r="BF43" s="67"/>
      <c r="BG43" s="67"/>
      <c r="BI43" s="13"/>
      <c r="BJ43" s="67" t="s">
        <v>87</v>
      </c>
      <c r="BK43" s="67"/>
      <c r="BL43" s="67"/>
      <c r="BM43" s="67"/>
      <c r="BN43" s="67"/>
      <c r="BO43" s="67"/>
      <c r="BP43" s="67"/>
      <c r="BQ43" s="67"/>
    </row>
    <row r="44" spans="1:69" ht="38.25" x14ac:dyDescent="0.25">
      <c r="A44" s="13">
        <v>33</v>
      </c>
      <c r="B44" s="13" t="s">
        <v>96</v>
      </c>
      <c r="C44" s="20">
        <v>17.600000000000001</v>
      </c>
      <c r="D44" s="20">
        <v>0</v>
      </c>
      <c r="E44" s="20">
        <v>0</v>
      </c>
      <c r="F44" s="22">
        <v>22.4</v>
      </c>
      <c r="G44" s="21">
        <v>22.4</v>
      </c>
      <c r="H44" s="20">
        <v>22.4</v>
      </c>
      <c r="I44" s="20">
        <v>22.4</v>
      </c>
      <c r="K44" s="13">
        <v>33</v>
      </c>
      <c r="L44" s="13" t="s">
        <v>96</v>
      </c>
      <c r="M44" s="20">
        <v>42</v>
      </c>
      <c r="N44" s="20">
        <v>64.7</v>
      </c>
      <c r="O44" s="20">
        <v>67.56</v>
      </c>
      <c r="P44" s="22">
        <v>63.84</v>
      </c>
      <c r="Q44" s="22">
        <v>65.75</v>
      </c>
      <c r="R44" s="22">
        <v>67.7</v>
      </c>
      <c r="S44" s="8">
        <v>69.75</v>
      </c>
      <c r="U44" s="13">
        <v>33</v>
      </c>
      <c r="V44" s="13" t="s">
        <v>96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20</v>
      </c>
      <c r="AC44" s="20">
        <v>0</v>
      </c>
      <c r="AE44" s="13">
        <v>33</v>
      </c>
      <c r="AF44" s="13" t="s">
        <v>96</v>
      </c>
      <c r="AG44" s="20">
        <v>0</v>
      </c>
      <c r="AH44" s="20">
        <v>0</v>
      </c>
      <c r="AI44" s="20">
        <v>0</v>
      </c>
      <c r="AJ44" s="20">
        <v>0</v>
      </c>
      <c r="AK44" s="20">
        <v>20</v>
      </c>
      <c r="AL44" s="20">
        <v>0</v>
      </c>
      <c r="AM44" s="20">
        <v>15</v>
      </c>
      <c r="AO44" s="13">
        <v>33</v>
      </c>
      <c r="AP44" s="13" t="s">
        <v>96</v>
      </c>
      <c r="AQ44" s="20">
        <v>0</v>
      </c>
      <c r="AR44" s="20">
        <v>0</v>
      </c>
      <c r="AS44" s="20">
        <v>0</v>
      </c>
      <c r="AT44" s="20">
        <v>0</v>
      </c>
      <c r="AU44" s="20">
        <v>15</v>
      </c>
      <c r="AV44" s="20">
        <v>0</v>
      </c>
      <c r="AW44" s="20">
        <v>15</v>
      </c>
      <c r="AY44" s="13">
        <v>33</v>
      </c>
      <c r="AZ44" s="13" t="s">
        <v>96</v>
      </c>
      <c r="BA44" s="20">
        <v>0</v>
      </c>
      <c r="BB44" s="20">
        <v>0</v>
      </c>
      <c r="BC44" s="20">
        <v>0</v>
      </c>
      <c r="BD44" s="20">
        <v>0</v>
      </c>
      <c r="BE44" s="20">
        <v>2</v>
      </c>
      <c r="BF44" s="20">
        <v>0</v>
      </c>
      <c r="BG44" s="20">
        <v>0</v>
      </c>
      <c r="BI44" s="13">
        <v>33</v>
      </c>
      <c r="BJ44" s="13" t="s">
        <v>96</v>
      </c>
      <c r="BK44" s="20">
        <v>1</v>
      </c>
      <c r="BL44" s="20">
        <v>0</v>
      </c>
      <c r="BM44" s="20">
        <v>0</v>
      </c>
      <c r="BN44" s="20">
        <v>1</v>
      </c>
      <c r="BO44" s="20">
        <v>1</v>
      </c>
      <c r="BP44" s="20">
        <v>1</v>
      </c>
      <c r="BQ44" s="20">
        <v>1</v>
      </c>
    </row>
    <row r="45" spans="1:69" ht="38.25" x14ac:dyDescent="0.25">
      <c r="A45" s="13">
        <v>34</v>
      </c>
      <c r="B45" s="13" t="s">
        <v>88</v>
      </c>
      <c r="C45" s="20">
        <v>76.849999999999994</v>
      </c>
      <c r="D45" s="20">
        <v>67.2</v>
      </c>
      <c r="E45" s="20">
        <v>33.6</v>
      </c>
      <c r="F45" s="21">
        <v>97.8</v>
      </c>
      <c r="G45" s="21">
        <v>97.8</v>
      </c>
      <c r="H45" s="21">
        <v>97.8</v>
      </c>
      <c r="I45" s="20">
        <v>97.8</v>
      </c>
      <c r="K45" s="13">
        <v>34</v>
      </c>
      <c r="L45" s="13" t="s">
        <v>88</v>
      </c>
      <c r="M45" s="20">
        <v>84</v>
      </c>
      <c r="N45" s="20">
        <v>118.23</v>
      </c>
      <c r="O45" s="20">
        <v>67.56</v>
      </c>
      <c r="P45" s="21">
        <v>127.67</v>
      </c>
      <c r="Q45" s="21">
        <v>131.5</v>
      </c>
      <c r="R45" s="22">
        <v>135.4</v>
      </c>
      <c r="S45" s="8">
        <v>139.5</v>
      </c>
      <c r="U45" s="13">
        <v>34</v>
      </c>
      <c r="V45" s="13" t="s">
        <v>88</v>
      </c>
      <c r="W45" s="20">
        <v>0</v>
      </c>
      <c r="X45" s="20">
        <v>0</v>
      </c>
      <c r="Y45" s="20">
        <v>0</v>
      </c>
      <c r="Z45" s="20">
        <v>10</v>
      </c>
      <c r="AA45" s="20">
        <v>0</v>
      </c>
      <c r="AB45" s="20">
        <v>0</v>
      </c>
      <c r="AC45" s="20">
        <v>30</v>
      </c>
      <c r="AE45" s="13">
        <v>34</v>
      </c>
      <c r="AF45" s="13" t="s">
        <v>88</v>
      </c>
      <c r="AG45" s="20">
        <v>18</v>
      </c>
      <c r="AH45" s="20">
        <v>0</v>
      </c>
      <c r="AI45" s="20">
        <v>0</v>
      </c>
      <c r="AJ45" s="20">
        <v>0</v>
      </c>
      <c r="AK45" s="20">
        <v>25</v>
      </c>
      <c r="AL45" s="20">
        <v>0</v>
      </c>
      <c r="AM45" s="20">
        <v>0</v>
      </c>
      <c r="AO45" s="13">
        <v>34</v>
      </c>
      <c r="AP45" s="13" t="s">
        <v>88</v>
      </c>
      <c r="AQ45" s="20">
        <v>20</v>
      </c>
      <c r="AR45" s="20">
        <v>0</v>
      </c>
      <c r="AS45" s="20">
        <v>0</v>
      </c>
      <c r="AT45" s="20">
        <v>9.74</v>
      </c>
      <c r="AU45" s="20">
        <v>0</v>
      </c>
      <c r="AV45" s="20">
        <v>18</v>
      </c>
      <c r="AW45" s="20">
        <v>0</v>
      </c>
      <c r="AY45" s="13">
        <v>34</v>
      </c>
      <c r="AZ45" s="13" t="s">
        <v>88</v>
      </c>
      <c r="BA45" s="20">
        <v>0</v>
      </c>
      <c r="BB45" s="20">
        <v>0</v>
      </c>
      <c r="BC45" s="20">
        <v>0</v>
      </c>
      <c r="BD45" s="20">
        <v>0</v>
      </c>
      <c r="BE45" s="20">
        <v>4</v>
      </c>
      <c r="BF45" s="20">
        <v>0</v>
      </c>
      <c r="BG45" s="20">
        <v>0</v>
      </c>
      <c r="BI45" s="13">
        <v>34</v>
      </c>
      <c r="BJ45" s="13" t="s">
        <v>88</v>
      </c>
      <c r="BK45" s="20">
        <v>3</v>
      </c>
      <c r="BL45" s="20">
        <v>0</v>
      </c>
      <c r="BM45" s="20">
        <v>0</v>
      </c>
      <c r="BN45" s="20">
        <v>3</v>
      </c>
      <c r="BO45" s="20">
        <v>3</v>
      </c>
      <c r="BP45" s="20">
        <v>3</v>
      </c>
      <c r="BQ45" s="20">
        <v>3</v>
      </c>
    </row>
    <row r="46" spans="1:69" ht="38.25" x14ac:dyDescent="0.25">
      <c r="A46" s="13">
        <v>35</v>
      </c>
      <c r="B46" s="13" t="s">
        <v>89</v>
      </c>
      <c r="C46" s="20">
        <v>81.099999999999994</v>
      </c>
      <c r="D46" s="20">
        <v>26.4</v>
      </c>
      <c r="E46" s="20">
        <v>26.4</v>
      </c>
      <c r="F46" s="21">
        <v>68.8</v>
      </c>
      <c r="G46" s="21">
        <v>68.8</v>
      </c>
      <c r="H46" s="21">
        <v>68.8</v>
      </c>
      <c r="I46" s="20">
        <v>68.8</v>
      </c>
      <c r="K46" s="13">
        <v>35</v>
      </c>
      <c r="L46" s="13" t="s">
        <v>89</v>
      </c>
      <c r="M46" s="20">
        <v>84</v>
      </c>
      <c r="N46" s="20">
        <v>67.56</v>
      </c>
      <c r="O46" s="20">
        <v>67.56</v>
      </c>
      <c r="P46" s="21">
        <v>63.84</v>
      </c>
      <c r="Q46" s="21">
        <v>65.75</v>
      </c>
      <c r="R46" s="22">
        <v>67.7</v>
      </c>
      <c r="S46" s="8">
        <v>69.75</v>
      </c>
      <c r="U46" s="13">
        <v>35</v>
      </c>
      <c r="V46" s="13" t="s">
        <v>89</v>
      </c>
      <c r="W46" s="20">
        <v>71</v>
      </c>
      <c r="X46" s="20">
        <v>22</v>
      </c>
      <c r="Y46" s="20">
        <v>0</v>
      </c>
      <c r="Z46" s="20">
        <v>15</v>
      </c>
      <c r="AA46" s="20">
        <v>0</v>
      </c>
      <c r="AB46" s="20">
        <v>30</v>
      </c>
      <c r="AC46" s="20">
        <v>0</v>
      </c>
      <c r="AE46" s="13">
        <v>35</v>
      </c>
      <c r="AF46" s="13" t="s">
        <v>89</v>
      </c>
      <c r="AG46" s="20">
        <v>20</v>
      </c>
      <c r="AH46" s="20">
        <v>31</v>
      </c>
      <c r="AI46" s="20">
        <v>0</v>
      </c>
      <c r="AJ46" s="20">
        <v>0</v>
      </c>
      <c r="AK46" s="20">
        <v>0</v>
      </c>
      <c r="AL46" s="20">
        <v>20</v>
      </c>
      <c r="AM46" s="20">
        <v>0</v>
      </c>
      <c r="AO46" s="13">
        <v>35</v>
      </c>
      <c r="AP46" s="13" t="s">
        <v>89</v>
      </c>
      <c r="AQ46" s="20">
        <v>0</v>
      </c>
      <c r="AR46" s="20">
        <v>0</v>
      </c>
      <c r="AS46" s="20">
        <v>0</v>
      </c>
      <c r="AT46" s="20">
        <v>14</v>
      </c>
      <c r="AU46" s="20">
        <v>0</v>
      </c>
      <c r="AV46" s="20">
        <v>0</v>
      </c>
      <c r="AW46" s="20">
        <v>28</v>
      </c>
      <c r="AY46" s="13">
        <v>35</v>
      </c>
      <c r="AZ46" s="13" t="s">
        <v>89</v>
      </c>
      <c r="BA46" s="20">
        <v>0</v>
      </c>
      <c r="BB46" s="20">
        <v>0</v>
      </c>
      <c r="BC46" s="20">
        <v>0</v>
      </c>
      <c r="BD46" s="20">
        <v>0</v>
      </c>
      <c r="BE46" s="20">
        <v>4</v>
      </c>
      <c r="BF46" s="20">
        <v>0</v>
      </c>
      <c r="BG46" s="20">
        <v>0</v>
      </c>
      <c r="BI46" s="13">
        <v>35</v>
      </c>
      <c r="BJ46" s="13" t="s">
        <v>89</v>
      </c>
      <c r="BK46" s="20">
        <v>3</v>
      </c>
      <c r="BL46" s="20">
        <v>0</v>
      </c>
      <c r="BM46" s="20">
        <v>0</v>
      </c>
      <c r="BN46" s="20">
        <v>3</v>
      </c>
      <c r="BO46" s="20">
        <v>3</v>
      </c>
      <c r="BP46" s="20">
        <v>3</v>
      </c>
      <c r="BQ46" s="20">
        <v>3</v>
      </c>
    </row>
    <row r="47" spans="1:69" ht="38.25" x14ac:dyDescent="0.25">
      <c r="A47" s="13">
        <v>36</v>
      </c>
      <c r="B47" s="13" t="s">
        <v>90</v>
      </c>
      <c r="C47" s="20">
        <v>20.9</v>
      </c>
      <c r="D47" s="20">
        <v>26.4</v>
      </c>
      <c r="E47" s="20">
        <v>26.4</v>
      </c>
      <c r="F47" s="21">
        <v>26.5</v>
      </c>
      <c r="G47" s="21">
        <v>26.5</v>
      </c>
      <c r="H47" s="21">
        <v>26.5</v>
      </c>
      <c r="I47" s="20">
        <v>26.5</v>
      </c>
      <c r="K47" s="13">
        <v>36</v>
      </c>
      <c r="L47" s="13" t="s">
        <v>90</v>
      </c>
      <c r="M47" s="20">
        <v>42</v>
      </c>
      <c r="N47" s="20">
        <v>67.56</v>
      </c>
      <c r="O47" s="20">
        <v>67.56</v>
      </c>
      <c r="P47" s="21">
        <v>63.84</v>
      </c>
      <c r="Q47" s="21">
        <v>65.75</v>
      </c>
      <c r="R47" s="22">
        <v>67.7</v>
      </c>
      <c r="S47" s="8">
        <v>69.75</v>
      </c>
      <c r="U47" s="13">
        <v>36</v>
      </c>
      <c r="V47" s="13" t="s">
        <v>90</v>
      </c>
      <c r="W47" s="20">
        <v>32</v>
      </c>
      <c r="X47" s="20">
        <v>8.8000000000000007</v>
      </c>
      <c r="Y47" s="20">
        <v>91</v>
      </c>
      <c r="Z47" s="20">
        <v>0</v>
      </c>
      <c r="AA47" s="20">
        <v>32</v>
      </c>
      <c r="AB47" s="20">
        <v>0</v>
      </c>
      <c r="AC47" s="20">
        <v>0</v>
      </c>
      <c r="AE47" s="13">
        <v>36</v>
      </c>
      <c r="AF47" s="13" t="s">
        <v>90</v>
      </c>
      <c r="AG47" s="20">
        <v>0</v>
      </c>
      <c r="AH47" s="20">
        <v>0</v>
      </c>
      <c r="AI47" s="20">
        <v>0</v>
      </c>
      <c r="AJ47" s="20">
        <v>0</v>
      </c>
      <c r="AK47" s="20">
        <v>20</v>
      </c>
      <c r="AL47" s="20">
        <v>0</v>
      </c>
      <c r="AM47" s="20">
        <v>0</v>
      </c>
      <c r="AO47" s="13">
        <v>36</v>
      </c>
      <c r="AP47" s="13" t="s">
        <v>90</v>
      </c>
      <c r="AQ47" s="20">
        <v>21</v>
      </c>
      <c r="AR47" s="20">
        <v>18.5</v>
      </c>
      <c r="AS47" s="20">
        <v>27</v>
      </c>
      <c r="AT47" s="20">
        <v>0</v>
      </c>
      <c r="AU47" s="20">
        <v>14</v>
      </c>
      <c r="AV47" s="20">
        <v>0</v>
      </c>
      <c r="AW47" s="20">
        <v>28</v>
      </c>
      <c r="AY47" s="13">
        <v>36</v>
      </c>
      <c r="AZ47" s="13" t="s">
        <v>90</v>
      </c>
      <c r="BA47" s="20">
        <v>0</v>
      </c>
      <c r="BB47" s="20">
        <v>0</v>
      </c>
      <c r="BC47" s="20">
        <v>0</v>
      </c>
      <c r="BD47" s="20">
        <v>0</v>
      </c>
      <c r="BE47" s="20">
        <v>2</v>
      </c>
      <c r="BF47" s="20">
        <v>0</v>
      </c>
      <c r="BG47" s="20">
        <v>0</v>
      </c>
      <c r="BI47" s="13">
        <v>36</v>
      </c>
      <c r="BJ47" s="13" t="s">
        <v>90</v>
      </c>
      <c r="BK47" s="20">
        <v>3</v>
      </c>
      <c r="BL47" s="20">
        <v>7.3</v>
      </c>
      <c r="BM47" s="20">
        <v>2.2999999999999998</v>
      </c>
      <c r="BN47" s="20">
        <v>2</v>
      </c>
      <c r="BO47" s="20">
        <v>2</v>
      </c>
      <c r="BP47" s="20">
        <v>2</v>
      </c>
      <c r="BQ47" s="20">
        <v>2</v>
      </c>
    </row>
    <row r="48" spans="1:69" ht="38.25" x14ac:dyDescent="0.25">
      <c r="A48" s="13"/>
      <c r="B48" s="13"/>
      <c r="C48" s="20"/>
      <c r="D48" s="20"/>
      <c r="E48" s="20"/>
      <c r="F48" s="21"/>
      <c r="G48" s="21"/>
      <c r="H48" s="21"/>
      <c r="I48" s="20"/>
      <c r="K48" s="13"/>
      <c r="L48" s="13"/>
      <c r="M48" s="20"/>
      <c r="N48" s="20"/>
      <c r="O48" s="20"/>
      <c r="P48" s="21"/>
      <c r="Q48" s="21"/>
      <c r="R48" s="22"/>
      <c r="S48" s="8"/>
      <c r="U48" s="13"/>
      <c r="V48" s="13"/>
      <c r="W48" s="20"/>
      <c r="X48" s="20"/>
      <c r="Y48" s="20"/>
      <c r="Z48" s="20"/>
      <c r="AA48" s="20"/>
      <c r="AB48" s="20"/>
      <c r="AC48" s="20"/>
      <c r="AE48" s="13"/>
      <c r="AF48" s="13"/>
      <c r="AG48" s="20"/>
      <c r="AH48" s="20"/>
      <c r="AI48" s="20"/>
      <c r="AJ48" s="20"/>
      <c r="AK48" s="20"/>
      <c r="AL48" s="20"/>
      <c r="AM48" s="20"/>
      <c r="AO48" s="13">
        <v>37</v>
      </c>
      <c r="AP48" s="13" t="s">
        <v>116</v>
      </c>
      <c r="AQ48" s="20">
        <v>0</v>
      </c>
      <c r="AR48" s="20">
        <v>0</v>
      </c>
      <c r="AS48" s="20">
        <v>0</v>
      </c>
      <c r="AT48" s="20">
        <v>0</v>
      </c>
      <c r="AU48" s="20">
        <v>0</v>
      </c>
      <c r="AV48" s="20">
        <v>18</v>
      </c>
      <c r="AW48" s="20">
        <v>0</v>
      </c>
      <c r="AY48" s="13">
        <v>37</v>
      </c>
      <c r="AZ48" s="29" t="s">
        <v>116</v>
      </c>
      <c r="BA48" s="20">
        <v>0</v>
      </c>
      <c r="BB48" s="20">
        <v>0</v>
      </c>
      <c r="BC48" s="20">
        <v>0</v>
      </c>
      <c r="BD48" s="20">
        <v>0</v>
      </c>
      <c r="BE48" s="20">
        <v>2</v>
      </c>
      <c r="BF48" s="20">
        <v>0</v>
      </c>
      <c r="BG48" s="20">
        <v>0</v>
      </c>
      <c r="BI48" s="13">
        <v>37</v>
      </c>
      <c r="BJ48" s="13" t="s">
        <v>116</v>
      </c>
      <c r="BK48" s="20">
        <v>2</v>
      </c>
      <c r="BL48" s="20">
        <v>0</v>
      </c>
      <c r="BM48" s="20">
        <v>0</v>
      </c>
      <c r="BN48" s="20">
        <v>1</v>
      </c>
      <c r="BO48" s="20">
        <v>1</v>
      </c>
      <c r="BP48" s="20">
        <v>1</v>
      </c>
      <c r="BQ48" s="20">
        <v>1</v>
      </c>
    </row>
    <row r="49" spans="1:69" s="24" customFormat="1" x14ac:dyDescent="0.25">
      <c r="A49" s="19"/>
      <c r="B49" s="19" t="s">
        <v>101</v>
      </c>
      <c r="C49" s="23">
        <f>SUM(C44:C47)</f>
        <v>196.45</v>
      </c>
      <c r="D49" s="23">
        <f t="shared" ref="D49:I49" si="20">SUM(D44:D47)</f>
        <v>120</v>
      </c>
      <c r="E49" s="23">
        <f t="shared" si="20"/>
        <v>86.4</v>
      </c>
      <c r="F49" s="23">
        <f t="shared" si="20"/>
        <v>215.5</v>
      </c>
      <c r="G49" s="23">
        <f t="shared" si="20"/>
        <v>215.5</v>
      </c>
      <c r="H49" s="23">
        <f t="shared" si="20"/>
        <v>215.5</v>
      </c>
      <c r="I49" s="23">
        <f t="shared" si="20"/>
        <v>215.5</v>
      </c>
      <c r="K49" s="19"/>
      <c r="L49" s="19" t="s">
        <v>101</v>
      </c>
      <c r="M49" s="23">
        <f>SUM(M44:M47)</f>
        <v>252</v>
      </c>
      <c r="N49" s="23">
        <f t="shared" ref="N49:S49" si="21">SUM(N44:N47)</f>
        <v>318.05</v>
      </c>
      <c r="O49" s="23">
        <f t="shared" si="21"/>
        <v>270.24</v>
      </c>
      <c r="P49" s="23">
        <f t="shared" si="21"/>
        <v>319.19</v>
      </c>
      <c r="Q49" s="23">
        <f t="shared" si="21"/>
        <v>328.75</v>
      </c>
      <c r="R49" s="23">
        <f t="shared" si="21"/>
        <v>338.5</v>
      </c>
      <c r="S49" s="23">
        <f t="shared" si="21"/>
        <v>348.75</v>
      </c>
      <c r="U49" s="19"/>
      <c r="V49" s="19" t="s">
        <v>101</v>
      </c>
      <c r="W49" s="23">
        <f>SUM(W44:W47)</f>
        <v>103</v>
      </c>
      <c r="X49" s="23">
        <f t="shared" ref="X49:AC49" si="22">SUM(X44:X47)</f>
        <v>30.8</v>
      </c>
      <c r="Y49" s="23">
        <f t="shared" si="22"/>
        <v>91</v>
      </c>
      <c r="Z49" s="23">
        <f t="shared" si="22"/>
        <v>25</v>
      </c>
      <c r="AA49" s="23">
        <f t="shared" si="22"/>
        <v>32</v>
      </c>
      <c r="AB49" s="23">
        <f t="shared" si="22"/>
        <v>50</v>
      </c>
      <c r="AC49" s="23">
        <f t="shared" si="22"/>
        <v>30</v>
      </c>
      <c r="AE49" s="19"/>
      <c r="AF49" s="19" t="s">
        <v>101</v>
      </c>
      <c r="AG49" s="23">
        <f>SUM(AG44:AG47)</f>
        <v>38</v>
      </c>
      <c r="AH49" s="23">
        <f t="shared" ref="AH49:AM49" si="23">SUM(AH44:AH47)</f>
        <v>31</v>
      </c>
      <c r="AI49" s="23">
        <f t="shared" si="23"/>
        <v>0</v>
      </c>
      <c r="AJ49" s="23">
        <f t="shared" si="23"/>
        <v>0</v>
      </c>
      <c r="AK49" s="23">
        <f t="shared" si="23"/>
        <v>65</v>
      </c>
      <c r="AL49" s="23">
        <f t="shared" si="23"/>
        <v>20</v>
      </c>
      <c r="AM49" s="23">
        <f t="shared" si="23"/>
        <v>15</v>
      </c>
      <c r="AO49" s="19"/>
      <c r="AP49" s="19" t="s">
        <v>101</v>
      </c>
      <c r="AQ49" s="23">
        <f>SUM(AQ44:AQ48)</f>
        <v>41</v>
      </c>
      <c r="AR49" s="23">
        <f t="shared" ref="AR49:AW49" si="24">SUM(AR44:AR48)</f>
        <v>18.5</v>
      </c>
      <c r="AS49" s="23">
        <f t="shared" si="24"/>
        <v>27</v>
      </c>
      <c r="AT49" s="23">
        <f t="shared" si="24"/>
        <v>23.740000000000002</v>
      </c>
      <c r="AU49" s="23">
        <f t="shared" si="24"/>
        <v>29</v>
      </c>
      <c r="AV49" s="23">
        <f t="shared" si="24"/>
        <v>36</v>
      </c>
      <c r="AW49" s="23">
        <f t="shared" si="24"/>
        <v>71</v>
      </c>
      <c r="AY49" s="19"/>
      <c r="AZ49" s="19" t="s">
        <v>101</v>
      </c>
      <c r="BA49" s="23">
        <f>SUM(BA44:BA48)</f>
        <v>0</v>
      </c>
      <c r="BB49" s="23">
        <f t="shared" ref="BB49:BG49" si="25">SUM(BB44:BB48)</f>
        <v>0</v>
      </c>
      <c r="BC49" s="23">
        <f t="shared" si="25"/>
        <v>0</v>
      </c>
      <c r="BD49" s="23">
        <f t="shared" si="25"/>
        <v>0</v>
      </c>
      <c r="BE49" s="23">
        <f t="shared" si="25"/>
        <v>14</v>
      </c>
      <c r="BF49" s="23">
        <f t="shared" si="25"/>
        <v>0</v>
      </c>
      <c r="BG49" s="23">
        <f t="shared" si="25"/>
        <v>0</v>
      </c>
      <c r="BI49" s="19"/>
      <c r="BJ49" s="19" t="s">
        <v>101</v>
      </c>
      <c r="BK49" s="23">
        <f>SUM(BK44:BK48)</f>
        <v>12</v>
      </c>
      <c r="BL49" s="23">
        <f t="shared" ref="BL49" si="26">SUM(BL44:BL48)</f>
        <v>7.3</v>
      </c>
      <c r="BM49" s="23">
        <f t="shared" ref="BM49" si="27">SUM(BM44:BM48)</f>
        <v>2.2999999999999998</v>
      </c>
      <c r="BN49" s="23">
        <f t="shared" ref="BN49" si="28">SUM(BN44:BN48)</f>
        <v>10</v>
      </c>
      <c r="BO49" s="23">
        <f t="shared" ref="BO49" si="29">SUM(BO44:BO48)</f>
        <v>10</v>
      </c>
      <c r="BP49" s="23">
        <f t="shared" ref="BP49" si="30">SUM(BP44:BP48)</f>
        <v>10</v>
      </c>
      <c r="BQ49" s="23">
        <f t="shared" ref="BQ49" si="31">SUM(BQ44:BQ48)</f>
        <v>10</v>
      </c>
    </row>
    <row r="50" spans="1:69" x14ac:dyDescent="0.25">
      <c r="A50" s="13"/>
      <c r="B50" s="19" t="s">
        <v>97</v>
      </c>
      <c r="C50" s="23">
        <f>SUM(C5:C21,C24:C41,C44:C47)</f>
        <v>1434.3999999999999</v>
      </c>
      <c r="D50" s="23">
        <f t="shared" ref="D50:I50" si="32">SUM(D5:D21,D24:D41,D44:D47)</f>
        <v>1229.94</v>
      </c>
      <c r="E50" s="23">
        <f t="shared" si="32"/>
        <v>1186.8000000000002</v>
      </c>
      <c r="F50" s="23">
        <f t="shared" si="32"/>
        <v>1798.4399999999996</v>
      </c>
      <c r="G50" s="23">
        <f t="shared" si="32"/>
        <v>1798.48</v>
      </c>
      <c r="H50" s="23">
        <f t="shared" si="32"/>
        <v>1798.48</v>
      </c>
      <c r="I50" s="23">
        <f t="shared" si="32"/>
        <v>1798.48</v>
      </c>
      <c r="K50" s="13"/>
      <c r="L50" s="19" t="s">
        <v>97</v>
      </c>
      <c r="M50" s="23">
        <f>SUM(M5:M21,M24:M41,M44:M47)</f>
        <v>1722</v>
      </c>
      <c r="N50" s="23">
        <f>SUM(N5:N21,N24:N41,N44:N47)</f>
        <v>2792.7099999999982</v>
      </c>
      <c r="O50" s="23">
        <f t="shared" ref="O50:S50" si="33">SUM(O5:O21,O24:O41,O44:O47)</f>
        <v>2769.9599999999987</v>
      </c>
      <c r="P50" s="23">
        <f>SUM(P5:P21,P24:P41,P44:P47)</f>
        <v>2617.4500000000003</v>
      </c>
      <c r="Q50" s="23">
        <f t="shared" si="33"/>
        <v>2761.5</v>
      </c>
      <c r="R50" s="23">
        <f t="shared" si="33"/>
        <v>2843.3999999999992</v>
      </c>
      <c r="S50" s="23">
        <f t="shared" si="33"/>
        <v>2929.5</v>
      </c>
      <c r="U50" s="13"/>
      <c r="V50" s="19" t="s">
        <v>97</v>
      </c>
      <c r="W50" s="23">
        <f>SUM(W5:W21,W24:W41,W44:W47)</f>
        <v>326</v>
      </c>
      <c r="X50" s="23">
        <f>SUM(X5:X21,X24:X41,X44:X47)</f>
        <v>77.8</v>
      </c>
      <c r="Y50" s="23">
        <f t="shared" ref="Y50:AC50" si="34">SUM(Y5:Y21,Y24:Y41,Y44:Y47)</f>
        <v>268.60000000000002</v>
      </c>
      <c r="Z50" s="23">
        <f>SUM(Z5:Z21,Z24:Z41,Z44:Z47)</f>
        <v>143</v>
      </c>
      <c r="AA50" s="23">
        <f t="shared" si="34"/>
        <v>264</v>
      </c>
      <c r="AB50" s="23">
        <f t="shared" si="34"/>
        <v>370</v>
      </c>
      <c r="AC50" s="23">
        <f t="shared" si="34"/>
        <v>189</v>
      </c>
      <c r="AE50" s="13"/>
      <c r="AF50" s="19" t="s">
        <v>97</v>
      </c>
      <c r="AG50" s="23">
        <f>SUM(AG5:AG21,AG24:AG41,AG44:AG47)</f>
        <v>427</v>
      </c>
      <c r="AH50" s="23">
        <f>SUM(AH5:AH21,AH24:AH41,AH44:AH47)</f>
        <v>254.74</v>
      </c>
      <c r="AI50" s="23">
        <f t="shared" ref="AI50" si="35">SUM(AI5:AI21,AI24:AI41,AI44:AI47)</f>
        <v>313.20000000000005</v>
      </c>
      <c r="AJ50" s="23">
        <f>SUM(AJ5:AJ21,AJ24:AJ41,AJ44:AJ47)</f>
        <v>0</v>
      </c>
      <c r="AK50" s="23">
        <f t="shared" ref="AK50:AM50" si="36">SUM(AK5:AK21,AK24:AK41,AK44:AK47)</f>
        <v>169</v>
      </c>
      <c r="AL50" s="23">
        <f t="shared" si="36"/>
        <v>180.5</v>
      </c>
      <c r="AM50" s="23">
        <f t="shared" si="36"/>
        <v>223.5</v>
      </c>
      <c r="AO50" s="13"/>
      <c r="AP50" s="19" t="s">
        <v>97</v>
      </c>
      <c r="AQ50" s="23">
        <f>SUM(AQ5:AQ21,AQ24:AQ41,AQ44:AQ48)</f>
        <v>409</v>
      </c>
      <c r="AR50" s="23">
        <f t="shared" ref="AR50:AW50" si="37">SUM(AR5:AR21,AR24:AR41,AR44:AR48)</f>
        <v>82</v>
      </c>
      <c r="AS50" s="23">
        <f t="shared" si="37"/>
        <v>212.8</v>
      </c>
      <c r="AT50" s="23">
        <f t="shared" si="37"/>
        <v>180</v>
      </c>
      <c r="AU50" s="23">
        <f t="shared" si="37"/>
        <v>294.5</v>
      </c>
      <c r="AV50" s="23">
        <f t="shared" si="37"/>
        <v>211</v>
      </c>
      <c r="AW50" s="23">
        <f t="shared" si="37"/>
        <v>316</v>
      </c>
      <c r="AY50" s="13"/>
      <c r="AZ50" s="19" t="s">
        <v>97</v>
      </c>
      <c r="BA50" s="23">
        <f>SUM(BA5:BA21,BA24:BA41,BA44:BA48)</f>
        <v>0</v>
      </c>
      <c r="BB50" s="23">
        <f t="shared" ref="BB50:BG50" si="38">SUM(BB5:BB21,BB24:BB41,BB44:BB48)</f>
        <v>0</v>
      </c>
      <c r="BC50" s="23">
        <f t="shared" si="38"/>
        <v>23.6</v>
      </c>
      <c r="BD50" s="23">
        <f t="shared" si="38"/>
        <v>0</v>
      </c>
      <c r="BE50" s="23">
        <f t="shared" si="38"/>
        <v>84</v>
      </c>
      <c r="BF50" s="23">
        <f t="shared" si="38"/>
        <v>0</v>
      </c>
      <c r="BG50" s="23">
        <f t="shared" si="38"/>
        <v>0</v>
      </c>
      <c r="BI50" s="13"/>
      <c r="BJ50" s="19" t="s">
        <v>97</v>
      </c>
      <c r="BK50" s="23">
        <f>SUM(BK5:BK21,BK24:BK41,BK44:BK48)</f>
        <v>86</v>
      </c>
      <c r="BL50" s="23">
        <f t="shared" ref="BL50:BQ50" si="39">SUM(BL5:BL21,BL24:BL41,BL44:BL48)</f>
        <v>30</v>
      </c>
      <c r="BM50" s="23">
        <f t="shared" si="39"/>
        <v>47.8</v>
      </c>
      <c r="BN50" s="23">
        <f>SUM(BN5:BN21,BN24:BN41,BN44:BN48)</f>
        <v>84</v>
      </c>
      <c r="BO50" s="23">
        <f t="shared" si="39"/>
        <v>84</v>
      </c>
      <c r="BP50" s="23">
        <f t="shared" si="39"/>
        <v>84</v>
      </c>
      <c r="BQ50" s="23">
        <f t="shared" si="39"/>
        <v>84</v>
      </c>
    </row>
    <row r="51" spans="1:69" x14ac:dyDescent="0.25">
      <c r="A51" s="13"/>
      <c r="B51" s="13"/>
      <c r="C51" s="13"/>
      <c r="D51" s="13"/>
      <c r="E51" s="13"/>
      <c r="F51" s="72"/>
      <c r="G51" s="72"/>
      <c r="H51" s="13"/>
      <c r="I51" s="13"/>
      <c r="K51" s="13"/>
      <c r="L51" s="13"/>
      <c r="M51" s="13"/>
      <c r="N51" s="13"/>
      <c r="O51" s="13"/>
      <c r="P51" s="72"/>
      <c r="Q51" s="72"/>
      <c r="R51" s="13"/>
      <c r="S51" s="13"/>
      <c r="U51" s="13"/>
      <c r="V51" s="13"/>
      <c r="W51" s="13"/>
      <c r="X51" s="13"/>
      <c r="Y51" s="13"/>
      <c r="Z51" s="72"/>
      <c r="AA51" s="72"/>
      <c r="AB51" s="13"/>
      <c r="AC51" s="13"/>
      <c r="AE51" s="13"/>
      <c r="AF51" s="13"/>
      <c r="AG51" s="13"/>
      <c r="AH51" s="13"/>
      <c r="AI51" s="13"/>
      <c r="AJ51" s="72"/>
      <c r="AK51" s="72"/>
      <c r="AL51" s="13"/>
      <c r="AM51" s="13"/>
      <c r="AO51" s="13"/>
      <c r="AP51" s="13"/>
      <c r="AQ51" s="13"/>
      <c r="AR51" s="13"/>
      <c r="AS51" s="13"/>
      <c r="AT51" s="72"/>
      <c r="AU51" s="72"/>
      <c r="AV51" s="13"/>
      <c r="AW51" s="13"/>
      <c r="AY51" s="13"/>
      <c r="AZ51" s="13"/>
      <c r="BA51" s="13"/>
      <c r="BB51" s="13"/>
      <c r="BC51" s="13"/>
      <c r="BD51" s="72"/>
      <c r="BE51" s="72"/>
      <c r="BF51" s="13"/>
      <c r="BG51" s="13"/>
      <c r="BI51" s="13"/>
      <c r="BJ51" s="13"/>
      <c r="BK51" s="13"/>
      <c r="BL51" s="13"/>
      <c r="BM51" s="13"/>
      <c r="BN51" s="72"/>
      <c r="BO51" s="72"/>
      <c r="BP51" s="13"/>
      <c r="BQ51" s="13"/>
    </row>
    <row r="52" spans="1:69" s="34" customFormat="1" ht="12.75" x14ac:dyDescent="0.2">
      <c r="A52" s="35"/>
      <c r="B52" s="36" t="s">
        <v>119</v>
      </c>
      <c r="C52" s="37">
        <f>C49+C22</f>
        <v>857.61200000000008</v>
      </c>
      <c r="D52" s="37">
        <f t="shared" ref="D52:I52" si="40">D49+D22</f>
        <v>763.8</v>
      </c>
      <c r="E52" s="37">
        <f t="shared" si="40"/>
        <v>616.19999999999993</v>
      </c>
      <c r="F52" s="37">
        <f t="shared" si="40"/>
        <v>1056.3400000000001</v>
      </c>
      <c r="G52" s="37">
        <f t="shared" si="40"/>
        <v>1056.3400000000001</v>
      </c>
      <c r="H52" s="37">
        <f t="shared" si="40"/>
        <v>1056.3400000000001</v>
      </c>
      <c r="I52" s="37">
        <f t="shared" si="40"/>
        <v>1056.3800000000001</v>
      </c>
      <c r="K52" s="35"/>
      <c r="L52" s="36" t="s">
        <v>119</v>
      </c>
      <c r="M52" s="37">
        <f>M49+M22</f>
        <v>966</v>
      </c>
      <c r="N52" s="37">
        <f t="shared" ref="N52:S52" si="41">N49+N22</f>
        <v>1576.6299999999994</v>
      </c>
      <c r="O52" s="37">
        <f t="shared" si="41"/>
        <v>1553.8799999999997</v>
      </c>
      <c r="P52" s="37">
        <f t="shared" si="41"/>
        <v>1468.3300000000004</v>
      </c>
      <c r="Q52" s="37">
        <f t="shared" si="41"/>
        <v>1578</v>
      </c>
      <c r="R52" s="37">
        <f t="shared" si="41"/>
        <v>1624.8000000000004</v>
      </c>
      <c r="S52" s="37">
        <f t="shared" si="41"/>
        <v>1674</v>
      </c>
      <c r="U52" s="35"/>
      <c r="V52" s="36" t="s">
        <v>119</v>
      </c>
      <c r="W52" s="37">
        <f>W49+W22</f>
        <v>299</v>
      </c>
      <c r="X52" s="37">
        <f t="shared" ref="X52:AC52" si="42">X49+X22</f>
        <v>77.8</v>
      </c>
      <c r="Y52" s="37">
        <f t="shared" si="42"/>
        <v>238.6</v>
      </c>
      <c r="Z52" s="37">
        <f t="shared" si="42"/>
        <v>53</v>
      </c>
      <c r="AA52" s="37">
        <f t="shared" si="42"/>
        <v>164</v>
      </c>
      <c r="AB52" s="37">
        <f t="shared" si="42"/>
        <v>210</v>
      </c>
      <c r="AC52" s="37">
        <f t="shared" si="42"/>
        <v>90</v>
      </c>
      <c r="AE52" s="35"/>
      <c r="AF52" s="36" t="s">
        <v>119</v>
      </c>
      <c r="AG52" s="37">
        <f>AG49+AG22</f>
        <v>252</v>
      </c>
      <c r="AH52" s="37">
        <f t="shared" ref="AH52:AM52" si="43">AH49+AH22</f>
        <v>244.60000000000002</v>
      </c>
      <c r="AI52" s="37">
        <f t="shared" si="43"/>
        <v>217.3</v>
      </c>
      <c r="AJ52" s="37">
        <f t="shared" si="43"/>
        <v>0</v>
      </c>
      <c r="AK52" s="37">
        <f t="shared" si="43"/>
        <v>101</v>
      </c>
      <c r="AL52" s="37">
        <f t="shared" si="43"/>
        <v>110.5</v>
      </c>
      <c r="AM52" s="37">
        <f t="shared" si="43"/>
        <v>146.5</v>
      </c>
      <c r="AO52" s="35"/>
      <c r="AP52" s="36" t="s">
        <v>119</v>
      </c>
      <c r="AQ52" s="37">
        <f>AQ49+AQ22</f>
        <v>183</v>
      </c>
      <c r="AR52" s="37">
        <f t="shared" ref="AR52:AW52" si="44">AR49+AR22</f>
        <v>52</v>
      </c>
      <c r="AS52" s="37">
        <f t="shared" si="44"/>
        <v>93</v>
      </c>
      <c r="AT52" s="37">
        <f t="shared" si="44"/>
        <v>101.9</v>
      </c>
      <c r="AU52" s="37">
        <f t="shared" si="44"/>
        <v>189.5</v>
      </c>
      <c r="AV52" s="37">
        <f t="shared" si="44"/>
        <v>136</v>
      </c>
      <c r="AW52" s="37">
        <f t="shared" si="44"/>
        <v>196</v>
      </c>
      <c r="AY52" s="35"/>
      <c r="AZ52" s="36" t="s">
        <v>119</v>
      </c>
      <c r="BA52" s="37">
        <f>BA49+BA22</f>
        <v>0</v>
      </c>
      <c r="BB52" s="37">
        <f t="shared" ref="BB52:BG52" si="45">BB49+BB22</f>
        <v>0</v>
      </c>
      <c r="BC52" s="37">
        <f t="shared" si="45"/>
        <v>10</v>
      </c>
      <c r="BD52" s="37">
        <f t="shared" si="45"/>
        <v>0</v>
      </c>
      <c r="BE52" s="37">
        <f t="shared" si="45"/>
        <v>48</v>
      </c>
      <c r="BF52" s="37">
        <f t="shared" si="45"/>
        <v>0</v>
      </c>
      <c r="BG52" s="37">
        <f t="shared" si="45"/>
        <v>0</v>
      </c>
      <c r="BI52" s="35"/>
      <c r="BJ52" s="36" t="s">
        <v>119</v>
      </c>
      <c r="BK52" s="37">
        <f>BK49+BK22</f>
        <v>50</v>
      </c>
      <c r="BL52" s="37">
        <f t="shared" ref="BL52:BQ52" si="46">BL49+BL22</f>
        <v>30</v>
      </c>
      <c r="BM52" s="37">
        <f t="shared" si="46"/>
        <v>12.100000000000001</v>
      </c>
      <c r="BN52" s="37">
        <f t="shared" si="46"/>
        <v>48</v>
      </c>
      <c r="BO52" s="37">
        <f t="shared" si="46"/>
        <v>48</v>
      </c>
      <c r="BP52" s="37">
        <f t="shared" si="46"/>
        <v>48</v>
      </c>
      <c r="BQ52" s="37">
        <f t="shared" si="46"/>
        <v>48</v>
      </c>
    </row>
    <row r="53" spans="1:69" x14ac:dyDescent="0.25">
      <c r="A53" s="35"/>
      <c r="B53" s="36" t="s">
        <v>70</v>
      </c>
      <c r="C53" s="37">
        <f>C42</f>
        <v>576.7879999999999</v>
      </c>
      <c r="D53" s="37">
        <f t="shared" ref="D53:I53" si="47">D42</f>
        <v>466.14000000000004</v>
      </c>
      <c r="E53" s="37">
        <f t="shared" si="47"/>
        <v>570.60000000000014</v>
      </c>
      <c r="F53" s="37">
        <f t="shared" si="47"/>
        <v>742.10000000000014</v>
      </c>
      <c r="G53" s="37">
        <f t="shared" si="47"/>
        <v>742.14</v>
      </c>
      <c r="H53" s="37">
        <f t="shared" si="47"/>
        <v>742.14</v>
      </c>
      <c r="I53" s="37">
        <f t="shared" si="47"/>
        <v>742.09999999999991</v>
      </c>
      <c r="K53" s="35"/>
      <c r="L53" s="36" t="s">
        <v>70</v>
      </c>
      <c r="M53" s="37">
        <f>M42</f>
        <v>756</v>
      </c>
      <c r="N53" s="37">
        <f t="shared" ref="N53:S53" si="48">N42</f>
        <v>1216.0799999999995</v>
      </c>
      <c r="O53" s="37">
        <f t="shared" si="48"/>
        <v>1216.0799999999995</v>
      </c>
      <c r="P53" s="37">
        <f t="shared" si="48"/>
        <v>1149.1200000000003</v>
      </c>
      <c r="Q53" s="37">
        <f t="shared" si="48"/>
        <v>1183.5</v>
      </c>
      <c r="R53" s="37">
        <f t="shared" si="48"/>
        <v>1218.6000000000004</v>
      </c>
      <c r="S53" s="37">
        <f t="shared" si="48"/>
        <v>1255.5</v>
      </c>
      <c r="U53" s="35"/>
      <c r="V53" s="36" t="s">
        <v>70</v>
      </c>
      <c r="W53" s="37">
        <f>W42</f>
        <v>27</v>
      </c>
      <c r="X53" s="37">
        <f t="shared" ref="X53:AC53" si="49">X42</f>
        <v>0</v>
      </c>
      <c r="Y53" s="37">
        <f t="shared" si="49"/>
        <v>30</v>
      </c>
      <c r="Z53" s="37">
        <f t="shared" si="49"/>
        <v>90</v>
      </c>
      <c r="AA53" s="37">
        <f t="shared" si="49"/>
        <v>100</v>
      </c>
      <c r="AB53" s="37">
        <f t="shared" si="49"/>
        <v>160</v>
      </c>
      <c r="AC53" s="37">
        <f t="shared" si="49"/>
        <v>99</v>
      </c>
      <c r="AE53" s="35"/>
      <c r="AF53" s="36" t="s">
        <v>70</v>
      </c>
      <c r="AG53" s="37">
        <f>AG42</f>
        <v>175</v>
      </c>
      <c r="AH53" s="37">
        <f t="shared" ref="AH53:AM53" si="50">AH42</f>
        <v>10.14</v>
      </c>
      <c r="AI53" s="37">
        <f t="shared" si="50"/>
        <v>95.899999999999991</v>
      </c>
      <c r="AJ53" s="37">
        <f t="shared" si="50"/>
        <v>0</v>
      </c>
      <c r="AK53" s="37">
        <f t="shared" si="50"/>
        <v>68</v>
      </c>
      <c r="AL53" s="37">
        <f t="shared" si="50"/>
        <v>70</v>
      </c>
      <c r="AM53" s="37">
        <f t="shared" si="50"/>
        <v>77</v>
      </c>
      <c r="AO53" s="35"/>
      <c r="AP53" s="36" t="s">
        <v>70</v>
      </c>
      <c r="AQ53" s="37">
        <f>AQ42</f>
        <v>226</v>
      </c>
      <c r="AR53" s="37">
        <f t="shared" ref="AR53:AW53" si="51">AR42</f>
        <v>30</v>
      </c>
      <c r="AS53" s="37">
        <f t="shared" si="51"/>
        <v>119.8</v>
      </c>
      <c r="AT53" s="37">
        <f t="shared" si="51"/>
        <v>78.099999999999994</v>
      </c>
      <c r="AU53" s="37">
        <f t="shared" si="51"/>
        <v>105</v>
      </c>
      <c r="AV53" s="37">
        <f t="shared" si="51"/>
        <v>75</v>
      </c>
      <c r="AW53" s="37">
        <f t="shared" si="51"/>
        <v>120</v>
      </c>
      <c r="AY53" s="35"/>
      <c r="AZ53" s="36" t="s">
        <v>70</v>
      </c>
      <c r="BA53" s="37">
        <f>BA42</f>
        <v>0</v>
      </c>
      <c r="BB53" s="37">
        <f t="shared" ref="BB53:BG53" si="52">BB42</f>
        <v>0</v>
      </c>
      <c r="BC53" s="37">
        <f t="shared" si="52"/>
        <v>13.6</v>
      </c>
      <c r="BD53" s="37">
        <f t="shared" si="52"/>
        <v>0</v>
      </c>
      <c r="BE53" s="37">
        <f t="shared" si="52"/>
        <v>36</v>
      </c>
      <c r="BF53" s="37">
        <f t="shared" si="52"/>
        <v>0</v>
      </c>
      <c r="BG53" s="37">
        <f t="shared" si="52"/>
        <v>0</v>
      </c>
      <c r="BI53" s="35"/>
      <c r="BJ53" s="36" t="s">
        <v>70</v>
      </c>
      <c r="BK53" s="37">
        <f>BK42</f>
        <v>36</v>
      </c>
      <c r="BL53" s="37">
        <f t="shared" ref="BL53:BQ53" si="53">BL42</f>
        <v>0</v>
      </c>
      <c r="BM53" s="37">
        <f t="shared" si="53"/>
        <v>35.700000000000003</v>
      </c>
      <c r="BN53" s="37">
        <f t="shared" si="53"/>
        <v>36</v>
      </c>
      <c r="BO53" s="37">
        <f t="shared" si="53"/>
        <v>36</v>
      </c>
      <c r="BP53" s="37">
        <f t="shared" si="53"/>
        <v>36</v>
      </c>
      <c r="BQ53" s="37">
        <f t="shared" si="53"/>
        <v>36</v>
      </c>
    </row>
    <row r="54" spans="1:69" x14ac:dyDescent="0.25">
      <c r="C54" s="33">
        <f>SUM(C52:C53)</f>
        <v>1434.4</v>
      </c>
      <c r="D54" s="33">
        <f t="shared" ref="D54:I54" si="54">SUM(D52:D53)</f>
        <v>1229.94</v>
      </c>
      <c r="E54" s="33">
        <f t="shared" si="54"/>
        <v>1186.8000000000002</v>
      </c>
      <c r="F54" s="33">
        <f t="shared" si="54"/>
        <v>1798.4400000000003</v>
      </c>
      <c r="G54" s="33">
        <f t="shared" si="54"/>
        <v>1798.48</v>
      </c>
      <c r="H54" s="33">
        <f t="shared" si="54"/>
        <v>1798.48</v>
      </c>
      <c r="I54" s="33">
        <f t="shared" si="54"/>
        <v>1798.48</v>
      </c>
      <c r="M54" s="33">
        <f>SUM(M52:M53)</f>
        <v>1722</v>
      </c>
      <c r="N54" s="33">
        <f t="shared" ref="N54:S54" si="55">SUM(N52:N53)</f>
        <v>2792.7099999999991</v>
      </c>
      <c r="O54" s="33">
        <f t="shared" si="55"/>
        <v>2769.9599999999991</v>
      </c>
      <c r="P54" s="33">
        <f t="shared" si="55"/>
        <v>2617.4500000000007</v>
      </c>
      <c r="Q54" s="33">
        <f t="shared" si="55"/>
        <v>2761.5</v>
      </c>
      <c r="R54" s="33">
        <f t="shared" si="55"/>
        <v>2843.4000000000005</v>
      </c>
      <c r="S54" s="33">
        <f t="shared" si="55"/>
        <v>2929.5</v>
      </c>
      <c r="W54" s="33">
        <f>SUM(W52:W53)</f>
        <v>326</v>
      </c>
      <c r="X54" s="33">
        <f t="shared" ref="X54:AC54" si="56">SUM(X52:X53)</f>
        <v>77.8</v>
      </c>
      <c r="Y54" s="33">
        <f t="shared" si="56"/>
        <v>268.60000000000002</v>
      </c>
      <c r="Z54" s="33">
        <f t="shared" si="56"/>
        <v>143</v>
      </c>
      <c r="AA54" s="33">
        <f t="shared" si="56"/>
        <v>264</v>
      </c>
      <c r="AB54" s="33">
        <f t="shared" si="56"/>
        <v>370</v>
      </c>
      <c r="AC54" s="33">
        <f t="shared" si="56"/>
        <v>189</v>
      </c>
      <c r="AG54" s="33">
        <f>SUM(AG52:AG53)</f>
        <v>427</v>
      </c>
      <c r="AH54" s="33">
        <f t="shared" ref="AH54:AM54" si="57">SUM(AH52:AH53)</f>
        <v>254.74</v>
      </c>
      <c r="AI54" s="33">
        <f t="shared" si="57"/>
        <v>313.2</v>
      </c>
      <c r="AJ54" s="33">
        <f t="shared" si="57"/>
        <v>0</v>
      </c>
      <c r="AK54" s="33">
        <f t="shared" si="57"/>
        <v>169</v>
      </c>
      <c r="AL54" s="33">
        <f t="shared" si="57"/>
        <v>180.5</v>
      </c>
      <c r="AM54" s="33">
        <f t="shared" si="57"/>
        <v>223.5</v>
      </c>
      <c r="AQ54" s="33">
        <f>SUM(AQ52:AQ53)</f>
        <v>409</v>
      </c>
      <c r="AR54" s="33">
        <f t="shared" ref="AR54:AW54" si="58">SUM(AR52:AR53)</f>
        <v>82</v>
      </c>
      <c r="AS54" s="33">
        <f t="shared" si="58"/>
        <v>212.8</v>
      </c>
      <c r="AT54" s="33">
        <f t="shared" si="58"/>
        <v>180</v>
      </c>
      <c r="AU54" s="33">
        <f t="shared" si="58"/>
        <v>294.5</v>
      </c>
      <c r="AV54" s="33">
        <f t="shared" si="58"/>
        <v>211</v>
      </c>
      <c r="AW54" s="33">
        <f t="shared" si="58"/>
        <v>316</v>
      </c>
      <c r="BA54" s="33">
        <f>SUM(BA52:BA53)</f>
        <v>0</v>
      </c>
      <c r="BB54" s="33">
        <f t="shared" ref="BB54:BG54" si="59">SUM(BB52:BB53)</f>
        <v>0</v>
      </c>
      <c r="BC54" s="33">
        <f t="shared" si="59"/>
        <v>23.6</v>
      </c>
      <c r="BD54" s="33">
        <f t="shared" si="59"/>
        <v>0</v>
      </c>
      <c r="BE54" s="33">
        <f t="shared" si="59"/>
        <v>84</v>
      </c>
      <c r="BF54" s="33">
        <f t="shared" si="59"/>
        <v>0</v>
      </c>
      <c r="BG54" s="33">
        <f t="shared" si="59"/>
        <v>0</v>
      </c>
      <c r="BK54" s="33">
        <f>SUM(BK52:BK53)</f>
        <v>86</v>
      </c>
      <c r="BL54" s="33">
        <f t="shared" ref="BL54:BQ54" si="60">SUM(BL52:BL53)</f>
        <v>30</v>
      </c>
      <c r="BM54" s="33">
        <f t="shared" si="60"/>
        <v>47.800000000000004</v>
      </c>
      <c r="BN54" s="33">
        <f t="shared" si="60"/>
        <v>84</v>
      </c>
      <c r="BO54" s="33">
        <f t="shared" si="60"/>
        <v>84</v>
      </c>
      <c r="BP54" s="33">
        <f t="shared" si="60"/>
        <v>84</v>
      </c>
      <c r="BQ54" s="33">
        <f t="shared" si="60"/>
        <v>84</v>
      </c>
    </row>
    <row r="55" spans="1:69" x14ac:dyDescent="0.25">
      <c r="E55" s="33"/>
    </row>
    <row r="56" spans="1:69" x14ac:dyDescent="0.25">
      <c r="E56" s="33"/>
    </row>
    <row r="58" spans="1:69" x14ac:dyDescent="0.25">
      <c r="E58" s="33">
        <f>E50+O50+Y50+AI50+AS50+BC50+BM50</f>
        <v>4822.7599999999993</v>
      </c>
      <c r="F58" s="33">
        <f t="shared" ref="F58:H58" si="61">F50+P50+Z50+AJ50+AT50+BD50+BN50</f>
        <v>4822.8899999999994</v>
      </c>
      <c r="G58" s="33">
        <f t="shared" si="61"/>
        <v>5455.48</v>
      </c>
      <c r="H58" s="33">
        <f t="shared" si="61"/>
        <v>5487.3799999999992</v>
      </c>
    </row>
  </sheetData>
  <mergeCells count="42">
    <mergeCell ref="BI1:BQ1"/>
    <mergeCell ref="BK2:BQ2"/>
    <mergeCell ref="BJ4:BQ4"/>
    <mergeCell ref="BJ23:BQ23"/>
    <mergeCell ref="BJ43:BQ43"/>
    <mergeCell ref="BN51:BO51"/>
    <mergeCell ref="F51:G51"/>
    <mergeCell ref="P51:Q51"/>
    <mergeCell ref="Z51:AA51"/>
    <mergeCell ref="AJ51:AK51"/>
    <mergeCell ref="AT51:AU51"/>
    <mergeCell ref="BD51:BE51"/>
    <mergeCell ref="AZ43:BG43"/>
    <mergeCell ref="B23:I23"/>
    <mergeCell ref="L23:S23"/>
    <mergeCell ref="V23:AC23"/>
    <mergeCell ref="AF23:AM23"/>
    <mergeCell ref="AP23:AW23"/>
    <mergeCell ref="AZ23:BG23"/>
    <mergeCell ref="B43:I43"/>
    <mergeCell ref="L43:S43"/>
    <mergeCell ref="V43:AC43"/>
    <mergeCell ref="AF43:AM43"/>
    <mergeCell ref="AP43:AW43"/>
    <mergeCell ref="AZ4:BG4"/>
    <mergeCell ref="C2:I2"/>
    <mergeCell ref="M2:S2"/>
    <mergeCell ref="W2:AC2"/>
    <mergeCell ref="AG2:AM2"/>
    <mergeCell ref="AQ2:AW2"/>
    <mergeCell ref="BA2:BG2"/>
    <mergeCell ref="B4:I4"/>
    <mergeCell ref="L4:S4"/>
    <mergeCell ref="V4:AC4"/>
    <mergeCell ref="AF4:AM4"/>
    <mergeCell ref="AP4:AW4"/>
    <mergeCell ref="AY1:BG1"/>
    <mergeCell ref="A1:I1"/>
    <mergeCell ref="K1:S1"/>
    <mergeCell ref="U1:AC1"/>
    <mergeCell ref="AE1:AM1"/>
    <mergeCell ref="AO1:AW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 реализации</vt:lpstr>
      <vt:lpstr>Показатели</vt:lpstr>
      <vt:lpstr>Безопасность</vt:lpstr>
      <vt:lpstr>Противопожарка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smirnovaas</dc:creator>
  <cp:lastModifiedBy>user</cp:lastModifiedBy>
  <cp:lastPrinted>2016-09-02T06:16:10Z</cp:lastPrinted>
  <dcterms:created xsi:type="dcterms:W3CDTF">2016-04-06T05:22:47Z</dcterms:created>
  <dcterms:modified xsi:type="dcterms:W3CDTF">2016-09-06T13:25:04Z</dcterms:modified>
</cp:coreProperties>
</file>