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765" windowWidth="14805" windowHeight="7350" tabRatio="913"/>
  </bookViews>
  <sheets>
    <sheet name="Вариант ОК" sheetId="27" r:id="rId1"/>
  </sheets>
  <definedNames>
    <definedName name="_xlnm.Print_Area" localSheetId="0">'Вариант ОК'!$C$1:$U$87</definedName>
  </definedNames>
  <calcPr calcId="125725"/>
</workbook>
</file>

<file path=xl/calcChain.xml><?xml version="1.0" encoding="utf-8"?>
<calcChain xmlns="http://schemas.openxmlformats.org/spreadsheetml/2006/main">
  <c r="U8" i="27"/>
  <c r="T8"/>
  <c r="S8"/>
  <c r="R8"/>
  <c r="P8"/>
  <c r="O8"/>
  <c r="N8"/>
  <c r="M8"/>
  <c r="I8"/>
  <c r="H8"/>
  <c r="T42"/>
  <c r="O42"/>
  <c r="N42"/>
  <c r="M42"/>
  <c r="K42"/>
  <c r="J42"/>
  <c r="I42"/>
  <c r="H42"/>
  <c r="U42"/>
  <c r="S42"/>
  <c r="R42"/>
  <c r="P42"/>
  <c r="Q29"/>
  <c r="L9"/>
  <c r="U53" l="1"/>
  <c r="U52" s="1"/>
  <c r="T53"/>
  <c r="T52" s="1"/>
  <c r="S53"/>
  <c r="S52" s="1"/>
  <c r="R53"/>
  <c r="P53"/>
  <c r="O53"/>
  <c r="O52" s="1"/>
  <c r="N53"/>
  <c r="M53"/>
  <c r="M52" s="1"/>
  <c r="K53"/>
  <c r="J53"/>
  <c r="I53"/>
  <c r="H53"/>
  <c r="Q55"/>
  <c r="L55"/>
  <c r="G55"/>
  <c r="S60"/>
  <c r="R60"/>
  <c r="R57" s="1"/>
  <c r="P60"/>
  <c r="O60"/>
  <c r="N60"/>
  <c r="M60"/>
  <c r="K60"/>
  <c r="J60"/>
  <c r="I60"/>
  <c r="H60"/>
  <c r="T60"/>
  <c r="Q64"/>
  <c r="L64"/>
  <c r="G64"/>
  <c r="U12"/>
  <c r="T12"/>
  <c r="S12"/>
  <c r="R12"/>
  <c r="P12"/>
  <c r="O12"/>
  <c r="N12"/>
  <c r="M12"/>
  <c r="K12"/>
  <c r="J12"/>
  <c r="I12"/>
  <c r="H12"/>
  <c r="Q18"/>
  <c r="L18"/>
  <c r="G18"/>
  <c r="T26"/>
  <c r="T25" s="1"/>
  <c r="I73"/>
  <c r="I26"/>
  <c r="T41"/>
  <c r="O41"/>
  <c r="N41"/>
  <c r="J73"/>
  <c r="R73"/>
  <c r="T73"/>
  <c r="O73"/>
  <c r="S73"/>
  <c r="N73"/>
  <c r="Q84"/>
  <c r="L84"/>
  <c r="G84"/>
  <c r="Q83"/>
  <c r="L83"/>
  <c r="G83"/>
  <c r="N58"/>
  <c r="T58"/>
  <c r="P58"/>
  <c r="P57" s="1"/>
  <c r="O58"/>
  <c r="S58"/>
  <c r="G63"/>
  <c r="O26"/>
  <c r="O25" s="1"/>
  <c r="J26"/>
  <c r="J25" s="1"/>
  <c r="S26"/>
  <c r="S25" s="1"/>
  <c r="N26"/>
  <c r="N25" s="1"/>
  <c r="L37"/>
  <c r="G37"/>
  <c r="Q17"/>
  <c r="L17"/>
  <c r="G17"/>
  <c r="Q87"/>
  <c r="Q86"/>
  <c r="L87"/>
  <c r="L86"/>
  <c r="U85"/>
  <c r="T85"/>
  <c r="S85"/>
  <c r="R85"/>
  <c r="P85"/>
  <c r="O85"/>
  <c r="N85"/>
  <c r="M85"/>
  <c r="Q82"/>
  <c r="Q81"/>
  <c r="Q80"/>
  <c r="Q79"/>
  <c r="Q78"/>
  <c r="Q77"/>
  <c r="Q76"/>
  <c r="Q75"/>
  <c r="Q74"/>
  <c r="L82"/>
  <c r="L81"/>
  <c r="L80"/>
  <c r="L79"/>
  <c r="L78"/>
  <c r="L77"/>
  <c r="L76"/>
  <c r="L75"/>
  <c r="L74"/>
  <c r="U73"/>
  <c r="U72" s="1"/>
  <c r="P73"/>
  <c r="M73"/>
  <c r="Q71"/>
  <c r="Q70"/>
  <c r="L71"/>
  <c r="L70"/>
  <c r="U68"/>
  <c r="T68"/>
  <c r="S68"/>
  <c r="R68"/>
  <c r="P68"/>
  <c r="O68"/>
  <c r="N68"/>
  <c r="M68"/>
  <c r="M65" s="1"/>
  <c r="Q67"/>
  <c r="Q66" s="1"/>
  <c r="L67"/>
  <c r="L66" s="1"/>
  <c r="U66"/>
  <c r="T66"/>
  <c r="S66"/>
  <c r="R66"/>
  <c r="P66"/>
  <c r="O66"/>
  <c r="N66"/>
  <c r="M66"/>
  <c r="Q63"/>
  <c r="Q62"/>
  <c r="Q61"/>
  <c r="Q59"/>
  <c r="Q58" s="1"/>
  <c r="L63"/>
  <c r="L62"/>
  <c r="L61"/>
  <c r="L59"/>
  <c r="L58" s="1"/>
  <c r="U57"/>
  <c r="M57"/>
  <c r="Q56"/>
  <c r="Q54"/>
  <c r="L56"/>
  <c r="L54"/>
  <c r="R52"/>
  <c r="N52"/>
  <c r="P52"/>
  <c r="Q51"/>
  <c r="Q49"/>
  <c r="L51"/>
  <c r="L49"/>
  <c r="U41"/>
  <c r="S41"/>
  <c r="P41"/>
  <c r="M41"/>
  <c r="R41"/>
  <c r="Q40"/>
  <c r="Q39" s="1"/>
  <c r="Q38" s="1"/>
  <c r="L40"/>
  <c r="L39" s="1"/>
  <c r="L38" s="1"/>
  <c r="U39"/>
  <c r="U38" s="1"/>
  <c r="T39"/>
  <c r="T38" s="1"/>
  <c r="S39"/>
  <c r="S38" s="1"/>
  <c r="R39"/>
  <c r="R38"/>
  <c r="P39"/>
  <c r="P38" s="1"/>
  <c r="O39"/>
  <c r="O38" s="1"/>
  <c r="N39"/>
  <c r="N38" s="1"/>
  <c r="M39"/>
  <c r="M38" s="1"/>
  <c r="Q36"/>
  <c r="Q35"/>
  <c r="Q34"/>
  <c r="Q32"/>
  <c r="Q31"/>
  <c r="Q30"/>
  <c r="Q28"/>
  <c r="Q27"/>
  <c r="L36"/>
  <c r="L35"/>
  <c r="L34"/>
  <c r="L32"/>
  <c r="L31"/>
  <c r="L30"/>
  <c r="L29"/>
  <c r="L28"/>
  <c r="L27"/>
  <c r="U26"/>
  <c r="U25" s="1"/>
  <c r="R26"/>
  <c r="R25" s="1"/>
  <c r="P26"/>
  <c r="P25" s="1"/>
  <c r="M26"/>
  <c r="M25"/>
  <c r="Q24"/>
  <c r="Q23"/>
  <c r="Q22"/>
  <c r="Q21"/>
  <c r="L24"/>
  <c r="L23"/>
  <c r="L22"/>
  <c r="L21"/>
  <c r="U20"/>
  <c r="U19" s="1"/>
  <c r="T20"/>
  <c r="T19" s="1"/>
  <c r="S20"/>
  <c r="S19" s="1"/>
  <c r="R20"/>
  <c r="R19" s="1"/>
  <c r="P20"/>
  <c r="P19" s="1"/>
  <c r="O20"/>
  <c r="O19" s="1"/>
  <c r="N20"/>
  <c r="N19" s="1"/>
  <c r="M20"/>
  <c r="M19" s="1"/>
  <c r="Q16"/>
  <c r="Q15"/>
  <c r="Q13"/>
  <c r="L16"/>
  <c r="L15"/>
  <c r="L14"/>
  <c r="Q11"/>
  <c r="Q10"/>
  <c r="L11"/>
  <c r="L10"/>
  <c r="Q9"/>
  <c r="G36"/>
  <c r="K85"/>
  <c r="I85"/>
  <c r="H85"/>
  <c r="J85"/>
  <c r="K73"/>
  <c r="K72" s="1"/>
  <c r="H73"/>
  <c r="G16"/>
  <c r="G15"/>
  <c r="G14"/>
  <c r="R65" l="1"/>
  <c r="L8"/>
  <c r="Q8"/>
  <c r="L42"/>
  <c r="L41" s="1"/>
  <c r="Q60"/>
  <c r="Q57" s="1"/>
  <c r="Q42"/>
  <c r="Q41" s="1"/>
  <c r="Q53"/>
  <c r="Q52" s="1"/>
  <c r="N65"/>
  <c r="S65"/>
  <c r="P65"/>
  <c r="R72"/>
  <c r="M72"/>
  <c r="L53"/>
  <c r="L52" s="1"/>
  <c r="L60"/>
  <c r="L57" s="1"/>
  <c r="L12"/>
  <c r="Q12"/>
  <c r="Q73"/>
  <c r="L73"/>
  <c r="T57"/>
  <c r="L26"/>
  <c r="L25" s="1"/>
  <c r="L68"/>
  <c r="L65" s="1"/>
  <c r="Q85"/>
  <c r="O57"/>
  <c r="N57"/>
  <c r="Q20"/>
  <c r="Q19" s="1"/>
  <c r="S57"/>
  <c r="O7"/>
  <c r="T65"/>
  <c r="O65"/>
  <c r="N72"/>
  <c r="S72"/>
  <c r="U65"/>
  <c r="N7"/>
  <c r="S7"/>
  <c r="L20"/>
  <c r="L19" s="1"/>
  <c r="Q68"/>
  <c r="Q65" s="1"/>
  <c r="T72"/>
  <c r="R7"/>
  <c r="P72"/>
  <c r="L85"/>
  <c r="O72"/>
  <c r="U7"/>
  <c r="U6" s="1"/>
  <c r="T7"/>
  <c r="M7"/>
  <c r="M6" s="1"/>
  <c r="P7"/>
  <c r="I72"/>
  <c r="H72"/>
  <c r="J72"/>
  <c r="G11"/>
  <c r="K68"/>
  <c r="J68"/>
  <c r="I68"/>
  <c r="H68"/>
  <c r="K66"/>
  <c r="J66"/>
  <c r="I66"/>
  <c r="H66"/>
  <c r="P6" l="1"/>
  <c r="R6"/>
  <c r="Q72"/>
  <c r="N6"/>
  <c r="Q7"/>
  <c r="S6"/>
  <c r="L72"/>
  <c r="O6"/>
  <c r="T6"/>
  <c r="L7"/>
  <c r="K58"/>
  <c r="J58"/>
  <c r="I58"/>
  <c r="H58"/>
  <c r="K39"/>
  <c r="J39"/>
  <c r="I39"/>
  <c r="H39"/>
  <c r="K26"/>
  <c r="K25" s="1"/>
  <c r="I25"/>
  <c r="H26"/>
  <c r="H25" s="1"/>
  <c r="K20"/>
  <c r="K19" s="1"/>
  <c r="J20"/>
  <c r="H20"/>
  <c r="I20"/>
  <c r="G24"/>
  <c r="G23"/>
  <c r="K8"/>
  <c r="J8"/>
  <c r="Q6" l="1"/>
  <c r="L6"/>
  <c r="H38"/>
  <c r="I38"/>
  <c r="J38"/>
  <c r="K38"/>
  <c r="K65"/>
  <c r="G67"/>
  <c r="G66" s="1"/>
  <c r="G59"/>
  <c r="G58" s="1"/>
  <c r="J19"/>
  <c r="I19"/>
  <c r="H19"/>
  <c r="G10"/>
  <c r="G8" s="1"/>
  <c r="G12"/>
  <c r="H52"/>
  <c r="K52"/>
  <c r="I52"/>
  <c r="J52"/>
  <c r="G40"/>
  <c r="G22"/>
  <c r="G21"/>
  <c r="G35"/>
  <c r="G34"/>
  <c r="G31"/>
  <c r="G30"/>
  <c r="G29"/>
  <c r="G28"/>
  <c r="G56"/>
  <c r="G70"/>
  <c r="G54"/>
  <c r="G62"/>
  <c r="G61"/>
  <c r="G87"/>
  <c r="G86"/>
  <c r="G82"/>
  <c r="G81"/>
  <c r="G80"/>
  <c r="G79"/>
  <c r="G78"/>
  <c r="G77"/>
  <c r="G76"/>
  <c r="G75"/>
  <c r="G74"/>
  <c r="G71"/>
  <c r="G69"/>
  <c r="G51"/>
  <c r="G49"/>
  <c r="G46"/>
  <c r="G45"/>
  <c r="G44"/>
  <c r="G42" l="1"/>
  <c r="G41" s="1"/>
  <c r="G53"/>
  <c r="G52" s="1"/>
  <c r="G60"/>
  <c r="G26"/>
  <c r="G25" s="1"/>
  <c r="G73"/>
  <c r="G85"/>
  <c r="G68"/>
  <c r="G65" s="1"/>
  <c r="G20"/>
  <c r="G19" s="1"/>
  <c r="G39"/>
  <c r="G38" s="1"/>
  <c r="J41"/>
  <c r="J7"/>
  <c r="I7"/>
  <c r="H7"/>
  <c r="K7"/>
  <c r="I57"/>
  <c r="K57"/>
  <c r="J57"/>
  <c r="I65"/>
  <c r="H57"/>
  <c r="H65"/>
  <c r="J65"/>
  <c r="H41"/>
  <c r="I41"/>
  <c r="K41"/>
  <c r="G72" l="1"/>
  <c r="G7"/>
  <c r="G57"/>
  <c r="K6"/>
  <c r="H6"/>
  <c r="J6"/>
  <c r="I6"/>
  <c r="G6" l="1"/>
</calcChain>
</file>

<file path=xl/sharedStrings.xml><?xml version="1.0" encoding="utf-8"?>
<sst xmlns="http://schemas.openxmlformats.org/spreadsheetml/2006/main" count="200" uniqueCount="128">
  <si>
    <t>подпрограмма 1. «Развитие мер социальной поддержки отдельных категорий граждан»</t>
  </si>
  <si>
    <t>подпрограмма 2. «Модернизация и развитие социального обслуживания населения»</t>
  </si>
  <si>
    <t>подпрограмма 3. «Совершенствование социальной поддержки семьи и детей»</t>
  </si>
  <si>
    <t>Долгосрочная целевая программа "Улучшение качества жизни детей-инвалидов и детей с ограниченными возможностями в Ленинградской области на 2012 - 2014 годы"</t>
  </si>
  <si>
    <t>Ответсвенный исполнитель (ОИВ), соисполнитель, участник</t>
  </si>
  <si>
    <t>Срок реализации</t>
  </si>
  <si>
    <t>Конец реализации</t>
  </si>
  <si>
    <t>Начало реализации</t>
  </si>
  <si>
    <t>Федеральный бюджет</t>
  </si>
  <si>
    <t>Прочие источники</t>
  </si>
  <si>
    <t xml:space="preserve">Наименование муниципальной программы, подпрограммы,основного мероприятия, </t>
  </si>
  <si>
    <t>Всего</t>
  </si>
  <si>
    <t>Областной бюджет</t>
  </si>
  <si>
    <t>Местный бюджет</t>
  </si>
  <si>
    <t>Комитет по социальной защите населения администрации Волосовского муниципального района</t>
  </si>
  <si>
    <t>подпрограмма 4.  "Обеспечение реализации муниципальной программы"</t>
  </si>
  <si>
    <t>Сектор по культуре и молодежной политике</t>
  </si>
  <si>
    <t>Комитет образования администрации МО Волосовский муниципальный район</t>
  </si>
  <si>
    <t>подпрограмма 7. "Развитие физической культуры и спорта в Волосовском муниципальном районе"</t>
  </si>
  <si>
    <t>Подпрограмма 8. "Стабилизация и повышение рождаемости, укрепление семьи, поддержка материнства и детства"</t>
  </si>
  <si>
    <t>Отдел ЗАГС администрации муниципального образования Волосовский муниципальный район Ленинградской области</t>
  </si>
  <si>
    <t>Подпрограмма 6. "Формирование доступной среды жизнедеятельности для инвалидов в Ленинградской области"</t>
  </si>
  <si>
    <t>Подпрограмма 9. "Развитие молодежной политики в муниципальном образовании Волосовский муниципальный район
Ленинградской области"</t>
  </si>
  <si>
    <t xml:space="preserve">"Демографическое развитие Волосовского муниципального района Ленинградской области" </t>
  </si>
  <si>
    <t>Подпрограмма 5.  "Социальная поддержка граждан пожилого возраста и инвалидов в Волосовском районе Ленинградской области"</t>
  </si>
  <si>
    <t>Основное направление 17. Проведение мероприятий культурно-досугового направления</t>
  </si>
  <si>
    <t>Мероприятие 19.01. Меры по  обеспечению  бесплатного изготовления и ремонта зубных протезов (кроме расходов на оплату стоимости драгоценных металлов и металлокерамики) ветеранам труда,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реабилитированным лицам</t>
  </si>
  <si>
    <t>Мероприятие 19.02. Мероприятия по обеспечению жильем отдельных категорий граждан, установленных ФЗ от 12 января 1995г. №5-фз "О ветеранах" и от 24 ноября 1995 г. №181-фз "О социальной защите инвалидов в РФ"</t>
  </si>
  <si>
    <t>Основное мероприятие 19. Предоставление мер социальной поддержки ветеранам труда, жертвам политических репрессий, труженикам тыла</t>
  </si>
  <si>
    <t>Основное мероприятие 07. Обеспечение деятельности муниципальных учреждений</t>
  </si>
  <si>
    <t>Мероприятие 07.01. Финансовое обеспечение бюджетных учреждений на выполнение муниципального задания  на оказание муниципальных услуг (выполение работ)</t>
  </si>
  <si>
    <t>Мероприятие 07.02. Организация работы социально-досугового отделения "Университет третьего возраста"</t>
  </si>
  <si>
    <t>Мероприятие 07.03. Модернизация системы социального обслуживания</t>
  </si>
  <si>
    <t>Мероприятие 07.04.Фининсовое обеспече6ние некоммерческих организаций (кроме государственных учреждений) поставщиков социальных услул</t>
  </si>
  <si>
    <t>Основное мероприятие 13. Мероприятия по формированию доступной среды жизнедеятельности для инвалидов Ленинградской области</t>
  </si>
  <si>
    <t>Основное мероприятие 23. Организация мероприятий, предоставления денежных выплат и пособий гражданам, имеющим детей</t>
  </si>
  <si>
    <t>Мероприятие 23.01. Проведение районных мероприятий, посвященных дню защиты детей</t>
  </si>
  <si>
    <t>Мероприятие 23.02. Проведение районных мероприятий, посвященных Дню семьи</t>
  </si>
  <si>
    <t>Мероприятие 23.03. Проведение районных мероприятий, посвященных "Дню семьи, любви и верности"</t>
  </si>
  <si>
    <t>Мероприятие 23.05. Материальная помощь семьям с детьми, находящимся в трудной жизненной ситуации</t>
  </si>
  <si>
    <t>Мероприятие 23.06. Проведение новогодних мероприятий для детей, находящихся в трудной жизненной ситуации</t>
  </si>
  <si>
    <t xml:space="preserve">Мероприятие 23.07.Транспортные расходы по доставке детей на областные и районные мероприятия </t>
  </si>
  <si>
    <t xml:space="preserve">Мероприятие 23.08.Проведение мероприятий в рамках месячника "Семья" </t>
  </si>
  <si>
    <t>Мероприятие 23.09.Проведение мероприятий по подготовке к школе детей из семей, находящихся в трудной жизненной ситуации</t>
  </si>
  <si>
    <t>Основное мероприятие 12. Сопровождение реализации мероприятий муниципальной программы</t>
  </si>
  <si>
    <t>Основное мероприятие 20. Предоставление мер социальной поддержки и мероприятия для  граждан пожилого возраста и инвалидов</t>
  </si>
  <si>
    <t>Мероприятие.20.02. Проведение торжественных мероприятий ко Дню освобождения г. Волосово от немецких захатчиков</t>
  </si>
  <si>
    <t>Мероприятие 20.03.  Проведение торжественных мероприятий ко Дню Победы</t>
  </si>
  <si>
    <t>Основное мероприятие 22. Предоставление мер социальной поддержки отдельным категориям граждан</t>
  </si>
  <si>
    <t>Мероприятие 22.01. Пенсия за выслугу лет имуниципальным служащим и доплаты к пенсии лицам,замещавшим выборные должности в Волосовском муниципальном районе Ленинградской области</t>
  </si>
  <si>
    <t xml:space="preserve">Мероприятие 12.01.  Расходы на обеспечение деятельности учреждений </t>
  </si>
  <si>
    <t>Мероприятие 20.04. Проведение мероприятий и чествование ветеранов социальной службы ко Дню социального работника</t>
  </si>
  <si>
    <t>Мероприятие 20.05. Чествование победителей и участников районного конкурса "Родное подворье"</t>
  </si>
  <si>
    <t>Мероприятие 20.06. Проведение мероприятий к международному дню пожилых людей</t>
  </si>
  <si>
    <t>Мероприятие 20.07. Проведение мероприятий к международному дню инвалида</t>
  </si>
  <si>
    <t>ероприятие 20.08. Чествование старейших юбиляров (90 лет и старше)</t>
  </si>
  <si>
    <t xml:space="preserve">мероприятие 20.09  Транспортные расходы по доставке граждан пожилого возраста и инвалидов  на областные и районные мероприятия </t>
  </si>
  <si>
    <t>Мероприятие 20.10. Субсидии социально ориентированным некоммерческим организациям в сфере социальной поддержки ветеранов и инвалидов</t>
  </si>
  <si>
    <t>Мероприятие 13.01.Организация работы службы "Социальное такси"</t>
  </si>
  <si>
    <t>Основное мероприятие 14. Строительство (приобретение), реконструкция и капитальный ремонт объектов муниципальной собственности</t>
  </si>
  <si>
    <t>Основное мероприятие 18. Проведение мероприятий по вовлечению населения в занятия физической культурой и массовым спортом</t>
  </si>
  <si>
    <t>Мероприятие 20.01. Организация торжественных мероприятий для лиц, постоянно проживающих на территории Волосовского района и состоящим в браке 50, 60, 70 и 75 лет</t>
  </si>
  <si>
    <t>Мероприятие 23.01. Меры поддержки родителей при рождении двойни, тройни.</t>
  </si>
  <si>
    <t>Мероприятие 23.02. Организация мероприятий по торжественной регистрации новорожденных</t>
  </si>
  <si>
    <t>Мероприятие 23.03. Чествование семей при регистрации первого, сотого, двухсотого и т.д. ребенка, рожденного в Волосовском районе в текущем году.</t>
  </si>
  <si>
    <t>Основное мероприятие 16. Мероприятия по организационно-воспитательной работе с молодежью</t>
  </si>
  <si>
    <t>Мероприятие 19.03. Мероприятия по обеспечению жильем отдельных категорий граждан, установленных ФЗ от 12 января 1995г. №5-фз "О ветеранах" и от 24 ноября 1995 г. №181-фз "О социальной защите инвалидов в РФ"</t>
  </si>
  <si>
    <t>Администрация Волосовского муниципального района</t>
  </si>
  <si>
    <t>Мероприятие 22.02. Меры социальной поддержки граждан в виде единовременной денежной выплаты на проведение капитального ремонта индивидуальных жилых домов</t>
  </si>
  <si>
    <t>Мероприятие 22.03. Расходы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 поддержки которым относится к ведению Российской Федерации и Ленинградской области</t>
  </si>
  <si>
    <t xml:space="preserve">Мероприятие 22.04. Расходы на обеспечение мер соц.поддержки отдельных категорий инвалидов, в части предоставления бесплатного проезда в автомобильном транспорте общего пользования городского и пригородного сообщения </t>
  </si>
  <si>
    <t>Мероприятие 17.01. 
Межбюджетные трансферты, передаваемые бюджетампоселений по исполнению части полномочий в сфере библиотечной деятельностив соответствии с заключенными соглашениями</t>
  </si>
  <si>
    <t>Мероприятие 17.02. Мероприятия по организации библиотечного обслуживания населения, созданию условий для организации досуга,развития местного традиционного народного художественного творчества,сохранения, возраждения и развития народныххудожественных промыслов</t>
  </si>
  <si>
    <t>Мероприятие 14.01. Строительство и реконструкция спортивных объектов Волосовского района</t>
  </si>
  <si>
    <t xml:space="preserve">Мероприятие 18.02.Мероприятия по созданию условий для занятийфизической культурой и спортом среди различных групп населения
</t>
  </si>
  <si>
    <t>Мероприятие 18.03. Мероприятия по укреплению материально-технической базы</t>
  </si>
  <si>
    <t>Комитет образования администрации МО Волосовский муниципальный район,          Сектор по культуре и молодежной политике</t>
  </si>
  <si>
    <t>Администрация Волосовского муниципального района,               Сектор по культуре и молодежной политике</t>
  </si>
  <si>
    <t>Комитет финансов администрации Волосовского муниципального района</t>
  </si>
  <si>
    <t>Мероприятие 23.10  Проведение мероприятий в рамках Международного дня инвалидов, оказание материальной помощи семьям с детьми-инвалидами</t>
  </si>
  <si>
    <t xml:space="preserve">Мероприятие 16.03.  Мероприятия по вовлечению молодёжи в социальную практику, повышению правовой культуры и избирательной активности </t>
  </si>
  <si>
    <t>Мероприятие 16.01. Мероприятия по поддержке молодёжных инициатив и проектов</t>
  </si>
  <si>
    <t>Мероприятие 16.02.Мероприятия по патриотическому воспитанию и сохранению исторической памяти</t>
  </si>
  <si>
    <t>Мероприятие 16.04. Мероприятия, направленные на профилактику асоциального поведения в молодёжной среде</t>
  </si>
  <si>
    <t>Мероприятие 16.05. Мероприятия по поддержке творческой и талантливой молодёжи</t>
  </si>
  <si>
    <t>Мероприятие 16.06.  Мероприятия, направленные на развитие семейного творчества</t>
  </si>
  <si>
    <t>Мероприятие 16.08.Мероприятия, направленные на популяризацию и пропаганду туристского потенциала Волосовского района</t>
  </si>
  <si>
    <t>Мероприятие 16.09. Мероприятия, направленные на популяризацию в молодёжной среде здорового образа жизни, занятий физической культурой и спортом</t>
  </si>
  <si>
    <t>Мероприятие 16.07. Мероприятия по профориентационной работе и содействию трудовой адаптации и занятости молодёжи</t>
  </si>
  <si>
    <t>План расходов в текущем году</t>
  </si>
  <si>
    <t>фактическое исполнение расходов на отчетную дату нарастающим итогом</t>
  </si>
  <si>
    <t>Выполнено на отчетную дату нарастающим итогом</t>
  </si>
  <si>
    <t>тыс. руб</t>
  </si>
  <si>
    <t>Мероприятие 22.05. Расходы на обеспечение равной доступности услуг общественного транспорта городского и пригородного сообщения на территории Ленинградской области для отд. категорий граждан, оказание мер социальной  поддержки которым относится к ведению Санкт-Петербурга</t>
  </si>
  <si>
    <t>Мероприятие 23.11. Расходы на обеспечение мер соц.поддержки учащихся общеобразовательных организаций из многодетных семей, проживающих в ЛО, в части предоставления бесплатного проезда на внутригородском транспорте</t>
  </si>
  <si>
    <t xml:space="preserve">           </t>
  </si>
  <si>
    <t xml:space="preserve">               </t>
  </si>
  <si>
    <t xml:space="preserve">                                                </t>
  </si>
  <si>
    <t xml:space="preserve">                                                                                                                              </t>
  </si>
  <si>
    <t xml:space="preserve">                 </t>
  </si>
  <si>
    <t xml:space="preserve">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</si>
  <si>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</si>
  <si>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</si>
  <si>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 xml:space="preserve">      </t>
  </si>
  <si>
    <t xml:space="preserve">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</si>
  <si>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</t>
  </si>
  <si>
    <t xml:space="preserve">Мероприятие 18.01 Мероприятияпо развитию детско-юношеского спорта                                                                                </t>
  </si>
  <si>
    <t xml:space="preserve">                                                                                                        </t>
  </si>
  <si>
    <t xml:space="preserve">                  </t>
  </si>
  <si>
    <t xml:space="preserve">                                   </t>
  </si>
  <si>
    <t xml:space="preserve">                                           </t>
  </si>
  <si>
    <t xml:space="preserve">                                                                     </t>
  </si>
  <si>
    <t xml:space="preserve">                                                              </t>
  </si>
  <si>
    <t xml:space="preserve">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</si>
  <si>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</t>
  </si>
  <si>
    <t>Мероприятие 16.10. Расходы на реализацию комплекса мер по сохранению исторической памяти</t>
  </si>
  <si>
    <t>Мероприятие 16.11. Расходы на реализацию комплекса мер по профилактике правонарушений и рискованного поведения в молодежной среде</t>
  </si>
  <si>
    <t xml:space="preserve">                                 </t>
  </si>
  <si>
    <t>Мероприятие 13.02  Организация мероприятий по приспособлению для доступа инвалидов отделения социальной реабилитации ресовершеннолетних МБУ КТЦСОН "Берегиня"</t>
  </si>
  <si>
    <t>Ответственный исполнитель: Комитет социальной защиты населения администрации Волосовского муниципального района</t>
  </si>
  <si>
    <t xml:space="preserve">Отчет о реализации муниципальной программы "Демографическое развитие Волосовского муниципального района Ленинградской области" </t>
  </si>
  <si>
    <t xml:space="preserve"> </t>
  </si>
  <si>
    <t>Мероприятие 23.04. Проведение районных мероприятий, посвященных Всероссийскому Дню матери</t>
  </si>
  <si>
    <t xml:space="preserve">Мероприятие 22.06. Расходы по обеспечению жильем граждан, уволенных с военной службы (службы), и приравненных к ним лиц </t>
  </si>
  <si>
    <t>Мероприятие 18.04. Мероприятия по созданию условий для занятий физической культурой и спортом среди различных групп населения</t>
  </si>
  <si>
    <t>Мероприятие 13.02  Организация мероприятий по приспособлению для доступа инвалидов зданий образовательных организаций</t>
  </si>
  <si>
    <t>Отчетный период: январь-март  2018 г</t>
  </si>
  <si>
    <t>Комитет по социальной защите населения администрации Волосовского муниципального района Администрация Волосовского муниципального района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</si>
</sst>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Calibri"/>
      <family val="2"/>
    </font>
    <font>
      <b/>
      <i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91A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</font>
    <font>
      <sz val="9"/>
      <color indexed="8"/>
      <name val="Times New Roman"/>
      <family val="1"/>
      <charset val="204"/>
    </font>
    <font>
      <b/>
      <i/>
      <sz val="12"/>
      <color rgb="FF00091A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</cellStyleXfs>
  <cellXfs count="141">
    <xf numFmtId="0" fontId="0" fillId="0" borderId="0" xfId="0"/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/>
    <xf numFmtId="0" fontId="12" fillId="0" borderId="1" xfId="0" applyFont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/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3" fillId="0" borderId="0" xfId="0" applyFont="1" applyFill="1"/>
    <xf numFmtId="0" fontId="10" fillId="0" borderId="0" xfId="0" applyFont="1" applyFill="1" applyAlignment="1">
      <alignment horizontal="center" vertical="center"/>
    </xf>
    <xf numFmtId="0" fontId="6" fillId="0" borderId="0" xfId="0" applyFont="1" applyFill="1"/>
    <xf numFmtId="0" fontId="11" fillId="0" borderId="2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1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0" fillId="2" borderId="0" xfId="0" applyFill="1"/>
    <xf numFmtId="0" fontId="12" fillId="0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/>
    <xf numFmtId="2" fontId="18" fillId="2" borderId="1" xfId="0" applyNumberFormat="1" applyFont="1" applyFill="1" applyBorder="1" applyAlignment="1">
      <alignment horizontal="center" vertical="center"/>
    </xf>
    <xf numFmtId="0" fontId="26" fillId="2" borderId="0" xfId="0" applyFont="1" applyFill="1"/>
    <xf numFmtId="2" fontId="27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28" fillId="2" borderId="0" xfId="0" applyFont="1" applyFill="1"/>
    <xf numFmtId="0" fontId="28" fillId="0" borderId="0" xfId="0" applyFont="1" applyFill="1"/>
    <xf numFmtId="0" fontId="26" fillId="0" borderId="0" xfId="0" applyFont="1"/>
    <xf numFmtId="0" fontId="28" fillId="0" borderId="0" xfId="0" applyFont="1"/>
    <xf numFmtId="0" fontId="29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2" fontId="33" fillId="2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2" fontId="17" fillId="4" borderId="1" xfId="0" applyNumberFormat="1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2" fontId="27" fillId="5" borderId="1" xfId="0" applyNumberFormat="1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2" fontId="33" fillId="5" borderId="1" xfId="0" applyNumberFormat="1" applyFont="1" applyFill="1" applyBorder="1" applyAlignment="1">
      <alignment horizontal="center" vertical="center"/>
    </xf>
    <xf numFmtId="1" fontId="32" fillId="5" borderId="1" xfId="0" applyNumberFormat="1" applyFont="1" applyFill="1" applyBorder="1" applyAlignment="1">
      <alignment horizontal="center" vertical="center" wrapText="1"/>
    </xf>
    <xf numFmtId="2" fontId="26" fillId="5" borderId="1" xfId="0" applyNumberFormat="1" applyFont="1" applyFill="1" applyBorder="1" applyAlignment="1">
      <alignment horizontal="center" vertical="center"/>
    </xf>
    <xf numFmtId="2" fontId="36" fillId="4" borderId="1" xfId="0" applyNumberFormat="1" applyFont="1" applyFill="1" applyBorder="1" applyAlignment="1">
      <alignment horizontal="center" vertical="center"/>
    </xf>
    <xf numFmtId="0" fontId="31" fillId="0" borderId="0" xfId="0" applyFont="1"/>
    <xf numFmtId="0" fontId="23" fillId="3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37" fillId="6" borderId="1" xfId="2" applyNumberFormat="1" applyBorder="1" applyAlignment="1">
      <alignment horizontal="center" vertical="center"/>
    </xf>
    <xf numFmtId="0" fontId="26" fillId="3" borderId="0" xfId="0" applyFont="1" applyFill="1"/>
    <xf numFmtId="0" fontId="39" fillId="3" borderId="2" xfId="2" applyFont="1" applyFill="1" applyBorder="1" applyAlignment="1">
      <alignment horizontal="center" vertical="center" wrapText="1"/>
    </xf>
    <xf numFmtId="14" fontId="39" fillId="3" borderId="1" xfId="2" applyNumberFormat="1" applyFont="1" applyFill="1" applyBorder="1" applyAlignment="1">
      <alignment horizontal="center" vertical="center"/>
    </xf>
    <xf numFmtId="2" fontId="39" fillId="3" borderId="1" xfId="2" applyNumberFormat="1" applyFont="1" applyFill="1" applyBorder="1" applyAlignment="1">
      <alignment horizontal="center" vertical="center"/>
    </xf>
    <xf numFmtId="0" fontId="39" fillId="3" borderId="1" xfId="3" applyFont="1" applyFill="1" applyBorder="1" applyAlignment="1">
      <alignment horizontal="center" vertical="center" wrapText="1"/>
    </xf>
    <xf numFmtId="14" fontId="39" fillId="3" borderId="1" xfId="3" applyNumberFormat="1" applyFont="1" applyFill="1" applyBorder="1" applyAlignment="1">
      <alignment horizontal="center" vertical="center"/>
    </xf>
    <xf numFmtId="2" fontId="39" fillId="3" borderId="1" xfId="3" applyNumberFormat="1" applyFont="1" applyFill="1" applyBorder="1" applyAlignment="1">
      <alignment horizontal="center" vertical="center"/>
    </xf>
    <xf numFmtId="0" fontId="39" fillId="3" borderId="1" xfId="2" applyFont="1" applyFill="1" applyBorder="1" applyAlignment="1">
      <alignment horizontal="center" vertical="center" wrapText="1"/>
    </xf>
    <xf numFmtId="2" fontId="39" fillId="3" borderId="1" xfId="2" applyNumberFormat="1" applyFont="1" applyFill="1" applyBorder="1" applyAlignment="1">
      <alignment horizontal="center" vertical="center" wrapText="1"/>
    </xf>
    <xf numFmtId="2" fontId="39" fillId="5" borderId="1" xfId="2" applyNumberFormat="1" applyFont="1" applyFill="1" applyBorder="1" applyAlignment="1">
      <alignment horizontal="center" vertical="center"/>
    </xf>
    <xf numFmtId="0" fontId="39" fillId="3" borderId="6" xfId="2" applyFont="1" applyFill="1" applyBorder="1" applyAlignment="1">
      <alignment horizontal="center" vertical="center" wrapText="1"/>
    </xf>
    <xf numFmtId="0" fontId="39" fillId="3" borderId="2" xfId="2" applyFont="1" applyFill="1" applyBorder="1" applyAlignment="1">
      <alignment horizontal="center" wrapText="1"/>
    </xf>
    <xf numFmtId="0" fontId="40" fillId="3" borderId="6" xfId="0" applyFont="1" applyFill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/>
    </xf>
    <xf numFmtId="2" fontId="27" fillId="3" borderId="1" xfId="0" applyNumberFormat="1" applyFont="1" applyFill="1" applyBorder="1" applyAlignment="1">
      <alignment horizontal="center" vertical="center" wrapText="1"/>
    </xf>
    <xf numFmtId="2" fontId="39" fillId="5" borderId="1" xfId="3" applyNumberFormat="1" applyFont="1" applyFill="1" applyBorder="1" applyAlignment="1">
      <alignment horizontal="center" vertical="center"/>
    </xf>
    <xf numFmtId="2" fontId="39" fillId="5" borderId="1" xfId="2" applyNumberFormat="1" applyFont="1" applyFill="1" applyBorder="1" applyAlignment="1">
      <alignment horizontal="center" vertical="center" wrapText="1"/>
    </xf>
    <xf numFmtId="2" fontId="27" fillId="5" borderId="1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/>
    </xf>
    <xf numFmtId="2" fontId="39" fillId="4" borderId="1" xfId="2" applyNumberFormat="1" applyFont="1" applyFill="1" applyBorder="1" applyAlignment="1">
      <alignment horizontal="center" vertical="center"/>
    </xf>
    <xf numFmtId="2" fontId="39" fillId="4" borderId="1" xfId="3" applyNumberFormat="1" applyFont="1" applyFill="1" applyBorder="1" applyAlignment="1">
      <alignment horizontal="center" vertical="center"/>
    </xf>
    <xf numFmtId="2" fontId="18" fillId="4" borderId="1" xfId="0" applyNumberFormat="1" applyFont="1" applyFill="1" applyBorder="1" applyAlignment="1">
      <alignment horizontal="center" vertical="center"/>
    </xf>
    <xf numFmtId="2" fontId="27" fillId="4" borderId="1" xfId="0" applyNumberFormat="1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 wrapText="1"/>
    </xf>
    <xf numFmtId="2" fontId="33" fillId="4" borderId="1" xfId="0" applyNumberFormat="1" applyFont="1" applyFill="1" applyBorder="1" applyAlignment="1">
      <alignment horizontal="center" vertical="center"/>
    </xf>
    <xf numFmtId="2" fontId="27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Border="1" applyAlignment="1"/>
  </cellXfs>
  <cellStyles count="4">
    <cellStyle name="Обычный" xfId="0" builtinId="0"/>
    <cellStyle name="Обычный 2" xfId="1"/>
    <cellStyle name="Плохой" xfId="3" builtinId="27"/>
    <cellStyle name="Хороший" xfId="2" builtinId="26"/>
  </cellStyles>
  <dxfs count="0"/>
  <tableStyles count="0" defaultTableStyle="TableStyleMedium2" defaultPivotStyle="PivotStyleMedium9"/>
  <colors>
    <mruColors>
      <color rgb="FF00091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view="pageBreakPreview" topLeftCell="C4" zoomScaleNormal="82" zoomScaleSheetLayoutView="100" workbookViewId="0">
      <selection activeCell="M87" sqref="M87"/>
    </sheetView>
  </sheetViews>
  <sheetFormatPr defaultRowHeight="121.5" customHeight="1"/>
  <cols>
    <col min="1" max="1" width="8.85546875" style="1" hidden="1" customWidth="1"/>
    <col min="2" max="2" width="18.7109375" style="1" hidden="1" customWidth="1"/>
    <col min="3" max="3" width="37.5703125" style="3" customWidth="1"/>
    <col min="4" max="4" width="14" style="17" customWidth="1"/>
    <col min="5" max="5" width="12.85546875" style="2" customWidth="1"/>
    <col min="6" max="6" width="13.28515625" style="2" customWidth="1"/>
    <col min="7" max="7" width="11.7109375" style="6" customWidth="1"/>
    <col min="8" max="8" width="10.140625" style="6" customWidth="1"/>
    <col min="9" max="9" width="12" style="6" customWidth="1"/>
    <col min="10" max="10" width="11" style="26" customWidth="1"/>
    <col min="11" max="11" width="9.42578125" style="26" customWidth="1"/>
    <col min="12" max="12" width="14.140625" customWidth="1"/>
    <col min="13" max="13" width="10.28515625" customWidth="1"/>
    <col min="14" max="14" width="12.42578125" customWidth="1"/>
    <col min="15" max="15" width="11.5703125" bestFit="1" customWidth="1"/>
    <col min="16" max="16" width="9.42578125" customWidth="1"/>
    <col min="17" max="17" width="13.28515625" customWidth="1"/>
    <col min="18" max="18" width="9.42578125" customWidth="1"/>
    <col min="19" max="19" width="11.42578125" customWidth="1"/>
    <col min="20" max="20" width="11.5703125" bestFit="1" customWidth="1"/>
    <col min="21" max="21" width="9" customWidth="1"/>
  </cols>
  <sheetData>
    <row r="1" spans="1:24" ht="87" customHeight="1">
      <c r="A1" s="18"/>
      <c r="B1" s="22"/>
      <c r="C1" s="135" t="s">
        <v>120</v>
      </c>
      <c r="D1" s="135"/>
      <c r="E1" s="135"/>
      <c r="F1" s="135"/>
      <c r="G1" s="135"/>
      <c r="H1" s="135"/>
      <c r="I1" s="135"/>
      <c r="J1" s="135"/>
      <c r="K1" s="135"/>
    </row>
    <row r="2" spans="1:24" ht="87" customHeight="1">
      <c r="A2" s="84"/>
      <c r="B2" s="85"/>
      <c r="C2" s="135" t="s">
        <v>126</v>
      </c>
      <c r="D2" s="135"/>
      <c r="E2" s="135"/>
      <c r="F2" s="135"/>
      <c r="G2" s="135"/>
      <c r="H2" s="83"/>
      <c r="I2" s="83"/>
      <c r="J2" s="83"/>
      <c r="K2" s="83"/>
    </row>
    <row r="3" spans="1:24" s="9" customFormat="1" ht="41.25" customHeight="1">
      <c r="A3" s="15"/>
      <c r="B3" s="24"/>
      <c r="C3" s="139" t="s">
        <v>119</v>
      </c>
      <c r="D3" s="140"/>
      <c r="E3" s="140"/>
      <c r="F3" s="140"/>
      <c r="G3" s="140"/>
      <c r="H3" s="140"/>
      <c r="I3" s="86" t="s">
        <v>121</v>
      </c>
      <c r="J3" s="23"/>
      <c r="K3" s="23" t="s">
        <v>92</v>
      </c>
    </row>
    <row r="4" spans="1:24" s="9" customFormat="1" ht="121.5" customHeight="1">
      <c r="A4" s="136" t="s">
        <v>10</v>
      </c>
      <c r="B4" s="136"/>
      <c r="C4" s="136"/>
      <c r="D4" s="137" t="s">
        <v>4</v>
      </c>
      <c r="E4" s="138" t="s">
        <v>5</v>
      </c>
      <c r="F4" s="138"/>
      <c r="G4" s="134" t="s">
        <v>89</v>
      </c>
      <c r="H4" s="134"/>
      <c r="I4" s="134"/>
      <c r="J4" s="134"/>
      <c r="K4" s="134"/>
      <c r="L4" s="134" t="s">
        <v>90</v>
      </c>
      <c r="M4" s="134"/>
      <c r="N4" s="134"/>
      <c r="O4" s="134"/>
      <c r="P4" s="134"/>
      <c r="Q4" s="134" t="s">
        <v>91</v>
      </c>
      <c r="R4" s="134"/>
      <c r="S4" s="134"/>
      <c r="T4" s="134"/>
      <c r="U4" s="134"/>
    </row>
    <row r="5" spans="1:24" s="9" customFormat="1" ht="121.5" customHeight="1">
      <c r="A5" s="136"/>
      <c r="B5" s="136"/>
      <c r="C5" s="136"/>
      <c r="D5" s="137"/>
      <c r="E5" s="27" t="s">
        <v>7</v>
      </c>
      <c r="F5" s="27" t="s">
        <v>6</v>
      </c>
      <c r="G5" s="16" t="s">
        <v>11</v>
      </c>
      <c r="H5" s="16" t="s">
        <v>8</v>
      </c>
      <c r="I5" s="92" t="s">
        <v>12</v>
      </c>
      <c r="J5" s="16" t="s">
        <v>13</v>
      </c>
      <c r="K5" s="16" t="s">
        <v>9</v>
      </c>
      <c r="L5" s="16" t="s">
        <v>11</v>
      </c>
      <c r="M5" s="16" t="s">
        <v>8</v>
      </c>
      <c r="N5" s="101" t="s">
        <v>12</v>
      </c>
      <c r="O5" s="16" t="s">
        <v>13</v>
      </c>
      <c r="P5" s="16" t="s">
        <v>9</v>
      </c>
      <c r="Q5" s="16" t="s">
        <v>11</v>
      </c>
      <c r="R5" s="16" t="s">
        <v>8</v>
      </c>
      <c r="S5" s="92" t="s">
        <v>12</v>
      </c>
      <c r="T5" s="16" t="s">
        <v>13</v>
      </c>
      <c r="U5" s="16" t="s">
        <v>9</v>
      </c>
    </row>
    <row r="6" spans="1:24" s="11" customFormat="1" ht="121.5" customHeight="1">
      <c r="A6" s="10"/>
      <c r="B6" s="10"/>
      <c r="C6" s="66" t="s">
        <v>23</v>
      </c>
      <c r="D6" s="48"/>
      <c r="E6" s="54">
        <v>43101</v>
      </c>
      <c r="F6" s="54">
        <v>43465</v>
      </c>
      <c r="G6" s="126">
        <f t="shared" ref="G6:U6" si="0">SUM(G7,G19,G25,G38,G41,G52,G57,G65,G72)</f>
        <v>103047.3</v>
      </c>
      <c r="H6" s="56">
        <f t="shared" si="0"/>
        <v>0</v>
      </c>
      <c r="I6" s="93">
        <f t="shared" si="0"/>
        <v>56892.200000000004</v>
      </c>
      <c r="J6" s="56">
        <f t="shared" si="0"/>
        <v>46155.100000000006</v>
      </c>
      <c r="K6" s="56">
        <f t="shared" si="0"/>
        <v>0</v>
      </c>
      <c r="L6" s="126">
        <f t="shared" si="0"/>
        <v>23755.1</v>
      </c>
      <c r="M6" s="56">
        <f t="shared" si="0"/>
        <v>0</v>
      </c>
      <c r="N6" s="93">
        <f t="shared" si="0"/>
        <v>14526.699999999999</v>
      </c>
      <c r="O6" s="56">
        <f t="shared" si="0"/>
        <v>9228.4</v>
      </c>
      <c r="P6" s="56">
        <f t="shared" si="0"/>
        <v>0</v>
      </c>
      <c r="Q6" s="126">
        <f t="shared" si="0"/>
        <v>23755.1</v>
      </c>
      <c r="R6" s="56">
        <f t="shared" si="0"/>
        <v>0</v>
      </c>
      <c r="S6" s="93">
        <f t="shared" si="0"/>
        <v>14526.699999999999</v>
      </c>
      <c r="T6" s="56">
        <f t="shared" si="0"/>
        <v>9228.4</v>
      </c>
      <c r="U6" s="56">
        <f t="shared" si="0"/>
        <v>0</v>
      </c>
      <c r="V6" s="57"/>
      <c r="W6" s="57"/>
      <c r="X6" s="11" t="s">
        <v>111</v>
      </c>
    </row>
    <row r="7" spans="1:24" s="12" customFormat="1" ht="121.5" customHeight="1">
      <c r="A7" s="19"/>
      <c r="B7" s="19"/>
      <c r="C7" s="67" t="s">
        <v>0</v>
      </c>
      <c r="D7" s="45" t="s">
        <v>14</v>
      </c>
      <c r="E7" s="54">
        <v>43101</v>
      </c>
      <c r="F7" s="54">
        <v>43465</v>
      </c>
      <c r="G7" s="90">
        <f t="shared" ref="G7:U7" si="1">SUM(G8,G12)</f>
        <v>24352.799999999999</v>
      </c>
      <c r="H7" s="37">
        <f t="shared" si="1"/>
        <v>0</v>
      </c>
      <c r="I7" s="94">
        <f t="shared" si="1"/>
        <v>4174.8</v>
      </c>
      <c r="J7" s="37">
        <f t="shared" si="1"/>
        <v>20178</v>
      </c>
      <c r="K7" s="37">
        <f t="shared" si="1"/>
        <v>0</v>
      </c>
      <c r="L7" s="90">
        <f t="shared" si="1"/>
        <v>5578.1999999999989</v>
      </c>
      <c r="M7" s="37">
        <f t="shared" si="1"/>
        <v>0</v>
      </c>
      <c r="N7" s="94">
        <f t="shared" si="1"/>
        <v>2264</v>
      </c>
      <c r="O7" s="37">
        <f t="shared" si="1"/>
        <v>3314.2</v>
      </c>
      <c r="P7" s="37">
        <f t="shared" si="1"/>
        <v>0</v>
      </c>
      <c r="Q7" s="103">
        <f t="shared" si="1"/>
        <v>5578.1999999999989</v>
      </c>
      <c r="R7" s="37">
        <f t="shared" si="1"/>
        <v>0</v>
      </c>
      <c r="S7" s="94">
        <f t="shared" si="1"/>
        <v>2264</v>
      </c>
      <c r="T7" s="37">
        <f t="shared" si="1"/>
        <v>3314.2</v>
      </c>
      <c r="U7" s="37">
        <f t="shared" si="1"/>
        <v>0</v>
      </c>
      <c r="V7" s="57"/>
      <c r="W7" s="57"/>
    </row>
    <row r="8" spans="1:24" s="12" customFormat="1" ht="121.5" customHeight="1">
      <c r="A8" s="7"/>
      <c r="B8" s="20"/>
      <c r="C8" s="68" t="s">
        <v>28</v>
      </c>
      <c r="D8" s="44" t="s">
        <v>14</v>
      </c>
      <c r="E8" s="54">
        <v>43101</v>
      </c>
      <c r="F8" s="54">
        <v>43465</v>
      </c>
      <c r="G8" s="90">
        <f>SUM(G9,G10,G11)</f>
        <v>1240.8</v>
      </c>
      <c r="H8" s="37">
        <f>SUM(H9,H10,H11)</f>
        <v>0</v>
      </c>
      <c r="I8" s="94">
        <f>SUM(I9,I10,I11)</f>
        <v>1240.8</v>
      </c>
      <c r="J8" s="37">
        <f>SUM(J9,J10)</f>
        <v>0</v>
      </c>
      <c r="K8" s="37">
        <f>SUM(K9,K10)</f>
        <v>0</v>
      </c>
      <c r="L8" s="90">
        <f t="shared" ref="L8:P8" si="2">SUM(L9,L10,L11)</f>
        <v>0</v>
      </c>
      <c r="M8" s="37">
        <f t="shared" si="2"/>
        <v>0</v>
      </c>
      <c r="N8" s="94">
        <f t="shared" si="2"/>
        <v>0</v>
      </c>
      <c r="O8" s="37">
        <f t="shared" si="2"/>
        <v>0</v>
      </c>
      <c r="P8" s="37">
        <f t="shared" si="2"/>
        <v>0</v>
      </c>
      <c r="Q8" s="90">
        <f>SUM(Q9,Q10,Q11)</f>
        <v>0</v>
      </c>
      <c r="R8" s="37">
        <f t="shared" ref="R8:U8" si="3">SUM(R9,R10,R11)</f>
        <v>0</v>
      </c>
      <c r="S8" s="94">
        <f t="shared" si="3"/>
        <v>0</v>
      </c>
      <c r="T8" s="37">
        <f t="shared" si="3"/>
        <v>0</v>
      </c>
      <c r="U8" s="37">
        <f t="shared" si="3"/>
        <v>0</v>
      </c>
      <c r="V8" s="57"/>
      <c r="W8" s="57"/>
    </row>
    <row r="9" spans="1:24" s="29" customFormat="1" ht="121.5" customHeight="1">
      <c r="A9" s="28"/>
      <c r="B9" s="28"/>
      <c r="C9" s="44" t="s">
        <v>26</v>
      </c>
      <c r="D9" s="109" t="s">
        <v>14</v>
      </c>
      <c r="E9" s="110">
        <v>43101</v>
      </c>
      <c r="F9" s="110">
        <v>43465</v>
      </c>
      <c r="G9" s="127">
        <v>1240.8</v>
      </c>
      <c r="H9" s="111"/>
      <c r="I9" s="117">
        <v>1240.8</v>
      </c>
      <c r="J9" s="111"/>
      <c r="K9" s="111"/>
      <c r="L9" s="127">
        <f t="shared" ref="L9:L11" si="4">SUM(M9,N9,O9,P9)</f>
        <v>0</v>
      </c>
      <c r="M9" s="111"/>
      <c r="N9" s="117"/>
      <c r="O9" s="111"/>
      <c r="P9" s="111"/>
      <c r="Q9" s="127">
        <f t="shared" ref="Q9:Q11" si="5">SUM(R9,S9,T9,U9)</f>
        <v>0</v>
      </c>
      <c r="R9" s="111"/>
      <c r="S9" s="117"/>
      <c r="T9" s="111"/>
      <c r="U9" s="111"/>
      <c r="V9" s="59"/>
      <c r="W9" s="108"/>
    </row>
    <row r="10" spans="1:24" s="29" customFormat="1" ht="121.5" customHeight="1">
      <c r="A10" s="28"/>
      <c r="B10" s="28"/>
      <c r="C10" s="73" t="s">
        <v>27</v>
      </c>
      <c r="D10" s="112" t="s">
        <v>67</v>
      </c>
      <c r="E10" s="113">
        <v>43101</v>
      </c>
      <c r="F10" s="113">
        <v>43465</v>
      </c>
      <c r="G10" s="128">
        <f t="shared" ref="G10" si="6">SUM(H10,I10,J10,K10)</f>
        <v>0</v>
      </c>
      <c r="H10" s="114"/>
      <c r="I10" s="123"/>
      <c r="J10" s="114"/>
      <c r="K10" s="114"/>
      <c r="L10" s="128">
        <f t="shared" si="4"/>
        <v>0</v>
      </c>
      <c r="M10" s="114"/>
      <c r="N10" s="123"/>
      <c r="O10" s="114"/>
      <c r="P10" s="114"/>
      <c r="Q10" s="128">
        <f t="shared" si="5"/>
        <v>0</v>
      </c>
      <c r="R10" s="114"/>
      <c r="S10" s="123"/>
      <c r="T10" s="114"/>
      <c r="U10" s="114"/>
      <c r="V10" s="59"/>
      <c r="W10" s="59"/>
    </row>
    <row r="11" spans="1:24" s="29" customFormat="1" ht="121.5" customHeight="1">
      <c r="A11" s="28"/>
      <c r="B11" s="28"/>
      <c r="C11" s="73" t="s">
        <v>66</v>
      </c>
      <c r="D11" s="112" t="s">
        <v>67</v>
      </c>
      <c r="E11" s="113">
        <v>43101</v>
      </c>
      <c r="F11" s="113">
        <v>43465</v>
      </c>
      <c r="G11" s="128">
        <f t="shared" ref="G11" si="7">SUM(H11,I11,J11,K11)</f>
        <v>0</v>
      </c>
      <c r="H11" s="114"/>
      <c r="I11" s="123"/>
      <c r="J11" s="114"/>
      <c r="K11" s="114"/>
      <c r="L11" s="128">
        <f t="shared" si="4"/>
        <v>0</v>
      </c>
      <c r="M11" s="114"/>
      <c r="N11" s="123"/>
      <c r="O11" s="114"/>
      <c r="P11" s="114"/>
      <c r="Q11" s="128">
        <f t="shared" si="5"/>
        <v>0</v>
      </c>
      <c r="R11" s="114"/>
      <c r="S11" s="123"/>
      <c r="T11" s="114"/>
      <c r="U11" s="114"/>
      <c r="V11" s="59"/>
      <c r="W11" s="59"/>
    </row>
    <row r="12" spans="1:24" s="29" customFormat="1" ht="121.5" customHeight="1">
      <c r="A12" s="28"/>
      <c r="B12" s="28"/>
      <c r="C12" s="51" t="s">
        <v>48</v>
      </c>
      <c r="D12" s="47"/>
      <c r="E12" s="54">
        <v>43101</v>
      </c>
      <c r="F12" s="54">
        <v>43465</v>
      </c>
      <c r="G12" s="129">
        <f t="shared" ref="G12:K12" si="8">SUM(G13,G14,G15,G16,G17,G18)</f>
        <v>23112</v>
      </c>
      <c r="H12" s="58">
        <f t="shared" si="8"/>
        <v>0</v>
      </c>
      <c r="I12" s="95">
        <f t="shared" si="8"/>
        <v>2934</v>
      </c>
      <c r="J12" s="58">
        <f t="shared" si="8"/>
        <v>20178</v>
      </c>
      <c r="K12" s="58">
        <f t="shared" si="8"/>
        <v>0</v>
      </c>
      <c r="L12" s="129">
        <f>SUM(L13,L14,L15,L16,L17,L18)</f>
        <v>5578.1999999999989</v>
      </c>
      <c r="M12" s="58">
        <f t="shared" ref="M12:U12" si="9">SUM(M13,M14,M15,M16,M17,M18)</f>
        <v>0</v>
      </c>
      <c r="N12" s="95">
        <f t="shared" si="9"/>
        <v>2264</v>
      </c>
      <c r="O12" s="58">
        <f t="shared" si="9"/>
        <v>3314.2</v>
      </c>
      <c r="P12" s="58">
        <f t="shared" si="9"/>
        <v>0</v>
      </c>
      <c r="Q12" s="129">
        <f t="shared" si="9"/>
        <v>5578.1999999999989</v>
      </c>
      <c r="R12" s="58">
        <f t="shared" si="9"/>
        <v>0</v>
      </c>
      <c r="S12" s="95">
        <f t="shared" si="9"/>
        <v>2264</v>
      </c>
      <c r="T12" s="58">
        <f t="shared" si="9"/>
        <v>3314.2</v>
      </c>
      <c r="U12" s="58">
        <f t="shared" si="9"/>
        <v>0</v>
      </c>
      <c r="V12" s="59"/>
      <c r="W12" s="59"/>
    </row>
    <row r="13" spans="1:24" s="29" customFormat="1" ht="216.75" customHeight="1">
      <c r="A13" s="28"/>
      <c r="B13" s="28"/>
      <c r="C13" s="52" t="s">
        <v>49</v>
      </c>
      <c r="D13" s="118" t="s">
        <v>127</v>
      </c>
      <c r="E13" s="110">
        <v>43101</v>
      </c>
      <c r="F13" s="110">
        <v>43465</v>
      </c>
      <c r="G13" s="127">
        <v>20178</v>
      </c>
      <c r="H13" s="111"/>
      <c r="I13" s="117"/>
      <c r="J13" s="111">
        <v>20178</v>
      </c>
      <c r="K13" s="111"/>
      <c r="L13" s="127">
        <v>3314.2</v>
      </c>
      <c r="M13" s="111"/>
      <c r="N13" s="117"/>
      <c r="O13" s="111">
        <v>3314.2</v>
      </c>
      <c r="P13" s="111"/>
      <c r="Q13" s="127">
        <f t="shared" ref="Q13:Q16" si="10">SUM(R13,S13,T13,U13)</f>
        <v>3314.2</v>
      </c>
      <c r="R13" s="111"/>
      <c r="S13" s="117"/>
      <c r="T13" s="111">
        <v>3314.2</v>
      </c>
      <c r="U13" s="111"/>
      <c r="V13" s="59"/>
      <c r="W13" s="59"/>
    </row>
    <row r="14" spans="1:24" s="29" customFormat="1" ht="121.5" customHeight="1">
      <c r="A14" s="28"/>
      <c r="B14" s="28"/>
      <c r="C14" s="105" t="s">
        <v>68</v>
      </c>
      <c r="D14" s="115" t="s">
        <v>67</v>
      </c>
      <c r="E14" s="110">
        <v>43101</v>
      </c>
      <c r="F14" s="110">
        <v>43465</v>
      </c>
      <c r="G14" s="127">
        <f t="shared" ref="G14:G15" si="11">SUM(H14,I14,J14,K14)</f>
        <v>670</v>
      </c>
      <c r="H14" s="111"/>
      <c r="I14" s="117">
        <v>670</v>
      </c>
      <c r="J14" s="111"/>
      <c r="K14" s="111"/>
      <c r="L14" s="127">
        <f t="shared" ref="L14:L16" si="12">SUM(M14,N14,O14,P14)</f>
        <v>0</v>
      </c>
      <c r="M14" s="111"/>
      <c r="N14" s="117">
        <v>0</v>
      </c>
      <c r="O14" s="111"/>
      <c r="P14" s="111"/>
      <c r="Q14" s="127">
        <v>0</v>
      </c>
      <c r="R14" s="111"/>
      <c r="S14" s="117">
        <v>0</v>
      </c>
      <c r="T14" s="111"/>
      <c r="U14" s="111"/>
      <c r="V14" s="59" t="s">
        <v>114</v>
      </c>
      <c r="W14" s="59"/>
    </row>
    <row r="15" spans="1:24" s="29" customFormat="1" ht="121.5" customHeight="1">
      <c r="A15" s="28"/>
      <c r="B15" s="28"/>
      <c r="C15" s="49" t="s">
        <v>69</v>
      </c>
      <c r="D15" s="115" t="s">
        <v>14</v>
      </c>
      <c r="E15" s="110">
        <v>43101</v>
      </c>
      <c r="F15" s="110">
        <v>43465</v>
      </c>
      <c r="G15" s="127">
        <f t="shared" si="11"/>
        <v>2225.6</v>
      </c>
      <c r="H15" s="111"/>
      <c r="I15" s="117">
        <v>2225.6</v>
      </c>
      <c r="J15" s="111"/>
      <c r="K15" s="111"/>
      <c r="L15" s="127">
        <f t="shared" si="12"/>
        <v>2225.6</v>
      </c>
      <c r="M15" s="111"/>
      <c r="N15" s="117">
        <v>2225.6</v>
      </c>
      <c r="O15" s="111"/>
      <c r="P15" s="111"/>
      <c r="Q15" s="127">
        <f t="shared" si="10"/>
        <v>2225.6</v>
      </c>
      <c r="R15" s="111"/>
      <c r="S15" s="117">
        <v>2225.6</v>
      </c>
      <c r="T15" s="111"/>
      <c r="U15" s="111"/>
      <c r="V15" s="59"/>
      <c r="W15" s="59"/>
    </row>
    <row r="16" spans="1:24" s="29" customFormat="1" ht="121.5" customHeight="1">
      <c r="A16" s="28"/>
      <c r="B16" s="28"/>
      <c r="C16" s="49" t="s">
        <v>70</v>
      </c>
      <c r="D16" s="115" t="s">
        <v>14</v>
      </c>
      <c r="E16" s="110">
        <v>43101</v>
      </c>
      <c r="F16" s="110">
        <v>43465</v>
      </c>
      <c r="G16" s="127">
        <f t="shared" ref="G16" si="13">SUM(H16,I16,J16,K16)</f>
        <v>38.4</v>
      </c>
      <c r="H16" s="111"/>
      <c r="I16" s="117">
        <v>38.4</v>
      </c>
      <c r="J16" s="111"/>
      <c r="K16" s="111"/>
      <c r="L16" s="127">
        <f t="shared" si="12"/>
        <v>38.4</v>
      </c>
      <c r="M16" s="111"/>
      <c r="N16" s="117">
        <v>38.4</v>
      </c>
      <c r="O16" s="111"/>
      <c r="P16" s="111"/>
      <c r="Q16" s="127">
        <f t="shared" si="10"/>
        <v>38.4</v>
      </c>
      <c r="R16" s="111"/>
      <c r="S16" s="117">
        <v>38.4</v>
      </c>
      <c r="T16" s="111"/>
      <c r="U16" s="111"/>
      <c r="V16" s="59"/>
      <c r="W16" s="59"/>
    </row>
    <row r="17" spans="1:23" s="29" customFormat="1" ht="121.5" customHeight="1">
      <c r="A17" s="28"/>
      <c r="B17" s="28"/>
      <c r="C17" s="49" t="s">
        <v>93</v>
      </c>
      <c r="D17" s="115" t="s">
        <v>14</v>
      </c>
      <c r="E17" s="110">
        <v>43101</v>
      </c>
      <c r="F17" s="110">
        <v>43465</v>
      </c>
      <c r="G17" s="127">
        <f t="shared" ref="G17" si="14">SUM(H17,I17,J17,K17)</f>
        <v>0</v>
      </c>
      <c r="H17" s="111"/>
      <c r="I17" s="117">
        <v>0</v>
      </c>
      <c r="J17" s="111"/>
      <c r="K17" s="111"/>
      <c r="L17" s="127">
        <f t="shared" ref="L17" si="15">SUM(M17,N17,O17,P17)</f>
        <v>0</v>
      </c>
      <c r="M17" s="111"/>
      <c r="N17" s="117"/>
      <c r="O17" s="111"/>
      <c r="P17" s="111"/>
      <c r="Q17" s="127">
        <f t="shared" ref="Q17" si="16">SUM(R17,S17,T17,U17)</f>
        <v>0</v>
      </c>
      <c r="R17" s="111"/>
      <c r="S17" s="117"/>
      <c r="T17" s="111"/>
      <c r="U17" s="111"/>
      <c r="V17" s="59"/>
      <c r="W17" s="59"/>
    </row>
    <row r="18" spans="1:23" s="29" customFormat="1" ht="75.75" customHeight="1">
      <c r="A18" s="28"/>
      <c r="B18" s="28"/>
      <c r="C18" s="49" t="s">
        <v>123</v>
      </c>
      <c r="D18" s="112" t="s">
        <v>67</v>
      </c>
      <c r="E18" s="113">
        <v>43101</v>
      </c>
      <c r="F18" s="113">
        <v>43465</v>
      </c>
      <c r="G18" s="128">
        <f t="shared" ref="G18" si="17">SUM(H18,I18,J18,K18)</f>
        <v>0</v>
      </c>
      <c r="H18" s="114"/>
      <c r="I18" s="123">
        <v>0</v>
      </c>
      <c r="J18" s="114"/>
      <c r="K18" s="114"/>
      <c r="L18" s="128">
        <f t="shared" ref="L18" si="18">SUM(M18,N18,O18,P18)</f>
        <v>0</v>
      </c>
      <c r="M18" s="114">
        <v>0</v>
      </c>
      <c r="N18" s="123">
        <v>0</v>
      </c>
      <c r="O18" s="114"/>
      <c r="P18" s="114"/>
      <c r="Q18" s="128">
        <f t="shared" ref="Q18" si="19">SUM(R18,S18,T18,U18)</f>
        <v>0</v>
      </c>
      <c r="R18" s="114">
        <v>0</v>
      </c>
      <c r="S18" s="123">
        <v>0</v>
      </c>
      <c r="T18" s="114"/>
      <c r="U18" s="114"/>
      <c r="V18" s="59"/>
      <c r="W18" s="59"/>
    </row>
    <row r="19" spans="1:23" s="12" customFormat="1" ht="121.5" customHeight="1">
      <c r="A19" s="7"/>
      <c r="B19" s="7"/>
      <c r="C19" s="74" t="s">
        <v>1</v>
      </c>
      <c r="D19" s="76"/>
      <c r="E19" s="54">
        <v>43101</v>
      </c>
      <c r="F19" s="54">
        <v>43465</v>
      </c>
      <c r="G19" s="90">
        <f>SUM(G20)</f>
        <v>32800</v>
      </c>
      <c r="H19" s="38">
        <f t="shared" ref="H19:U19" si="20">SUM(H20)</f>
        <v>0</v>
      </c>
      <c r="I19" s="94">
        <f t="shared" si="20"/>
        <v>32500</v>
      </c>
      <c r="J19" s="38">
        <f t="shared" si="20"/>
        <v>300</v>
      </c>
      <c r="K19" s="38">
        <f t="shared" si="20"/>
        <v>0</v>
      </c>
      <c r="L19" s="90">
        <f>SUM(L20)</f>
        <v>8908.7999999999993</v>
      </c>
      <c r="M19" s="38">
        <f t="shared" si="20"/>
        <v>0</v>
      </c>
      <c r="N19" s="94">
        <f t="shared" si="20"/>
        <v>8818.7999999999993</v>
      </c>
      <c r="O19" s="38">
        <f t="shared" si="20"/>
        <v>90</v>
      </c>
      <c r="P19" s="38">
        <f t="shared" si="20"/>
        <v>0</v>
      </c>
      <c r="Q19" s="90">
        <f>SUM(Q20)</f>
        <v>8908.7999999999993</v>
      </c>
      <c r="R19" s="38">
        <f t="shared" si="20"/>
        <v>0</v>
      </c>
      <c r="S19" s="94">
        <f t="shared" si="20"/>
        <v>8818.7999999999993</v>
      </c>
      <c r="T19" s="38">
        <f t="shared" si="20"/>
        <v>90</v>
      </c>
      <c r="U19" s="38">
        <f t="shared" si="20"/>
        <v>0</v>
      </c>
      <c r="V19" s="57"/>
      <c r="W19" s="57"/>
    </row>
    <row r="20" spans="1:23" s="12" customFormat="1" ht="121.5" customHeight="1">
      <c r="A20" s="7"/>
      <c r="B20" s="20"/>
      <c r="C20" s="51" t="s">
        <v>29</v>
      </c>
      <c r="D20" s="47"/>
      <c r="E20" s="54">
        <v>43101</v>
      </c>
      <c r="F20" s="54">
        <v>43465</v>
      </c>
      <c r="G20" s="130">
        <f t="shared" ref="G20:U20" si="21">SUM(G21,G22,G23,G24)</f>
        <v>32800</v>
      </c>
      <c r="H20" s="60">
        <f t="shared" si="21"/>
        <v>0</v>
      </c>
      <c r="I20" s="96">
        <f t="shared" si="21"/>
        <v>32500</v>
      </c>
      <c r="J20" s="60">
        <f t="shared" si="21"/>
        <v>300</v>
      </c>
      <c r="K20" s="60">
        <f t="shared" si="21"/>
        <v>0</v>
      </c>
      <c r="L20" s="130">
        <f t="shared" si="21"/>
        <v>8908.7999999999993</v>
      </c>
      <c r="M20" s="60">
        <f t="shared" si="21"/>
        <v>0</v>
      </c>
      <c r="N20" s="96">
        <f t="shared" si="21"/>
        <v>8818.7999999999993</v>
      </c>
      <c r="O20" s="60">
        <f t="shared" si="21"/>
        <v>90</v>
      </c>
      <c r="P20" s="60">
        <f t="shared" si="21"/>
        <v>0</v>
      </c>
      <c r="Q20" s="130">
        <f t="shared" si="21"/>
        <v>8908.7999999999993</v>
      </c>
      <c r="R20" s="60">
        <f t="shared" si="21"/>
        <v>0</v>
      </c>
      <c r="S20" s="96">
        <f t="shared" si="21"/>
        <v>8818.7999999999993</v>
      </c>
      <c r="T20" s="60">
        <f t="shared" si="21"/>
        <v>90</v>
      </c>
      <c r="U20" s="60">
        <f t="shared" si="21"/>
        <v>0</v>
      </c>
      <c r="V20" s="57"/>
      <c r="W20" s="57"/>
    </row>
    <row r="21" spans="1:23" s="31" customFormat="1" ht="121.5" customHeight="1">
      <c r="A21" s="30"/>
      <c r="B21" s="30"/>
      <c r="C21" s="45" t="s">
        <v>30</v>
      </c>
      <c r="D21" s="109" t="s">
        <v>14</v>
      </c>
      <c r="E21" s="110">
        <v>43101</v>
      </c>
      <c r="F21" s="110">
        <v>43465</v>
      </c>
      <c r="G21" s="127">
        <f t="shared" ref="G21:G22" si="22">SUM(H21,I21,J21,K21)</f>
        <v>29112.5</v>
      </c>
      <c r="H21" s="111"/>
      <c r="I21" s="117">
        <v>29112.5</v>
      </c>
      <c r="J21" s="111"/>
      <c r="K21" s="111"/>
      <c r="L21" s="127">
        <f t="shared" ref="L21:L24" si="23">SUM(M21,N21,O21,P21)</f>
        <v>6950</v>
      </c>
      <c r="M21" s="111"/>
      <c r="N21" s="117">
        <v>6950</v>
      </c>
      <c r="O21" s="111"/>
      <c r="P21" s="111"/>
      <c r="Q21" s="127">
        <f t="shared" ref="Q21:Q24" si="24">SUM(R21,S21,T21,U21)</f>
        <v>6950</v>
      </c>
      <c r="R21" s="111"/>
      <c r="S21" s="117">
        <v>6950</v>
      </c>
      <c r="T21" s="111"/>
      <c r="U21" s="111"/>
      <c r="V21" s="62"/>
      <c r="W21" s="62"/>
    </row>
    <row r="22" spans="1:23" s="31" customFormat="1" ht="121.5" customHeight="1">
      <c r="A22" s="30"/>
      <c r="B22" s="30"/>
      <c r="C22" s="45" t="s">
        <v>31</v>
      </c>
      <c r="D22" s="109" t="s">
        <v>14</v>
      </c>
      <c r="E22" s="110">
        <v>43101</v>
      </c>
      <c r="F22" s="110">
        <v>43465</v>
      </c>
      <c r="G22" s="127">
        <f t="shared" si="22"/>
        <v>300</v>
      </c>
      <c r="H22" s="111"/>
      <c r="I22" s="117"/>
      <c r="J22" s="111">
        <v>300</v>
      </c>
      <c r="K22" s="111"/>
      <c r="L22" s="127">
        <f t="shared" si="23"/>
        <v>90</v>
      </c>
      <c r="M22" s="111"/>
      <c r="N22" s="117"/>
      <c r="O22" s="111">
        <v>90</v>
      </c>
      <c r="P22" s="111"/>
      <c r="Q22" s="127">
        <f t="shared" si="24"/>
        <v>90</v>
      </c>
      <c r="R22" s="111"/>
      <c r="S22" s="117"/>
      <c r="T22" s="111">
        <v>90</v>
      </c>
      <c r="U22" s="111"/>
      <c r="V22" s="62"/>
      <c r="W22" s="62"/>
    </row>
    <row r="23" spans="1:23" s="31" customFormat="1" ht="121.5" customHeight="1">
      <c r="A23" s="30"/>
      <c r="B23" s="30"/>
      <c r="C23" s="45" t="s">
        <v>32</v>
      </c>
      <c r="D23" s="109" t="s">
        <v>14</v>
      </c>
      <c r="E23" s="110">
        <v>43101</v>
      </c>
      <c r="F23" s="110">
        <v>43465</v>
      </c>
      <c r="G23" s="127">
        <f t="shared" ref="G23" si="25">SUM(H23,I23,J23,K23)</f>
        <v>3387.5</v>
      </c>
      <c r="H23" s="111"/>
      <c r="I23" s="117">
        <v>3387.5</v>
      </c>
      <c r="J23" s="111"/>
      <c r="K23" s="111"/>
      <c r="L23" s="127">
        <f t="shared" si="23"/>
        <v>1868.8</v>
      </c>
      <c r="M23" s="111"/>
      <c r="N23" s="117">
        <v>1868.8</v>
      </c>
      <c r="O23" s="111"/>
      <c r="P23" s="111"/>
      <c r="Q23" s="127">
        <f t="shared" si="24"/>
        <v>1868.8</v>
      </c>
      <c r="R23" s="111"/>
      <c r="S23" s="117">
        <v>1868.8</v>
      </c>
      <c r="T23" s="111"/>
      <c r="U23" s="111"/>
      <c r="V23" s="62"/>
      <c r="W23" s="62"/>
    </row>
    <row r="24" spans="1:23" s="31" customFormat="1" ht="121.5" customHeight="1">
      <c r="A24" s="30"/>
      <c r="B24" s="30"/>
      <c r="C24" s="45" t="s">
        <v>33</v>
      </c>
      <c r="D24" s="109" t="s">
        <v>14</v>
      </c>
      <c r="E24" s="110">
        <v>43101</v>
      </c>
      <c r="F24" s="110">
        <v>43465</v>
      </c>
      <c r="G24" s="127">
        <f t="shared" ref="G24" si="26">SUM(H24,I24,J24,K24)</f>
        <v>0</v>
      </c>
      <c r="H24" s="111"/>
      <c r="I24" s="117">
        <v>0</v>
      </c>
      <c r="J24" s="111"/>
      <c r="K24" s="111"/>
      <c r="L24" s="127">
        <f t="shared" si="23"/>
        <v>0</v>
      </c>
      <c r="M24" s="111"/>
      <c r="N24" s="117">
        <v>0</v>
      </c>
      <c r="O24" s="111"/>
      <c r="P24" s="111"/>
      <c r="Q24" s="127">
        <f t="shared" si="24"/>
        <v>0</v>
      </c>
      <c r="R24" s="111"/>
      <c r="S24" s="117">
        <v>0</v>
      </c>
      <c r="T24" s="111"/>
      <c r="U24" s="111"/>
      <c r="V24" s="62"/>
      <c r="W24" s="62"/>
    </row>
    <row r="25" spans="1:23" s="12" customFormat="1" ht="121.5" customHeight="1">
      <c r="A25" s="7"/>
      <c r="B25" s="20"/>
      <c r="C25" s="67" t="s">
        <v>2</v>
      </c>
      <c r="D25" s="48"/>
      <c r="E25" s="54">
        <v>43101</v>
      </c>
      <c r="F25" s="54">
        <v>43465</v>
      </c>
      <c r="G25" s="91">
        <f>SUM(,G26)</f>
        <v>797.8</v>
      </c>
      <c r="H25" s="39">
        <f t="shared" ref="H25:U25" si="27">SUM(,H26)</f>
        <v>0</v>
      </c>
      <c r="I25" s="97">
        <f t="shared" si="27"/>
        <v>218.8</v>
      </c>
      <c r="J25" s="39">
        <f t="shared" si="27"/>
        <v>579</v>
      </c>
      <c r="K25" s="39">
        <f t="shared" si="27"/>
        <v>0</v>
      </c>
      <c r="L25" s="91">
        <f>SUM(,L26)</f>
        <v>235.20000000000002</v>
      </c>
      <c r="M25" s="39">
        <f t="shared" si="27"/>
        <v>0</v>
      </c>
      <c r="N25" s="97">
        <f t="shared" si="27"/>
        <v>218.8</v>
      </c>
      <c r="O25" s="39">
        <f t="shared" si="27"/>
        <v>16.399999999999999</v>
      </c>
      <c r="P25" s="39">
        <f t="shared" si="27"/>
        <v>0</v>
      </c>
      <c r="Q25" s="91">
        <v>235.2</v>
      </c>
      <c r="R25" s="39">
        <f t="shared" si="27"/>
        <v>0</v>
      </c>
      <c r="S25" s="97">
        <f t="shared" si="27"/>
        <v>218.8</v>
      </c>
      <c r="T25" s="39">
        <f t="shared" si="27"/>
        <v>16.399999999999999</v>
      </c>
      <c r="U25" s="39">
        <f t="shared" si="27"/>
        <v>0</v>
      </c>
      <c r="V25" s="57"/>
      <c r="W25" s="57"/>
    </row>
    <row r="26" spans="1:23" s="12" customFormat="1" ht="121.5" customHeight="1">
      <c r="A26" s="7"/>
      <c r="B26" s="20"/>
      <c r="C26" s="69" t="s">
        <v>35</v>
      </c>
      <c r="D26" s="47"/>
      <c r="E26" s="54">
        <v>43101</v>
      </c>
      <c r="F26" s="54">
        <v>43465</v>
      </c>
      <c r="G26" s="91">
        <f>SUM(G27,G28,G29,G30,G31,G32,G33,G34,G35,G36,G37)</f>
        <v>797.8</v>
      </c>
      <c r="H26" s="36">
        <f>SUM(H27,H28,H29,H30,H31,H32,H33,H34,H35)</f>
        <v>0</v>
      </c>
      <c r="I26" s="97">
        <f>SUM(I27,I28,I29,I30,I31,I32,I33,I34,I35,I36,I37)</f>
        <v>218.8</v>
      </c>
      <c r="J26" s="36">
        <f>SUM(J27,J28,J29,J30,J31,J32,J33,J34,J35,J36,J37)</f>
        <v>579</v>
      </c>
      <c r="K26" s="36">
        <f>SUM(K27,K28,K29,K30,K31,K32,K33,K34,K35)</f>
        <v>0</v>
      </c>
      <c r="L26" s="91">
        <f>SUM(L27,L28,L29,L30,L31,L32,L33,L34,L35,L36,L37)</f>
        <v>235.20000000000002</v>
      </c>
      <c r="M26" s="36">
        <f>SUM(M27,M28,M29,M30,M31,M32,M33,M34,M35)</f>
        <v>0</v>
      </c>
      <c r="N26" s="97">
        <f>SUM(N27,N28,N29,N30,N31,N32,N33,N34,N35,N36,N37)</f>
        <v>218.8</v>
      </c>
      <c r="O26" s="36">
        <f>SUM(O27,O28,O29,O30,O31,O32,O33,O34,O35,O36,O37)</f>
        <v>16.399999999999999</v>
      </c>
      <c r="P26" s="36">
        <f>SUM(P27,P28,P29,P30,P31,P32,P33,P34,P35)</f>
        <v>0</v>
      </c>
      <c r="Q26" s="91">
        <v>235.2</v>
      </c>
      <c r="R26" s="36">
        <f>SUM(R27,R28,R29,R30,R31,R32,R33,R34,R35)</f>
        <v>0</v>
      </c>
      <c r="S26" s="97">
        <f>SUM(S27,S28,S29,S30,S31,S32,S33,S34,S35,S36,S37)</f>
        <v>218.8</v>
      </c>
      <c r="T26" s="36">
        <f>SUM(T27,T28,T29,T30,T31,T32,T33,T34,T35,T36,T37)</f>
        <v>16.399999999999999</v>
      </c>
      <c r="U26" s="36">
        <f>SUM(U27,U28,U29,U30,U31,U32,U33,U34,U35)</f>
        <v>0</v>
      </c>
      <c r="V26" s="57"/>
      <c r="W26" s="57"/>
    </row>
    <row r="27" spans="1:23" s="9" customFormat="1" ht="121.5" customHeight="1">
      <c r="A27" s="8"/>
      <c r="B27" s="21"/>
      <c r="C27" s="45" t="s">
        <v>36</v>
      </c>
      <c r="D27" s="109" t="s">
        <v>14</v>
      </c>
      <c r="E27" s="110">
        <v>43101</v>
      </c>
      <c r="F27" s="110">
        <v>43465</v>
      </c>
      <c r="G27" s="127">
        <v>75</v>
      </c>
      <c r="H27" s="111"/>
      <c r="I27" s="117"/>
      <c r="J27" s="111">
        <v>75</v>
      </c>
      <c r="K27" s="111"/>
      <c r="L27" s="127">
        <f t="shared" ref="L27:L36" si="28">SUM(M27,N27,O27,P27)</f>
        <v>0</v>
      </c>
      <c r="M27" s="111"/>
      <c r="N27" s="117"/>
      <c r="O27" s="111"/>
      <c r="P27" s="111"/>
      <c r="Q27" s="127">
        <f t="shared" ref="Q27:Q36" si="29">SUM(R27,S27,T27,U27)</f>
        <v>0</v>
      </c>
      <c r="R27" s="111"/>
      <c r="S27" s="117"/>
      <c r="T27" s="111"/>
      <c r="U27" s="111"/>
      <c r="V27" s="63"/>
      <c r="W27" s="63"/>
    </row>
    <row r="28" spans="1:23" s="4" customFormat="1" ht="121.5" customHeight="1">
      <c r="A28" s="5">
        <v>5221500</v>
      </c>
      <c r="B28" s="5" t="s">
        <v>3</v>
      </c>
      <c r="C28" s="45" t="s">
        <v>37</v>
      </c>
      <c r="D28" s="109" t="s">
        <v>14</v>
      </c>
      <c r="E28" s="110">
        <v>43101</v>
      </c>
      <c r="F28" s="110">
        <v>43465</v>
      </c>
      <c r="G28" s="127">
        <f t="shared" ref="G28:G36" si="30">SUM(H28,I28,J28,K28)</f>
        <v>45</v>
      </c>
      <c r="H28" s="111"/>
      <c r="I28" s="117"/>
      <c r="J28" s="111">
        <v>45</v>
      </c>
      <c r="K28" s="111"/>
      <c r="L28" s="127">
        <f t="shared" si="28"/>
        <v>0</v>
      </c>
      <c r="M28" s="111"/>
      <c r="N28" s="117"/>
      <c r="O28" s="111"/>
      <c r="P28" s="111"/>
      <c r="Q28" s="127">
        <f t="shared" si="29"/>
        <v>0</v>
      </c>
      <c r="R28" s="111"/>
      <c r="S28" s="117"/>
      <c r="T28" s="111"/>
      <c r="U28" s="111"/>
      <c r="V28" s="64"/>
      <c r="W28" s="64"/>
    </row>
    <row r="29" spans="1:23" s="33" customFormat="1" ht="121.5" customHeight="1">
      <c r="A29" s="30"/>
      <c r="B29" s="32"/>
      <c r="C29" s="45" t="s">
        <v>38</v>
      </c>
      <c r="D29" s="109" t="s">
        <v>14</v>
      </c>
      <c r="E29" s="110">
        <v>43101</v>
      </c>
      <c r="F29" s="110">
        <v>43465</v>
      </c>
      <c r="G29" s="127">
        <f t="shared" si="30"/>
        <v>27</v>
      </c>
      <c r="H29" s="111"/>
      <c r="I29" s="117"/>
      <c r="J29" s="111">
        <v>27</v>
      </c>
      <c r="K29" s="111"/>
      <c r="L29" s="127">
        <f t="shared" si="28"/>
        <v>0</v>
      </c>
      <c r="M29" s="111"/>
      <c r="N29" s="117"/>
      <c r="O29" s="111"/>
      <c r="P29" s="111"/>
      <c r="Q29" s="127">
        <f t="shared" si="29"/>
        <v>0</v>
      </c>
      <c r="R29" s="111"/>
      <c r="S29" s="117"/>
      <c r="T29" s="111"/>
      <c r="U29" s="111"/>
      <c r="V29" s="62"/>
      <c r="W29" s="62"/>
    </row>
    <row r="30" spans="1:23" s="33" customFormat="1" ht="121.5" customHeight="1">
      <c r="A30" s="30"/>
      <c r="B30" s="32"/>
      <c r="C30" s="87" t="s">
        <v>122</v>
      </c>
      <c r="D30" s="109" t="s">
        <v>14</v>
      </c>
      <c r="E30" s="110">
        <v>43101</v>
      </c>
      <c r="F30" s="110">
        <v>43465</v>
      </c>
      <c r="G30" s="127">
        <f t="shared" si="30"/>
        <v>30</v>
      </c>
      <c r="H30" s="111"/>
      <c r="I30" s="117"/>
      <c r="J30" s="111">
        <v>30</v>
      </c>
      <c r="K30" s="111"/>
      <c r="L30" s="127">
        <f t="shared" si="28"/>
        <v>0</v>
      </c>
      <c r="M30" s="111"/>
      <c r="N30" s="117"/>
      <c r="O30" s="111">
        <v>0</v>
      </c>
      <c r="P30" s="111"/>
      <c r="Q30" s="127">
        <f t="shared" si="29"/>
        <v>0</v>
      </c>
      <c r="R30" s="111"/>
      <c r="S30" s="117"/>
      <c r="T30" s="111">
        <v>0</v>
      </c>
      <c r="U30" s="111"/>
      <c r="V30" s="62"/>
      <c r="W30" s="62"/>
    </row>
    <row r="31" spans="1:23" s="33" customFormat="1" ht="121.5" customHeight="1">
      <c r="A31" s="30"/>
      <c r="B31" s="32"/>
      <c r="C31" s="45" t="s">
        <v>39</v>
      </c>
      <c r="D31" s="109" t="s">
        <v>14</v>
      </c>
      <c r="E31" s="110">
        <v>43101</v>
      </c>
      <c r="F31" s="110">
        <v>43465</v>
      </c>
      <c r="G31" s="127">
        <f t="shared" si="30"/>
        <v>90</v>
      </c>
      <c r="H31" s="111"/>
      <c r="I31" s="117"/>
      <c r="J31" s="111">
        <v>90</v>
      </c>
      <c r="K31" s="111"/>
      <c r="L31" s="127">
        <f t="shared" si="28"/>
        <v>0</v>
      </c>
      <c r="M31" s="111"/>
      <c r="N31" s="117"/>
      <c r="O31" s="111">
        <v>0</v>
      </c>
      <c r="P31" s="111"/>
      <c r="Q31" s="127">
        <f t="shared" si="29"/>
        <v>0</v>
      </c>
      <c r="R31" s="111"/>
      <c r="S31" s="117"/>
      <c r="T31" s="111">
        <v>0</v>
      </c>
      <c r="U31" s="111"/>
      <c r="V31" s="62"/>
      <c r="W31" s="62"/>
    </row>
    <row r="32" spans="1:23" s="33" customFormat="1" ht="121.5" customHeight="1">
      <c r="A32" s="30"/>
      <c r="B32" s="32"/>
      <c r="C32" s="45" t="s">
        <v>40</v>
      </c>
      <c r="D32" s="109" t="s">
        <v>14</v>
      </c>
      <c r="E32" s="110">
        <v>43101</v>
      </c>
      <c r="F32" s="110">
        <v>43465</v>
      </c>
      <c r="G32" s="127">
        <v>110</v>
      </c>
      <c r="H32" s="111"/>
      <c r="I32" s="117"/>
      <c r="J32" s="111">
        <v>110</v>
      </c>
      <c r="K32" s="111"/>
      <c r="L32" s="127">
        <f t="shared" si="28"/>
        <v>0</v>
      </c>
      <c r="M32" s="111"/>
      <c r="N32" s="117"/>
      <c r="O32" s="111">
        <v>0</v>
      </c>
      <c r="P32" s="111"/>
      <c r="Q32" s="127">
        <f t="shared" si="29"/>
        <v>0</v>
      </c>
      <c r="R32" s="111"/>
      <c r="S32" s="117"/>
      <c r="T32" s="111">
        <v>0</v>
      </c>
      <c r="U32" s="111"/>
      <c r="V32" s="62"/>
      <c r="W32" s="62"/>
    </row>
    <row r="33" spans="1:24" s="33" customFormat="1" ht="121.5" customHeight="1">
      <c r="A33" s="30"/>
      <c r="B33" s="32"/>
      <c r="C33" s="45" t="s">
        <v>41</v>
      </c>
      <c r="D33" s="109" t="s">
        <v>14</v>
      </c>
      <c r="E33" s="110">
        <v>43101</v>
      </c>
      <c r="F33" s="110">
        <v>43465</v>
      </c>
      <c r="G33" s="127">
        <v>67</v>
      </c>
      <c r="H33" s="111"/>
      <c r="I33" s="117"/>
      <c r="J33" s="111">
        <v>67</v>
      </c>
      <c r="K33" s="111"/>
      <c r="L33" s="127">
        <v>16.399999999999999</v>
      </c>
      <c r="M33" s="111"/>
      <c r="N33" s="117"/>
      <c r="O33" s="111">
        <v>16.399999999999999</v>
      </c>
      <c r="P33" s="111"/>
      <c r="Q33" s="127">
        <v>16.399999999999999</v>
      </c>
      <c r="R33" s="111"/>
      <c r="S33" s="117"/>
      <c r="T33" s="111">
        <v>16.399999999999999</v>
      </c>
      <c r="U33" s="111"/>
      <c r="V33" s="62"/>
      <c r="W33" s="62"/>
    </row>
    <row r="34" spans="1:24" s="33" customFormat="1" ht="121.5" customHeight="1">
      <c r="A34" s="30"/>
      <c r="B34" s="32"/>
      <c r="C34" s="45" t="s">
        <v>42</v>
      </c>
      <c r="D34" s="109" t="s">
        <v>14</v>
      </c>
      <c r="E34" s="110">
        <v>43101</v>
      </c>
      <c r="F34" s="110">
        <v>43465</v>
      </c>
      <c r="G34" s="127">
        <f t="shared" si="30"/>
        <v>30</v>
      </c>
      <c r="H34" s="111"/>
      <c r="I34" s="117"/>
      <c r="J34" s="111">
        <v>30</v>
      </c>
      <c r="K34" s="111"/>
      <c r="L34" s="127">
        <f t="shared" si="28"/>
        <v>0</v>
      </c>
      <c r="M34" s="111"/>
      <c r="N34" s="117"/>
      <c r="O34" s="111"/>
      <c r="P34" s="111"/>
      <c r="Q34" s="127">
        <f t="shared" si="29"/>
        <v>0</v>
      </c>
      <c r="R34" s="111"/>
      <c r="S34" s="117"/>
      <c r="T34" s="111"/>
      <c r="U34" s="111"/>
      <c r="V34" s="62"/>
      <c r="W34" s="62"/>
    </row>
    <row r="35" spans="1:24" s="33" customFormat="1" ht="121.5" customHeight="1">
      <c r="A35" s="30"/>
      <c r="B35" s="32"/>
      <c r="C35" s="45" t="s">
        <v>43</v>
      </c>
      <c r="D35" s="109" t="s">
        <v>14</v>
      </c>
      <c r="E35" s="110">
        <v>43101</v>
      </c>
      <c r="F35" s="110">
        <v>43465</v>
      </c>
      <c r="G35" s="127">
        <f t="shared" si="30"/>
        <v>30</v>
      </c>
      <c r="H35" s="111"/>
      <c r="I35" s="117"/>
      <c r="J35" s="111">
        <v>30</v>
      </c>
      <c r="K35" s="111"/>
      <c r="L35" s="127">
        <f t="shared" si="28"/>
        <v>0</v>
      </c>
      <c r="M35" s="111"/>
      <c r="N35" s="117"/>
      <c r="O35" s="111"/>
      <c r="P35" s="111"/>
      <c r="Q35" s="127">
        <f t="shared" si="29"/>
        <v>0</v>
      </c>
      <c r="R35" s="111"/>
      <c r="S35" s="117"/>
      <c r="T35" s="111"/>
      <c r="U35" s="111"/>
      <c r="V35" s="62"/>
      <c r="W35" s="62"/>
    </row>
    <row r="36" spans="1:24" s="33" customFormat="1" ht="121.5" customHeight="1">
      <c r="A36" s="30"/>
      <c r="B36" s="32"/>
      <c r="C36" s="44" t="s">
        <v>79</v>
      </c>
      <c r="D36" s="109" t="s">
        <v>14</v>
      </c>
      <c r="E36" s="110">
        <v>43101</v>
      </c>
      <c r="F36" s="110">
        <v>43465</v>
      </c>
      <c r="G36" s="127">
        <f t="shared" si="30"/>
        <v>75</v>
      </c>
      <c r="H36" s="116"/>
      <c r="I36" s="124"/>
      <c r="J36" s="116">
        <v>75</v>
      </c>
      <c r="K36" s="116"/>
      <c r="L36" s="127">
        <f t="shared" si="28"/>
        <v>0</v>
      </c>
      <c r="M36" s="111"/>
      <c r="N36" s="117"/>
      <c r="O36" s="111">
        <v>0</v>
      </c>
      <c r="P36" s="111"/>
      <c r="Q36" s="127">
        <f t="shared" si="29"/>
        <v>0</v>
      </c>
      <c r="R36" s="111"/>
      <c r="S36" s="117"/>
      <c r="T36" s="111">
        <v>0</v>
      </c>
      <c r="U36" s="111"/>
      <c r="V36" s="62"/>
      <c r="W36" s="62"/>
    </row>
    <row r="37" spans="1:24" s="33" customFormat="1" ht="121.5" customHeight="1">
      <c r="A37" s="30"/>
      <c r="B37" s="32"/>
      <c r="C37" s="71" t="s">
        <v>94</v>
      </c>
      <c r="D37" s="109" t="s">
        <v>14</v>
      </c>
      <c r="E37" s="110">
        <v>43101</v>
      </c>
      <c r="F37" s="110">
        <v>43465</v>
      </c>
      <c r="G37" s="127">
        <f t="shared" ref="G37" si="31">SUM(H37,I37,J37,K37)</f>
        <v>218.8</v>
      </c>
      <c r="H37" s="116"/>
      <c r="I37" s="124">
        <v>218.8</v>
      </c>
      <c r="J37" s="116">
        <v>0</v>
      </c>
      <c r="K37" s="116"/>
      <c r="L37" s="127">
        <f t="shared" ref="L37" si="32">SUM(M37,N37,O37,P37)</f>
        <v>218.8</v>
      </c>
      <c r="M37" s="111"/>
      <c r="N37" s="117">
        <v>218.8</v>
      </c>
      <c r="O37" s="111"/>
      <c r="P37" s="111"/>
      <c r="Q37" s="127"/>
      <c r="R37" s="111"/>
      <c r="S37" s="117">
        <v>218.8</v>
      </c>
      <c r="T37" s="111"/>
      <c r="U37" s="111"/>
      <c r="V37" s="62"/>
      <c r="W37" s="62"/>
    </row>
    <row r="38" spans="1:24" s="12" customFormat="1" ht="121.5" customHeight="1">
      <c r="A38" s="7"/>
      <c r="B38" s="21"/>
      <c r="C38" s="53" t="s">
        <v>15</v>
      </c>
      <c r="D38" s="47"/>
      <c r="E38" s="54">
        <v>43101</v>
      </c>
      <c r="F38" s="54">
        <v>43465</v>
      </c>
      <c r="G38" s="90">
        <f t="shared" ref="G38:H38" si="33">SUM(G39)</f>
        <v>19342.400000000001</v>
      </c>
      <c r="H38" s="37">
        <f t="shared" si="33"/>
        <v>0</v>
      </c>
      <c r="I38" s="94">
        <f>SUM(I39)</f>
        <v>19342.400000000001</v>
      </c>
      <c r="J38" s="37">
        <f t="shared" ref="J38:M39" si="34">SUM(J39)</f>
        <v>0</v>
      </c>
      <c r="K38" s="37">
        <f t="shared" si="34"/>
        <v>0</v>
      </c>
      <c r="L38" s="90">
        <f t="shared" si="34"/>
        <v>3175.1</v>
      </c>
      <c r="M38" s="37">
        <f t="shared" si="34"/>
        <v>0</v>
      </c>
      <c r="N38" s="94">
        <f>SUM(N39)</f>
        <v>3175.1</v>
      </c>
      <c r="O38" s="37">
        <f t="shared" ref="O38:R39" si="35">SUM(O39)</f>
        <v>0</v>
      </c>
      <c r="P38" s="37">
        <f t="shared" si="35"/>
        <v>0</v>
      </c>
      <c r="Q38" s="90">
        <f t="shared" si="35"/>
        <v>3175.1</v>
      </c>
      <c r="R38" s="37">
        <f t="shared" si="35"/>
        <v>0</v>
      </c>
      <c r="S38" s="94">
        <f>SUM(S39)</f>
        <v>3175.1</v>
      </c>
      <c r="T38" s="37">
        <f t="shared" ref="T38:U38" si="36">SUM(T39)</f>
        <v>0</v>
      </c>
      <c r="U38" s="37">
        <f t="shared" si="36"/>
        <v>0</v>
      </c>
      <c r="V38" s="57"/>
      <c r="W38" s="57"/>
    </row>
    <row r="39" spans="1:24" s="12" customFormat="1" ht="121.5" customHeight="1">
      <c r="A39" s="40"/>
      <c r="B39" s="41"/>
      <c r="C39" s="69" t="s">
        <v>44</v>
      </c>
      <c r="D39" s="47"/>
      <c r="E39" s="54">
        <v>43101</v>
      </c>
      <c r="F39" s="54">
        <v>43465</v>
      </c>
      <c r="G39" s="90">
        <f>SUM(G40)</f>
        <v>19342.400000000001</v>
      </c>
      <c r="H39" s="37">
        <f t="shared" ref="H39" si="37">SUM(H40)</f>
        <v>0</v>
      </c>
      <c r="I39" s="94">
        <f>SUM(I40)</f>
        <v>19342.400000000001</v>
      </c>
      <c r="J39" s="37">
        <f>SUM(J40)</f>
        <v>0</v>
      </c>
      <c r="K39" s="37">
        <f>SUM(K40)</f>
        <v>0</v>
      </c>
      <c r="L39" s="90">
        <f>SUM(L40)</f>
        <v>3175.1</v>
      </c>
      <c r="M39" s="37">
        <f t="shared" si="34"/>
        <v>0</v>
      </c>
      <c r="N39" s="94">
        <f>SUM(N40)</f>
        <v>3175.1</v>
      </c>
      <c r="O39" s="37">
        <f>SUM(O40)</f>
        <v>0</v>
      </c>
      <c r="P39" s="37">
        <f>SUM(P40)</f>
        <v>0</v>
      </c>
      <c r="Q39" s="90">
        <f>SUM(Q40)</f>
        <v>3175.1</v>
      </c>
      <c r="R39" s="37">
        <f t="shared" si="35"/>
        <v>0</v>
      </c>
      <c r="S39" s="94">
        <f>SUM(S40)</f>
        <v>3175.1</v>
      </c>
      <c r="T39" s="37">
        <f>SUM(T40)</f>
        <v>0</v>
      </c>
      <c r="U39" s="37">
        <f>SUM(U40)</f>
        <v>0</v>
      </c>
      <c r="V39" s="57"/>
      <c r="W39" s="57"/>
    </row>
    <row r="40" spans="1:24" s="12" customFormat="1" ht="121.5" customHeight="1">
      <c r="A40" s="7"/>
      <c r="B40" s="21"/>
      <c r="C40" s="45" t="s">
        <v>50</v>
      </c>
      <c r="D40" s="109" t="s">
        <v>14</v>
      </c>
      <c r="E40" s="110">
        <v>43101</v>
      </c>
      <c r="F40" s="110">
        <v>43465</v>
      </c>
      <c r="G40" s="127">
        <f t="shared" ref="G40" si="38">SUM(H40,I40,J40,K40)</f>
        <v>19342.400000000001</v>
      </c>
      <c r="H40" s="111"/>
      <c r="I40" s="117">
        <v>19342.400000000001</v>
      </c>
      <c r="J40" s="111"/>
      <c r="K40" s="111"/>
      <c r="L40" s="127">
        <f t="shared" ref="L40" si="39">SUM(M40,N40,O40,P40)</f>
        <v>3175.1</v>
      </c>
      <c r="M40" s="111"/>
      <c r="N40" s="117">
        <v>3175.1</v>
      </c>
      <c r="O40" s="111"/>
      <c r="P40" s="111"/>
      <c r="Q40" s="127">
        <f t="shared" ref="Q40" si="40">SUM(R40,S40,T40,U40)</f>
        <v>3175.1</v>
      </c>
      <c r="R40" s="111"/>
      <c r="S40" s="117">
        <v>3175.1</v>
      </c>
      <c r="T40" s="111"/>
      <c r="U40" s="111"/>
      <c r="V40" s="57"/>
      <c r="W40" s="57"/>
    </row>
    <row r="41" spans="1:24" s="12" customFormat="1" ht="121.5" customHeight="1">
      <c r="A41" s="7"/>
      <c r="B41" s="21"/>
      <c r="C41" s="50" t="s">
        <v>24</v>
      </c>
      <c r="D41" s="48"/>
      <c r="E41" s="54">
        <v>43101</v>
      </c>
      <c r="F41" s="54">
        <v>43465</v>
      </c>
      <c r="G41" s="90">
        <f t="shared" ref="G41:U41" si="41">SUM(G42)</f>
        <v>958.2</v>
      </c>
      <c r="H41" s="37">
        <f t="shared" si="41"/>
        <v>0</v>
      </c>
      <c r="I41" s="94">
        <f t="shared" si="41"/>
        <v>346.7</v>
      </c>
      <c r="J41" s="37">
        <f t="shared" si="41"/>
        <v>611.5</v>
      </c>
      <c r="K41" s="37">
        <f t="shared" si="41"/>
        <v>0</v>
      </c>
      <c r="L41" s="90">
        <f t="shared" si="41"/>
        <v>165.7</v>
      </c>
      <c r="M41" s="37">
        <f t="shared" si="41"/>
        <v>0</v>
      </c>
      <c r="N41" s="94">
        <f t="shared" si="41"/>
        <v>50</v>
      </c>
      <c r="O41" s="37">
        <f t="shared" si="41"/>
        <v>115.7</v>
      </c>
      <c r="P41" s="37">
        <f t="shared" si="41"/>
        <v>0</v>
      </c>
      <c r="Q41" s="90">
        <f t="shared" si="41"/>
        <v>165.7</v>
      </c>
      <c r="R41" s="37">
        <f t="shared" si="41"/>
        <v>0</v>
      </c>
      <c r="S41" s="94">
        <f t="shared" si="41"/>
        <v>50</v>
      </c>
      <c r="T41" s="37">
        <f t="shared" si="41"/>
        <v>115.7</v>
      </c>
      <c r="U41" s="37">
        <f t="shared" si="41"/>
        <v>0</v>
      </c>
      <c r="V41" s="57"/>
      <c r="W41" s="57"/>
    </row>
    <row r="42" spans="1:24" s="12" customFormat="1" ht="121.5" customHeight="1">
      <c r="A42" s="34"/>
      <c r="B42" s="35"/>
      <c r="C42" s="72" t="s">
        <v>45</v>
      </c>
      <c r="D42" s="47"/>
      <c r="E42" s="54">
        <v>43101</v>
      </c>
      <c r="F42" s="54">
        <v>43465</v>
      </c>
      <c r="G42" s="90">
        <f t="shared" ref="G42:U42" si="42">SUM(G43,G44,G45,G46,G47,G48,G49,G50,G51)</f>
        <v>958.2</v>
      </c>
      <c r="H42" s="37">
        <f t="shared" si="42"/>
        <v>0</v>
      </c>
      <c r="I42" s="94">
        <f t="shared" si="42"/>
        <v>346.7</v>
      </c>
      <c r="J42" s="37">
        <f t="shared" si="42"/>
        <v>611.5</v>
      </c>
      <c r="K42" s="37">
        <f t="shared" si="42"/>
        <v>0</v>
      </c>
      <c r="L42" s="90">
        <f t="shared" si="42"/>
        <v>165.7</v>
      </c>
      <c r="M42" s="37">
        <f t="shared" si="42"/>
        <v>0</v>
      </c>
      <c r="N42" s="94">
        <f t="shared" si="42"/>
        <v>50</v>
      </c>
      <c r="O42" s="37">
        <f t="shared" si="42"/>
        <v>115.7</v>
      </c>
      <c r="P42" s="37">
        <f t="shared" si="42"/>
        <v>0</v>
      </c>
      <c r="Q42" s="90">
        <f t="shared" si="42"/>
        <v>165.7</v>
      </c>
      <c r="R42" s="37">
        <f t="shared" si="42"/>
        <v>0</v>
      </c>
      <c r="S42" s="94">
        <f t="shared" si="42"/>
        <v>50</v>
      </c>
      <c r="T42" s="37">
        <f t="shared" si="42"/>
        <v>115.7</v>
      </c>
      <c r="U42" s="37">
        <f t="shared" si="42"/>
        <v>0</v>
      </c>
      <c r="V42" s="57"/>
      <c r="W42" s="57"/>
    </row>
    <row r="43" spans="1:24" s="12" customFormat="1" ht="121.5" customHeight="1">
      <c r="A43" s="34"/>
      <c r="B43" s="35"/>
      <c r="C43" s="55" t="s">
        <v>46</v>
      </c>
      <c r="D43" s="109" t="s">
        <v>14</v>
      </c>
      <c r="E43" s="110">
        <v>43101</v>
      </c>
      <c r="F43" s="110">
        <v>43465</v>
      </c>
      <c r="G43" s="127">
        <v>1</v>
      </c>
      <c r="H43" s="111"/>
      <c r="I43" s="117"/>
      <c r="J43" s="111">
        <v>1</v>
      </c>
      <c r="K43" s="111"/>
      <c r="L43" s="127">
        <v>1</v>
      </c>
      <c r="M43" s="111"/>
      <c r="N43" s="117"/>
      <c r="O43" s="111">
        <v>1</v>
      </c>
      <c r="P43" s="111"/>
      <c r="Q43" s="127">
        <v>1</v>
      </c>
      <c r="R43" s="111"/>
      <c r="S43" s="117"/>
      <c r="T43" s="111">
        <v>1</v>
      </c>
      <c r="U43" s="111"/>
      <c r="V43" s="57"/>
      <c r="W43" s="57"/>
    </row>
    <row r="44" spans="1:24" s="12" customFormat="1" ht="121.5" customHeight="1">
      <c r="A44" s="34"/>
      <c r="B44" s="35"/>
      <c r="C44" s="55" t="s">
        <v>47</v>
      </c>
      <c r="D44" s="109" t="s">
        <v>14</v>
      </c>
      <c r="E44" s="110">
        <v>43101</v>
      </c>
      <c r="F44" s="110">
        <v>43465</v>
      </c>
      <c r="G44" s="127">
        <f t="shared" ref="G44:G51" si="43">SUM(H44,I44,J44,K44)</f>
        <v>32</v>
      </c>
      <c r="H44" s="111"/>
      <c r="I44" s="117"/>
      <c r="J44" s="111">
        <v>32</v>
      </c>
      <c r="K44" s="111"/>
      <c r="L44" s="127"/>
      <c r="M44" s="111"/>
      <c r="N44" s="117"/>
      <c r="O44" s="111"/>
      <c r="P44" s="111"/>
      <c r="Q44" s="127"/>
      <c r="R44" s="111"/>
      <c r="S44" s="117"/>
      <c r="T44" s="111"/>
      <c r="U44" s="111"/>
      <c r="V44" s="57"/>
      <c r="W44" s="57"/>
      <c r="X44" s="12" t="s">
        <v>95</v>
      </c>
    </row>
    <row r="45" spans="1:24" s="12" customFormat="1" ht="121.5" customHeight="1">
      <c r="A45" s="34"/>
      <c r="B45" s="35"/>
      <c r="C45" s="55" t="s">
        <v>51</v>
      </c>
      <c r="D45" s="109" t="s">
        <v>14</v>
      </c>
      <c r="E45" s="110">
        <v>43101</v>
      </c>
      <c r="F45" s="110">
        <v>43465</v>
      </c>
      <c r="G45" s="127">
        <f t="shared" si="43"/>
        <v>48</v>
      </c>
      <c r="H45" s="111"/>
      <c r="I45" s="117"/>
      <c r="J45" s="111">
        <v>48</v>
      </c>
      <c r="K45" s="111"/>
      <c r="L45" s="127"/>
      <c r="M45" s="111"/>
      <c r="N45" s="117"/>
      <c r="O45" s="111"/>
      <c r="P45" s="111"/>
      <c r="Q45" s="127"/>
      <c r="R45" s="111"/>
      <c r="S45" s="117"/>
      <c r="T45" s="111"/>
      <c r="U45" s="111"/>
      <c r="V45" s="57"/>
      <c r="W45" s="57"/>
    </row>
    <row r="46" spans="1:24" s="12" customFormat="1" ht="121.5" customHeight="1">
      <c r="A46" s="34"/>
      <c r="B46" s="35"/>
      <c r="C46" s="55" t="s">
        <v>52</v>
      </c>
      <c r="D46" s="109" t="s">
        <v>14</v>
      </c>
      <c r="E46" s="110">
        <v>43101</v>
      </c>
      <c r="F46" s="110">
        <v>43465</v>
      </c>
      <c r="G46" s="127">
        <f t="shared" si="43"/>
        <v>65</v>
      </c>
      <c r="H46" s="111"/>
      <c r="I46" s="117"/>
      <c r="J46" s="111">
        <v>65</v>
      </c>
      <c r="K46" s="111"/>
      <c r="L46" s="127"/>
      <c r="M46" s="111"/>
      <c r="N46" s="117"/>
      <c r="O46" s="111"/>
      <c r="P46" s="111"/>
      <c r="Q46" s="127"/>
      <c r="R46" s="111"/>
      <c r="S46" s="117"/>
      <c r="T46" s="111"/>
      <c r="U46" s="111"/>
      <c r="V46" s="57"/>
      <c r="W46" s="57"/>
    </row>
    <row r="47" spans="1:24" s="12" customFormat="1" ht="121.5" customHeight="1">
      <c r="A47" s="34"/>
      <c r="B47" s="35"/>
      <c r="C47" s="55" t="s">
        <v>53</v>
      </c>
      <c r="D47" s="109" t="s">
        <v>14</v>
      </c>
      <c r="E47" s="110">
        <v>43101</v>
      </c>
      <c r="F47" s="110">
        <v>43465</v>
      </c>
      <c r="G47" s="127">
        <v>17.5</v>
      </c>
      <c r="H47" s="111"/>
      <c r="I47" s="117"/>
      <c r="J47" s="111">
        <v>17.5</v>
      </c>
      <c r="K47" s="111"/>
      <c r="L47" s="127"/>
      <c r="M47" s="111"/>
      <c r="N47" s="117"/>
      <c r="O47" s="111"/>
      <c r="P47" s="111"/>
      <c r="Q47" s="127"/>
      <c r="R47" s="111"/>
      <c r="S47" s="117"/>
      <c r="T47" s="111"/>
      <c r="U47" s="111"/>
      <c r="V47" s="57"/>
      <c r="W47" s="57"/>
    </row>
    <row r="48" spans="1:24" s="12" customFormat="1" ht="121.5" customHeight="1">
      <c r="A48" s="34"/>
      <c r="B48" s="35"/>
      <c r="C48" s="55" t="s">
        <v>54</v>
      </c>
      <c r="D48" s="109" t="s">
        <v>14</v>
      </c>
      <c r="E48" s="110">
        <v>43101</v>
      </c>
      <c r="F48" s="110">
        <v>43465</v>
      </c>
      <c r="G48" s="127">
        <v>18</v>
      </c>
      <c r="H48" s="111"/>
      <c r="I48" s="117"/>
      <c r="J48" s="111">
        <v>18</v>
      </c>
      <c r="K48" s="111"/>
      <c r="L48" s="127"/>
      <c r="M48" s="111"/>
      <c r="N48" s="117"/>
      <c r="O48" s="111"/>
      <c r="P48" s="111"/>
      <c r="Q48" s="127"/>
      <c r="R48" s="111"/>
      <c r="S48" s="117"/>
      <c r="T48" s="111"/>
      <c r="U48" s="111"/>
      <c r="V48" s="57"/>
      <c r="W48" s="57"/>
    </row>
    <row r="49" spans="1:26" s="12" customFormat="1" ht="121.5" customHeight="1">
      <c r="A49" s="34"/>
      <c r="B49" s="35"/>
      <c r="C49" s="55" t="s">
        <v>55</v>
      </c>
      <c r="D49" s="109" t="s">
        <v>14</v>
      </c>
      <c r="E49" s="110">
        <v>43101</v>
      </c>
      <c r="F49" s="110">
        <v>43465</v>
      </c>
      <c r="G49" s="127">
        <f t="shared" si="43"/>
        <v>50</v>
      </c>
      <c r="H49" s="111"/>
      <c r="I49" s="117"/>
      <c r="J49" s="111">
        <v>50</v>
      </c>
      <c r="K49" s="111"/>
      <c r="L49" s="127">
        <f t="shared" ref="L49:L51" si="44">SUM(M49,N49,O49,P49)</f>
        <v>50</v>
      </c>
      <c r="M49" s="111"/>
      <c r="N49" s="117"/>
      <c r="O49" s="111">
        <v>50</v>
      </c>
      <c r="P49" s="111"/>
      <c r="Q49" s="127">
        <f t="shared" ref="Q49:Q51" si="45">SUM(R49,S49,T49,U49)</f>
        <v>50</v>
      </c>
      <c r="R49" s="111"/>
      <c r="S49" s="117"/>
      <c r="T49" s="111">
        <v>50</v>
      </c>
      <c r="U49" s="111"/>
      <c r="V49" s="57"/>
      <c r="W49" s="57"/>
    </row>
    <row r="50" spans="1:26" s="14" customFormat="1" ht="121.5" customHeight="1">
      <c r="A50" s="13"/>
      <c r="B50" s="25"/>
      <c r="C50" s="55" t="s">
        <v>56</v>
      </c>
      <c r="D50" s="109" t="s">
        <v>14</v>
      </c>
      <c r="E50" s="110">
        <v>43101</v>
      </c>
      <c r="F50" s="110">
        <v>43465</v>
      </c>
      <c r="G50" s="127">
        <v>60</v>
      </c>
      <c r="H50" s="116"/>
      <c r="I50" s="124"/>
      <c r="J50" s="116">
        <v>60</v>
      </c>
      <c r="K50" s="116"/>
      <c r="L50" s="127"/>
      <c r="M50" s="111"/>
      <c r="N50" s="117"/>
      <c r="O50" s="111"/>
      <c r="P50" s="111"/>
      <c r="Q50" s="127"/>
      <c r="R50" s="111"/>
      <c r="S50" s="117"/>
      <c r="T50" s="111"/>
      <c r="U50" s="111"/>
      <c r="V50" s="57"/>
      <c r="W50" s="57"/>
    </row>
    <row r="51" spans="1:26" s="14" customFormat="1" ht="121.5" customHeight="1">
      <c r="A51" s="13"/>
      <c r="B51" s="25"/>
      <c r="C51" s="73" t="s">
        <v>57</v>
      </c>
      <c r="D51" s="115" t="s">
        <v>67</v>
      </c>
      <c r="E51" s="110">
        <v>43101</v>
      </c>
      <c r="F51" s="110">
        <v>43465</v>
      </c>
      <c r="G51" s="127">
        <f t="shared" si="43"/>
        <v>666.7</v>
      </c>
      <c r="H51" s="116"/>
      <c r="I51" s="124">
        <v>346.7</v>
      </c>
      <c r="J51" s="116">
        <v>320</v>
      </c>
      <c r="K51" s="116"/>
      <c r="L51" s="127">
        <f t="shared" si="44"/>
        <v>114.7</v>
      </c>
      <c r="M51" s="111"/>
      <c r="N51" s="117">
        <v>50</v>
      </c>
      <c r="O51" s="111">
        <v>64.7</v>
      </c>
      <c r="P51" s="111"/>
      <c r="Q51" s="127">
        <f t="shared" si="45"/>
        <v>114.7</v>
      </c>
      <c r="R51" s="111"/>
      <c r="S51" s="117">
        <v>50</v>
      </c>
      <c r="T51" s="111">
        <v>64.7</v>
      </c>
      <c r="U51" s="111"/>
      <c r="V51" s="57"/>
      <c r="W51" s="57"/>
    </row>
    <row r="52" spans="1:26" s="14" customFormat="1" ht="121.5" customHeight="1">
      <c r="A52" s="13"/>
      <c r="B52" s="25"/>
      <c r="C52" s="74" t="s">
        <v>21</v>
      </c>
      <c r="D52" s="48"/>
      <c r="E52" s="54">
        <v>43101</v>
      </c>
      <c r="F52" s="54">
        <v>43465</v>
      </c>
      <c r="G52" s="91">
        <f t="shared" ref="G52:U52" si="46">SUM(G53)</f>
        <v>372</v>
      </c>
      <c r="H52" s="36">
        <f t="shared" si="46"/>
        <v>0</v>
      </c>
      <c r="I52" s="97">
        <f t="shared" si="46"/>
        <v>0</v>
      </c>
      <c r="J52" s="36">
        <f t="shared" si="46"/>
        <v>372</v>
      </c>
      <c r="K52" s="36">
        <f t="shared" si="46"/>
        <v>0</v>
      </c>
      <c r="L52" s="91">
        <f t="shared" si="46"/>
        <v>0</v>
      </c>
      <c r="M52" s="36">
        <f t="shared" si="46"/>
        <v>0</v>
      </c>
      <c r="N52" s="97">
        <f t="shared" si="46"/>
        <v>0</v>
      </c>
      <c r="O52" s="36">
        <f t="shared" si="46"/>
        <v>0</v>
      </c>
      <c r="P52" s="36">
        <f t="shared" si="46"/>
        <v>0</v>
      </c>
      <c r="Q52" s="91">
        <f t="shared" si="46"/>
        <v>0</v>
      </c>
      <c r="R52" s="36">
        <f t="shared" si="46"/>
        <v>0</v>
      </c>
      <c r="S52" s="97">
        <f t="shared" si="46"/>
        <v>0</v>
      </c>
      <c r="T52" s="36">
        <f t="shared" si="46"/>
        <v>0</v>
      </c>
      <c r="U52" s="36">
        <f t="shared" si="46"/>
        <v>0</v>
      </c>
      <c r="V52" s="57"/>
      <c r="W52" s="57"/>
      <c r="X52" s="14" t="s">
        <v>97</v>
      </c>
      <c r="Z52" s="14" t="s">
        <v>96</v>
      </c>
    </row>
    <row r="53" spans="1:26" s="14" customFormat="1" ht="121.5" customHeight="1">
      <c r="A53" s="13"/>
      <c r="B53" s="25"/>
      <c r="C53" s="46" t="s">
        <v>34</v>
      </c>
      <c r="D53" s="47"/>
      <c r="E53" s="54">
        <v>43101</v>
      </c>
      <c r="F53" s="54">
        <v>43465</v>
      </c>
      <c r="G53" s="131">
        <f>SUM(G54,G56,G55)</f>
        <v>372</v>
      </c>
      <c r="H53" s="42">
        <f>SUM(H54,H56,H55)</f>
        <v>0</v>
      </c>
      <c r="I53" s="99">
        <f>SUM(I54,I56,I55)</f>
        <v>0</v>
      </c>
      <c r="J53" s="42">
        <f t="shared" ref="J53:U53" si="47">SUM(J54,J56,J55)</f>
        <v>372</v>
      </c>
      <c r="K53" s="42">
        <f t="shared" si="47"/>
        <v>0</v>
      </c>
      <c r="L53" s="131">
        <f t="shared" si="47"/>
        <v>0</v>
      </c>
      <c r="M53" s="42">
        <f t="shared" si="47"/>
        <v>0</v>
      </c>
      <c r="N53" s="99">
        <f t="shared" si="47"/>
        <v>0</v>
      </c>
      <c r="O53" s="42">
        <f t="shared" si="47"/>
        <v>0</v>
      </c>
      <c r="P53" s="42">
        <f t="shared" si="47"/>
        <v>0</v>
      </c>
      <c r="Q53" s="131">
        <f t="shared" si="47"/>
        <v>0</v>
      </c>
      <c r="R53" s="42">
        <f t="shared" si="47"/>
        <v>0</v>
      </c>
      <c r="S53" s="99">
        <f t="shared" si="47"/>
        <v>0</v>
      </c>
      <c r="T53" s="42">
        <f t="shared" si="47"/>
        <v>0</v>
      </c>
      <c r="U53" s="42">
        <f t="shared" si="47"/>
        <v>0</v>
      </c>
      <c r="V53" s="57"/>
      <c r="W53" s="57"/>
      <c r="Y53" s="14" t="s">
        <v>98</v>
      </c>
    </row>
    <row r="54" spans="1:26" s="14" customFormat="1" ht="121.5" customHeight="1">
      <c r="A54" s="13"/>
      <c r="B54" s="25"/>
      <c r="C54" s="55" t="s">
        <v>58</v>
      </c>
      <c r="D54" s="109" t="s">
        <v>14</v>
      </c>
      <c r="E54" s="110">
        <v>43101</v>
      </c>
      <c r="F54" s="110">
        <v>43465</v>
      </c>
      <c r="G54" s="127">
        <f t="shared" ref="G54:G55" si="48">SUM(H54,I54,J54,K54)</f>
        <v>0</v>
      </c>
      <c r="H54" s="116"/>
      <c r="I54" s="124"/>
      <c r="J54" s="116"/>
      <c r="K54" s="116"/>
      <c r="L54" s="127">
        <f t="shared" ref="L54:L56" si="49">SUM(M54,N54,O54,P54)</f>
        <v>0</v>
      </c>
      <c r="M54" s="111"/>
      <c r="N54" s="117">
        <v>0</v>
      </c>
      <c r="O54" s="111"/>
      <c r="P54" s="111"/>
      <c r="Q54" s="127">
        <f t="shared" ref="Q54:Q56" si="50">SUM(R54,S54,T54,U54)</f>
        <v>0</v>
      </c>
      <c r="R54" s="111"/>
      <c r="S54" s="117">
        <v>0</v>
      </c>
      <c r="T54" s="111"/>
      <c r="U54" s="111"/>
      <c r="V54" s="57"/>
      <c r="W54" s="57"/>
    </row>
    <row r="55" spans="1:26" s="14" customFormat="1" ht="121.5" customHeight="1">
      <c r="A55" s="13"/>
      <c r="B55" s="25"/>
      <c r="C55" s="73" t="s">
        <v>125</v>
      </c>
      <c r="D55" s="118" t="s">
        <v>17</v>
      </c>
      <c r="E55" s="110">
        <v>43101</v>
      </c>
      <c r="F55" s="110">
        <v>43465</v>
      </c>
      <c r="G55" s="127">
        <f t="shared" si="48"/>
        <v>80</v>
      </c>
      <c r="H55" s="116"/>
      <c r="I55" s="124"/>
      <c r="J55" s="116">
        <v>80</v>
      </c>
      <c r="K55" s="116"/>
      <c r="L55" s="127">
        <f t="shared" ref="L55" si="51">SUM(M55,N55,O55,P55)</f>
        <v>0</v>
      </c>
      <c r="M55" s="111"/>
      <c r="N55" s="117"/>
      <c r="O55" s="111"/>
      <c r="P55" s="111"/>
      <c r="Q55" s="127">
        <f t="shared" ref="Q55" si="52">SUM(R55,S55,T55,U55)</f>
        <v>0</v>
      </c>
      <c r="R55" s="111"/>
      <c r="S55" s="117"/>
      <c r="T55" s="111"/>
      <c r="U55" s="111"/>
      <c r="V55" s="57"/>
      <c r="W55" s="57"/>
    </row>
    <row r="56" spans="1:26" s="14" customFormat="1" ht="121.5" customHeight="1">
      <c r="A56" s="13"/>
      <c r="B56" s="25"/>
      <c r="C56" s="80" t="s">
        <v>118</v>
      </c>
      <c r="D56" s="109" t="s">
        <v>14</v>
      </c>
      <c r="E56" s="110">
        <v>43101</v>
      </c>
      <c r="F56" s="110">
        <v>43465</v>
      </c>
      <c r="G56" s="127">
        <f t="shared" ref="G56" si="53">SUM(H56,I56,J56,K56)</f>
        <v>292</v>
      </c>
      <c r="H56" s="116"/>
      <c r="I56" s="124"/>
      <c r="J56" s="116">
        <v>292</v>
      </c>
      <c r="K56" s="116"/>
      <c r="L56" s="127">
        <f t="shared" si="49"/>
        <v>0</v>
      </c>
      <c r="M56" s="111"/>
      <c r="N56" s="117"/>
      <c r="O56" s="111"/>
      <c r="P56" s="111"/>
      <c r="Q56" s="127">
        <f t="shared" si="50"/>
        <v>0</v>
      </c>
      <c r="R56" s="111"/>
      <c r="S56" s="117"/>
      <c r="T56" s="111"/>
      <c r="U56" s="111"/>
      <c r="V56" s="57"/>
      <c r="W56" s="57"/>
    </row>
    <row r="57" spans="1:26" s="14" customFormat="1" ht="121.5" customHeight="1">
      <c r="A57" s="13"/>
      <c r="B57" s="25"/>
      <c r="C57" s="50" t="s">
        <v>18</v>
      </c>
      <c r="D57" s="75" t="s">
        <v>16</v>
      </c>
      <c r="E57" s="54">
        <v>43101</v>
      </c>
      <c r="F57" s="54">
        <v>43465</v>
      </c>
      <c r="G57" s="91">
        <f t="shared" ref="G57:U57" si="54">SUM(G58,G60)</f>
        <v>21609.8</v>
      </c>
      <c r="H57" s="39">
        <f t="shared" si="54"/>
        <v>0</v>
      </c>
      <c r="I57" s="97">
        <f t="shared" si="54"/>
        <v>0</v>
      </c>
      <c r="J57" s="39">
        <f t="shared" si="54"/>
        <v>21609.8</v>
      </c>
      <c r="K57" s="39">
        <f t="shared" si="54"/>
        <v>0</v>
      </c>
      <c r="L57" s="91">
        <f t="shared" si="54"/>
        <v>5201.1000000000004</v>
      </c>
      <c r="M57" s="39">
        <f t="shared" si="54"/>
        <v>0</v>
      </c>
      <c r="N57" s="97">
        <f t="shared" si="54"/>
        <v>0</v>
      </c>
      <c r="O57" s="39">
        <f t="shared" si="54"/>
        <v>5201.1000000000004</v>
      </c>
      <c r="P57" s="39">
        <f t="shared" si="54"/>
        <v>0</v>
      </c>
      <c r="Q57" s="91">
        <f t="shared" si="54"/>
        <v>5201.1000000000004</v>
      </c>
      <c r="R57" s="39">
        <f t="shared" si="54"/>
        <v>0</v>
      </c>
      <c r="S57" s="97">
        <f t="shared" si="54"/>
        <v>0</v>
      </c>
      <c r="T57" s="39">
        <f t="shared" si="54"/>
        <v>5201.1000000000004</v>
      </c>
      <c r="U57" s="39">
        <f t="shared" si="54"/>
        <v>0</v>
      </c>
      <c r="V57" s="57"/>
      <c r="W57" s="57"/>
    </row>
    <row r="58" spans="1:26" s="14" customFormat="1" ht="121.5" customHeight="1">
      <c r="A58" s="13"/>
      <c r="B58" s="25"/>
      <c r="C58" s="46" t="s">
        <v>59</v>
      </c>
      <c r="D58" s="75"/>
      <c r="E58" s="54">
        <v>43101</v>
      </c>
      <c r="F58" s="54">
        <v>43465</v>
      </c>
      <c r="G58" s="132">
        <f>SUM(G59)</f>
        <v>20338.8</v>
      </c>
      <c r="H58" s="81">
        <f t="shared" ref="H58:K58" si="55">SUM(H59)</f>
        <v>0</v>
      </c>
      <c r="I58" s="100">
        <f t="shared" si="55"/>
        <v>0</v>
      </c>
      <c r="J58" s="81">
        <f t="shared" si="55"/>
        <v>20338.8</v>
      </c>
      <c r="K58" s="81">
        <f t="shared" si="55"/>
        <v>0</v>
      </c>
      <c r="L58" s="132">
        <f>SUM(L59)</f>
        <v>5000</v>
      </c>
      <c r="M58" s="82"/>
      <c r="N58" s="100">
        <f>SUM(N59)</f>
        <v>0</v>
      </c>
      <c r="O58" s="81">
        <f>SUM(O59)</f>
        <v>5000</v>
      </c>
      <c r="P58" s="81">
        <f>SUM(P59)</f>
        <v>0</v>
      </c>
      <c r="Q58" s="132">
        <f>SUM(Q59)</f>
        <v>5000</v>
      </c>
      <c r="R58" s="82"/>
      <c r="S58" s="100">
        <f>SUM(S59)</f>
        <v>0</v>
      </c>
      <c r="T58" s="81">
        <f>SUM(T59)</f>
        <v>5000</v>
      </c>
      <c r="U58" s="82"/>
      <c r="V58" s="57"/>
      <c r="W58" s="57"/>
    </row>
    <row r="59" spans="1:26" s="14" customFormat="1" ht="121.5" customHeight="1">
      <c r="A59" s="13"/>
      <c r="B59" s="25"/>
      <c r="C59" s="44" t="s">
        <v>73</v>
      </c>
      <c r="D59" s="75" t="s">
        <v>77</v>
      </c>
      <c r="E59" s="54">
        <v>43101</v>
      </c>
      <c r="F59" s="54">
        <v>43465</v>
      </c>
      <c r="G59" s="129">
        <f t="shared" ref="G59" si="56">SUM(H59,I59,J59,K59)</f>
        <v>20338.8</v>
      </c>
      <c r="H59" s="36"/>
      <c r="I59" s="98">
        <v>0</v>
      </c>
      <c r="J59" s="43">
        <v>20338.8</v>
      </c>
      <c r="K59" s="36"/>
      <c r="L59" s="129">
        <f t="shared" ref="L59" si="57">SUM(M59,N59,O59,P59)</f>
        <v>5000</v>
      </c>
      <c r="M59" s="70"/>
      <c r="N59" s="102">
        <v>0</v>
      </c>
      <c r="O59" s="61">
        <v>5000</v>
      </c>
      <c r="P59" s="70"/>
      <c r="Q59" s="129">
        <f t="shared" ref="Q59" si="58">SUM(R59,S59,T59,U59)</f>
        <v>5000</v>
      </c>
      <c r="R59" s="70"/>
      <c r="S59" s="102">
        <v>0</v>
      </c>
      <c r="T59" s="61">
        <v>5000</v>
      </c>
      <c r="U59" s="70"/>
      <c r="V59" s="57"/>
      <c r="W59" s="57"/>
      <c r="X59" s="14" t="s">
        <v>105</v>
      </c>
    </row>
    <row r="60" spans="1:26" s="14" customFormat="1" ht="121.5" customHeight="1">
      <c r="A60" s="13"/>
      <c r="B60" s="25"/>
      <c r="C60" s="46" t="s">
        <v>60</v>
      </c>
      <c r="D60" s="75" t="s">
        <v>16</v>
      </c>
      <c r="E60" s="54">
        <v>43101</v>
      </c>
      <c r="F60" s="54">
        <v>43465</v>
      </c>
      <c r="G60" s="132">
        <f t="shared" ref="G60:S60" si="59">SUM(G61,G62,G63,G64)</f>
        <v>1271</v>
      </c>
      <c r="H60" s="81">
        <f t="shared" si="59"/>
        <v>0</v>
      </c>
      <c r="I60" s="100">
        <f t="shared" si="59"/>
        <v>0</v>
      </c>
      <c r="J60" s="81">
        <f t="shared" si="59"/>
        <v>1271</v>
      </c>
      <c r="K60" s="81">
        <f t="shared" si="59"/>
        <v>0</v>
      </c>
      <c r="L60" s="132">
        <f t="shared" si="59"/>
        <v>201.10000000000002</v>
      </c>
      <c r="M60" s="81">
        <f t="shared" si="59"/>
        <v>0</v>
      </c>
      <c r="N60" s="100">
        <f t="shared" si="59"/>
        <v>0</v>
      </c>
      <c r="O60" s="81">
        <f t="shared" si="59"/>
        <v>201.10000000000002</v>
      </c>
      <c r="P60" s="81">
        <f t="shared" si="59"/>
        <v>0</v>
      </c>
      <c r="Q60" s="132">
        <f t="shared" si="59"/>
        <v>201.10000000000002</v>
      </c>
      <c r="R60" s="81">
        <f t="shared" si="59"/>
        <v>0</v>
      </c>
      <c r="S60" s="100">
        <f t="shared" si="59"/>
        <v>0</v>
      </c>
      <c r="T60" s="81">
        <f>SUM(T61,T62,T63,T64)</f>
        <v>201.10000000000002</v>
      </c>
      <c r="U60" s="82"/>
      <c r="V60" s="57"/>
      <c r="W60" s="57"/>
    </row>
    <row r="61" spans="1:26" s="14" customFormat="1" ht="159.75" customHeight="1">
      <c r="A61" s="13"/>
      <c r="B61" s="25"/>
      <c r="C61" s="55" t="s">
        <v>106</v>
      </c>
      <c r="D61" s="119" t="s">
        <v>76</v>
      </c>
      <c r="E61" s="110">
        <v>43101</v>
      </c>
      <c r="F61" s="110">
        <v>43465</v>
      </c>
      <c r="G61" s="127">
        <f t="shared" ref="G61:G63" si="60">SUM(H61,I61,J61,K61)</f>
        <v>293</v>
      </c>
      <c r="H61" s="116"/>
      <c r="I61" s="124"/>
      <c r="J61" s="116">
        <v>293</v>
      </c>
      <c r="K61" s="116"/>
      <c r="L61" s="127">
        <f t="shared" ref="L61:L63" si="61">SUM(M61,N61,O61,P61)</f>
        <v>40.299999999999997</v>
      </c>
      <c r="M61" s="111"/>
      <c r="N61" s="117"/>
      <c r="O61" s="111">
        <v>40.299999999999997</v>
      </c>
      <c r="P61" s="111"/>
      <c r="Q61" s="127">
        <f t="shared" ref="Q61:Q63" si="62">SUM(R61,S61,T61,U61)</f>
        <v>40.299999999999997</v>
      </c>
      <c r="R61" s="111"/>
      <c r="S61" s="117"/>
      <c r="T61" s="111">
        <v>40.299999999999997</v>
      </c>
      <c r="U61" s="111"/>
      <c r="V61" s="57"/>
      <c r="W61" s="57"/>
    </row>
    <row r="62" spans="1:26" s="14" customFormat="1" ht="121.5" customHeight="1">
      <c r="A62" s="13"/>
      <c r="B62" s="25"/>
      <c r="C62" s="55" t="s">
        <v>74</v>
      </c>
      <c r="D62" s="109" t="s">
        <v>16</v>
      </c>
      <c r="E62" s="110">
        <v>43101</v>
      </c>
      <c r="F62" s="110">
        <v>43465</v>
      </c>
      <c r="G62" s="127">
        <f t="shared" si="60"/>
        <v>628</v>
      </c>
      <c r="H62" s="116"/>
      <c r="I62" s="124"/>
      <c r="J62" s="116">
        <v>628</v>
      </c>
      <c r="K62" s="116"/>
      <c r="L62" s="127">
        <f t="shared" si="61"/>
        <v>101.5</v>
      </c>
      <c r="M62" s="111"/>
      <c r="N62" s="117"/>
      <c r="O62" s="111">
        <v>101.5</v>
      </c>
      <c r="P62" s="111"/>
      <c r="Q62" s="127">
        <f t="shared" si="62"/>
        <v>101.5</v>
      </c>
      <c r="R62" s="111"/>
      <c r="S62" s="117"/>
      <c r="T62" s="111">
        <v>101.5</v>
      </c>
      <c r="U62" s="111"/>
      <c r="V62" s="57"/>
      <c r="W62" s="57"/>
      <c r="X62" s="14" t="s">
        <v>104</v>
      </c>
      <c r="Y62" s="14" t="s">
        <v>112</v>
      </c>
    </row>
    <row r="63" spans="1:26" s="14" customFormat="1" ht="163.5" customHeight="1">
      <c r="A63" s="13"/>
      <c r="B63" s="25"/>
      <c r="C63" s="89" t="s">
        <v>75</v>
      </c>
      <c r="D63" s="119" t="s">
        <v>76</v>
      </c>
      <c r="E63" s="110">
        <v>43101</v>
      </c>
      <c r="F63" s="110">
        <v>43465</v>
      </c>
      <c r="G63" s="127">
        <f t="shared" si="60"/>
        <v>170</v>
      </c>
      <c r="H63" s="116"/>
      <c r="I63" s="124"/>
      <c r="J63" s="116">
        <v>170</v>
      </c>
      <c r="K63" s="116"/>
      <c r="L63" s="127">
        <f t="shared" si="61"/>
        <v>59.3</v>
      </c>
      <c r="M63" s="111"/>
      <c r="N63" s="117"/>
      <c r="O63" s="111">
        <v>59.3</v>
      </c>
      <c r="P63" s="111"/>
      <c r="Q63" s="127">
        <f t="shared" si="62"/>
        <v>59.3</v>
      </c>
      <c r="R63" s="111"/>
      <c r="S63" s="117"/>
      <c r="T63" s="111">
        <v>59.3</v>
      </c>
      <c r="U63" s="111"/>
      <c r="V63" s="57"/>
      <c r="W63" s="57"/>
      <c r="X63" s="14" t="s">
        <v>103</v>
      </c>
    </row>
    <row r="64" spans="1:26" s="14" customFormat="1" ht="121.5" customHeight="1">
      <c r="A64" s="13"/>
      <c r="B64" s="25"/>
      <c r="C64" s="88" t="s">
        <v>124</v>
      </c>
      <c r="D64" s="115" t="s">
        <v>78</v>
      </c>
      <c r="E64" s="110">
        <v>43101</v>
      </c>
      <c r="F64" s="110">
        <v>43465</v>
      </c>
      <c r="G64" s="127">
        <f t="shared" ref="G64" si="63">SUM(H64,I64,J64,K64)</f>
        <v>180</v>
      </c>
      <c r="H64" s="116"/>
      <c r="I64" s="124"/>
      <c r="J64" s="116">
        <v>180</v>
      </c>
      <c r="K64" s="116"/>
      <c r="L64" s="127">
        <f t="shared" ref="L64" si="64">SUM(M64,N64,O64,P64)</f>
        <v>0</v>
      </c>
      <c r="M64" s="111"/>
      <c r="N64" s="117"/>
      <c r="O64" s="111">
        <v>0</v>
      </c>
      <c r="P64" s="111"/>
      <c r="Q64" s="127">
        <f t="shared" ref="Q64" si="65">SUM(R64,S64,T64,U64)</f>
        <v>0</v>
      </c>
      <c r="R64" s="111"/>
      <c r="S64" s="117"/>
      <c r="T64" s="111">
        <v>0</v>
      </c>
      <c r="U64" s="111"/>
      <c r="V64" s="57"/>
      <c r="W64" s="57"/>
    </row>
    <row r="65" spans="1:27" s="14" customFormat="1" ht="121.5" customHeight="1">
      <c r="A65" s="13"/>
      <c r="B65" s="25"/>
      <c r="C65" s="72" t="s">
        <v>19</v>
      </c>
      <c r="D65" s="120" t="s">
        <v>20</v>
      </c>
      <c r="E65" s="121">
        <v>43101</v>
      </c>
      <c r="F65" s="121">
        <v>43465</v>
      </c>
      <c r="G65" s="133">
        <f t="shared" ref="G65:U65" si="66">SUM(G66,G68)</f>
        <v>70</v>
      </c>
      <c r="H65" s="122">
        <f t="shared" si="66"/>
        <v>0</v>
      </c>
      <c r="I65" s="125">
        <f t="shared" si="66"/>
        <v>0</v>
      </c>
      <c r="J65" s="122">
        <f t="shared" si="66"/>
        <v>70</v>
      </c>
      <c r="K65" s="122">
        <f t="shared" si="66"/>
        <v>0</v>
      </c>
      <c r="L65" s="133">
        <f t="shared" si="66"/>
        <v>10</v>
      </c>
      <c r="M65" s="122">
        <f t="shared" si="66"/>
        <v>0</v>
      </c>
      <c r="N65" s="125">
        <f t="shared" si="66"/>
        <v>0</v>
      </c>
      <c r="O65" s="122">
        <f t="shared" si="66"/>
        <v>10</v>
      </c>
      <c r="P65" s="122">
        <f t="shared" si="66"/>
        <v>0</v>
      </c>
      <c r="Q65" s="133">
        <f t="shared" si="66"/>
        <v>10</v>
      </c>
      <c r="R65" s="122">
        <f t="shared" si="66"/>
        <v>0</v>
      </c>
      <c r="S65" s="125">
        <f t="shared" si="66"/>
        <v>0</v>
      </c>
      <c r="T65" s="122">
        <f t="shared" si="66"/>
        <v>10</v>
      </c>
      <c r="U65" s="122">
        <f t="shared" si="66"/>
        <v>0</v>
      </c>
      <c r="V65" s="57"/>
      <c r="W65" s="57" t="s">
        <v>101</v>
      </c>
      <c r="X65" s="14" t="s">
        <v>102</v>
      </c>
      <c r="Y65" s="14" t="s">
        <v>100</v>
      </c>
    </row>
    <row r="66" spans="1:27" s="14" customFormat="1" ht="121.5" customHeight="1">
      <c r="A66" s="13"/>
      <c r="B66" s="25"/>
      <c r="C66" s="46" t="s">
        <v>45</v>
      </c>
      <c r="D66" s="120" t="s">
        <v>20</v>
      </c>
      <c r="E66" s="121">
        <v>43101</v>
      </c>
      <c r="F66" s="121">
        <v>43465</v>
      </c>
      <c r="G66" s="133">
        <f>SUM(G67)</f>
        <v>15</v>
      </c>
      <c r="H66" s="122">
        <f t="shared" ref="H66:U66" si="67">SUM(H67)</f>
        <v>0</v>
      </c>
      <c r="I66" s="125">
        <f t="shared" si="67"/>
        <v>0</v>
      </c>
      <c r="J66" s="122">
        <f t="shared" si="67"/>
        <v>15</v>
      </c>
      <c r="K66" s="122">
        <f t="shared" si="67"/>
        <v>0</v>
      </c>
      <c r="L66" s="133">
        <f>SUM(L67)</f>
        <v>0</v>
      </c>
      <c r="M66" s="122">
        <f t="shared" si="67"/>
        <v>0</v>
      </c>
      <c r="N66" s="125">
        <f t="shared" si="67"/>
        <v>0</v>
      </c>
      <c r="O66" s="122">
        <f t="shared" si="67"/>
        <v>0</v>
      </c>
      <c r="P66" s="122">
        <f t="shared" si="67"/>
        <v>0</v>
      </c>
      <c r="Q66" s="133">
        <f>SUM(Q67)</f>
        <v>0</v>
      </c>
      <c r="R66" s="122">
        <f t="shared" si="67"/>
        <v>0</v>
      </c>
      <c r="S66" s="125">
        <f t="shared" si="67"/>
        <v>0</v>
      </c>
      <c r="T66" s="122">
        <f t="shared" si="67"/>
        <v>0</v>
      </c>
      <c r="U66" s="122">
        <f t="shared" si="67"/>
        <v>0</v>
      </c>
      <c r="V66" s="57"/>
      <c r="W66" s="57"/>
      <c r="X66" s="14" t="s">
        <v>97</v>
      </c>
      <c r="Z66" s="14" t="s">
        <v>113</v>
      </c>
    </row>
    <row r="67" spans="1:27" s="14" customFormat="1" ht="121.5" customHeight="1">
      <c r="A67" s="13"/>
      <c r="B67" s="25"/>
      <c r="C67" s="44" t="s">
        <v>61</v>
      </c>
      <c r="D67" s="109" t="s">
        <v>20</v>
      </c>
      <c r="E67" s="110">
        <v>43101</v>
      </c>
      <c r="F67" s="110">
        <v>43465</v>
      </c>
      <c r="G67" s="127">
        <f t="shared" ref="G67" si="68">SUM(H67,I67,J67,K67)</f>
        <v>15</v>
      </c>
      <c r="H67" s="116"/>
      <c r="I67" s="124"/>
      <c r="J67" s="116">
        <v>15</v>
      </c>
      <c r="K67" s="116"/>
      <c r="L67" s="127">
        <f t="shared" ref="L67" si="69">SUM(M67,N67,O67,P67)</f>
        <v>0</v>
      </c>
      <c r="M67" s="111"/>
      <c r="N67" s="117"/>
      <c r="O67" s="111"/>
      <c r="P67" s="111"/>
      <c r="Q67" s="127">
        <f t="shared" ref="Q67" si="70">SUM(R67,S67,T67,U67)</f>
        <v>0</v>
      </c>
      <c r="R67" s="111"/>
      <c r="S67" s="117"/>
      <c r="T67" s="111"/>
      <c r="U67" s="111"/>
      <c r="V67" s="57"/>
      <c r="W67" s="57"/>
    </row>
    <row r="68" spans="1:27" s="14" customFormat="1" ht="121.5" customHeight="1">
      <c r="A68" s="13"/>
      <c r="B68" s="25"/>
      <c r="C68" s="72" t="s">
        <v>35</v>
      </c>
      <c r="D68" s="44" t="s">
        <v>20</v>
      </c>
      <c r="E68" s="54">
        <v>43101</v>
      </c>
      <c r="F68" s="54">
        <v>43465</v>
      </c>
      <c r="G68" s="91">
        <f t="shared" ref="G68:U68" si="71">SUM(G69,G70,G71)</f>
        <v>55</v>
      </c>
      <c r="H68" s="36">
        <f t="shared" si="71"/>
        <v>0</v>
      </c>
      <c r="I68" s="97">
        <f t="shared" si="71"/>
        <v>0</v>
      </c>
      <c r="J68" s="36">
        <f t="shared" si="71"/>
        <v>55</v>
      </c>
      <c r="K68" s="36">
        <f t="shared" si="71"/>
        <v>0</v>
      </c>
      <c r="L68" s="91">
        <f t="shared" si="71"/>
        <v>10</v>
      </c>
      <c r="M68" s="36">
        <f t="shared" si="71"/>
        <v>0</v>
      </c>
      <c r="N68" s="97">
        <f t="shared" si="71"/>
        <v>0</v>
      </c>
      <c r="O68" s="36">
        <f t="shared" si="71"/>
        <v>10</v>
      </c>
      <c r="P68" s="36">
        <f t="shared" si="71"/>
        <v>0</v>
      </c>
      <c r="Q68" s="91">
        <f t="shared" si="71"/>
        <v>10</v>
      </c>
      <c r="R68" s="36">
        <f t="shared" si="71"/>
        <v>0</v>
      </c>
      <c r="S68" s="97">
        <f t="shared" si="71"/>
        <v>0</v>
      </c>
      <c r="T68" s="36">
        <f t="shared" si="71"/>
        <v>10</v>
      </c>
      <c r="U68" s="36">
        <f t="shared" si="71"/>
        <v>0</v>
      </c>
      <c r="V68" s="57"/>
      <c r="W68" s="57"/>
    </row>
    <row r="69" spans="1:27" s="14" customFormat="1" ht="121.5" customHeight="1">
      <c r="A69" s="13"/>
      <c r="B69" s="25"/>
      <c r="C69" s="55" t="s">
        <v>62</v>
      </c>
      <c r="D69" s="44" t="s">
        <v>20</v>
      </c>
      <c r="E69" s="110">
        <v>43101</v>
      </c>
      <c r="F69" s="110">
        <v>43465</v>
      </c>
      <c r="G69" s="127">
        <f t="shared" ref="G69:G71" si="72">SUM(H69,I69,J69,K69)</f>
        <v>20</v>
      </c>
      <c r="H69" s="116"/>
      <c r="I69" s="124"/>
      <c r="J69" s="116">
        <v>20</v>
      </c>
      <c r="K69" s="116"/>
      <c r="L69" s="127">
        <v>10</v>
      </c>
      <c r="M69" s="111"/>
      <c r="N69" s="117"/>
      <c r="O69" s="111">
        <v>10</v>
      </c>
      <c r="P69" s="111"/>
      <c r="Q69" s="127">
        <v>10</v>
      </c>
      <c r="R69" s="111"/>
      <c r="S69" s="117"/>
      <c r="T69" s="111">
        <v>10</v>
      </c>
      <c r="U69" s="111"/>
      <c r="V69" s="57"/>
      <c r="W69" s="57"/>
    </row>
    <row r="70" spans="1:27" s="14" customFormat="1" ht="121.5" customHeight="1">
      <c r="A70" s="13"/>
      <c r="B70" s="25"/>
      <c r="C70" s="73" t="s">
        <v>63</v>
      </c>
      <c r="D70" s="44" t="s">
        <v>20</v>
      </c>
      <c r="E70" s="110">
        <v>43101</v>
      </c>
      <c r="F70" s="110">
        <v>43465</v>
      </c>
      <c r="G70" s="127">
        <f t="shared" si="72"/>
        <v>30</v>
      </c>
      <c r="H70" s="116"/>
      <c r="I70" s="124"/>
      <c r="J70" s="116">
        <v>30</v>
      </c>
      <c r="K70" s="116"/>
      <c r="L70" s="127">
        <f t="shared" ref="L70:L71" si="73">SUM(M70,N70,O70,P70)</f>
        <v>0</v>
      </c>
      <c r="M70" s="111"/>
      <c r="N70" s="117"/>
      <c r="O70" s="111">
        <v>0</v>
      </c>
      <c r="P70" s="111"/>
      <c r="Q70" s="127">
        <f t="shared" ref="Q70:Q71" si="74">SUM(R70,S70,T70,U70)</f>
        <v>0</v>
      </c>
      <c r="R70" s="111"/>
      <c r="S70" s="117"/>
      <c r="T70" s="111">
        <v>0</v>
      </c>
      <c r="U70" s="111"/>
      <c r="V70" s="57"/>
      <c r="W70" s="57" t="s">
        <v>117</v>
      </c>
    </row>
    <row r="71" spans="1:27" s="14" customFormat="1" ht="121.5" customHeight="1">
      <c r="A71" s="13"/>
      <c r="B71" s="25"/>
      <c r="C71" s="45" t="s">
        <v>64</v>
      </c>
      <c r="D71" s="55" t="s">
        <v>20</v>
      </c>
      <c r="E71" s="110">
        <v>43101</v>
      </c>
      <c r="F71" s="110">
        <v>43465</v>
      </c>
      <c r="G71" s="127">
        <f t="shared" si="72"/>
        <v>5</v>
      </c>
      <c r="H71" s="116"/>
      <c r="I71" s="124"/>
      <c r="J71" s="116">
        <v>5</v>
      </c>
      <c r="K71" s="116"/>
      <c r="L71" s="127">
        <f t="shared" si="73"/>
        <v>0</v>
      </c>
      <c r="M71" s="111"/>
      <c r="N71" s="117"/>
      <c r="O71" s="111"/>
      <c r="P71" s="111"/>
      <c r="Q71" s="127">
        <f t="shared" si="74"/>
        <v>0</v>
      </c>
      <c r="R71" s="111"/>
      <c r="S71" s="117"/>
      <c r="T71" s="111"/>
      <c r="U71" s="111"/>
      <c r="V71" s="57"/>
      <c r="W71" s="57"/>
    </row>
    <row r="72" spans="1:27" s="14" customFormat="1" ht="121.5" customHeight="1">
      <c r="A72" s="13"/>
      <c r="B72" s="25"/>
      <c r="C72" s="50" t="s">
        <v>22</v>
      </c>
      <c r="D72" s="55" t="s">
        <v>16</v>
      </c>
      <c r="E72" s="54">
        <v>43101</v>
      </c>
      <c r="F72" s="54">
        <v>43465</v>
      </c>
      <c r="G72" s="91">
        <f t="shared" ref="G72:U72" si="75">SUM(G73,G85)</f>
        <v>2744.3</v>
      </c>
      <c r="H72" s="36">
        <f t="shared" si="75"/>
        <v>0</v>
      </c>
      <c r="I72" s="97">
        <f t="shared" si="75"/>
        <v>309.5</v>
      </c>
      <c r="J72" s="36">
        <f t="shared" si="75"/>
        <v>2434.8000000000002</v>
      </c>
      <c r="K72" s="36">
        <f t="shared" si="75"/>
        <v>0</v>
      </c>
      <c r="L72" s="91">
        <f t="shared" si="75"/>
        <v>481</v>
      </c>
      <c r="M72" s="36">
        <f t="shared" si="75"/>
        <v>0</v>
      </c>
      <c r="N72" s="97">
        <f t="shared" si="75"/>
        <v>0</v>
      </c>
      <c r="O72" s="36">
        <f t="shared" si="75"/>
        <v>481</v>
      </c>
      <c r="P72" s="36">
        <f t="shared" si="75"/>
        <v>0</v>
      </c>
      <c r="Q72" s="91">
        <f t="shared" si="75"/>
        <v>481</v>
      </c>
      <c r="R72" s="36">
        <f t="shared" si="75"/>
        <v>0</v>
      </c>
      <c r="S72" s="97">
        <f t="shared" si="75"/>
        <v>0</v>
      </c>
      <c r="T72" s="36">
        <f t="shared" si="75"/>
        <v>481</v>
      </c>
      <c r="U72" s="36">
        <f t="shared" si="75"/>
        <v>0</v>
      </c>
      <c r="V72" s="57"/>
      <c r="W72" s="57"/>
    </row>
    <row r="73" spans="1:27" s="14" customFormat="1" ht="121.5" customHeight="1">
      <c r="A73" s="13"/>
      <c r="B73" s="25"/>
      <c r="C73" s="72" t="s">
        <v>65</v>
      </c>
      <c r="D73" s="55" t="s">
        <v>16</v>
      </c>
      <c r="E73" s="54">
        <v>43101</v>
      </c>
      <c r="F73" s="54">
        <v>43465</v>
      </c>
      <c r="G73" s="91">
        <f>SUM(G74,G75,G76,G77,G78,G79,G80,G81,G82,G83,G84)</f>
        <v>1955</v>
      </c>
      <c r="H73" s="36">
        <f t="shared" ref="H73:U73" si="76">SUM(H74,H75,H76,H77,H78,H79,H80,H81,H82)</f>
        <v>0</v>
      </c>
      <c r="I73" s="97">
        <f>SUM(I74,I75,I76,I77,I78,I79,I80,I81,I82,I83,I84)</f>
        <v>309.5</v>
      </c>
      <c r="J73" s="36">
        <f>SUM(J74,J75,J76,J77,J78,J79,J80,J81,J82,J83,J84)</f>
        <v>1645.5</v>
      </c>
      <c r="K73" s="36">
        <f t="shared" si="76"/>
        <v>0</v>
      </c>
      <c r="L73" s="91">
        <f>SUM(L74,L75,L76,L77,L78,L79,L80,L81,L82,L83,L84)</f>
        <v>368.5</v>
      </c>
      <c r="M73" s="36">
        <f t="shared" si="76"/>
        <v>0</v>
      </c>
      <c r="N73" s="97">
        <f>SUM(N74,N75,N76,N77,N78,N79,N80,N81,N82,N83,N84)</f>
        <v>0</v>
      </c>
      <c r="O73" s="36">
        <f>SUM(O74,O75,O76,O77,O78,O79,O80,O81,O82,O83,O84)</f>
        <v>368.5</v>
      </c>
      <c r="P73" s="36">
        <f t="shared" si="76"/>
        <v>0</v>
      </c>
      <c r="Q73" s="91">
        <f>SUM(Q74,Q75,Q76,Q77,Q78,Q79,Q80,Q81,Q82,Q83,Q84)</f>
        <v>368.5</v>
      </c>
      <c r="R73" s="36">
        <f>SUM(R74,R75,R76,R77,R78,R79,R80,R81,R82,R83,R84)</f>
        <v>0</v>
      </c>
      <c r="S73" s="97">
        <f>SUM(S74,S75,S76,S77,S78,S79,S80,S81,S82,S83,S84)</f>
        <v>0</v>
      </c>
      <c r="T73" s="36">
        <f>SUM(T74,T75,T76,T77,T78,T79,T80,T81,T82,T83,T84)</f>
        <v>368.5</v>
      </c>
      <c r="U73" s="36">
        <f t="shared" si="76"/>
        <v>0</v>
      </c>
      <c r="V73" s="57"/>
      <c r="W73" s="57"/>
    </row>
    <row r="74" spans="1:27" s="14" customFormat="1" ht="121.5" customHeight="1">
      <c r="A74" s="13"/>
      <c r="B74" s="25"/>
      <c r="C74" s="55" t="s">
        <v>81</v>
      </c>
      <c r="D74" s="115" t="s">
        <v>16</v>
      </c>
      <c r="E74" s="110">
        <v>43101</v>
      </c>
      <c r="F74" s="110">
        <v>43465</v>
      </c>
      <c r="G74" s="127">
        <f t="shared" ref="G74" si="77">SUM(H74,I74,J74,K74)</f>
        <v>80</v>
      </c>
      <c r="H74" s="116"/>
      <c r="I74" s="124"/>
      <c r="J74" s="116">
        <v>80</v>
      </c>
      <c r="K74" s="116"/>
      <c r="L74" s="127">
        <f t="shared" ref="L74:L82" si="78">SUM(M74,N74,O74,P74)</f>
        <v>0</v>
      </c>
      <c r="M74" s="111"/>
      <c r="N74" s="117"/>
      <c r="O74" s="111"/>
      <c r="P74" s="111"/>
      <c r="Q74" s="127">
        <f t="shared" ref="Q74:Q82" si="79">SUM(R74,S74,T74,U74)</f>
        <v>0</v>
      </c>
      <c r="R74" s="111"/>
      <c r="S74" s="117"/>
      <c r="T74" s="111"/>
      <c r="U74" s="111"/>
      <c r="V74" s="57"/>
      <c r="W74" s="57"/>
      <c r="Y74" s="14" t="s">
        <v>110</v>
      </c>
    </row>
    <row r="75" spans="1:27" s="14" customFormat="1" ht="121.5" customHeight="1">
      <c r="A75" s="13"/>
      <c r="B75" s="25"/>
      <c r="C75" s="55" t="s">
        <v>82</v>
      </c>
      <c r="D75" s="115" t="s">
        <v>16</v>
      </c>
      <c r="E75" s="110">
        <v>43101</v>
      </c>
      <c r="F75" s="110">
        <v>43465</v>
      </c>
      <c r="G75" s="127">
        <f t="shared" ref="G75:G77" si="80">SUM(H75,I75,J75,K75)</f>
        <v>449.5</v>
      </c>
      <c r="H75" s="116"/>
      <c r="I75" s="124"/>
      <c r="J75" s="116">
        <v>449.5</v>
      </c>
      <c r="K75" s="116"/>
      <c r="L75" s="127">
        <f t="shared" si="78"/>
        <v>248.6</v>
      </c>
      <c r="M75" s="111"/>
      <c r="N75" s="117"/>
      <c r="O75" s="111">
        <v>248.6</v>
      </c>
      <c r="P75" s="111"/>
      <c r="Q75" s="127">
        <f t="shared" si="79"/>
        <v>248.6</v>
      </c>
      <c r="R75" s="111"/>
      <c r="S75" s="117"/>
      <c r="T75" s="111">
        <v>248.6</v>
      </c>
      <c r="U75" s="111"/>
      <c r="V75" s="57"/>
      <c r="W75" s="57"/>
      <c r="Y75" s="14" t="s">
        <v>109</v>
      </c>
    </row>
    <row r="76" spans="1:27" s="14" customFormat="1" ht="121.5" customHeight="1">
      <c r="A76" s="13"/>
      <c r="B76" s="25"/>
      <c r="C76" s="73" t="s">
        <v>80</v>
      </c>
      <c r="D76" s="115" t="s">
        <v>16</v>
      </c>
      <c r="E76" s="110">
        <v>43101</v>
      </c>
      <c r="F76" s="110">
        <v>43465</v>
      </c>
      <c r="G76" s="127">
        <f t="shared" si="80"/>
        <v>200</v>
      </c>
      <c r="H76" s="116"/>
      <c r="I76" s="124"/>
      <c r="J76" s="116">
        <v>200</v>
      </c>
      <c r="K76" s="116"/>
      <c r="L76" s="127">
        <f t="shared" si="78"/>
        <v>35</v>
      </c>
      <c r="M76" s="111"/>
      <c r="N76" s="117"/>
      <c r="O76" s="111">
        <v>35</v>
      </c>
      <c r="P76" s="111"/>
      <c r="Q76" s="127">
        <f t="shared" si="79"/>
        <v>35</v>
      </c>
      <c r="R76" s="111"/>
      <c r="S76" s="117"/>
      <c r="T76" s="111">
        <v>35</v>
      </c>
      <c r="U76" s="111"/>
      <c r="V76" s="57"/>
      <c r="W76" s="57"/>
      <c r="Z76" s="14" t="s">
        <v>99</v>
      </c>
      <c r="AA76" s="14" t="s">
        <v>107</v>
      </c>
    </row>
    <row r="77" spans="1:27" s="14" customFormat="1" ht="121.5" customHeight="1">
      <c r="A77" s="13"/>
      <c r="B77" s="25"/>
      <c r="C77" s="55" t="s">
        <v>83</v>
      </c>
      <c r="D77" s="115" t="s">
        <v>16</v>
      </c>
      <c r="E77" s="110">
        <v>43101</v>
      </c>
      <c r="F77" s="110">
        <v>43465</v>
      </c>
      <c r="G77" s="127">
        <f t="shared" si="80"/>
        <v>110</v>
      </c>
      <c r="H77" s="116"/>
      <c r="I77" s="124"/>
      <c r="J77" s="116">
        <v>110</v>
      </c>
      <c r="K77" s="116"/>
      <c r="L77" s="127">
        <f t="shared" si="78"/>
        <v>0</v>
      </c>
      <c r="M77" s="111"/>
      <c r="N77" s="117"/>
      <c r="O77" s="111"/>
      <c r="P77" s="111"/>
      <c r="Q77" s="127">
        <f t="shared" si="79"/>
        <v>0</v>
      </c>
      <c r="R77" s="111"/>
      <c r="S77" s="117"/>
      <c r="T77" s="111"/>
      <c r="U77" s="111"/>
      <c r="V77" s="57"/>
      <c r="W77" s="57"/>
      <c r="Y77" s="14" t="s">
        <v>108</v>
      </c>
    </row>
    <row r="78" spans="1:27" s="14" customFormat="1" ht="121.5" customHeight="1">
      <c r="A78" s="13"/>
      <c r="B78" s="25"/>
      <c r="C78" s="55" t="s">
        <v>84</v>
      </c>
      <c r="D78" s="115" t="s">
        <v>16</v>
      </c>
      <c r="E78" s="110">
        <v>43101</v>
      </c>
      <c r="F78" s="110">
        <v>43465</v>
      </c>
      <c r="G78" s="127">
        <f t="shared" ref="G78:G79" si="81">SUM(H78,I78,J78,K78)</f>
        <v>205</v>
      </c>
      <c r="H78" s="116"/>
      <c r="I78" s="124"/>
      <c r="J78" s="116">
        <v>205</v>
      </c>
      <c r="K78" s="116"/>
      <c r="L78" s="127">
        <f t="shared" si="78"/>
        <v>75</v>
      </c>
      <c r="M78" s="111"/>
      <c r="N78" s="117"/>
      <c r="O78" s="111">
        <v>75</v>
      </c>
      <c r="P78" s="111"/>
      <c r="Q78" s="127">
        <f t="shared" si="79"/>
        <v>75</v>
      </c>
      <c r="R78" s="111"/>
      <c r="S78" s="117"/>
      <c r="T78" s="111">
        <v>75</v>
      </c>
      <c r="U78" s="111"/>
      <c r="V78" s="57"/>
      <c r="W78" s="57"/>
    </row>
    <row r="79" spans="1:27" s="14" customFormat="1" ht="121.5" customHeight="1">
      <c r="A79" s="13"/>
      <c r="B79" s="25"/>
      <c r="C79" s="55" t="s">
        <v>85</v>
      </c>
      <c r="D79" s="115" t="s">
        <v>16</v>
      </c>
      <c r="E79" s="110">
        <v>43101</v>
      </c>
      <c r="F79" s="110">
        <v>43465</v>
      </c>
      <c r="G79" s="127">
        <f t="shared" si="81"/>
        <v>50</v>
      </c>
      <c r="H79" s="116"/>
      <c r="I79" s="124"/>
      <c r="J79" s="116">
        <v>50</v>
      </c>
      <c r="K79" s="116"/>
      <c r="L79" s="127">
        <f t="shared" si="78"/>
        <v>0</v>
      </c>
      <c r="M79" s="111"/>
      <c r="N79" s="117"/>
      <c r="O79" s="111">
        <v>0</v>
      </c>
      <c r="P79" s="111"/>
      <c r="Q79" s="127">
        <f t="shared" si="79"/>
        <v>0</v>
      </c>
      <c r="R79" s="111"/>
      <c r="S79" s="117"/>
      <c r="T79" s="111">
        <v>0</v>
      </c>
      <c r="U79" s="111"/>
      <c r="V79" s="57"/>
      <c r="W79" s="57"/>
    </row>
    <row r="80" spans="1:27" s="14" customFormat="1" ht="121.5" customHeight="1">
      <c r="A80" s="13"/>
      <c r="B80" s="25"/>
      <c r="C80" s="55" t="s">
        <v>88</v>
      </c>
      <c r="D80" s="118" t="s">
        <v>16</v>
      </c>
      <c r="E80" s="110">
        <v>43101</v>
      </c>
      <c r="F80" s="110">
        <v>43465</v>
      </c>
      <c r="G80" s="127">
        <f t="shared" ref="G80:G81" si="82">SUM(H80,I80,J80,K80)</f>
        <v>100</v>
      </c>
      <c r="H80" s="116"/>
      <c r="I80" s="124"/>
      <c r="J80" s="116">
        <v>100</v>
      </c>
      <c r="K80" s="116"/>
      <c r="L80" s="127">
        <f t="shared" si="78"/>
        <v>0</v>
      </c>
      <c r="M80" s="111"/>
      <c r="N80" s="117">
        <v>0</v>
      </c>
      <c r="O80" s="111"/>
      <c r="P80" s="111"/>
      <c r="Q80" s="127">
        <f t="shared" si="79"/>
        <v>0</v>
      </c>
      <c r="R80" s="111"/>
      <c r="S80" s="117">
        <v>0</v>
      </c>
      <c r="T80" s="111"/>
      <c r="U80" s="111"/>
      <c r="V80" s="57"/>
      <c r="W80" s="57"/>
    </row>
    <row r="81" spans="1:23" s="14" customFormat="1" ht="121.5" customHeight="1">
      <c r="A81" s="13"/>
      <c r="B81" s="25"/>
      <c r="C81" s="55" t="s">
        <v>86</v>
      </c>
      <c r="D81" s="118" t="s">
        <v>16</v>
      </c>
      <c r="E81" s="110">
        <v>43101</v>
      </c>
      <c r="F81" s="110">
        <v>43465</v>
      </c>
      <c r="G81" s="127">
        <f t="shared" si="82"/>
        <v>150</v>
      </c>
      <c r="H81" s="116"/>
      <c r="I81" s="124"/>
      <c r="J81" s="116">
        <v>150</v>
      </c>
      <c r="K81" s="116"/>
      <c r="L81" s="127">
        <f t="shared" si="78"/>
        <v>0</v>
      </c>
      <c r="M81" s="111"/>
      <c r="N81" s="117"/>
      <c r="O81" s="111"/>
      <c r="P81" s="111"/>
      <c r="Q81" s="127">
        <f t="shared" si="79"/>
        <v>0</v>
      </c>
      <c r="R81" s="111"/>
      <c r="S81" s="117"/>
      <c r="T81" s="111"/>
      <c r="U81" s="111"/>
      <c r="V81" s="57"/>
      <c r="W81" s="57"/>
    </row>
    <row r="82" spans="1:23" s="14" customFormat="1" ht="121.5" customHeight="1">
      <c r="A82" s="13"/>
      <c r="B82" s="25"/>
      <c r="C82" s="78" t="s">
        <v>87</v>
      </c>
      <c r="D82" s="118" t="s">
        <v>16</v>
      </c>
      <c r="E82" s="110">
        <v>43101</v>
      </c>
      <c r="F82" s="110">
        <v>43465</v>
      </c>
      <c r="G82" s="127">
        <f t="shared" ref="G82" si="83">SUM(H82,I82,J82,K82)</f>
        <v>270</v>
      </c>
      <c r="H82" s="116"/>
      <c r="I82" s="124"/>
      <c r="J82" s="116">
        <v>270</v>
      </c>
      <c r="K82" s="116"/>
      <c r="L82" s="127">
        <f t="shared" si="78"/>
        <v>0</v>
      </c>
      <c r="M82" s="111"/>
      <c r="N82" s="117"/>
      <c r="O82" s="111"/>
      <c r="P82" s="111"/>
      <c r="Q82" s="127">
        <f t="shared" si="79"/>
        <v>0</v>
      </c>
      <c r="R82" s="111"/>
      <c r="S82" s="117"/>
      <c r="T82" s="111"/>
      <c r="U82" s="111"/>
      <c r="V82" s="57"/>
      <c r="W82" s="57"/>
    </row>
    <row r="83" spans="1:23" s="14" customFormat="1" ht="121.5" customHeight="1">
      <c r="A83" s="13"/>
      <c r="B83" s="25"/>
      <c r="C83" s="77" t="s">
        <v>115</v>
      </c>
      <c r="D83" s="118" t="s">
        <v>16</v>
      </c>
      <c r="E83" s="110">
        <v>43101</v>
      </c>
      <c r="F83" s="110">
        <v>43465</v>
      </c>
      <c r="G83" s="127">
        <f t="shared" ref="G83:G84" si="84">SUM(H83,I83,J83,K83)</f>
        <v>340.5</v>
      </c>
      <c r="H83" s="116"/>
      <c r="I83" s="124">
        <v>309.5</v>
      </c>
      <c r="J83" s="116">
        <v>31</v>
      </c>
      <c r="K83" s="116"/>
      <c r="L83" s="127">
        <f t="shared" ref="L83:L84" si="85">SUM(M83,N83,O83,P83)</f>
        <v>9.9</v>
      </c>
      <c r="M83" s="111"/>
      <c r="N83" s="117"/>
      <c r="O83" s="111">
        <v>9.9</v>
      </c>
      <c r="P83" s="111"/>
      <c r="Q83" s="127">
        <f t="shared" ref="Q83:Q84" si="86">SUM(R83,S83,T83,U83)</f>
        <v>9.9</v>
      </c>
      <c r="R83" s="111"/>
      <c r="S83" s="117">
        <v>0</v>
      </c>
      <c r="T83" s="111">
        <v>9.9</v>
      </c>
      <c r="U83" s="111"/>
      <c r="V83" s="57"/>
      <c r="W83" s="57"/>
    </row>
    <row r="84" spans="1:23" s="14" customFormat="1" ht="121.5" customHeight="1">
      <c r="A84" s="13"/>
      <c r="B84" s="25"/>
      <c r="C84" s="77" t="s">
        <v>116</v>
      </c>
      <c r="D84" s="79" t="s">
        <v>16</v>
      </c>
      <c r="E84" s="54">
        <v>43101</v>
      </c>
      <c r="F84" s="54">
        <v>43465</v>
      </c>
      <c r="G84" s="129">
        <f t="shared" si="84"/>
        <v>0</v>
      </c>
      <c r="H84" s="43"/>
      <c r="I84" s="98"/>
      <c r="J84" s="106"/>
      <c r="K84" s="43"/>
      <c r="L84" s="129">
        <f t="shared" si="85"/>
        <v>0</v>
      </c>
      <c r="M84" s="70"/>
      <c r="N84" s="102"/>
      <c r="O84" s="61"/>
      <c r="P84" s="70"/>
      <c r="Q84" s="129">
        <f t="shared" si="86"/>
        <v>0</v>
      </c>
      <c r="R84" s="70"/>
      <c r="S84" s="102"/>
      <c r="T84" s="61"/>
      <c r="U84" s="70"/>
      <c r="V84" s="57"/>
      <c r="W84" s="57"/>
    </row>
    <row r="85" spans="1:23" s="14" customFormat="1" ht="121.5" customHeight="1">
      <c r="A85" s="13"/>
      <c r="B85" s="25"/>
      <c r="C85" s="72" t="s">
        <v>25</v>
      </c>
      <c r="D85" s="76"/>
      <c r="E85" s="54">
        <v>43101</v>
      </c>
      <c r="F85" s="54">
        <v>43465</v>
      </c>
      <c r="G85" s="130">
        <f>SUM(G86,G87)</f>
        <v>789.3</v>
      </c>
      <c r="H85" s="60">
        <f>SUM(H86,H87)</f>
        <v>0</v>
      </c>
      <c r="I85" s="96">
        <f>SUM(I86,I87)</f>
        <v>0</v>
      </c>
      <c r="J85" s="60">
        <f>SUM(J86,J87)</f>
        <v>789.3</v>
      </c>
      <c r="K85" s="60">
        <f>SUM(K86,K87)</f>
        <v>0</v>
      </c>
      <c r="L85" s="130">
        <f>SUM(L86,L87)</f>
        <v>112.5</v>
      </c>
      <c r="M85" s="60">
        <f>SUM(M86,M87)</f>
        <v>0</v>
      </c>
      <c r="N85" s="96">
        <f>SUM(N86,N87)</f>
        <v>0</v>
      </c>
      <c r="O85" s="60">
        <f>SUM(O86,O87)</f>
        <v>112.5</v>
      </c>
      <c r="P85" s="60">
        <f>SUM(P86,P87)</f>
        <v>0</v>
      </c>
      <c r="Q85" s="130">
        <f>SUM(Q86,Q87)</f>
        <v>112.5</v>
      </c>
      <c r="R85" s="60">
        <f>SUM(R86,R87)</f>
        <v>0</v>
      </c>
      <c r="S85" s="96">
        <f>SUM(S86,S87)</f>
        <v>0</v>
      </c>
      <c r="T85" s="60">
        <f>SUM(T86,T87)</f>
        <v>112.5</v>
      </c>
      <c r="U85" s="60">
        <f>SUM(U86,U87)</f>
        <v>0</v>
      </c>
      <c r="V85" s="57"/>
      <c r="W85" s="57"/>
    </row>
    <row r="86" spans="1:23" s="14" customFormat="1" ht="121.5" customHeight="1">
      <c r="A86" s="13"/>
      <c r="B86" s="25"/>
      <c r="C86" s="55" t="s">
        <v>71</v>
      </c>
      <c r="D86" s="115" t="s">
        <v>78</v>
      </c>
      <c r="E86" s="110">
        <v>43101</v>
      </c>
      <c r="F86" s="110">
        <v>43465</v>
      </c>
      <c r="G86" s="127">
        <f t="shared" ref="G86" si="87">SUM(H86,I86,J86,K86)</f>
        <v>450</v>
      </c>
      <c r="H86" s="116"/>
      <c r="I86" s="124"/>
      <c r="J86" s="116">
        <v>450</v>
      </c>
      <c r="K86" s="116"/>
      <c r="L86" s="127">
        <f t="shared" ref="L86:L87" si="88">SUM(M86,N86,O86,P86)</f>
        <v>112.5</v>
      </c>
      <c r="M86" s="111"/>
      <c r="N86" s="117"/>
      <c r="O86" s="111">
        <v>112.5</v>
      </c>
      <c r="P86" s="111"/>
      <c r="Q86" s="127">
        <f t="shared" ref="Q86:Q87" si="89">SUM(R86,S86,T86,U86)</f>
        <v>112.5</v>
      </c>
      <c r="R86" s="111"/>
      <c r="S86" s="117"/>
      <c r="T86" s="111">
        <v>112.5</v>
      </c>
      <c r="U86" s="107"/>
      <c r="V86" s="57"/>
      <c r="W86" s="57"/>
    </row>
    <row r="87" spans="1:23" s="14" customFormat="1" ht="121.5" customHeight="1">
      <c r="A87" s="13"/>
      <c r="B87" s="25"/>
      <c r="C87" s="55" t="s">
        <v>72</v>
      </c>
      <c r="D87" s="115" t="s">
        <v>16</v>
      </c>
      <c r="E87" s="110">
        <v>43101</v>
      </c>
      <c r="F87" s="110">
        <v>43465</v>
      </c>
      <c r="G87" s="127">
        <f t="shared" ref="G87" si="90">SUM(H87,I87,J87,K87)</f>
        <v>339.3</v>
      </c>
      <c r="H87" s="116"/>
      <c r="I87" s="124"/>
      <c r="J87" s="116">
        <v>339.3</v>
      </c>
      <c r="K87" s="116"/>
      <c r="L87" s="127">
        <f t="shared" si="88"/>
        <v>0</v>
      </c>
      <c r="M87" s="111"/>
      <c r="N87" s="117">
        <v>0</v>
      </c>
      <c r="O87" s="111">
        <v>0</v>
      </c>
      <c r="P87" s="111"/>
      <c r="Q87" s="127">
        <f t="shared" si="89"/>
        <v>0</v>
      </c>
      <c r="R87" s="111"/>
      <c r="S87" s="117">
        <v>0</v>
      </c>
      <c r="T87" s="111">
        <v>0</v>
      </c>
      <c r="U87" s="107"/>
      <c r="V87" s="57"/>
      <c r="W87" s="57"/>
    </row>
    <row r="88" spans="1:23" ht="121.5" customHeight="1">
      <c r="L88" s="65"/>
      <c r="M88" s="65"/>
      <c r="N88" s="65"/>
      <c r="O88" s="104"/>
      <c r="P88" s="65"/>
      <c r="Q88" s="65"/>
      <c r="R88" s="65"/>
      <c r="S88" s="63"/>
      <c r="T88" s="104"/>
      <c r="U88" s="65"/>
      <c r="V88" s="65"/>
      <c r="W88" s="65"/>
    </row>
    <row r="89" spans="1:23" ht="121.5" customHeight="1"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</row>
  </sheetData>
  <mergeCells count="9">
    <mergeCell ref="L4:P4"/>
    <mergeCell ref="Q4:U4"/>
    <mergeCell ref="C1:K1"/>
    <mergeCell ref="A4:C5"/>
    <mergeCell ref="D4:D5"/>
    <mergeCell ref="E4:F4"/>
    <mergeCell ref="G4:K4"/>
    <mergeCell ref="C2:G2"/>
    <mergeCell ref="C3:H3"/>
  </mergeCells>
  <phoneticPr fontId="19" type="noConversion"/>
  <pageMargins left="0.39370078740157483" right="0.39370078740157483" top="0.39370078740157483" bottom="0.39370078740157483" header="0.31496062992125984" footer="0.31496062992125984"/>
  <pageSetup paperSize="9" scale="56" orientation="landscape" r:id="rId1"/>
  <rowBreaks count="12" manualBreakCount="12">
    <brk id="9" min="2" max="20" man="1"/>
    <brk id="16" min="2" max="20" man="1"/>
    <brk id="24" min="2" max="20" man="1"/>
    <brk id="31" min="2" max="20" man="1"/>
    <brk id="37" min="2" max="20" man="1"/>
    <brk id="44" min="2" max="20" man="1"/>
    <brk id="51" min="2" max="20" man="1"/>
    <brk id="58" min="2" max="20" man="1"/>
    <brk id="64" min="2" max="20" man="1"/>
    <brk id="71" min="2" max="20" man="1"/>
    <brk id="90" min="2" max="20" man="1"/>
    <brk id="113" min="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ОК</vt:lpstr>
      <vt:lpstr>'Вариант ОК'!Область_печати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2015-01-20T11:19:13Z</cp:lastPrinted>
  <dcterms:created xsi:type="dcterms:W3CDTF">2006-09-16T00:00:00Z</dcterms:created>
  <dcterms:modified xsi:type="dcterms:W3CDTF">2018-04-10T13:11:18Z</dcterms:modified>
</cp:coreProperties>
</file>