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стр.7_8!$A$1:$N$118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M60" i="8"/>
  <c r="M61"/>
  <c r="I38" i="5" l="1"/>
  <c r="H38"/>
  <c r="G38"/>
  <c r="J38" l="1"/>
  <c r="M36" i="8" l="1"/>
  <c r="M35"/>
  <c r="M31"/>
  <c r="M30"/>
  <c r="M26"/>
  <c r="M25"/>
  <c r="M21"/>
  <c r="M20"/>
  <c r="M16"/>
  <c r="M15"/>
  <c r="M91"/>
  <c r="M90"/>
  <c r="M86"/>
  <c r="M85"/>
  <c r="M81"/>
  <c r="M80"/>
  <c r="M76"/>
  <c r="M75"/>
  <c r="M71"/>
  <c r="M70"/>
  <c r="M66"/>
  <c r="M65"/>
  <c r="M56"/>
  <c r="M55"/>
  <c r="M51"/>
  <c r="M50"/>
  <c r="M46"/>
  <c r="M45"/>
  <c r="J27" i="5"/>
  <c r="J23"/>
  <c r="J24"/>
  <c r="J25"/>
  <c r="J26"/>
  <c r="J28"/>
  <c r="J29"/>
  <c r="J30"/>
  <c r="J31"/>
  <c r="J32"/>
  <c r="J33"/>
  <c r="J34"/>
  <c r="J35"/>
  <c r="J36"/>
  <c r="J37"/>
  <c r="J22"/>
  <c r="M40" i="8"/>
  <c r="M41" l="1"/>
  <c r="L89"/>
  <c r="K89"/>
  <c r="L84"/>
  <c r="K84"/>
  <c r="L79"/>
  <c r="K79"/>
  <c r="L74"/>
  <c r="K74"/>
  <c r="L69"/>
  <c r="K69"/>
  <c r="L64"/>
  <c r="K64"/>
  <c r="L59"/>
  <c r="K59"/>
  <c r="L54"/>
  <c r="K54"/>
  <c r="L49"/>
  <c r="K49"/>
  <c r="L44"/>
  <c r="K44"/>
  <c r="L39"/>
  <c r="K39"/>
  <c r="L34"/>
  <c r="K34"/>
  <c r="L29"/>
  <c r="K29"/>
  <c r="L24"/>
  <c r="K24"/>
  <c r="L19"/>
  <c r="K19"/>
  <c r="L14"/>
  <c r="K14"/>
  <c r="M59" l="1"/>
  <c r="M74"/>
  <c r="M64"/>
  <c r="M84"/>
  <c r="M24"/>
  <c r="M14"/>
  <c r="M69"/>
  <c r="M54"/>
  <c r="L13"/>
  <c r="K13"/>
  <c r="M34"/>
  <c r="M79"/>
  <c r="M29"/>
  <c r="M89"/>
  <c r="M49"/>
  <c r="M19"/>
  <c r="M44"/>
  <c r="M39"/>
  <c r="M13" l="1"/>
</calcChain>
</file>

<file path=xl/sharedStrings.xml><?xml version="1.0" encoding="utf-8"?>
<sst xmlns="http://schemas.openxmlformats.org/spreadsheetml/2006/main" count="615" uniqueCount="267">
  <si>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</si>
  <si>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</si>
  <si>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</si>
  <si>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</si>
  <si>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</si>
  <si>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</si>
  <si>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</si>
  <si>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</si>
  <si>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</si>
  <si>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</si>
  <si>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</si>
  <si>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</si>
  <si>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</si>
  <si>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</si>
  <si>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</si>
  <si>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</si>
  <si>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</si>
  <si>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</si>
  <si>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</si>
  <si>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</si>
  <si>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</si>
  <si>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</si>
  <si>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</si>
  <si>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</si>
  <si>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</si>
  <si>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</si>
  <si>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</si>
  <si>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</si>
  <si>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</si>
  <si>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</si>
  <si>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</si>
  <si>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</si>
  <si>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</si>
  <si>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</si>
  <si>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</si>
  <si>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</si>
  <si>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</si>
  <si>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</si>
  <si>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</si>
  <si>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</si>
  <si>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</si>
  <si>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</si>
  <si>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</si>
  <si>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</si>
  <si>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</si>
  <si>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</si>
  <si>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</si>
  <si>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</si>
  <si>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</si>
  <si>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</si>
  <si>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</si>
  <si>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</si>
  <si>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</si>
  <si>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</si>
  <si>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</si>
  <si>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</si>
  <si>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</si>
  <si>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</si>
  <si>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</si>
  <si>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</si>
  <si>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</si>
  <si>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</si>
  <si>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</si>
  <si>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</si>
  <si>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</si>
  <si>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</si>
  <si>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</si>
  <si>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</si>
  <si>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</si>
  <si>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</si>
  <si>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</si>
  <si>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</si>
  <si>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</si>
  <si>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</si>
  <si>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</si>
  <si>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</si>
  <si>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</si>
  <si>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</si>
  <si>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</si>
  <si>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</si>
  <si>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</si>
  <si>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</si>
  <si>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</si>
  <si>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</si>
  <si>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</si>
  <si>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</si>
  <si>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</si>
  <si>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</si>
  <si>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</si>
  <si>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</si>
  <si>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</si>
  <si>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</si>
  <si>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</si>
  <si>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</si>
  <si>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</si>
  <si>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</si>
  <si>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</si>
  <si>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</si>
  <si>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</si>
  <si>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</si>
  <si>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</si>
  <si>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</si>
  <si>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</si>
  <si>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</si>
  <si>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</si>
  <si>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</si>
  <si>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</si>
  <si>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</si>
  <si>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</si>
  <si>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</si>
  <si>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</si>
  <si>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</si>
  <si>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</si>
  <si>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</si>
  <si>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</si>
  <si>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</si>
  <si>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</si>
  <si>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</si>
  <si>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</si>
  <si>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</si>
  <si>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</si>
  <si>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</si>
  <si>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</si>
  <si>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</si>
  <si>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</si>
  <si>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</si>
  <si>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</si>
  <si>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</si>
  <si>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</si>
  <si>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</si>
  <si>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</si>
  <si>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</si>
  <si>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</si>
  <si>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</si>
  <si>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</si>
  <si>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</si>
  <si>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</si>
  <si>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</si>
  <si>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</si>
  <si>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</si>
  <si>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</si>
  <si>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</si>
  <si>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</si>
  <si>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</si>
  <si>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</si>
  <si>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</si>
  <si>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</si>
  <si>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</si>
  <si>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</si>
  <si>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</si>
  <si>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</si>
  <si>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</si>
  <si>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</si>
  <si>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</si>
  <si>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</si>
  <si>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</si>
  <si>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</si>
  <si>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</si>
  <si>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Беседское сельское поселение</t>
  </si>
  <si>
    <t>Администрация Беседское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</si>
  <si>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</si>
  <si>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</si>
  <si>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</si>
  <si>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</si>
  <si>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Губаницкое сельское поселение</t>
  </si>
  <si>
    <t>Администрация Губаницкое СП</t>
  </si>
  <si>
    <t>Зимитицкое сельское поселение</t>
  </si>
  <si>
    <t>Администрация Зимитицкое СП</t>
  </si>
  <si>
    <t>Изварское сельское поселение</t>
  </si>
  <si>
    <t>Администрация Изварское СП</t>
  </si>
  <si>
    <t>Калитинское сельское поселение</t>
  </si>
  <si>
    <t>Администрация Калитинское СП</t>
  </si>
  <si>
    <t>Каложицкое сельское поселение</t>
  </si>
  <si>
    <t>Администрация Каложицкое СП</t>
  </si>
  <si>
    <t>Кикеринское сельское поселение</t>
  </si>
  <si>
    <t>Администрация Кикеринское СП</t>
  </si>
  <si>
    <t>Клопицкое сельское поселение</t>
  </si>
  <si>
    <t>Администрация Клопицкое СП</t>
  </si>
  <si>
    <t>Курское сельское поселение</t>
  </si>
  <si>
    <t>Администрация Курское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</si>
  <si>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</si>
  <si>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</si>
  <si>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</si>
  <si>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</si>
  <si>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Сельцовское сельское поселение</t>
  </si>
  <si>
    <t>Администрация МО Сельцовское СП</t>
  </si>
  <si>
    <t>Терпилицкое сельское поселение</t>
  </si>
  <si>
    <t>Администрация МО Терпилицкое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</si>
  <si>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</si>
  <si>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</si>
  <si>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2.              Беседское сельское поселение</t>
  </si>
  <si>
    <t>Муниципальная программа "Развитие социальной сферы Беседского сельского поселения Волосовского муниципального района Ленинградской области"</t>
  </si>
  <si>
    <t>3. Большеврудское сельское поселение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</si>
  <si>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</si>
  <si>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4.    Волосовское городское поселение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</si>
  <si>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</si>
  <si>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5.    Губаницкое сельское поселение</t>
  </si>
  <si>
    <t>Муниципальная программа "Развитие социальной сферы Губаницкого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</si>
  <si>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</si>
  <si>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6.    Зимитицкое сельское поселение</t>
  </si>
  <si>
    <t>7.      Изварское сельское поселение</t>
  </si>
  <si>
    <t>Муниципальная программа "Развитие социальной сферы Изварского сельского поселения Волосовского муниципального района Ленинградской области"</t>
  </si>
  <si>
    <t>8.       Калитинское сельское поселение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</si>
  <si>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</si>
  <si>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9.    Каложицкое сельское поселение</t>
  </si>
  <si>
    <t>Муниципальная программа "Развитие социальной сферы Каложицкое сельского поселения Волосовского муниципального района Ленинградской области"</t>
  </si>
  <si>
    <t>10.    Кикеринское сельское поселение</t>
  </si>
  <si>
    <t>Муниципальная программа "Развитие социальной сферы Кикеринского сельского поселения Волосовского муниципального района Ленинградской области"</t>
  </si>
  <si>
    <t>11.    Клопицкое сельское поселение</t>
  </si>
  <si>
    <t>13.          Рабитицкое сельское поселение</t>
  </si>
  <si>
    <t>12.         Курское сельское поселение</t>
  </si>
  <si>
    <t>14.                  Сабское сельское поселение</t>
  </si>
  <si>
    <t>15.               Сельцовское сельское поселение</t>
  </si>
  <si>
    <t>16.              Терпилицкое сельское поселение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</si>
  <si>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</si>
  <si>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Курское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</si>
  <si>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</si>
  <si>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Сельцовского СП" №50</t>
  </si>
  <si>
    <t>Муниципальная программа "Развитие социальной сферы Терпилицкого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</si>
  <si>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</si>
  <si>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КБ субъекта Российской Федерации, включая ТГВФ (130,139)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</si>
  <si>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</si>
  <si>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</si>
  <si>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</si>
  <si>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</si>
  <si>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КБ субъекта Российской Федерации, включая ТГВФ    (130,139)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</si>
  <si>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</si>
  <si>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</si>
  <si>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Соглашение №82 от 19.12.2016, распоряжение администрации Калитинского СП №12 от 04.06.2013</t>
  </si>
  <si>
    <t>итого поселения</t>
  </si>
  <si>
    <t>Муниципальная программа "Развитие социальной сферы Сельцовское сельского поселения Волосовского муниципального района Ленинградской области"</t>
  </si>
  <si>
    <t>Соглашение №84 от 13.03.2018</t>
  </si>
  <si>
    <t>Соглашение №172 от 22.03.2018</t>
  </si>
  <si>
    <t>Соглашение №120 от 14.03.2018</t>
  </si>
  <si>
    <t>Соглашение №126 от 15.03.2018</t>
  </si>
  <si>
    <t>Соглашение №58 от 12.03.2018</t>
  </si>
  <si>
    <t>I/2018</t>
  </si>
  <si>
    <t>31.12.2018</t>
  </si>
  <si>
    <t>Соглашение №48 от 12.03.2018</t>
  </si>
  <si>
    <t>Соглашение №47 от12.03.2018</t>
  </si>
  <si>
    <t>Соглашение №246 от 23.03.2018</t>
  </si>
  <si>
    <t xml:space="preserve"> Соглашение №53 от 12.03.2018</t>
  </si>
  <si>
    <t>Постановление Главы адм. Губаницкое СП от 27.05.2013 №54, Соглашение №84 от 19.12.2017</t>
  </si>
  <si>
    <t>Соглашение №208 от 23.03.2018</t>
  </si>
  <si>
    <t>Соглашение №45 от 06.03.2018</t>
  </si>
  <si>
    <t>Соглашение №35 от 06.03.2018</t>
  </si>
  <si>
    <t>Соглашение №187 от 23.03.2018</t>
  </si>
  <si>
    <t>Соглашение №107 от 14.03.2018</t>
  </si>
  <si>
    <t>Соглашение №80 от 19.12.2017, решение СД от 20.12.2017 №127</t>
  </si>
  <si>
    <t>Соглашение №42 от 06.03.2018</t>
  </si>
  <si>
    <t>Соглашение №81 от 19.12.2017,постановление от 29.12.2017 №357</t>
  </si>
  <si>
    <t>Соглашение №82 от 28.12.2017, постановление от 09.01.2018 №01-А</t>
  </si>
  <si>
    <t>Соглашение №83 от 19.12.2017, распоряжение от 19.02.2018 №11, решение СД от07.12.2017 №182 от 07.12.2017</t>
  </si>
  <si>
    <t>Соглашение №85 от 09.12.2017, постановление от 22.03.2018 №55</t>
  </si>
  <si>
    <t>Соглашение №86 от 19.12.2017, постановление от 09.01.2018 №1</t>
  </si>
  <si>
    <t>Соглашение №88 от 19.12.2017, постановление от 04.04.2018 №53</t>
  </si>
  <si>
    <t xml:space="preserve">Соглашение №89 от 19.12.2017, </t>
  </si>
  <si>
    <t>Соглашение №90 от 19.12.2017, постановление от 21.03.2018 №30</t>
  </si>
  <si>
    <t>Соглашение №91 от 19.12.2017, постановление от 31.10.2017 №282</t>
  </si>
  <si>
    <t>Соглашение №92 от 19.12.2017; постановление №189 от 16.10.2017</t>
  </si>
  <si>
    <t>Соглашение №93 от 19.12.2017, постановление от 15.01.2018 №03-А, решение СД №90 от 22.12.2016</t>
  </si>
  <si>
    <t>Соглашение №94 от 19.12.2017, постановление от 10.01.2018 №05</t>
  </si>
  <si>
    <t>Соглашение №90 от 19.12.2016, постановление от 02.03.2018 №18</t>
  </si>
  <si>
    <t>II/2018</t>
  </si>
  <si>
    <t>2018 / 2</t>
  </si>
  <si>
    <t>Соглашение №209 от 23.03.2018</t>
  </si>
  <si>
    <t>1.                                         Бегуницкое сельское поселение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</si>
</sst>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zoomScaleSheetLayoutView="90" workbookViewId="0">
      <selection activeCell="I24" sqref="I24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3"/>
      <c r="J1" s="83"/>
      <c r="K1" s="83"/>
    </row>
    <row r="2" spans="1:11" s="12" customFormat="1" ht="15">
      <c r="I2" s="83"/>
      <c r="J2" s="83"/>
      <c r="K2" s="83"/>
    </row>
    <row r="3" spans="1:11" s="12" customFormat="1" ht="15">
      <c r="I3" s="83"/>
      <c r="J3" s="83"/>
      <c r="K3" s="83"/>
    </row>
    <row r="4" spans="1:11" s="13" customFormat="1" ht="15.75">
      <c r="I4" s="83" t="s">
        <v>147</v>
      </c>
      <c r="J4" s="83"/>
      <c r="K4" s="83"/>
    </row>
    <row r="5" spans="1:11" s="13" customFormat="1" ht="15.75">
      <c r="H5" s="87" t="s">
        <v>146</v>
      </c>
      <c r="I5" s="87"/>
      <c r="J5" s="87"/>
      <c r="K5" s="87"/>
    </row>
    <row r="6" spans="1:11" s="13" customFormat="1" ht="15.75">
      <c r="I6" s="83" t="s">
        <v>145</v>
      </c>
      <c r="J6" s="83"/>
      <c r="K6" s="83"/>
    </row>
    <row r="7" spans="1:11" s="14" customFormat="1" ht="50.25" customHeight="1">
      <c r="A7" s="86" t="s">
        <v>89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s="3" customFormat="1" ht="15" customHeight="1">
      <c r="A8" s="84" t="s">
        <v>74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3" customFormat="1" ht="18.75" customHeight="1">
      <c r="A9" s="84" t="s">
        <v>224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s="4" customFormat="1" ht="21" customHeight="1">
      <c r="A10" s="76" t="s">
        <v>149</v>
      </c>
      <c r="B10" s="76" t="s">
        <v>80</v>
      </c>
      <c r="C10" s="81"/>
      <c r="D10" s="76" t="s">
        <v>81</v>
      </c>
      <c r="E10" s="76" t="s">
        <v>87</v>
      </c>
      <c r="F10" s="76" t="s">
        <v>148</v>
      </c>
      <c r="G10" s="78" t="s">
        <v>88</v>
      </c>
      <c r="H10" s="79"/>
      <c r="I10" s="79"/>
      <c r="J10" s="79"/>
      <c r="K10" s="76" t="s">
        <v>83</v>
      </c>
    </row>
    <row r="11" spans="1:11" s="4" customFormat="1" ht="64.5" customHeight="1">
      <c r="A11" s="77"/>
      <c r="B11" s="77"/>
      <c r="C11" s="82"/>
      <c r="D11" s="77"/>
      <c r="E11" s="77"/>
      <c r="F11" s="77"/>
      <c r="G11" s="27" t="s">
        <v>84</v>
      </c>
      <c r="H11" s="27" t="s">
        <v>85</v>
      </c>
      <c r="I11" s="27" t="s">
        <v>82</v>
      </c>
      <c r="J11" s="27" t="s">
        <v>86</v>
      </c>
      <c r="K11" s="77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76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80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80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77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76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80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80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80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0"/>
      <c r="B21" s="36" t="s">
        <v>93</v>
      </c>
      <c r="C21" s="55" t="s">
        <v>14</v>
      </c>
      <c r="D21" s="51"/>
      <c r="E21" s="53"/>
      <c r="F21" s="36"/>
      <c r="G21" s="54"/>
      <c r="H21" s="54"/>
      <c r="I21" s="54"/>
      <c r="J21" s="56"/>
      <c r="K21" s="53"/>
    </row>
    <row r="22" spans="1:11" s="6" customFormat="1" ht="33" customHeight="1">
      <c r="A22" s="80"/>
      <c r="B22" s="36"/>
      <c r="C22" s="48" t="s">
        <v>155</v>
      </c>
      <c r="D22" s="21" t="s">
        <v>156</v>
      </c>
      <c r="E22" s="37" t="s">
        <v>157</v>
      </c>
      <c r="F22" s="41" t="s">
        <v>264</v>
      </c>
      <c r="G22" s="37">
        <v>100</v>
      </c>
      <c r="H22" s="51">
        <v>100</v>
      </c>
      <c r="I22" s="51">
        <v>100.6</v>
      </c>
      <c r="J22" s="51">
        <f>I22-H22</f>
        <v>0.59999999999999432</v>
      </c>
      <c r="K22" s="22"/>
    </row>
    <row r="23" spans="1:11" s="6" customFormat="1" ht="33" customHeight="1">
      <c r="A23" s="80"/>
      <c r="B23" s="36"/>
      <c r="C23" s="48" t="s">
        <v>158</v>
      </c>
      <c r="D23" s="21" t="s">
        <v>156</v>
      </c>
      <c r="E23" s="37" t="s">
        <v>159</v>
      </c>
      <c r="F23" s="41" t="s">
        <v>264</v>
      </c>
      <c r="G23" s="38">
        <v>95.43</v>
      </c>
      <c r="H23" s="52">
        <v>100</v>
      </c>
      <c r="I23" s="52">
        <v>100</v>
      </c>
      <c r="J23" s="51">
        <f t="shared" ref="J23:J37" si="0">I23-H23</f>
        <v>0</v>
      </c>
      <c r="K23" s="22"/>
    </row>
    <row r="24" spans="1:11" s="6" customFormat="1" ht="37.5" customHeight="1">
      <c r="A24" s="80"/>
      <c r="B24" s="36"/>
      <c r="C24" s="48" t="s">
        <v>160</v>
      </c>
      <c r="D24" s="51" t="s">
        <v>156</v>
      </c>
      <c r="E24" s="37" t="s">
        <v>161</v>
      </c>
      <c r="F24" s="41" t="s">
        <v>264</v>
      </c>
      <c r="G24" s="37">
        <v>100</v>
      </c>
      <c r="H24" s="51">
        <v>100</v>
      </c>
      <c r="I24" s="52">
        <v>100</v>
      </c>
      <c r="J24" s="51">
        <f t="shared" si="0"/>
        <v>0</v>
      </c>
      <c r="K24" s="53"/>
    </row>
    <row r="25" spans="1:11" s="6" customFormat="1" ht="33" customHeight="1">
      <c r="A25" s="80"/>
      <c r="B25" s="36"/>
      <c r="C25" s="48" t="s">
        <v>162</v>
      </c>
      <c r="D25" s="21" t="s">
        <v>156</v>
      </c>
      <c r="E25" s="37" t="s">
        <v>163</v>
      </c>
      <c r="F25" s="41" t="s">
        <v>264</v>
      </c>
      <c r="G25" s="37">
        <v>100</v>
      </c>
      <c r="H25" s="51">
        <v>100</v>
      </c>
      <c r="I25" s="52">
        <v>100.1</v>
      </c>
      <c r="J25" s="51">
        <f t="shared" si="0"/>
        <v>9.9999999999994316E-2</v>
      </c>
      <c r="K25" s="22"/>
    </row>
    <row r="26" spans="1:11" s="6" customFormat="1" ht="33" customHeight="1">
      <c r="A26" s="80"/>
      <c r="B26" s="36"/>
      <c r="C26" s="48" t="s">
        <v>164</v>
      </c>
      <c r="D26" s="21" t="s">
        <v>156</v>
      </c>
      <c r="E26" s="37" t="s">
        <v>165</v>
      </c>
      <c r="F26" s="41" t="s">
        <v>264</v>
      </c>
      <c r="G26" s="37">
        <v>100</v>
      </c>
      <c r="H26" s="51">
        <v>100</v>
      </c>
      <c r="I26" s="52">
        <v>101.6</v>
      </c>
      <c r="J26" s="51">
        <f t="shared" si="0"/>
        <v>1.5999999999999943</v>
      </c>
      <c r="K26" s="22"/>
    </row>
    <row r="27" spans="1:11" s="6" customFormat="1" ht="33" customHeight="1">
      <c r="A27" s="80"/>
      <c r="B27" s="36"/>
      <c r="C27" s="48" t="s">
        <v>166</v>
      </c>
      <c r="D27" s="21" t="s">
        <v>156</v>
      </c>
      <c r="E27" s="37" t="s">
        <v>167</v>
      </c>
      <c r="F27" s="41" t="s">
        <v>264</v>
      </c>
      <c r="G27" s="37">
        <v>100</v>
      </c>
      <c r="H27" s="51">
        <v>100</v>
      </c>
      <c r="I27" s="54">
        <v>100.1</v>
      </c>
      <c r="J27" s="57">
        <f>I27-H27</f>
        <v>9.9999999999994316E-2</v>
      </c>
      <c r="K27" s="22"/>
    </row>
    <row r="28" spans="1:11" s="6" customFormat="1" ht="33" customHeight="1">
      <c r="A28" s="80"/>
      <c r="B28" s="36"/>
      <c r="C28" s="48" t="s">
        <v>168</v>
      </c>
      <c r="D28" s="21" t="s">
        <v>156</v>
      </c>
      <c r="E28" s="37" t="s">
        <v>169</v>
      </c>
      <c r="F28" s="41" t="s">
        <v>264</v>
      </c>
      <c r="G28" s="37">
        <v>100</v>
      </c>
      <c r="H28" s="51">
        <v>100</v>
      </c>
      <c r="I28" s="52">
        <v>101.8</v>
      </c>
      <c r="J28" s="51">
        <f t="shared" si="0"/>
        <v>1.7999999999999972</v>
      </c>
      <c r="K28" s="22"/>
    </row>
    <row r="29" spans="1:11" s="6" customFormat="1" ht="33" customHeight="1">
      <c r="A29" s="80"/>
      <c r="B29" s="36"/>
      <c r="C29" s="48" t="s">
        <v>170</v>
      </c>
      <c r="D29" s="21" t="s">
        <v>156</v>
      </c>
      <c r="E29" s="37" t="s">
        <v>171</v>
      </c>
      <c r="F29" s="41" t="s">
        <v>264</v>
      </c>
      <c r="G29" s="37">
        <v>100</v>
      </c>
      <c r="H29" s="51">
        <v>100</v>
      </c>
      <c r="I29" s="52">
        <v>100</v>
      </c>
      <c r="J29" s="51">
        <f t="shared" si="0"/>
        <v>0</v>
      </c>
      <c r="K29" s="22"/>
    </row>
    <row r="30" spans="1:11" s="6" customFormat="1" ht="33" customHeight="1">
      <c r="A30" s="80"/>
      <c r="B30" s="36"/>
      <c r="C30" s="48" t="s">
        <v>172</v>
      </c>
      <c r="D30" s="21" t="s">
        <v>156</v>
      </c>
      <c r="E30" s="37" t="s">
        <v>173</v>
      </c>
      <c r="F30" s="41" t="s">
        <v>264</v>
      </c>
      <c r="G30" s="37">
        <v>100</v>
      </c>
      <c r="H30" s="51">
        <v>100</v>
      </c>
      <c r="I30" s="52">
        <v>100</v>
      </c>
      <c r="J30" s="51">
        <f t="shared" si="0"/>
        <v>0</v>
      </c>
      <c r="K30" s="22"/>
    </row>
    <row r="31" spans="1:11" s="6" customFormat="1" ht="33" customHeight="1">
      <c r="A31" s="80"/>
      <c r="B31" s="36"/>
      <c r="C31" s="48" t="s">
        <v>174</v>
      </c>
      <c r="D31" s="21" t="s">
        <v>156</v>
      </c>
      <c r="E31" s="37" t="s">
        <v>175</v>
      </c>
      <c r="F31" s="41" t="s">
        <v>264</v>
      </c>
      <c r="G31" s="37">
        <v>100</v>
      </c>
      <c r="H31" s="51">
        <v>100</v>
      </c>
      <c r="I31" s="52">
        <v>100</v>
      </c>
      <c r="J31" s="51">
        <f t="shared" si="0"/>
        <v>0</v>
      </c>
      <c r="K31" s="22"/>
    </row>
    <row r="32" spans="1:11" s="6" customFormat="1" ht="33" customHeight="1">
      <c r="A32" s="80"/>
      <c r="B32" s="36"/>
      <c r="C32" s="48" t="s">
        <v>176</v>
      </c>
      <c r="D32" s="37" t="s">
        <v>156</v>
      </c>
      <c r="E32" s="37" t="s">
        <v>177</v>
      </c>
      <c r="F32" s="41" t="s">
        <v>264</v>
      </c>
      <c r="G32" s="37">
        <v>100</v>
      </c>
      <c r="H32" s="51">
        <v>100</v>
      </c>
      <c r="I32" s="38">
        <v>100</v>
      </c>
      <c r="J32" s="51">
        <f t="shared" si="0"/>
        <v>0</v>
      </c>
      <c r="K32" s="53"/>
    </row>
    <row r="33" spans="1:11" s="6" customFormat="1" ht="33" customHeight="1">
      <c r="A33" s="80"/>
      <c r="B33" s="36"/>
      <c r="C33" s="48" t="s">
        <v>178</v>
      </c>
      <c r="D33" s="40" t="s">
        <v>156</v>
      </c>
      <c r="E33" s="37" t="s">
        <v>179</v>
      </c>
      <c r="F33" s="41" t="s">
        <v>264</v>
      </c>
      <c r="G33" s="37">
        <v>100</v>
      </c>
      <c r="H33" s="51">
        <v>100</v>
      </c>
      <c r="I33" s="38">
        <v>101.9</v>
      </c>
      <c r="J33" s="51">
        <f t="shared" si="0"/>
        <v>1.9000000000000057</v>
      </c>
      <c r="K33" s="22"/>
    </row>
    <row r="34" spans="1:11" s="6" customFormat="1" ht="33" customHeight="1">
      <c r="A34" s="80"/>
      <c r="B34" s="36"/>
      <c r="C34" s="48" t="s">
        <v>180</v>
      </c>
      <c r="D34" s="21" t="s">
        <v>156</v>
      </c>
      <c r="E34" s="37" t="s">
        <v>181</v>
      </c>
      <c r="F34" s="41" t="s">
        <v>264</v>
      </c>
      <c r="G34" s="37">
        <v>100</v>
      </c>
      <c r="H34" s="51">
        <v>100</v>
      </c>
      <c r="I34" s="52">
        <v>100.8</v>
      </c>
      <c r="J34" s="51">
        <f t="shared" si="0"/>
        <v>0.79999999999999716</v>
      </c>
      <c r="K34" s="22"/>
    </row>
    <row r="35" spans="1:11" s="6" customFormat="1" ht="33" customHeight="1">
      <c r="A35" s="80"/>
      <c r="B35" s="36"/>
      <c r="C35" s="48" t="s">
        <v>182</v>
      </c>
      <c r="D35" s="21" t="s">
        <v>156</v>
      </c>
      <c r="E35" s="37" t="s">
        <v>183</v>
      </c>
      <c r="F35" s="41" t="s">
        <v>264</v>
      </c>
      <c r="G35" s="37">
        <v>100</v>
      </c>
      <c r="H35" s="51">
        <v>100</v>
      </c>
      <c r="I35" s="52">
        <v>101.1</v>
      </c>
      <c r="J35" s="51">
        <f t="shared" si="0"/>
        <v>1.0999999999999943</v>
      </c>
      <c r="K35" s="22"/>
    </row>
    <row r="36" spans="1:11" s="6" customFormat="1" ht="33" customHeight="1">
      <c r="A36" s="80"/>
      <c r="B36" s="36"/>
      <c r="C36" s="48" t="s">
        <v>184</v>
      </c>
      <c r="D36" s="51" t="s">
        <v>156</v>
      </c>
      <c r="E36" s="37" t="s">
        <v>185</v>
      </c>
      <c r="F36" s="41" t="s">
        <v>264</v>
      </c>
      <c r="G36" s="37">
        <v>100</v>
      </c>
      <c r="H36" s="51">
        <v>100</v>
      </c>
      <c r="I36" s="52">
        <v>112.4</v>
      </c>
      <c r="J36" s="51">
        <f t="shared" si="0"/>
        <v>12.400000000000006</v>
      </c>
      <c r="K36" s="53"/>
    </row>
    <row r="37" spans="1:11" s="6" customFormat="1" ht="33" customHeight="1">
      <c r="A37" s="80"/>
      <c r="B37" s="36"/>
      <c r="C37" s="48" t="s">
        <v>186</v>
      </c>
      <c r="D37" s="21" t="s">
        <v>156</v>
      </c>
      <c r="E37" s="37" t="s">
        <v>187</v>
      </c>
      <c r="F37" s="41" t="s">
        <v>264</v>
      </c>
      <c r="G37" s="37">
        <v>100</v>
      </c>
      <c r="H37" s="51">
        <v>100</v>
      </c>
      <c r="I37" s="52">
        <v>103.8</v>
      </c>
      <c r="J37" s="51">
        <f t="shared" si="0"/>
        <v>3.7999999999999972</v>
      </c>
      <c r="K37" s="22"/>
    </row>
    <row r="38" spans="1:11" s="6" customFormat="1" ht="17.25" customHeight="1">
      <c r="A38" s="49"/>
      <c r="B38" s="36"/>
      <c r="C38" s="52" t="s">
        <v>229</v>
      </c>
      <c r="D38" s="51"/>
      <c r="E38" s="51"/>
      <c r="F38" s="36"/>
      <c r="G38" s="54">
        <f>(SUM(G22:G37))/16</f>
        <v>99.714375000000004</v>
      </c>
      <c r="H38" s="54">
        <f>(SUM(H22:H37))/16</f>
        <v>100</v>
      </c>
      <c r="I38" s="54">
        <f>(SUM(I22:I37))/16</f>
        <v>101.5125</v>
      </c>
      <c r="J38" s="54">
        <f>I38-H38</f>
        <v>1.5125000000000028</v>
      </c>
      <c r="K38" s="51"/>
    </row>
    <row r="39" spans="1:11" s="6" customFormat="1" ht="108" customHeight="1">
      <c r="A39" s="16"/>
      <c r="B39" s="19" t="s">
        <v>94</v>
      </c>
      <c r="C39" s="20" t="s">
        <v>15</v>
      </c>
      <c r="D39" s="21"/>
      <c r="E39" s="22"/>
      <c r="F39" s="19"/>
      <c r="G39" s="23"/>
      <c r="H39" s="23"/>
      <c r="I39" s="23"/>
      <c r="J39" s="23"/>
      <c r="K39" s="22"/>
    </row>
    <row r="40" spans="1:11" s="7" customFormat="1" ht="98.25" customHeight="1">
      <c r="A40" s="16"/>
      <c r="B40" s="18" t="s">
        <v>95</v>
      </c>
      <c r="C40" s="25" t="s">
        <v>0</v>
      </c>
      <c r="D40" s="21"/>
      <c r="E40" s="22"/>
      <c r="F40" s="19"/>
      <c r="G40" s="23"/>
      <c r="H40" s="23"/>
      <c r="I40" s="23"/>
      <c r="J40" s="23"/>
      <c r="K40" s="22"/>
    </row>
    <row r="41" spans="1:11" s="7" customFormat="1" ht="156" customHeight="1">
      <c r="A41" s="16"/>
      <c r="B41" s="18" t="s">
        <v>96</v>
      </c>
      <c r="C41" s="20" t="s">
        <v>16</v>
      </c>
      <c r="D41" s="21"/>
      <c r="E41" s="22"/>
      <c r="F41" s="19"/>
      <c r="G41" s="23"/>
      <c r="H41" s="23"/>
      <c r="I41" s="23"/>
      <c r="J41" s="23"/>
      <c r="K41" s="22"/>
    </row>
    <row r="42" spans="1:11" s="7" customFormat="1" ht="120.75" customHeight="1">
      <c r="A42" s="93"/>
      <c r="B42" s="18" t="s">
        <v>97</v>
      </c>
      <c r="C42" s="25" t="s">
        <v>17</v>
      </c>
      <c r="D42" s="21"/>
      <c r="E42" s="22"/>
      <c r="F42" s="19"/>
      <c r="G42" s="23"/>
      <c r="H42" s="23"/>
      <c r="I42" s="23"/>
      <c r="J42" s="23"/>
      <c r="K42" s="22"/>
    </row>
    <row r="43" spans="1:11" ht="119.25" customHeight="1">
      <c r="A43" s="93"/>
      <c r="B43" s="18" t="s">
        <v>98</v>
      </c>
      <c r="C43" s="20" t="s">
        <v>18</v>
      </c>
      <c r="D43" s="21"/>
      <c r="E43" s="22"/>
      <c r="F43" s="19"/>
      <c r="G43" s="23"/>
      <c r="H43" s="23"/>
      <c r="I43" s="23"/>
      <c r="J43" s="23"/>
      <c r="K43" s="22"/>
    </row>
    <row r="44" spans="1:11" ht="130.5" customHeight="1">
      <c r="A44" s="93"/>
      <c r="B44" s="18" t="s">
        <v>99</v>
      </c>
      <c r="C44" s="20" t="s">
        <v>9</v>
      </c>
      <c r="D44" s="21"/>
      <c r="E44" s="22"/>
      <c r="F44" s="19"/>
      <c r="G44" s="23"/>
      <c r="H44" s="23"/>
      <c r="I44" s="23"/>
      <c r="J44" s="23"/>
      <c r="K44" s="22"/>
    </row>
    <row r="45" spans="1:11" ht="49.5" customHeight="1">
      <c r="A45" s="93"/>
      <c r="B45" s="18" t="s">
        <v>100</v>
      </c>
      <c r="C45" s="25" t="s">
        <v>124</v>
      </c>
      <c r="D45" s="21"/>
      <c r="E45" s="22"/>
      <c r="F45" s="19"/>
      <c r="G45" s="23"/>
      <c r="H45" s="23"/>
      <c r="I45" s="23"/>
      <c r="J45" s="23"/>
      <c r="K45" s="22"/>
    </row>
    <row r="46" spans="1:11" ht="36.75" customHeight="1">
      <c r="A46" s="93"/>
      <c r="B46" s="18" t="s">
        <v>101</v>
      </c>
      <c r="C46" s="25" t="s">
        <v>125</v>
      </c>
      <c r="D46" s="21"/>
      <c r="E46" s="22"/>
      <c r="F46" s="19"/>
      <c r="G46" s="23"/>
      <c r="H46" s="23"/>
      <c r="I46" s="23"/>
      <c r="J46" s="23"/>
      <c r="K46" s="22"/>
    </row>
    <row r="47" spans="1:11" ht="36.75" customHeight="1">
      <c r="A47" s="94"/>
      <c r="B47" s="18" t="s">
        <v>102</v>
      </c>
      <c r="C47" s="25" t="s">
        <v>153</v>
      </c>
      <c r="D47" s="21"/>
      <c r="E47" s="22"/>
      <c r="F47" s="19"/>
      <c r="G47" s="23"/>
      <c r="H47" s="23"/>
      <c r="I47" s="23"/>
      <c r="J47" s="23"/>
      <c r="K47" s="22"/>
    </row>
    <row r="48" spans="1:11" ht="30" customHeight="1">
      <c r="A48" s="76" t="s">
        <v>154</v>
      </c>
      <c r="B48" s="18" t="s">
        <v>103</v>
      </c>
      <c r="C48" s="25" t="s">
        <v>126</v>
      </c>
      <c r="D48" s="21"/>
      <c r="E48" s="22"/>
      <c r="F48" s="19"/>
      <c r="G48" s="23"/>
      <c r="H48" s="23"/>
      <c r="I48" s="23"/>
      <c r="J48" s="23"/>
      <c r="K48" s="22"/>
    </row>
    <row r="49" spans="1:11" ht="30" customHeight="1">
      <c r="A49" s="80"/>
      <c r="B49" s="18" t="s">
        <v>104</v>
      </c>
      <c r="C49" s="25" t="s">
        <v>127</v>
      </c>
      <c r="D49" s="21"/>
      <c r="E49" s="22"/>
      <c r="F49" s="19"/>
      <c r="G49" s="23"/>
      <c r="H49" s="23"/>
      <c r="I49" s="23"/>
      <c r="J49" s="23"/>
      <c r="K49" s="22"/>
    </row>
    <row r="50" spans="1:11" ht="24" customHeight="1">
      <c r="A50" s="80"/>
      <c r="B50" s="18" t="s">
        <v>105</v>
      </c>
      <c r="C50" s="25" t="s">
        <v>128</v>
      </c>
      <c r="D50" s="21"/>
      <c r="E50" s="22"/>
      <c r="F50" s="19"/>
      <c r="G50" s="23"/>
      <c r="H50" s="23"/>
      <c r="I50" s="23"/>
      <c r="J50" s="23"/>
      <c r="K50" s="22"/>
    </row>
    <row r="51" spans="1:11" ht="30" customHeight="1">
      <c r="A51" s="80"/>
      <c r="B51" s="18" t="s">
        <v>106</v>
      </c>
      <c r="C51" s="25" t="s">
        <v>129</v>
      </c>
      <c r="D51" s="21"/>
      <c r="E51" s="22"/>
      <c r="F51" s="19"/>
      <c r="G51" s="23"/>
      <c r="H51" s="23"/>
      <c r="I51" s="23"/>
      <c r="J51" s="23"/>
      <c r="K51" s="22"/>
    </row>
    <row r="52" spans="1:11" ht="21" customHeight="1">
      <c r="A52" s="77"/>
      <c r="B52" s="18" t="s">
        <v>107</v>
      </c>
      <c r="C52" s="25" t="s">
        <v>130</v>
      </c>
      <c r="D52" s="21"/>
      <c r="E52" s="22"/>
      <c r="F52" s="19"/>
      <c r="G52" s="23"/>
      <c r="H52" s="23"/>
      <c r="I52" s="23"/>
      <c r="J52" s="23"/>
      <c r="K52" s="22"/>
    </row>
    <row r="53" spans="1:11" ht="26.25" customHeight="1">
      <c r="A53" s="90" t="s">
        <v>8</v>
      </c>
      <c r="B53" s="18" t="s">
        <v>108</v>
      </c>
      <c r="C53" s="25" t="s">
        <v>19</v>
      </c>
      <c r="D53" s="21"/>
      <c r="E53" s="22"/>
      <c r="F53" s="19"/>
      <c r="G53" s="23"/>
      <c r="H53" s="23"/>
      <c r="I53" s="23"/>
      <c r="J53" s="23"/>
      <c r="K53" s="22"/>
    </row>
    <row r="54" spans="1:11" ht="75" customHeight="1">
      <c r="A54" s="91"/>
      <c r="B54" s="18" t="s">
        <v>109</v>
      </c>
      <c r="C54" s="20" t="s">
        <v>1</v>
      </c>
      <c r="D54" s="21"/>
      <c r="E54" s="22"/>
      <c r="F54" s="19"/>
      <c r="G54" s="23"/>
      <c r="H54" s="23"/>
      <c r="I54" s="23"/>
      <c r="J54" s="23"/>
      <c r="K54" s="22"/>
    </row>
    <row r="55" spans="1:11" ht="71.25" customHeight="1">
      <c r="A55" s="91"/>
      <c r="B55" s="18" t="s">
        <v>110</v>
      </c>
      <c r="C55" s="25" t="s">
        <v>2</v>
      </c>
      <c r="D55" s="21"/>
      <c r="E55" s="22"/>
      <c r="F55" s="19"/>
      <c r="G55" s="23"/>
      <c r="H55" s="23"/>
      <c r="I55" s="23"/>
      <c r="J55" s="23"/>
      <c r="K55" s="22"/>
    </row>
    <row r="56" spans="1:11" ht="60.75" customHeight="1">
      <c r="A56" s="91"/>
      <c r="B56" s="18" t="s">
        <v>111</v>
      </c>
      <c r="C56" s="25" t="s">
        <v>20</v>
      </c>
      <c r="D56" s="21"/>
      <c r="E56" s="22"/>
      <c r="F56" s="19"/>
      <c r="G56" s="23"/>
      <c r="H56" s="23"/>
      <c r="I56" s="23"/>
      <c r="J56" s="23"/>
      <c r="K56" s="22"/>
    </row>
    <row r="57" spans="1:11" ht="36" customHeight="1">
      <c r="A57" s="92"/>
      <c r="B57" s="18" t="s">
        <v>112</v>
      </c>
      <c r="C57" s="25" t="s">
        <v>28</v>
      </c>
      <c r="D57" s="21"/>
      <c r="E57" s="22"/>
      <c r="F57" s="19"/>
      <c r="G57" s="23"/>
      <c r="H57" s="23"/>
      <c r="I57" s="23"/>
      <c r="J57" s="23"/>
      <c r="K57" s="22"/>
    </row>
    <row r="58" spans="1:11" ht="44.25" customHeight="1">
      <c r="A58" s="90" t="s">
        <v>3</v>
      </c>
      <c r="B58" s="18" t="s">
        <v>113</v>
      </c>
      <c r="C58" s="25" t="s">
        <v>131</v>
      </c>
      <c r="D58" s="21"/>
      <c r="E58" s="22"/>
      <c r="F58" s="19"/>
      <c r="G58" s="23"/>
      <c r="H58" s="23"/>
      <c r="I58" s="23"/>
      <c r="J58" s="23"/>
      <c r="K58" s="22"/>
    </row>
    <row r="59" spans="1:11" ht="43.5" customHeight="1">
      <c r="A59" s="91"/>
      <c r="B59" s="18" t="s">
        <v>114</v>
      </c>
      <c r="C59" s="20" t="s">
        <v>21</v>
      </c>
      <c r="D59" s="21"/>
      <c r="E59" s="22"/>
      <c r="F59" s="19"/>
      <c r="G59" s="23"/>
      <c r="H59" s="23"/>
      <c r="I59" s="23"/>
      <c r="J59" s="23"/>
      <c r="K59" s="22"/>
    </row>
    <row r="60" spans="1:11" ht="24" customHeight="1">
      <c r="A60" s="91"/>
      <c r="B60" s="18" t="s">
        <v>115</v>
      </c>
      <c r="C60" s="25" t="s">
        <v>132</v>
      </c>
      <c r="D60" s="21"/>
      <c r="E60" s="22"/>
      <c r="F60" s="19"/>
      <c r="G60" s="23"/>
      <c r="H60" s="23"/>
      <c r="I60" s="23"/>
      <c r="J60" s="23"/>
      <c r="K60" s="22"/>
    </row>
    <row r="61" spans="1:11" ht="15" customHeight="1">
      <c r="A61" s="91"/>
      <c r="B61" s="18" t="s">
        <v>116</v>
      </c>
      <c r="C61" s="25" t="s">
        <v>133</v>
      </c>
      <c r="D61" s="21"/>
      <c r="E61" s="22"/>
      <c r="F61" s="19"/>
      <c r="G61" s="23"/>
      <c r="H61" s="23"/>
      <c r="I61" s="23"/>
      <c r="J61" s="23"/>
      <c r="K61" s="22"/>
    </row>
    <row r="62" spans="1:11" ht="55.5" customHeight="1">
      <c r="A62" s="91"/>
      <c r="B62" s="18" t="s">
        <v>117</v>
      </c>
      <c r="C62" s="25" t="s">
        <v>29</v>
      </c>
      <c r="D62" s="21"/>
      <c r="E62" s="22"/>
      <c r="F62" s="19"/>
      <c r="G62" s="23"/>
      <c r="H62" s="23"/>
      <c r="I62" s="23"/>
      <c r="J62" s="23"/>
      <c r="K62" s="22"/>
    </row>
    <row r="63" spans="1:11" ht="34.5" customHeight="1">
      <c r="A63" s="92"/>
      <c r="B63" s="18" t="s">
        <v>118</v>
      </c>
      <c r="C63" s="25" t="s">
        <v>22</v>
      </c>
      <c r="D63" s="21"/>
      <c r="E63" s="22"/>
      <c r="F63" s="19"/>
      <c r="G63" s="23"/>
      <c r="H63" s="23"/>
      <c r="I63" s="23"/>
      <c r="J63" s="23"/>
      <c r="K63" s="22"/>
    </row>
    <row r="64" spans="1:11" ht="95.25" customHeight="1">
      <c r="A64" s="90" t="s">
        <v>4</v>
      </c>
      <c r="B64" s="18" t="s">
        <v>119</v>
      </c>
      <c r="C64" s="25" t="s">
        <v>23</v>
      </c>
      <c r="D64" s="21"/>
      <c r="E64" s="22"/>
      <c r="F64" s="19"/>
      <c r="G64" s="23"/>
      <c r="H64" s="23"/>
      <c r="I64" s="23"/>
      <c r="J64" s="23"/>
      <c r="K64" s="22"/>
    </row>
    <row r="65" spans="1:11" ht="48" customHeight="1">
      <c r="A65" s="92"/>
      <c r="B65" s="18" t="s">
        <v>120</v>
      </c>
      <c r="C65" s="25" t="s">
        <v>24</v>
      </c>
      <c r="D65" s="21"/>
      <c r="E65" s="22"/>
      <c r="F65" s="19"/>
      <c r="G65" s="23"/>
      <c r="H65" s="23"/>
      <c r="I65" s="23"/>
      <c r="J65" s="23"/>
      <c r="K65" s="22"/>
    </row>
    <row r="66" spans="1:11" ht="30" customHeight="1">
      <c r="A66" s="90" t="s">
        <v>5</v>
      </c>
      <c r="B66" s="18" t="s">
        <v>121</v>
      </c>
      <c r="C66" s="25" t="s">
        <v>134</v>
      </c>
      <c r="D66" s="21"/>
      <c r="E66" s="22"/>
      <c r="F66" s="19"/>
      <c r="G66" s="23"/>
      <c r="H66" s="23"/>
      <c r="I66" s="23"/>
      <c r="J66" s="23"/>
      <c r="K66" s="22"/>
    </row>
    <row r="67" spans="1:11" ht="30" customHeight="1">
      <c r="A67" s="92"/>
      <c r="B67" s="18" t="s">
        <v>122</v>
      </c>
      <c r="C67" s="25" t="s">
        <v>25</v>
      </c>
      <c r="D67" s="21"/>
      <c r="E67" s="22"/>
      <c r="F67" s="19"/>
      <c r="G67" s="23"/>
      <c r="H67" s="23"/>
      <c r="I67" s="23"/>
      <c r="J67" s="23"/>
      <c r="K67" s="22"/>
    </row>
    <row r="68" spans="1:11" ht="3" customHeight="1"/>
    <row r="69" spans="1:11" ht="15" customHeight="1">
      <c r="A69" s="15" t="s">
        <v>26</v>
      </c>
    </row>
    <row r="70" spans="1:11" s="2" customFormat="1" ht="40.5" customHeight="1">
      <c r="A70" s="88" t="s">
        <v>27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1:11" ht="3" customHeight="1"/>
  </sheetData>
  <mergeCells count="26">
    <mergeCell ref="A70:K70"/>
    <mergeCell ref="A53:A57"/>
    <mergeCell ref="A42:A47"/>
    <mergeCell ref="A64:A65"/>
    <mergeCell ref="A66:A67"/>
    <mergeCell ref="A58:A63"/>
    <mergeCell ref="A48:A52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E10:E11"/>
    <mergeCell ref="F10:F11"/>
    <mergeCell ref="K10:K11"/>
    <mergeCell ref="G10:J10"/>
    <mergeCell ref="A17:A37"/>
    <mergeCell ref="A10:A11"/>
    <mergeCell ref="A13:A16"/>
    <mergeCell ref="B10:B11"/>
    <mergeCell ref="C10:C11"/>
    <mergeCell ref="D10:D11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zoomScaleNormal="100" zoomScaleSheetLayoutView="100" workbookViewId="0">
      <pane ySplit="6" topLeftCell="A7" activePane="bottomLeft" state="frozen"/>
      <selection pane="bottomLeft" activeCell="A4" sqref="A4:A6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78" t="s">
        <v>135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3" customFormat="1" ht="12.75">
      <c r="A3" s="107" t="s">
        <v>224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8" customFormat="1">
      <c r="A4" s="76" t="s">
        <v>136</v>
      </c>
      <c r="B4" s="76" t="s">
        <v>137</v>
      </c>
      <c r="C4" s="76" t="s">
        <v>223</v>
      </c>
      <c r="D4" s="78" t="s">
        <v>34</v>
      </c>
      <c r="E4" s="79"/>
      <c r="F4" s="76" t="s">
        <v>32</v>
      </c>
      <c r="G4" s="76" t="s">
        <v>33</v>
      </c>
      <c r="H4" s="76" t="s">
        <v>71</v>
      </c>
      <c r="I4" s="78" t="s">
        <v>37</v>
      </c>
      <c r="J4" s="79"/>
      <c r="K4" s="79"/>
      <c r="L4" s="79"/>
      <c r="M4" s="79"/>
      <c r="N4" s="76" t="s">
        <v>35</v>
      </c>
    </row>
    <row r="5" spans="1:14" s="8" customFormat="1">
      <c r="A5" s="80"/>
      <c r="B5" s="80"/>
      <c r="C5" s="80"/>
      <c r="D5" s="97" t="s">
        <v>30</v>
      </c>
      <c r="E5" s="97" t="s">
        <v>31</v>
      </c>
      <c r="F5" s="80"/>
      <c r="G5" s="80"/>
      <c r="H5" s="80"/>
      <c r="I5" s="78" t="s">
        <v>138</v>
      </c>
      <c r="J5" s="79"/>
      <c r="K5" s="78" t="s">
        <v>36</v>
      </c>
      <c r="L5" s="79"/>
      <c r="M5" s="76" t="s">
        <v>70</v>
      </c>
      <c r="N5" s="80"/>
    </row>
    <row r="6" spans="1:14" s="8" customFormat="1" ht="83.25" customHeight="1">
      <c r="A6" s="77"/>
      <c r="B6" s="77"/>
      <c r="C6" s="77"/>
      <c r="D6" s="98"/>
      <c r="E6" s="98"/>
      <c r="F6" s="77"/>
      <c r="G6" s="77"/>
      <c r="H6" s="77"/>
      <c r="I6" s="17" t="s">
        <v>48</v>
      </c>
      <c r="J6" s="17" t="s">
        <v>49</v>
      </c>
      <c r="K6" s="17" t="s">
        <v>50</v>
      </c>
      <c r="L6" s="17" t="s">
        <v>51</v>
      </c>
      <c r="M6" s="77"/>
      <c r="N6" s="77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78" t="s">
        <v>38</v>
      </c>
      <c r="B8" s="85"/>
      <c r="C8" s="85"/>
      <c r="D8" s="85"/>
      <c r="E8" s="85"/>
      <c r="F8" s="85"/>
      <c r="G8" s="85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78" t="s">
        <v>41</v>
      </c>
      <c r="B9" s="85"/>
      <c r="C9" s="85"/>
      <c r="D9" s="85"/>
      <c r="E9" s="85"/>
      <c r="F9" s="85"/>
      <c r="G9" s="85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99" t="s">
        <v>47</v>
      </c>
      <c r="B13" s="100"/>
      <c r="C13" s="100"/>
      <c r="D13" s="100"/>
      <c r="E13" s="100"/>
      <c r="F13" s="100"/>
      <c r="G13" s="100"/>
      <c r="H13" s="58" t="s">
        <v>39</v>
      </c>
      <c r="I13" s="59" t="s">
        <v>221</v>
      </c>
      <c r="J13" s="59" t="s">
        <v>222</v>
      </c>
      <c r="K13" s="69">
        <f>K14+K19+K24+K29+K34+K39+K44+K49+K54+K59+K64+K69+K74+K79+K84+K89</f>
        <v>29422.128000000001</v>
      </c>
      <c r="L13" s="60">
        <f>L14+L19+L24+L29+L34+L39+L44+L49+L54+L59+L64+L69+L74+L79+L84+L89</f>
        <v>11215.481</v>
      </c>
      <c r="M13" s="60">
        <f t="shared" ref="M13:M16" si="0">SUM(L13/K13*100)</f>
        <v>38.119204022224359</v>
      </c>
      <c r="N13" s="67"/>
    </row>
    <row r="14" spans="1:14" s="6" customFormat="1" ht="29.25" customHeight="1">
      <c r="A14" s="99" t="s">
        <v>188</v>
      </c>
      <c r="B14" s="106"/>
      <c r="C14" s="106"/>
      <c r="D14" s="106"/>
      <c r="E14" s="106"/>
      <c r="F14" s="106"/>
      <c r="G14" s="106"/>
      <c r="H14" s="75" t="s">
        <v>40</v>
      </c>
      <c r="I14" s="59" t="s">
        <v>221</v>
      </c>
      <c r="J14" s="59" t="s">
        <v>222</v>
      </c>
      <c r="K14" s="60">
        <f>K15+K16+K18</f>
        <v>2584.8719999999998</v>
      </c>
      <c r="L14" s="60">
        <f>L15+L16+L18</f>
        <v>1292.27</v>
      </c>
      <c r="M14" s="60">
        <f t="shared" si="0"/>
        <v>49.993578018563397</v>
      </c>
      <c r="N14" s="33"/>
    </row>
    <row r="15" spans="1:14" s="6" customFormat="1" ht="56.25" customHeight="1">
      <c r="A15" s="101" t="s">
        <v>266</v>
      </c>
      <c r="B15" s="37" t="s">
        <v>246</v>
      </c>
      <c r="C15" s="104">
        <v>100</v>
      </c>
      <c r="D15" s="61" t="s">
        <v>237</v>
      </c>
      <c r="E15" s="61" t="s">
        <v>237</v>
      </c>
      <c r="F15" s="62" t="s">
        <v>227</v>
      </c>
      <c r="G15" s="62" t="s">
        <v>263</v>
      </c>
      <c r="H15" s="46" t="s">
        <v>44</v>
      </c>
      <c r="I15" s="63" t="s">
        <v>221</v>
      </c>
      <c r="J15" s="63" t="s">
        <v>222</v>
      </c>
      <c r="K15" s="38">
        <v>1241.3</v>
      </c>
      <c r="L15" s="38">
        <v>563.29999999999995</v>
      </c>
      <c r="M15" s="39">
        <f t="shared" si="0"/>
        <v>45.379843712237168</v>
      </c>
      <c r="N15" s="28"/>
    </row>
    <row r="16" spans="1:14" s="6" customFormat="1" ht="81" customHeight="1">
      <c r="A16" s="102"/>
      <c r="B16" s="37" t="s">
        <v>250</v>
      </c>
      <c r="C16" s="105"/>
      <c r="D16" s="61" t="s">
        <v>237</v>
      </c>
      <c r="E16" s="61" t="s">
        <v>237</v>
      </c>
      <c r="F16" s="64" t="s">
        <v>188</v>
      </c>
      <c r="G16" s="62" t="s">
        <v>263</v>
      </c>
      <c r="H16" s="46" t="s">
        <v>44</v>
      </c>
      <c r="I16" s="63" t="s">
        <v>221</v>
      </c>
      <c r="J16" s="63" t="s">
        <v>222</v>
      </c>
      <c r="K16" s="39">
        <v>1343.5719999999999</v>
      </c>
      <c r="L16" s="39">
        <v>728.97</v>
      </c>
      <c r="M16" s="39">
        <f t="shared" si="0"/>
        <v>54.256117275441881</v>
      </c>
      <c r="N16" s="28"/>
    </row>
    <row r="17" spans="1:14" s="6" customFormat="1" ht="15" customHeight="1">
      <c r="A17" s="102"/>
      <c r="B17" s="37"/>
      <c r="C17" s="65"/>
      <c r="D17" s="61"/>
      <c r="E17" s="61"/>
      <c r="F17" s="64"/>
      <c r="G17" s="62"/>
      <c r="H17" s="66" t="s">
        <v>189</v>
      </c>
      <c r="I17" s="63"/>
      <c r="J17" s="63"/>
      <c r="K17" s="38"/>
      <c r="L17" s="38"/>
      <c r="M17" s="38"/>
      <c r="N17" s="28"/>
    </row>
    <row r="18" spans="1:14" s="6" customFormat="1" ht="12" customHeight="1">
      <c r="A18" s="103"/>
      <c r="B18" s="62"/>
      <c r="C18" s="65"/>
      <c r="D18" s="61"/>
      <c r="E18" s="61"/>
      <c r="F18" s="64"/>
      <c r="G18" s="62"/>
      <c r="H18" s="46" t="s">
        <v>45</v>
      </c>
      <c r="I18" s="63"/>
      <c r="J18" s="63"/>
      <c r="K18" s="38"/>
      <c r="L18" s="38"/>
      <c r="M18" s="38"/>
      <c r="N18" s="28"/>
    </row>
    <row r="19" spans="1:14" s="6" customFormat="1" ht="27.75" customHeight="1">
      <c r="A19" s="99" t="s">
        <v>191</v>
      </c>
      <c r="B19" s="100"/>
      <c r="C19" s="100"/>
      <c r="D19" s="100"/>
      <c r="E19" s="100"/>
      <c r="F19" s="100"/>
      <c r="G19" s="100"/>
      <c r="H19" s="71" t="s">
        <v>40</v>
      </c>
      <c r="I19" s="59" t="s">
        <v>221</v>
      </c>
      <c r="J19" s="59" t="s">
        <v>222</v>
      </c>
      <c r="K19" s="60">
        <f>K20+K21+K23</f>
        <v>700.649</v>
      </c>
      <c r="L19" s="60">
        <f>L20+L21+L23</f>
        <v>259.57799999999997</v>
      </c>
      <c r="M19" s="60">
        <f t="shared" ref="M19:M21" si="1">SUM(L19/K19*100)</f>
        <v>37.048222433772118</v>
      </c>
      <c r="N19" s="33"/>
    </row>
    <row r="20" spans="1:14" s="6" customFormat="1" ht="60" customHeight="1">
      <c r="A20" s="101" t="s">
        <v>190</v>
      </c>
      <c r="B20" s="37" t="s">
        <v>265</v>
      </c>
      <c r="C20" s="104">
        <v>100</v>
      </c>
      <c r="D20" s="61" t="s">
        <v>237</v>
      </c>
      <c r="E20" s="61" t="s">
        <v>237</v>
      </c>
      <c r="F20" s="62" t="s">
        <v>227</v>
      </c>
      <c r="G20" s="62" t="s">
        <v>263</v>
      </c>
      <c r="H20" s="46" t="s">
        <v>219</v>
      </c>
      <c r="I20" s="63" t="s">
        <v>221</v>
      </c>
      <c r="J20" s="63" t="s">
        <v>222</v>
      </c>
      <c r="K20" s="39">
        <v>395.6</v>
      </c>
      <c r="L20" s="39">
        <v>152.25800000000001</v>
      </c>
      <c r="M20" s="39">
        <f t="shared" si="1"/>
        <v>38.487866531850358</v>
      </c>
      <c r="N20" s="28"/>
    </row>
    <row r="21" spans="1:14" s="6" customFormat="1" ht="84.75" customHeight="1">
      <c r="A21" s="102"/>
      <c r="B21" s="37" t="s">
        <v>251</v>
      </c>
      <c r="C21" s="105"/>
      <c r="D21" s="61" t="s">
        <v>237</v>
      </c>
      <c r="E21" s="61" t="s">
        <v>237</v>
      </c>
      <c r="F21" s="64" t="s">
        <v>191</v>
      </c>
      <c r="G21" s="62" t="s">
        <v>263</v>
      </c>
      <c r="H21" s="46" t="s">
        <v>220</v>
      </c>
      <c r="I21" s="63" t="s">
        <v>221</v>
      </c>
      <c r="J21" s="63" t="s">
        <v>222</v>
      </c>
      <c r="K21" s="39">
        <v>305.04899999999998</v>
      </c>
      <c r="L21" s="39">
        <v>107.32</v>
      </c>
      <c r="M21" s="39">
        <f t="shared" si="1"/>
        <v>35.181233178931912</v>
      </c>
      <c r="N21" s="28"/>
    </row>
    <row r="22" spans="1:14" s="6" customFormat="1" ht="12" customHeight="1">
      <c r="A22" s="102"/>
      <c r="B22" s="37"/>
      <c r="C22" s="65"/>
      <c r="D22" s="61"/>
      <c r="E22" s="61"/>
      <c r="F22" s="64"/>
      <c r="G22" s="62"/>
      <c r="H22" s="66" t="s">
        <v>189</v>
      </c>
      <c r="I22" s="63"/>
      <c r="J22" s="63"/>
      <c r="K22" s="39"/>
      <c r="L22" s="39"/>
      <c r="M22" s="38"/>
      <c r="N22" s="28"/>
    </row>
    <row r="23" spans="1:14" s="6" customFormat="1" ht="12" customHeight="1">
      <c r="A23" s="103"/>
      <c r="B23" s="62"/>
      <c r="C23" s="65"/>
      <c r="D23" s="61"/>
      <c r="E23" s="61"/>
      <c r="F23" s="64"/>
      <c r="G23" s="62"/>
      <c r="H23" s="46" t="s">
        <v>45</v>
      </c>
      <c r="I23" s="63"/>
      <c r="J23" s="63"/>
      <c r="K23" s="39"/>
      <c r="L23" s="39"/>
      <c r="M23" s="38"/>
      <c r="N23" s="28"/>
    </row>
    <row r="24" spans="1:14" s="6" customFormat="1" ht="30.75" customHeight="1">
      <c r="A24" s="99" t="s">
        <v>193</v>
      </c>
      <c r="B24" s="106"/>
      <c r="C24" s="106"/>
      <c r="D24" s="106"/>
      <c r="E24" s="106"/>
      <c r="F24" s="106"/>
      <c r="G24" s="106"/>
      <c r="H24" s="75" t="s">
        <v>40</v>
      </c>
      <c r="I24" s="59" t="s">
        <v>221</v>
      </c>
      <c r="J24" s="59" t="s">
        <v>222</v>
      </c>
      <c r="K24" s="60">
        <f>K25+K26+K28</f>
        <v>1518.6950000000002</v>
      </c>
      <c r="L24" s="60">
        <f>L25+L26+L28</f>
        <v>471.56</v>
      </c>
      <c r="M24" s="60">
        <f t="shared" ref="M24:M26" si="2">SUM(L24/K24*100)</f>
        <v>31.050342563845927</v>
      </c>
      <c r="N24" s="33"/>
    </row>
    <row r="25" spans="1:14" s="6" customFormat="1" ht="59.25" customHeight="1">
      <c r="A25" s="101" t="s">
        <v>192</v>
      </c>
      <c r="B25" s="37" t="s">
        <v>240</v>
      </c>
      <c r="C25" s="104">
        <v>100</v>
      </c>
      <c r="D25" s="61" t="s">
        <v>237</v>
      </c>
      <c r="E25" s="61" t="s">
        <v>237</v>
      </c>
      <c r="F25" s="62" t="s">
        <v>227</v>
      </c>
      <c r="G25" s="62" t="s">
        <v>263</v>
      </c>
      <c r="H25" s="46" t="s">
        <v>44</v>
      </c>
      <c r="I25" s="63" t="s">
        <v>221</v>
      </c>
      <c r="J25" s="63" t="s">
        <v>222</v>
      </c>
      <c r="K25" s="39">
        <v>758.5</v>
      </c>
      <c r="L25" s="39">
        <v>126.294</v>
      </c>
      <c r="M25" s="39">
        <f t="shared" si="2"/>
        <v>16.65049439683586</v>
      </c>
      <c r="N25" s="95"/>
    </row>
    <row r="26" spans="1:14" s="6" customFormat="1" ht="93.75" customHeight="1">
      <c r="A26" s="102"/>
      <c r="B26" s="37" t="s">
        <v>252</v>
      </c>
      <c r="C26" s="105"/>
      <c r="D26" s="61" t="s">
        <v>237</v>
      </c>
      <c r="E26" s="61" t="s">
        <v>237</v>
      </c>
      <c r="F26" s="64" t="s">
        <v>193</v>
      </c>
      <c r="G26" s="62" t="s">
        <v>263</v>
      </c>
      <c r="H26" s="46" t="s">
        <v>44</v>
      </c>
      <c r="I26" s="63" t="s">
        <v>221</v>
      </c>
      <c r="J26" s="63" t="s">
        <v>222</v>
      </c>
      <c r="K26" s="39">
        <v>760.19500000000005</v>
      </c>
      <c r="L26" s="39">
        <v>345.26600000000002</v>
      </c>
      <c r="M26" s="39">
        <f t="shared" si="2"/>
        <v>45.41808351804471</v>
      </c>
      <c r="N26" s="96"/>
    </row>
    <row r="27" spans="1:14" s="6" customFormat="1" ht="12" customHeight="1">
      <c r="A27" s="102"/>
      <c r="B27" s="62"/>
      <c r="C27" s="65"/>
      <c r="D27" s="61"/>
      <c r="E27" s="61"/>
      <c r="F27" s="64"/>
      <c r="G27" s="62"/>
      <c r="H27" s="66" t="s">
        <v>189</v>
      </c>
      <c r="I27" s="63"/>
      <c r="J27" s="63"/>
      <c r="K27" s="39"/>
      <c r="L27" s="39"/>
      <c r="M27" s="38"/>
      <c r="N27" s="28"/>
    </row>
    <row r="28" spans="1:14" s="6" customFormat="1" ht="12" customHeight="1">
      <c r="A28" s="103"/>
      <c r="B28" s="62"/>
      <c r="C28" s="65"/>
      <c r="D28" s="61"/>
      <c r="E28" s="61"/>
      <c r="F28" s="64"/>
      <c r="G28" s="62"/>
      <c r="H28" s="46" t="s">
        <v>45</v>
      </c>
      <c r="I28" s="63"/>
      <c r="J28" s="63"/>
      <c r="K28" s="39"/>
      <c r="L28" s="39"/>
      <c r="M28" s="38"/>
      <c r="N28" s="28"/>
    </row>
    <row r="29" spans="1:14" s="6" customFormat="1" ht="28.5" customHeight="1">
      <c r="A29" s="99" t="s">
        <v>195</v>
      </c>
      <c r="B29" s="106"/>
      <c r="C29" s="106"/>
      <c r="D29" s="106"/>
      <c r="E29" s="106"/>
      <c r="F29" s="106"/>
      <c r="G29" s="106"/>
      <c r="H29" s="74" t="s">
        <v>40</v>
      </c>
      <c r="I29" s="59" t="s">
        <v>221</v>
      </c>
      <c r="J29" s="59" t="s">
        <v>222</v>
      </c>
      <c r="K29" s="60">
        <f>K30+K31+K33</f>
        <v>8869.1290000000008</v>
      </c>
      <c r="L29" s="60">
        <f>L30+L31+L33</f>
        <v>2640.7860000000001</v>
      </c>
      <c r="M29" s="60">
        <f t="shared" ref="M29:M31" si="3">SUM(L29/K29*100)</f>
        <v>29.775032024001451</v>
      </c>
      <c r="N29" s="33"/>
    </row>
    <row r="30" spans="1:14" s="6" customFormat="1" ht="57" customHeight="1">
      <c r="A30" s="101" t="s">
        <v>194</v>
      </c>
      <c r="B30" s="62" t="s">
        <v>247</v>
      </c>
      <c r="C30" s="104">
        <v>100</v>
      </c>
      <c r="D30" s="61" t="s">
        <v>237</v>
      </c>
      <c r="E30" s="61" t="s">
        <v>237</v>
      </c>
      <c r="F30" s="62" t="s">
        <v>227</v>
      </c>
      <c r="G30" s="62" t="s">
        <v>263</v>
      </c>
      <c r="H30" s="46" t="s">
        <v>44</v>
      </c>
      <c r="I30" s="63" t="s">
        <v>221</v>
      </c>
      <c r="J30" s="63" t="s">
        <v>222</v>
      </c>
      <c r="K30" s="39">
        <v>6480.8</v>
      </c>
      <c r="L30" s="39">
        <v>1518.42</v>
      </c>
      <c r="M30" s="39">
        <f t="shared" si="3"/>
        <v>23.429514874706829</v>
      </c>
      <c r="N30" s="28"/>
    </row>
    <row r="31" spans="1:14" s="6" customFormat="1" ht="93.75" customHeight="1">
      <c r="A31" s="102"/>
      <c r="B31" s="62" t="s">
        <v>248</v>
      </c>
      <c r="C31" s="105"/>
      <c r="D31" s="61" t="s">
        <v>237</v>
      </c>
      <c r="E31" s="61" t="s">
        <v>237</v>
      </c>
      <c r="F31" s="64" t="s">
        <v>195</v>
      </c>
      <c r="G31" s="62" t="s">
        <v>263</v>
      </c>
      <c r="H31" s="46" t="s">
        <v>44</v>
      </c>
      <c r="I31" s="63" t="s">
        <v>221</v>
      </c>
      <c r="J31" s="63" t="s">
        <v>222</v>
      </c>
      <c r="K31" s="39">
        <v>2388.3290000000002</v>
      </c>
      <c r="L31" s="39">
        <v>1122.366</v>
      </c>
      <c r="M31" s="39">
        <f t="shared" si="3"/>
        <v>46.993776820530165</v>
      </c>
      <c r="N31" s="28"/>
    </row>
    <row r="32" spans="1:14" s="6" customFormat="1" ht="12" customHeight="1">
      <c r="A32" s="102"/>
      <c r="B32" s="62"/>
      <c r="C32" s="65"/>
      <c r="D32" s="61"/>
      <c r="E32" s="61"/>
      <c r="F32" s="64"/>
      <c r="G32" s="62"/>
      <c r="H32" s="66" t="s">
        <v>189</v>
      </c>
      <c r="I32" s="63"/>
      <c r="J32" s="63"/>
      <c r="K32" s="39"/>
      <c r="L32" s="39"/>
      <c r="M32" s="38"/>
      <c r="N32" s="28"/>
    </row>
    <row r="33" spans="1:14" s="6" customFormat="1" ht="12" customHeight="1">
      <c r="A33" s="103"/>
      <c r="B33" s="62"/>
      <c r="C33" s="65"/>
      <c r="D33" s="61"/>
      <c r="E33" s="61"/>
      <c r="F33" s="64"/>
      <c r="G33" s="62"/>
      <c r="H33" s="46" t="s">
        <v>45</v>
      </c>
      <c r="I33" s="63"/>
      <c r="J33" s="63"/>
      <c r="K33" s="39"/>
      <c r="L33" s="39"/>
      <c r="M33" s="38"/>
      <c r="N33" s="28"/>
    </row>
    <row r="34" spans="1:14" s="6" customFormat="1" ht="27" customHeight="1">
      <c r="A34" s="99" t="s">
        <v>197</v>
      </c>
      <c r="B34" s="100"/>
      <c r="C34" s="100"/>
      <c r="D34" s="100"/>
      <c r="E34" s="100"/>
      <c r="F34" s="100"/>
      <c r="G34" s="100"/>
      <c r="H34" s="75" t="s">
        <v>40</v>
      </c>
      <c r="I34" s="59" t="s">
        <v>221</v>
      </c>
      <c r="J34" s="59" t="s">
        <v>222</v>
      </c>
      <c r="K34" s="60">
        <f>K35+K36+K38</f>
        <v>1774.6</v>
      </c>
      <c r="L34" s="60">
        <f>L35+L36+L38</f>
        <v>843.57999999999993</v>
      </c>
      <c r="M34" s="60">
        <f t="shared" ref="M34:M36" si="4">SUM(L34/K34*100)</f>
        <v>47.536346218866221</v>
      </c>
      <c r="N34" s="67"/>
    </row>
    <row r="35" spans="1:14" s="6" customFormat="1" ht="63.75" customHeight="1">
      <c r="A35" s="101" t="s">
        <v>196</v>
      </c>
      <c r="B35" s="62" t="s">
        <v>241</v>
      </c>
      <c r="C35" s="104">
        <v>100</v>
      </c>
      <c r="D35" s="61" t="s">
        <v>237</v>
      </c>
      <c r="E35" s="61" t="s">
        <v>237</v>
      </c>
      <c r="F35" s="62" t="s">
        <v>227</v>
      </c>
      <c r="G35" s="62" t="s">
        <v>263</v>
      </c>
      <c r="H35" s="46" t="s">
        <v>44</v>
      </c>
      <c r="I35" s="63" t="s">
        <v>221</v>
      </c>
      <c r="J35" s="63" t="s">
        <v>222</v>
      </c>
      <c r="K35" s="39">
        <v>887.3</v>
      </c>
      <c r="L35" s="39">
        <v>326.31900000000002</v>
      </c>
      <c r="M35" s="39">
        <f t="shared" si="4"/>
        <v>36.77662571847177</v>
      </c>
      <c r="N35" s="68"/>
    </row>
    <row r="36" spans="1:14" s="6" customFormat="1" ht="84" customHeight="1">
      <c r="A36" s="102"/>
      <c r="B36" s="62" t="s">
        <v>242</v>
      </c>
      <c r="C36" s="105"/>
      <c r="D36" s="61" t="s">
        <v>237</v>
      </c>
      <c r="E36" s="61" t="s">
        <v>237</v>
      </c>
      <c r="F36" s="64" t="s">
        <v>197</v>
      </c>
      <c r="G36" s="62" t="s">
        <v>263</v>
      </c>
      <c r="H36" s="46" t="s">
        <v>44</v>
      </c>
      <c r="I36" s="63" t="s">
        <v>221</v>
      </c>
      <c r="J36" s="63" t="s">
        <v>222</v>
      </c>
      <c r="K36" s="39">
        <v>887.3</v>
      </c>
      <c r="L36" s="39">
        <v>517.26099999999997</v>
      </c>
      <c r="M36" s="39">
        <f t="shared" si="4"/>
        <v>58.296066719260672</v>
      </c>
      <c r="N36" s="68"/>
    </row>
    <row r="37" spans="1:14" s="6" customFormat="1" ht="12" customHeight="1">
      <c r="A37" s="102"/>
      <c r="B37" s="62"/>
      <c r="C37" s="65"/>
      <c r="D37" s="61"/>
      <c r="E37" s="61"/>
      <c r="F37" s="64"/>
      <c r="G37" s="62"/>
      <c r="H37" s="66" t="s">
        <v>189</v>
      </c>
      <c r="I37" s="63"/>
      <c r="J37" s="63"/>
      <c r="K37" s="39"/>
      <c r="L37" s="39"/>
      <c r="M37" s="38"/>
      <c r="N37" s="68"/>
    </row>
    <row r="38" spans="1:14" s="6" customFormat="1" ht="12" customHeight="1">
      <c r="A38" s="103"/>
      <c r="B38" s="62"/>
      <c r="C38" s="65"/>
      <c r="D38" s="61"/>
      <c r="E38" s="61"/>
      <c r="F38" s="64"/>
      <c r="G38" s="62"/>
      <c r="H38" s="46" t="s">
        <v>45</v>
      </c>
      <c r="I38" s="63"/>
      <c r="J38" s="63"/>
      <c r="K38" s="39"/>
      <c r="L38" s="39"/>
      <c r="M38" s="38"/>
      <c r="N38" s="68"/>
    </row>
    <row r="39" spans="1:14" s="6" customFormat="1" ht="40.5" customHeight="1">
      <c r="A39" s="99" t="s">
        <v>198</v>
      </c>
      <c r="B39" s="100"/>
      <c r="C39" s="100"/>
      <c r="D39" s="100"/>
      <c r="E39" s="100"/>
      <c r="F39" s="100"/>
      <c r="G39" s="100"/>
      <c r="H39" s="71" t="s">
        <v>40</v>
      </c>
      <c r="I39" s="59" t="s">
        <v>221</v>
      </c>
      <c r="J39" s="59" t="s">
        <v>222</v>
      </c>
      <c r="K39" s="60">
        <f>K40+K41+K43</f>
        <v>1083.0230000000001</v>
      </c>
      <c r="L39" s="60">
        <f>L40+L41+L43</f>
        <v>471.59300000000002</v>
      </c>
      <c r="M39" s="60">
        <f>SUM(L39/K39*100)</f>
        <v>43.544135258438644</v>
      </c>
      <c r="N39" s="33"/>
    </row>
    <row r="40" spans="1:14" s="6" customFormat="1" ht="57.75" customHeight="1">
      <c r="A40" s="101" t="s">
        <v>199</v>
      </c>
      <c r="B40" s="46" t="s">
        <v>238</v>
      </c>
      <c r="C40" s="104">
        <v>100</v>
      </c>
      <c r="D40" s="61" t="s">
        <v>237</v>
      </c>
      <c r="E40" s="61" t="s">
        <v>237</v>
      </c>
      <c r="F40" s="62" t="s">
        <v>227</v>
      </c>
      <c r="G40" s="62" t="s">
        <v>263</v>
      </c>
      <c r="H40" s="46" t="s">
        <v>219</v>
      </c>
      <c r="I40" s="63" t="s">
        <v>221</v>
      </c>
      <c r="J40" s="63" t="s">
        <v>222</v>
      </c>
      <c r="K40" s="39">
        <v>538</v>
      </c>
      <c r="L40" s="39">
        <v>253.99100000000001</v>
      </c>
      <c r="M40" s="39">
        <f>SUM(L40/K40*100)</f>
        <v>47.210223048327137</v>
      </c>
      <c r="N40" s="28"/>
    </row>
    <row r="41" spans="1:14" s="6" customFormat="1" ht="82.5" customHeight="1">
      <c r="A41" s="102"/>
      <c r="B41" s="46" t="s">
        <v>253</v>
      </c>
      <c r="C41" s="105"/>
      <c r="D41" s="61" t="s">
        <v>237</v>
      </c>
      <c r="E41" s="61" t="s">
        <v>237</v>
      </c>
      <c r="F41" s="64" t="s">
        <v>198</v>
      </c>
      <c r="G41" s="62" t="s">
        <v>263</v>
      </c>
      <c r="H41" s="46" t="s">
        <v>220</v>
      </c>
      <c r="I41" s="63" t="s">
        <v>221</v>
      </c>
      <c r="J41" s="63" t="s">
        <v>222</v>
      </c>
      <c r="K41" s="39">
        <v>545.02300000000002</v>
      </c>
      <c r="L41" s="39">
        <v>217.602</v>
      </c>
      <c r="M41" s="39">
        <f>SUM(L41/K41*100)</f>
        <v>39.925287556671918</v>
      </c>
      <c r="N41" s="28"/>
    </row>
    <row r="42" spans="1:14" s="6" customFormat="1" ht="13.5" customHeight="1">
      <c r="A42" s="102"/>
      <c r="B42" s="46"/>
      <c r="C42" s="65"/>
      <c r="D42" s="61"/>
      <c r="E42" s="61"/>
      <c r="F42" s="64"/>
      <c r="G42" s="62"/>
      <c r="H42" s="66" t="s">
        <v>189</v>
      </c>
      <c r="I42" s="63"/>
      <c r="J42" s="63"/>
      <c r="K42" s="39"/>
      <c r="L42" s="39"/>
      <c r="M42" s="38"/>
      <c r="N42" s="28"/>
    </row>
    <row r="43" spans="1:14" s="6" customFormat="1" ht="12" customHeight="1">
      <c r="A43" s="103"/>
      <c r="B43" s="62"/>
      <c r="C43" s="65"/>
      <c r="D43" s="61"/>
      <c r="E43" s="61"/>
      <c r="F43" s="64"/>
      <c r="G43" s="62"/>
      <c r="H43" s="46" t="s">
        <v>45</v>
      </c>
      <c r="I43" s="63"/>
      <c r="J43" s="63"/>
      <c r="K43" s="39"/>
      <c r="L43" s="39"/>
      <c r="M43" s="38"/>
      <c r="N43" s="28"/>
    </row>
    <row r="44" spans="1:14" s="6" customFormat="1" ht="36.75" customHeight="1">
      <c r="A44" s="99" t="s">
        <v>201</v>
      </c>
      <c r="B44" s="100"/>
      <c r="C44" s="100"/>
      <c r="D44" s="100"/>
      <c r="E44" s="100"/>
      <c r="F44" s="100"/>
      <c r="G44" s="100"/>
      <c r="H44" s="73" t="s">
        <v>40</v>
      </c>
      <c r="I44" s="59" t="s">
        <v>221</v>
      </c>
      <c r="J44" s="59" t="s">
        <v>222</v>
      </c>
      <c r="K44" s="60">
        <f>K45+K46+K48</f>
        <v>1517.9989999999998</v>
      </c>
      <c r="L44" s="60">
        <f>L45+L46+L48</f>
        <v>551.42599999999993</v>
      </c>
      <c r="M44" s="60">
        <f>SUM(L44/K44*100)</f>
        <v>36.325847381981148</v>
      </c>
      <c r="N44" s="33"/>
    </row>
    <row r="45" spans="1:14" s="6" customFormat="1" ht="58.5" customHeight="1">
      <c r="A45" s="101" t="s">
        <v>200</v>
      </c>
      <c r="B45" s="62" t="s">
        <v>239</v>
      </c>
      <c r="C45" s="104">
        <v>100</v>
      </c>
      <c r="D45" s="61" t="s">
        <v>237</v>
      </c>
      <c r="E45" s="61" t="s">
        <v>237</v>
      </c>
      <c r="F45" s="62" t="s">
        <v>227</v>
      </c>
      <c r="G45" s="62" t="s">
        <v>263</v>
      </c>
      <c r="H45" s="46" t="s">
        <v>44</v>
      </c>
      <c r="I45" s="63" t="s">
        <v>221</v>
      </c>
      <c r="J45" s="63" t="s">
        <v>222</v>
      </c>
      <c r="K45" s="39">
        <v>699.8</v>
      </c>
      <c r="L45" s="39">
        <v>277.26900000000001</v>
      </c>
      <c r="M45" s="39">
        <f t="shared" ref="M45:M46" si="5">SUM(L45/K45*100)</f>
        <v>39.621177479279794</v>
      </c>
      <c r="N45" s="28"/>
    </row>
    <row r="46" spans="1:14" s="6" customFormat="1" ht="85.5" customHeight="1">
      <c r="A46" s="102"/>
      <c r="B46" s="62" t="s">
        <v>254</v>
      </c>
      <c r="C46" s="105"/>
      <c r="D46" s="61" t="s">
        <v>237</v>
      </c>
      <c r="E46" s="61" t="s">
        <v>237</v>
      </c>
      <c r="F46" s="64" t="s">
        <v>201</v>
      </c>
      <c r="G46" s="62" t="s">
        <v>263</v>
      </c>
      <c r="H46" s="46" t="s">
        <v>44</v>
      </c>
      <c r="I46" s="63" t="s">
        <v>221</v>
      </c>
      <c r="J46" s="63" t="s">
        <v>222</v>
      </c>
      <c r="K46" s="39">
        <v>818.19899999999996</v>
      </c>
      <c r="L46" s="39">
        <v>274.15699999999998</v>
      </c>
      <c r="M46" s="39">
        <f t="shared" si="5"/>
        <v>33.507374122921199</v>
      </c>
      <c r="N46" s="28"/>
    </row>
    <row r="47" spans="1:14" s="6" customFormat="1" ht="12" customHeight="1">
      <c r="A47" s="102"/>
      <c r="B47" s="62"/>
      <c r="C47" s="65"/>
      <c r="D47" s="61"/>
      <c r="E47" s="61"/>
      <c r="F47" s="64"/>
      <c r="G47" s="62"/>
      <c r="H47" s="66" t="s">
        <v>189</v>
      </c>
      <c r="I47" s="63"/>
      <c r="J47" s="63"/>
      <c r="K47" s="39"/>
      <c r="L47" s="39"/>
      <c r="M47" s="38"/>
      <c r="N47" s="28"/>
    </row>
    <row r="48" spans="1:14" s="6" customFormat="1" ht="12" customHeight="1">
      <c r="A48" s="103"/>
      <c r="B48" s="62"/>
      <c r="C48" s="65"/>
      <c r="D48" s="61"/>
      <c r="E48" s="61"/>
      <c r="F48" s="64"/>
      <c r="G48" s="62"/>
      <c r="H48" s="46" t="s">
        <v>45</v>
      </c>
      <c r="I48" s="63"/>
      <c r="J48" s="63"/>
      <c r="K48" s="39"/>
      <c r="L48" s="39"/>
      <c r="M48" s="38"/>
      <c r="N48" s="28"/>
    </row>
    <row r="49" spans="1:14" s="6" customFormat="1" ht="36.75" customHeight="1">
      <c r="A49" s="99" t="s">
        <v>203</v>
      </c>
      <c r="B49" s="100"/>
      <c r="C49" s="100"/>
      <c r="D49" s="100"/>
      <c r="E49" s="100"/>
      <c r="F49" s="100"/>
      <c r="G49" s="100"/>
      <c r="H49" s="75" t="s">
        <v>40</v>
      </c>
      <c r="I49" s="59" t="s">
        <v>221</v>
      </c>
      <c r="J49" s="59" t="s">
        <v>222</v>
      </c>
      <c r="K49" s="60">
        <f>K50+K51+K53</f>
        <v>2173.8000000000002</v>
      </c>
      <c r="L49" s="60">
        <f>L50+L51+L53</f>
        <v>1015.552</v>
      </c>
      <c r="M49" s="60">
        <f t="shared" ref="M49:M51" si="6">SUM(L49/K49*100)</f>
        <v>46.717821326708986</v>
      </c>
      <c r="N49" s="50"/>
    </row>
    <row r="50" spans="1:14" s="6" customFormat="1" ht="57" customHeight="1">
      <c r="A50" s="101" t="s">
        <v>202</v>
      </c>
      <c r="B50" s="37" t="s">
        <v>243</v>
      </c>
      <c r="C50" s="104">
        <v>100</v>
      </c>
      <c r="D50" s="61" t="s">
        <v>237</v>
      </c>
      <c r="E50" s="61" t="s">
        <v>237</v>
      </c>
      <c r="F50" s="62" t="s">
        <v>227</v>
      </c>
      <c r="G50" s="62" t="s">
        <v>263</v>
      </c>
      <c r="H50" s="46" t="s">
        <v>44</v>
      </c>
      <c r="I50" s="63" t="s">
        <v>221</v>
      </c>
      <c r="J50" s="63" t="s">
        <v>222</v>
      </c>
      <c r="K50" s="39">
        <v>1086.9000000000001</v>
      </c>
      <c r="L50" s="39">
        <v>515.1</v>
      </c>
      <c r="M50" s="39">
        <f t="shared" si="6"/>
        <v>47.391664366547062</v>
      </c>
      <c r="N50" s="28"/>
    </row>
    <row r="51" spans="1:14" s="6" customFormat="1" ht="78" customHeight="1">
      <c r="A51" s="102"/>
      <c r="B51" s="37" t="s">
        <v>228</v>
      </c>
      <c r="C51" s="105"/>
      <c r="D51" s="61" t="s">
        <v>237</v>
      </c>
      <c r="E51" s="61" t="s">
        <v>237</v>
      </c>
      <c r="F51" s="64" t="s">
        <v>203</v>
      </c>
      <c r="G51" s="62" t="s">
        <v>263</v>
      </c>
      <c r="H51" s="46" t="s">
        <v>44</v>
      </c>
      <c r="I51" s="63" t="s">
        <v>221</v>
      </c>
      <c r="J51" s="63" t="s">
        <v>222</v>
      </c>
      <c r="K51" s="39">
        <v>1086.9000000000001</v>
      </c>
      <c r="L51" s="39">
        <v>500.452</v>
      </c>
      <c r="M51" s="39">
        <f t="shared" si="6"/>
        <v>46.04397828687091</v>
      </c>
      <c r="N51" s="28"/>
    </row>
    <row r="52" spans="1:14" s="6" customFormat="1" ht="12" customHeight="1">
      <c r="A52" s="102"/>
      <c r="B52" s="62"/>
      <c r="C52" s="65"/>
      <c r="D52" s="61"/>
      <c r="E52" s="61"/>
      <c r="F52" s="64"/>
      <c r="G52" s="62"/>
      <c r="H52" s="66" t="s">
        <v>189</v>
      </c>
      <c r="I52" s="63"/>
      <c r="J52" s="63"/>
      <c r="K52" s="39"/>
      <c r="L52" s="39"/>
      <c r="M52" s="38"/>
      <c r="N52" s="28"/>
    </row>
    <row r="53" spans="1:14" s="6" customFormat="1" ht="12" customHeight="1">
      <c r="A53" s="103"/>
      <c r="B53" s="37"/>
      <c r="C53" s="65"/>
      <c r="D53" s="61"/>
      <c r="E53" s="61"/>
      <c r="F53" s="64"/>
      <c r="G53" s="62"/>
      <c r="H53" s="46" t="s">
        <v>45</v>
      </c>
      <c r="I53" s="63"/>
      <c r="J53" s="63"/>
      <c r="K53" s="39"/>
      <c r="L53" s="39"/>
      <c r="M53" s="38"/>
      <c r="N53" s="28"/>
    </row>
    <row r="54" spans="1:14" s="6" customFormat="1" ht="31.5" customHeight="1">
      <c r="A54" s="99" t="s">
        <v>205</v>
      </c>
      <c r="B54" s="100"/>
      <c r="C54" s="100"/>
      <c r="D54" s="100"/>
      <c r="E54" s="100"/>
      <c r="F54" s="100"/>
      <c r="G54" s="100"/>
      <c r="H54" s="75" t="s">
        <v>40</v>
      </c>
      <c r="I54" s="59" t="s">
        <v>221</v>
      </c>
      <c r="J54" s="59" t="s">
        <v>222</v>
      </c>
      <c r="K54" s="60">
        <f>K55+K56+K58</f>
        <v>1316.6</v>
      </c>
      <c r="L54" s="60">
        <f>L55+L56+L58</f>
        <v>390.779</v>
      </c>
      <c r="M54" s="60">
        <f t="shared" ref="M54:M56" si="7">SUM(L54/K54*100)</f>
        <v>29.680920552939394</v>
      </c>
      <c r="N54" s="33"/>
    </row>
    <row r="55" spans="1:14" s="6" customFormat="1" ht="56.25" customHeight="1">
      <c r="A55" s="101" t="s">
        <v>204</v>
      </c>
      <c r="B55" s="37" t="s">
        <v>231</v>
      </c>
      <c r="C55" s="104">
        <v>100</v>
      </c>
      <c r="D55" s="61" t="s">
        <v>237</v>
      </c>
      <c r="E55" s="61" t="s">
        <v>237</v>
      </c>
      <c r="F55" s="62" t="s">
        <v>227</v>
      </c>
      <c r="G55" s="62" t="s">
        <v>263</v>
      </c>
      <c r="H55" s="46" t="s">
        <v>44</v>
      </c>
      <c r="I55" s="63" t="s">
        <v>221</v>
      </c>
      <c r="J55" s="63" t="s">
        <v>222</v>
      </c>
      <c r="K55" s="39">
        <v>658.3</v>
      </c>
      <c r="L55" s="39">
        <v>123.212</v>
      </c>
      <c r="M55" s="39">
        <f t="shared" si="7"/>
        <v>18.716694516178038</v>
      </c>
      <c r="N55" s="28"/>
    </row>
    <row r="56" spans="1:14" s="6" customFormat="1" ht="82.5" customHeight="1">
      <c r="A56" s="102"/>
      <c r="B56" s="37" t="s">
        <v>255</v>
      </c>
      <c r="C56" s="105"/>
      <c r="D56" s="61" t="s">
        <v>237</v>
      </c>
      <c r="E56" s="61" t="s">
        <v>237</v>
      </c>
      <c r="F56" s="64" t="s">
        <v>205</v>
      </c>
      <c r="G56" s="62" t="s">
        <v>263</v>
      </c>
      <c r="H56" s="46" t="s">
        <v>44</v>
      </c>
      <c r="I56" s="63" t="s">
        <v>221</v>
      </c>
      <c r="J56" s="63" t="s">
        <v>222</v>
      </c>
      <c r="K56" s="39">
        <v>658.3</v>
      </c>
      <c r="L56" s="39">
        <v>267.56700000000001</v>
      </c>
      <c r="M56" s="39">
        <f t="shared" si="7"/>
        <v>40.645146589700751</v>
      </c>
      <c r="N56" s="28"/>
    </row>
    <row r="57" spans="1:14" s="6" customFormat="1" ht="12" customHeight="1">
      <c r="A57" s="102"/>
      <c r="B57" s="62"/>
      <c r="C57" s="65"/>
      <c r="D57" s="61"/>
      <c r="E57" s="61"/>
      <c r="F57" s="64"/>
      <c r="G57" s="62"/>
      <c r="H57" s="66" t="s">
        <v>189</v>
      </c>
      <c r="I57" s="63"/>
      <c r="J57" s="63"/>
      <c r="K57" s="39"/>
      <c r="L57" s="39"/>
      <c r="M57" s="38"/>
      <c r="N57" s="28"/>
    </row>
    <row r="58" spans="1:14" s="6" customFormat="1" ht="12" customHeight="1">
      <c r="A58" s="103"/>
      <c r="B58" s="62"/>
      <c r="C58" s="65"/>
      <c r="D58" s="61"/>
      <c r="E58" s="61"/>
      <c r="F58" s="64"/>
      <c r="G58" s="62"/>
      <c r="H58" s="46" t="s">
        <v>45</v>
      </c>
      <c r="I58" s="63"/>
      <c r="J58" s="63"/>
      <c r="K58" s="39"/>
      <c r="L58" s="39"/>
      <c r="M58" s="38"/>
      <c r="N58" s="28"/>
    </row>
    <row r="59" spans="1:14" s="6" customFormat="1" ht="33.75" customHeight="1">
      <c r="A59" s="99" t="s">
        <v>207</v>
      </c>
      <c r="B59" s="100"/>
      <c r="C59" s="100"/>
      <c r="D59" s="100"/>
      <c r="E59" s="100"/>
      <c r="F59" s="100"/>
      <c r="G59" s="100"/>
      <c r="H59" s="73" t="s">
        <v>40</v>
      </c>
      <c r="I59" s="59" t="s">
        <v>221</v>
      </c>
      <c r="J59" s="59" t="s">
        <v>222</v>
      </c>
      <c r="K59" s="60">
        <f>K60+K61+K63</f>
        <v>1173.4000000000001</v>
      </c>
      <c r="L59" s="60">
        <f>L60+L61+L63</f>
        <v>742.84899999999993</v>
      </c>
      <c r="M59" s="60">
        <f t="shared" ref="M59:M61" si="8">SUM(L59/K59*100)</f>
        <v>63.307397306971183</v>
      </c>
      <c r="N59" s="50"/>
    </row>
    <row r="60" spans="1:14" s="6" customFormat="1" ht="58.5" customHeight="1">
      <c r="A60" s="101" t="s">
        <v>206</v>
      </c>
      <c r="B60" s="37" t="s">
        <v>232</v>
      </c>
      <c r="C60" s="104">
        <v>100</v>
      </c>
      <c r="D60" s="61" t="s">
        <v>237</v>
      </c>
      <c r="E60" s="61" t="s">
        <v>237</v>
      </c>
      <c r="F60" s="62" t="s">
        <v>227</v>
      </c>
      <c r="G60" s="62" t="s">
        <v>263</v>
      </c>
      <c r="H60" s="46" t="s">
        <v>44</v>
      </c>
      <c r="I60" s="63" t="s">
        <v>221</v>
      </c>
      <c r="J60" s="63" t="s">
        <v>222</v>
      </c>
      <c r="K60" s="39">
        <v>586.70000000000005</v>
      </c>
      <c r="L60" s="39">
        <v>266.43299999999999</v>
      </c>
      <c r="M60" s="39">
        <f t="shared" si="8"/>
        <v>45.412135674109422</v>
      </c>
      <c r="N60" s="37"/>
    </row>
    <row r="61" spans="1:14" s="6" customFormat="1" ht="86.25" customHeight="1">
      <c r="A61" s="102"/>
      <c r="B61" s="37" t="s">
        <v>256</v>
      </c>
      <c r="C61" s="105"/>
      <c r="D61" s="61" t="s">
        <v>237</v>
      </c>
      <c r="E61" s="61" t="s">
        <v>237</v>
      </c>
      <c r="F61" s="64" t="s">
        <v>207</v>
      </c>
      <c r="G61" s="62" t="s">
        <v>263</v>
      </c>
      <c r="H61" s="46" t="s">
        <v>44</v>
      </c>
      <c r="I61" s="63" t="s">
        <v>221</v>
      </c>
      <c r="J61" s="63" t="s">
        <v>222</v>
      </c>
      <c r="K61" s="39">
        <v>586.70000000000005</v>
      </c>
      <c r="L61" s="39">
        <v>476.416</v>
      </c>
      <c r="M61" s="39">
        <f t="shared" si="8"/>
        <v>81.202658939832958</v>
      </c>
      <c r="N61" s="28"/>
    </row>
    <row r="62" spans="1:14" s="6" customFormat="1" ht="12" customHeight="1">
      <c r="A62" s="102"/>
      <c r="B62" s="62"/>
      <c r="C62" s="65"/>
      <c r="D62" s="61"/>
      <c r="E62" s="61"/>
      <c r="F62" s="64"/>
      <c r="G62" s="62"/>
      <c r="H62" s="66" t="s">
        <v>189</v>
      </c>
      <c r="I62" s="63"/>
      <c r="J62" s="63"/>
      <c r="K62" s="39"/>
      <c r="L62" s="39"/>
      <c r="M62" s="38"/>
      <c r="N62" s="28"/>
    </row>
    <row r="63" spans="1:14" s="6" customFormat="1" ht="12" customHeight="1">
      <c r="A63" s="103"/>
      <c r="B63" s="62"/>
      <c r="C63" s="65"/>
      <c r="D63" s="61"/>
      <c r="E63" s="61"/>
      <c r="F63" s="64"/>
      <c r="G63" s="62"/>
      <c r="H63" s="46" t="s">
        <v>45</v>
      </c>
      <c r="I63" s="63"/>
      <c r="J63" s="63"/>
      <c r="K63" s="39"/>
      <c r="L63" s="39"/>
      <c r="M63" s="38"/>
      <c r="N63" s="28"/>
    </row>
    <row r="64" spans="1:14" s="6" customFormat="1" ht="30.75" customHeight="1">
      <c r="A64" s="99" t="s">
        <v>214</v>
      </c>
      <c r="B64" s="100"/>
      <c r="C64" s="100"/>
      <c r="D64" s="100"/>
      <c r="E64" s="100"/>
      <c r="F64" s="100"/>
      <c r="G64" s="100"/>
      <c r="H64" s="75" t="s">
        <v>40</v>
      </c>
      <c r="I64" s="59" t="s">
        <v>221</v>
      </c>
      <c r="J64" s="59" t="s">
        <v>222</v>
      </c>
      <c r="K64" s="60">
        <f>K65+K66+K68</f>
        <v>805.21699999999987</v>
      </c>
      <c r="L64" s="60">
        <f>L65+L66+L68</f>
        <v>234.48599999999999</v>
      </c>
      <c r="M64" s="60">
        <f t="shared" ref="M64:M66" si="9">SUM(L64/K64*100)</f>
        <v>29.120845685076201</v>
      </c>
      <c r="N64" s="33"/>
    </row>
    <row r="65" spans="1:14" s="6" customFormat="1" ht="59.25" customHeight="1">
      <c r="A65" s="101" t="s">
        <v>208</v>
      </c>
      <c r="B65" s="37" t="s">
        <v>233</v>
      </c>
      <c r="C65" s="104">
        <v>100</v>
      </c>
      <c r="D65" s="61" t="s">
        <v>237</v>
      </c>
      <c r="E65" s="61" t="s">
        <v>237</v>
      </c>
      <c r="F65" s="62" t="s">
        <v>227</v>
      </c>
      <c r="G65" s="62" t="s">
        <v>263</v>
      </c>
      <c r="H65" s="46" t="s">
        <v>44</v>
      </c>
      <c r="I65" s="63" t="s">
        <v>221</v>
      </c>
      <c r="J65" s="63" t="s">
        <v>222</v>
      </c>
      <c r="K65" s="39">
        <v>514.29999999999995</v>
      </c>
      <c r="L65" s="39">
        <v>124.13</v>
      </c>
      <c r="M65" s="39">
        <f t="shared" si="9"/>
        <v>24.135718452265216</v>
      </c>
      <c r="N65" s="28"/>
    </row>
    <row r="66" spans="1:14" s="6" customFormat="1" ht="78.75" customHeight="1">
      <c r="A66" s="102"/>
      <c r="B66" s="37" t="s">
        <v>257</v>
      </c>
      <c r="C66" s="105"/>
      <c r="D66" s="61" t="s">
        <v>237</v>
      </c>
      <c r="E66" s="61" t="s">
        <v>237</v>
      </c>
      <c r="F66" s="64" t="s">
        <v>214</v>
      </c>
      <c r="G66" s="62" t="s">
        <v>263</v>
      </c>
      <c r="H66" s="46" t="s">
        <v>44</v>
      </c>
      <c r="I66" s="63" t="s">
        <v>221</v>
      </c>
      <c r="J66" s="63" t="s">
        <v>222</v>
      </c>
      <c r="K66" s="39">
        <v>290.91699999999997</v>
      </c>
      <c r="L66" s="39">
        <v>110.35599999999999</v>
      </c>
      <c r="M66" s="39">
        <f t="shared" si="9"/>
        <v>37.93384367362512</v>
      </c>
      <c r="N66" s="28"/>
    </row>
    <row r="67" spans="1:14" s="6" customFormat="1" ht="12" customHeight="1">
      <c r="A67" s="102"/>
      <c r="B67" s="62"/>
      <c r="C67" s="65"/>
      <c r="D67" s="61"/>
      <c r="E67" s="61"/>
      <c r="F67" s="64"/>
      <c r="G67" s="62"/>
      <c r="H67" s="65"/>
      <c r="I67" s="63"/>
      <c r="J67" s="63"/>
      <c r="K67" s="39"/>
      <c r="L67" s="39"/>
      <c r="M67" s="38"/>
      <c r="N67" s="28"/>
    </row>
    <row r="68" spans="1:14" s="6" customFormat="1" ht="12" customHeight="1">
      <c r="A68" s="103"/>
      <c r="B68" s="62"/>
      <c r="C68" s="65"/>
      <c r="D68" s="61"/>
      <c r="E68" s="61"/>
      <c r="F68" s="64"/>
      <c r="G68" s="62"/>
      <c r="H68" s="46" t="s">
        <v>45</v>
      </c>
      <c r="I68" s="63"/>
      <c r="J68" s="63"/>
      <c r="K68" s="39"/>
      <c r="L68" s="39"/>
      <c r="M68" s="38"/>
      <c r="N68" s="28"/>
    </row>
    <row r="69" spans="1:14" s="6" customFormat="1" ht="33" customHeight="1">
      <c r="A69" s="99" t="s">
        <v>215</v>
      </c>
      <c r="B69" s="100"/>
      <c r="C69" s="100"/>
      <c r="D69" s="100"/>
      <c r="E69" s="100"/>
      <c r="F69" s="100"/>
      <c r="G69" s="100"/>
      <c r="H69" s="71" t="s">
        <v>40</v>
      </c>
      <c r="I69" s="59" t="s">
        <v>221</v>
      </c>
      <c r="J69" s="59" t="s">
        <v>222</v>
      </c>
      <c r="K69" s="60">
        <f>K70+K71+K73</f>
        <v>952.49599999999998</v>
      </c>
      <c r="L69" s="60">
        <f>L70+L71+L73</f>
        <v>419.80399999999997</v>
      </c>
      <c r="M69" s="60">
        <f t="shared" ref="M69:M71" si="10">SUM(L69/K69*100)</f>
        <v>44.074095849221415</v>
      </c>
      <c r="N69" s="67"/>
    </row>
    <row r="70" spans="1:14" s="6" customFormat="1" ht="58.5" customHeight="1">
      <c r="A70" s="101" t="s">
        <v>210</v>
      </c>
      <c r="B70" s="37" t="s">
        <v>244</v>
      </c>
      <c r="C70" s="104">
        <v>100</v>
      </c>
      <c r="D70" s="61" t="s">
        <v>237</v>
      </c>
      <c r="E70" s="61" t="s">
        <v>237</v>
      </c>
      <c r="F70" s="62" t="s">
        <v>227</v>
      </c>
      <c r="G70" s="62" t="s">
        <v>263</v>
      </c>
      <c r="H70" s="46" t="s">
        <v>44</v>
      </c>
      <c r="I70" s="63" t="s">
        <v>221</v>
      </c>
      <c r="J70" s="63" t="s">
        <v>222</v>
      </c>
      <c r="K70" s="39">
        <v>635</v>
      </c>
      <c r="L70" s="39">
        <v>246.69300000000001</v>
      </c>
      <c r="M70" s="39">
        <f t="shared" si="10"/>
        <v>38.849291338582681</v>
      </c>
      <c r="N70" s="68"/>
    </row>
    <row r="71" spans="1:14" s="6" customFormat="1" ht="85.5" customHeight="1">
      <c r="A71" s="102"/>
      <c r="B71" s="37" t="s">
        <v>258</v>
      </c>
      <c r="C71" s="105"/>
      <c r="D71" s="61" t="s">
        <v>237</v>
      </c>
      <c r="E71" s="61" t="s">
        <v>237</v>
      </c>
      <c r="F71" s="64" t="s">
        <v>215</v>
      </c>
      <c r="G71" s="62" t="s">
        <v>263</v>
      </c>
      <c r="H71" s="46" t="s">
        <v>44</v>
      </c>
      <c r="I71" s="63" t="s">
        <v>221</v>
      </c>
      <c r="J71" s="63" t="s">
        <v>222</v>
      </c>
      <c r="K71" s="39">
        <v>317.49599999999998</v>
      </c>
      <c r="L71" s="39">
        <v>173.11099999999999</v>
      </c>
      <c r="M71" s="39">
        <f t="shared" si="10"/>
        <v>54.523836520775063</v>
      </c>
      <c r="N71" s="68"/>
    </row>
    <row r="72" spans="1:14" s="6" customFormat="1" ht="12" customHeight="1">
      <c r="A72" s="102"/>
      <c r="B72" s="37"/>
      <c r="C72" s="65"/>
      <c r="D72" s="61"/>
      <c r="E72" s="61"/>
      <c r="F72" s="64"/>
      <c r="G72" s="62"/>
      <c r="H72" s="66" t="s">
        <v>189</v>
      </c>
      <c r="I72" s="63"/>
      <c r="J72" s="63"/>
      <c r="K72" s="39"/>
      <c r="L72" s="39"/>
      <c r="M72" s="38"/>
      <c r="N72" s="68"/>
    </row>
    <row r="73" spans="1:14" s="6" customFormat="1" ht="12" customHeight="1">
      <c r="A73" s="103"/>
      <c r="B73" s="62"/>
      <c r="C73" s="65"/>
      <c r="D73" s="61"/>
      <c r="E73" s="61"/>
      <c r="F73" s="64"/>
      <c r="G73" s="62"/>
      <c r="H73" s="46" t="s">
        <v>45</v>
      </c>
      <c r="I73" s="63"/>
      <c r="J73" s="63"/>
      <c r="K73" s="39"/>
      <c r="L73" s="39"/>
      <c r="M73" s="38"/>
      <c r="N73" s="68"/>
    </row>
    <row r="74" spans="1:14" s="6" customFormat="1" ht="42.75" customHeight="1">
      <c r="A74" s="99" t="s">
        <v>226</v>
      </c>
      <c r="B74" s="100"/>
      <c r="C74" s="100"/>
      <c r="D74" s="100"/>
      <c r="E74" s="100"/>
      <c r="F74" s="100"/>
      <c r="G74" s="100"/>
      <c r="H74" s="70" t="s">
        <v>40</v>
      </c>
      <c r="I74" s="59" t="s">
        <v>221</v>
      </c>
      <c r="J74" s="59" t="s">
        <v>222</v>
      </c>
      <c r="K74" s="60">
        <f>K75+K76+K78</f>
        <v>962.76700000000005</v>
      </c>
      <c r="L74" s="60">
        <f>L75+L76+L78</f>
        <v>310.80799999999999</v>
      </c>
      <c r="M74" s="60">
        <f t="shared" ref="M74:M76" si="11">SUM(L74/K74*100)</f>
        <v>32.282784931348914</v>
      </c>
      <c r="N74" s="50"/>
    </row>
    <row r="75" spans="1:14" s="6" customFormat="1" ht="60.75" customHeight="1">
      <c r="A75" s="101" t="s">
        <v>209</v>
      </c>
      <c r="B75" s="46" t="s">
        <v>234</v>
      </c>
      <c r="C75" s="104">
        <v>100</v>
      </c>
      <c r="D75" s="61" t="s">
        <v>237</v>
      </c>
      <c r="E75" s="61" t="s">
        <v>237</v>
      </c>
      <c r="F75" s="62" t="s">
        <v>227</v>
      </c>
      <c r="G75" s="62" t="s">
        <v>263</v>
      </c>
      <c r="H75" s="46" t="s">
        <v>219</v>
      </c>
      <c r="I75" s="63" t="s">
        <v>221</v>
      </c>
      <c r="J75" s="63" t="s">
        <v>222</v>
      </c>
      <c r="K75" s="39">
        <v>457.7</v>
      </c>
      <c r="L75" s="39">
        <v>157.30000000000001</v>
      </c>
      <c r="M75" s="39">
        <f t="shared" si="11"/>
        <v>34.367489622023164</v>
      </c>
      <c r="N75" s="28"/>
    </row>
    <row r="76" spans="1:14" s="6" customFormat="1" ht="82.5" customHeight="1">
      <c r="A76" s="102"/>
      <c r="B76" s="46" t="s">
        <v>259</v>
      </c>
      <c r="C76" s="105"/>
      <c r="D76" s="61" t="s">
        <v>237</v>
      </c>
      <c r="E76" s="61" t="s">
        <v>237</v>
      </c>
      <c r="F76" s="64" t="s">
        <v>226</v>
      </c>
      <c r="G76" s="62" t="s">
        <v>263</v>
      </c>
      <c r="H76" s="46" t="s">
        <v>225</v>
      </c>
      <c r="I76" s="63" t="s">
        <v>221</v>
      </c>
      <c r="J76" s="63" t="s">
        <v>222</v>
      </c>
      <c r="K76" s="39">
        <v>505.06700000000001</v>
      </c>
      <c r="L76" s="39">
        <v>153.50800000000001</v>
      </c>
      <c r="M76" s="39">
        <f t="shared" si="11"/>
        <v>30.393591345306664</v>
      </c>
      <c r="N76" s="28"/>
    </row>
    <row r="77" spans="1:14" s="6" customFormat="1" ht="12" customHeight="1">
      <c r="A77" s="102"/>
      <c r="B77" s="46"/>
      <c r="C77" s="65"/>
      <c r="D77" s="61"/>
      <c r="E77" s="61"/>
      <c r="F77" s="64"/>
      <c r="G77" s="62"/>
      <c r="H77" s="66" t="s">
        <v>189</v>
      </c>
      <c r="I77" s="63"/>
      <c r="J77" s="63"/>
      <c r="K77" s="39"/>
      <c r="L77" s="39"/>
      <c r="M77" s="38"/>
      <c r="N77" s="28"/>
    </row>
    <row r="78" spans="1:14" s="6" customFormat="1" ht="12" customHeight="1">
      <c r="A78" s="103"/>
      <c r="B78" s="62"/>
      <c r="C78" s="65"/>
      <c r="D78" s="61"/>
      <c r="E78" s="61"/>
      <c r="F78" s="64"/>
      <c r="G78" s="62"/>
      <c r="H78" s="46" t="s">
        <v>45</v>
      </c>
      <c r="I78" s="63"/>
      <c r="J78" s="63"/>
      <c r="K78" s="39"/>
      <c r="L78" s="39"/>
      <c r="M78" s="38"/>
      <c r="N78" s="28"/>
    </row>
    <row r="79" spans="1:14" s="6" customFormat="1" ht="29.25" customHeight="1">
      <c r="A79" s="99" t="s">
        <v>216</v>
      </c>
      <c r="B79" s="100"/>
      <c r="C79" s="100"/>
      <c r="D79" s="100"/>
      <c r="E79" s="100"/>
      <c r="F79" s="100"/>
      <c r="G79" s="100"/>
      <c r="H79" s="71" t="s">
        <v>40</v>
      </c>
      <c r="I79" s="59" t="s">
        <v>221</v>
      </c>
      <c r="J79" s="59" t="s">
        <v>222</v>
      </c>
      <c r="K79" s="60">
        <f>K80+K81+K83</f>
        <v>1073.5790000000002</v>
      </c>
      <c r="L79" s="60">
        <f>L80+L81+L83</f>
        <v>452.88100000000003</v>
      </c>
      <c r="M79" s="60">
        <f t="shared" ref="M79:M81" si="12">SUM(L79/K79*100)</f>
        <v>42.184226777908279</v>
      </c>
      <c r="N79" s="33"/>
    </row>
    <row r="80" spans="1:14" s="6" customFormat="1" ht="59.25" customHeight="1">
      <c r="A80" s="101" t="s">
        <v>211</v>
      </c>
      <c r="B80" s="37" t="s">
        <v>249</v>
      </c>
      <c r="C80" s="104">
        <v>100</v>
      </c>
      <c r="D80" s="61" t="s">
        <v>237</v>
      </c>
      <c r="E80" s="61" t="s">
        <v>237</v>
      </c>
      <c r="F80" s="62" t="s">
        <v>227</v>
      </c>
      <c r="G80" s="62" t="s">
        <v>263</v>
      </c>
      <c r="H80" s="46" t="s">
        <v>44</v>
      </c>
      <c r="I80" s="63" t="s">
        <v>221</v>
      </c>
      <c r="J80" s="63" t="s">
        <v>222</v>
      </c>
      <c r="K80" s="39">
        <v>678.2</v>
      </c>
      <c r="L80" s="39">
        <v>259.64800000000002</v>
      </c>
      <c r="M80" s="39">
        <f t="shared" si="12"/>
        <v>38.284871719256856</v>
      </c>
      <c r="N80" s="28"/>
    </row>
    <row r="81" spans="1:14" s="6" customFormat="1" ht="81.75" customHeight="1">
      <c r="A81" s="102"/>
      <c r="B81" s="37" t="s">
        <v>260</v>
      </c>
      <c r="C81" s="105"/>
      <c r="D81" s="61" t="s">
        <v>237</v>
      </c>
      <c r="E81" s="61" t="s">
        <v>237</v>
      </c>
      <c r="F81" s="64" t="s">
        <v>216</v>
      </c>
      <c r="G81" s="62" t="s">
        <v>263</v>
      </c>
      <c r="H81" s="46" t="s">
        <v>44</v>
      </c>
      <c r="I81" s="63" t="s">
        <v>221</v>
      </c>
      <c r="J81" s="63" t="s">
        <v>222</v>
      </c>
      <c r="K81" s="39">
        <v>395.37900000000002</v>
      </c>
      <c r="L81" s="39">
        <v>193.233</v>
      </c>
      <c r="M81" s="39">
        <f t="shared" si="12"/>
        <v>48.872853641695691</v>
      </c>
      <c r="N81" s="28"/>
    </row>
    <row r="82" spans="1:14" s="6" customFormat="1" ht="12" customHeight="1">
      <c r="A82" s="102"/>
      <c r="B82" s="62"/>
      <c r="C82" s="65"/>
      <c r="D82" s="61"/>
      <c r="E82" s="61"/>
      <c r="F82" s="64"/>
      <c r="G82" s="62"/>
      <c r="H82" s="66" t="s">
        <v>189</v>
      </c>
      <c r="I82" s="63"/>
      <c r="J82" s="63"/>
      <c r="K82" s="39"/>
      <c r="L82" s="39"/>
      <c r="M82" s="38"/>
      <c r="N82" s="28"/>
    </row>
    <row r="83" spans="1:14" s="6" customFormat="1" ht="12" customHeight="1">
      <c r="A83" s="103"/>
      <c r="B83" s="62"/>
      <c r="C83" s="65"/>
      <c r="D83" s="61"/>
      <c r="E83" s="61"/>
      <c r="F83" s="64"/>
      <c r="G83" s="62"/>
      <c r="H83" s="46" t="s">
        <v>45</v>
      </c>
      <c r="I83" s="63"/>
      <c r="J83" s="63"/>
      <c r="K83" s="39"/>
      <c r="L83" s="39"/>
      <c r="M83" s="38"/>
      <c r="N83" s="28"/>
    </row>
    <row r="84" spans="1:14" s="6" customFormat="1" ht="15" customHeight="1">
      <c r="A84" s="99" t="s">
        <v>217</v>
      </c>
      <c r="B84" s="100"/>
      <c r="C84" s="100"/>
      <c r="D84" s="100"/>
      <c r="E84" s="100"/>
      <c r="F84" s="100"/>
      <c r="G84" s="100"/>
      <c r="H84" s="72" t="s">
        <v>40</v>
      </c>
      <c r="I84" s="59" t="s">
        <v>221</v>
      </c>
      <c r="J84" s="59" t="s">
        <v>222</v>
      </c>
      <c r="K84" s="60">
        <f>K85+K86+K88</f>
        <v>1738.5349999999999</v>
      </c>
      <c r="L84" s="60">
        <f>L85+L86+L88</f>
        <v>701.41800000000001</v>
      </c>
      <c r="M84" s="60">
        <f t="shared" ref="M84:M86" si="13">SUM(L84/K84*100)</f>
        <v>40.345348238603194</v>
      </c>
      <c r="N84" s="33"/>
    </row>
    <row r="85" spans="1:14" s="6" customFormat="1" ht="59.25" customHeight="1">
      <c r="A85" s="101" t="s">
        <v>212</v>
      </c>
      <c r="B85" s="37" t="s">
        <v>245</v>
      </c>
      <c r="C85" s="104">
        <v>100</v>
      </c>
      <c r="D85" s="61" t="s">
        <v>237</v>
      </c>
      <c r="E85" s="61" t="s">
        <v>237</v>
      </c>
      <c r="F85" s="62" t="s">
        <v>227</v>
      </c>
      <c r="G85" s="62" t="s">
        <v>263</v>
      </c>
      <c r="H85" s="46" t="s">
        <v>44</v>
      </c>
      <c r="I85" s="63" t="s">
        <v>221</v>
      </c>
      <c r="J85" s="63" t="s">
        <v>222</v>
      </c>
      <c r="K85" s="39">
        <v>835.5</v>
      </c>
      <c r="L85" s="39">
        <v>255.59</v>
      </c>
      <c r="M85" s="39">
        <f t="shared" si="13"/>
        <v>30.591262716935969</v>
      </c>
      <c r="N85" s="28"/>
    </row>
    <row r="86" spans="1:14" s="6" customFormat="1" ht="80.25" customHeight="1">
      <c r="A86" s="102"/>
      <c r="B86" s="37" t="s">
        <v>261</v>
      </c>
      <c r="C86" s="105"/>
      <c r="D86" s="61" t="s">
        <v>237</v>
      </c>
      <c r="E86" s="61" t="s">
        <v>237</v>
      </c>
      <c r="F86" s="64" t="s">
        <v>230</v>
      </c>
      <c r="G86" s="62" t="s">
        <v>263</v>
      </c>
      <c r="H86" s="46" t="s">
        <v>44</v>
      </c>
      <c r="I86" s="63" t="s">
        <v>221</v>
      </c>
      <c r="J86" s="63" t="s">
        <v>222</v>
      </c>
      <c r="K86" s="39">
        <v>903.03499999999997</v>
      </c>
      <c r="L86" s="39">
        <v>445.82799999999997</v>
      </c>
      <c r="M86" s="39">
        <f t="shared" si="13"/>
        <v>49.369957975050802</v>
      </c>
      <c r="N86" s="28"/>
    </row>
    <row r="87" spans="1:14" s="6" customFormat="1" ht="12" customHeight="1">
      <c r="A87" s="102"/>
      <c r="B87" s="62"/>
      <c r="C87" s="65"/>
      <c r="D87" s="61"/>
      <c r="E87" s="61"/>
      <c r="F87" s="64"/>
      <c r="G87" s="62"/>
      <c r="H87" s="66" t="s">
        <v>189</v>
      </c>
      <c r="I87" s="63"/>
      <c r="J87" s="63"/>
      <c r="K87" s="39"/>
      <c r="L87" s="39"/>
      <c r="M87" s="38"/>
      <c r="N87" s="28"/>
    </row>
    <row r="88" spans="1:14" s="6" customFormat="1" ht="12" customHeight="1">
      <c r="A88" s="103"/>
      <c r="B88" s="62"/>
      <c r="C88" s="65"/>
      <c r="D88" s="61"/>
      <c r="E88" s="61"/>
      <c r="F88" s="64"/>
      <c r="G88" s="62"/>
      <c r="H88" s="46" t="s">
        <v>45</v>
      </c>
      <c r="I88" s="63"/>
      <c r="J88" s="63"/>
      <c r="K88" s="39"/>
      <c r="L88" s="39"/>
      <c r="M88" s="38"/>
      <c r="N88" s="28"/>
    </row>
    <row r="89" spans="1:14" s="6" customFormat="1" ht="27" customHeight="1">
      <c r="A89" s="99" t="s">
        <v>218</v>
      </c>
      <c r="B89" s="100"/>
      <c r="C89" s="100"/>
      <c r="D89" s="100"/>
      <c r="E89" s="100"/>
      <c r="F89" s="100"/>
      <c r="G89" s="100"/>
      <c r="H89" s="75" t="s">
        <v>40</v>
      </c>
      <c r="I89" s="59" t="s">
        <v>221</v>
      </c>
      <c r="J89" s="59" t="s">
        <v>222</v>
      </c>
      <c r="K89" s="60">
        <f>K90+K91+K93</f>
        <v>1176.7670000000001</v>
      </c>
      <c r="L89" s="60">
        <f>L90+L91+L93</f>
        <v>416.11099999999999</v>
      </c>
      <c r="M89" s="60">
        <f t="shared" ref="M89:M91" si="14">SUM(L89/K89*100)</f>
        <v>35.360525915495586</v>
      </c>
      <c r="N89" s="33"/>
    </row>
    <row r="90" spans="1:14" s="6" customFormat="1" ht="59.25" customHeight="1">
      <c r="A90" s="101" t="s">
        <v>213</v>
      </c>
      <c r="B90" s="37" t="s">
        <v>235</v>
      </c>
      <c r="C90" s="104">
        <v>100</v>
      </c>
      <c r="D90" s="61" t="s">
        <v>237</v>
      </c>
      <c r="E90" s="61" t="s">
        <v>237</v>
      </c>
      <c r="F90" s="62" t="s">
        <v>227</v>
      </c>
      <c r="G90" s="62" t="s">
        <v>236</v>
      </c>
      <c r="H90" s="46" t="s">
        <v>44</v>
      </c>
      <c r="I90" s="63" t="s">
        <v>221</v>
      </c>
      <c r="J90" s="63" t="s">
        <v>222</v>
      </c>
      <c r="K90" s="39">
        <v>571.5</v>
      </c>
      <c r="L90" s="39">
        <v>142.874</v>
      </c>
      <c r="M90" s="39">
        <f t="shared" si="14"/>
        <v>24.999825021872265</v>
      </c>
      <c r="N90" s="28"/>
    </row>
    <row r="91" spans="1:14" s="6" customFormat="1" ht="83.25" customHeight="1">
      <c r="A91" s="102"/>
      <c r="B91" s="37" t="s">
        <v>262</v>
      </c>
      <c r="C91" s="105"/>
      <c r="D91" s="61" t="s">
        <v>237</v>
      </c>
      <c r="E91" s="61" t="s">
        <v>237</v>
      </c>
      <c r="F91" s="64" t="s">
        <v>218</v>
      </c>
      <c r="G91" s="62" t="s">
        <v>236</v>
      </c>
      <c r="H91" s="46" t="s">
        <v>44</v>
      </c>
      <c r="I91" s="63" t="s">
        <v>221</v>
      </c>
      <c r="J91" s="63" t="s">
        <v>222</v>
      </c>
      <c r="K91" s="39">
        <v>605.26700000000005</v>
      </c>
      <c r="L91" s="39">
        <v>273.23700000000002</v>
      </c>
      <c r="M91" s="39">
        <f t="shared" si="14"/>
        <v>45.14321778653057</v>
      </c>
      <c r="N91" s="28"/>
    </row>
    <row r="92" spans="1:14" s="6" customFormat="1" ht="12" customHeight="1">
      <c r="A92" s="103"/>
      <c r="B92" s="37"/>
      <c r="C92" s="65"/>
      <c r="D92" s="61"/>
      <c r="E92" s="61"/>
      <c r="F92" s="64"/>
      <c r="G92" s="62"/>
      <c r="H92" s="66" t="s">
        <v>189</v>
      </c>
      <c r="I92" s="63"/>
      <c r="J92" s="63"/>
      <c r="K92" s="38"/>
      <c r="L92" s="38"/>
      <c r="M92" s="38"/>
      <c r="N92" s="28"/>
    </row>
    <row r="93" spans="1:14" s="6" customFormat="1" ht="12" customHeight="1">
      <c r="A93" s="42"/>
      <c r="B93" s="42"/>
      <c r="C93" s="43"/>
      <c r="D93" s="47"/>
      <c r="E93" s="47"/>
      <c r="F93" s="44"/>
      <c r="G93" s="42"/>
      <c r="H93" s="45" t="s">
        <v>45</v>
      </c>
      <c r="I93" s="29"/>
      <c r="J93" s="29"/>
      <c r="K93" s="31"/>
      <c r="L93" s="31"/>
      <c r="M93" s="31"/>
      <c r="N93" s="28"/>
    </row>
    <row r="94" spans="1:14" s="6" customFormat="1">
      <c r="A94" s="78" t="s">
        <v>139</v>
      </c>
      <c r="B94" s="85"/>
      <c r="C94" s="85"/>
      <c r="D94" s="85"/>
      <c r="E94" s="85"/>
      <c r="F94" s="85"/>
      <c r="G94" s="85"/>
      <c r="H94" s="34" t="s">
        <v>39</v>
      </c>
      <c r="I94" s="29"/>
      <c r="J94" s="29"/>
      <c r="K94" s="32"/>
      <c r="L94" s="32"/>
      <c r="M94" s="32"/>
      <c r="N94" s="33"/>
    </row>
    <row r="95" spans="1:14" s="6" customFormat="1">
      <c r="A95" s="78" t="s">
        <v>46</v>
      </c>
      <c r="B95" s="85"/>
      <c r="C95" s="85"/>
      <c r="D95" s="85"/>
      <c r="E95" s="85"/>
      <c r="F95" s="85"/>
      <c r="G95" s="85"/>
      <c r="H95" s="34" t="s">
        <v>40</v>
      </c>
      <c r="I95" s="29"/>
      <c r="J95" s="29"/>
      <c r="K95" s="32"/>
      <c r="L95" s="32"/>
      <c r="M95" s="32"/>
      <c r="N95" s="33"/>
    </row>
    <row r="96" spans="1:14" s="6" customFormat="1" ht="12" customHeight="1">
      <c r="A96" s="29"/>
      <c r="B96" s="29"/>
      <c r="C96" s="28"/>
      <c r="D96" s="29"/>
      <c r="E96" s="29"/>
      <c r="F96" s="30"/>
      <c r="G96" s="29"/>
      <c r="H96" s="34" t="s">
        <v>44</v>
      </c>
      <c r="I96" s="29"/>
      <c r="J96" s="29"/>
      <c r="K96" s="31"/>
      <c r="L96" s="31"/>
      <c r="M96" s="31"/>
      <c r="N96" s="28"/>
    </row>
    <row r="97" spans="1:14" s="6" customFormat="1" ht="12" customHeight="1">
      <c r="A97" s="29"/>
      <c r="B97" s="29"/>
      <c r="C97" s="28"/>
      <c r="D97" s="29"/>
      <c r="E97" s="29"/>
      <c r="F97" s="30"/>
      <c r="G97" s="29"/>
      <c r="H97" s="11"/>
      <c r="I97" s="29"/>
      <c r="J97" s="29"/>
      <c r="K97" s="31"/>
      <c r="L97" s="31"/>
      <c r="M97" s="31"/>
      <c r="N97" s="28"/>
    </row>
    <row r="98" spans="1:14" s="6" customFormat="1" ht="12" customHeight="1">
      <c r="A98" s="29"/>
      <c r="B98" s="29"/>
      <c r="C98" s="28"/>
      <c r="D98" s="29"/>
      <c r="E98" s="29"/>
      <c r="F98" s="30"/>
      <c r="G98" s="29"/>
      <c r="H98" s="34" t="s">
        <v>45</v>
      </c>
      <c r="I98" s="29"/>
      <c r="J98" s="29"/>
      <c r="K98" s="31"/>
      <c r="L98" s="31"/>
      <c r="M98" s="31"/>
      <c r="N98" s="28"/>
    </row>
    <row r="99" spans="1:14" s="6" customFormat="1">
      <c r="A99" s="78" t="s">
        <v>140</v>
      </c>
      <c r="B99" s="85"/>
      <c r="C99" s="85"/>
      <c r="D99" s="85"/>
      <c r="E99" s="85"/>
      <c r="F99" s="85"/>
      <c r="G99" s="85"/>
      <c r="H99" s="34" t="s">
        <v>39</v>
      </c>
      <c r="I99" s="29"/>
      <c r="J99" s="29"/>
      <c r="K99" s="32"/>
      <c r="L99" s="32"/>
      <c r="M99" s="32"/>
      <c r="N99" s="33"/>
    </row>
    <row r="100" spans="1:14" s="6" customFormat="1">
      <c r="A100" s="78" t="s">
        <v>46</v>
      </c>
      <c r="B100" s="85"/>
      <c r="C100" s="85"/>
      <c r="D100" s="85"/>
      <c r="E100" s="85"/>
      <c r="F100" s="85"/>
      <c r="G100" s="85"/>
      <c r="H100" s="34" t="s">
        <v>40</v>
      </c>
      <c r="I100" s="29"/>
      <c r="J100" s="29"/>
      <c r="K100" s="32"/>
      <c r="L100" s="32"/>
      <c r="M100" s="32"/>
      <c r="N100" s="33"/>
    </row>
    <row r="101" spans="1:14" s="6" customFormat="1" ht="12" customHeight="1">
      <c r="A101" s="29"/>
      <c r="B101" s="29"/>
      <c r="C101" s="28"/>
      <c r="D101" s="29"/>
      <c r="E101" s="29"/>
      <c r="F101" s="30"/>
      <c r="G101" s="29"/>
      <c r="H101" s="34" t="s">
        <v>44</v>
      </c>
      <c r="I101" s="29"/>
      <c r="J101" s="29"/>
      <c r="K101" s="31"/>
      <c r="L101" s="31"/>
      <c r="M101" s="31"/>
      <c r="N101" s="28"/>
    </row>
    <row r="102" spans="1:14" s="6" customFormat="1" ht="12" customHeight="1">
      <c r="A102" s="29"/>
      <c r="B102" s="29"/>
      <c r="C102" s="28"/>
      <c r="D102" s="29"/>
      <c r="E102" s="29"/>
      <c r="F102" s="30"/>
      <c r="G102" s="29"/>
      <c r="H102" s="11"/>
      <c r="I102" s="29"/>
      <c r="J102" s="29"/>
      <c r="K102" s="31"/>
      <c r="L102" s="31"/>
      <c r="M102" s="31"/>
      <c r="N102" s="28"/>
    </row>
    <row r="103" spans="1:14" s="6" customFormat="1" ht="12" customHeight="1">
      <c r="A103" s="29"/>
      <c r="B103" s="29"/>
      <c r="C103" s="28"/>
      <c r="D103" s="29"/>
      <c r="E103" s="29"/>
      <c r="F103" s="30"/>
      <c r="G103" s="29"/>
      <c r="H103" s="34" t="s">
        <v>45</v>
      </c>
      <c r="I103" s="29"/>
      <c r="J103" s="29"/>
      <c r="K103" s="31"/>
      <c r="L103" s="31"/>
      <c r="M103" s="31"/>
      <c r="N103" s="28"/>
    </row>
    <row r="104" spans="1:14" s="6" customFormat="1">
      <c r="A104" s="78" t="s">
        <v>52</v>
      </c>
      <c r="B104" s="85"/>
      <c r="C104" s="85"/>
      <c r="D104" s="85"/>
      <c r="E104" s="85"/>
      <c r="F104" s="85"/>
      <c r="G104" s="85"/>
      <c r="H104" s="34" t="s">
        <v>39</v>
      </c>
      <c r="I104" s="29"/>
      <c r="J104" s="29"/>
      <c r="K104" s="32"/>
      <c r="L104" s="32"/>
      <c r="M104" s="32"/>
      <c r="N104" s="33"/>
    </row>
    <row r="105" spans="1:14" s="6" customFormat="1">
      <c r="A105" s="78" t="s">
        <v>46</v>
      </c>
      <c r="B105" s="85"/>
      <c r="C105" s="85"/>
      <c r="D105" s="85"/>
      <c r="E105" s="85"/>
      <c r="F105" s="85"/>
      <c r="G105" s="85"/>
      <c r="H105" s="34" t="s">
        <v>40</v>
      </c>
      <c r="I105" s="29"/>
      <c r="J105" s="29"/>
      <c r="K105" s="32"/>
      <c r="L105" s="32"/>
      <c r="M105" s="32"/>
      <c r="N105" s="33"/>
    </row>
    <row r="106" spans="1:14" s="6" customFormat="1" ht="12" customHeight="1">
      <c r="A106" s="29"/>
      <c r="B106" s="29"/>
      <c r="C106" s="28"/>
      <c r="D106" s="29"/>
      <c r="E106" s="29"/>
      <c r="F106" s="30"/>
      <c r="G106" s="29"/>
      <c r="H106" s="34" t="s">
        <v>44</v>
      </c>
      <c r="I106" s="29"/>
      <c r="J106" s="29"/>
      <c r="K106" s="31"/>
      <c r="L106" s="31"/>
      <c r="M106" s="31"/>
      <c r="N106" s="28"/>
    </row>
    <row r="107" spans="1:14" s="6" customFormat="1" ht="12" customHeight="1">
      <c r="A107" s="29"/>
      <c r="B107" s="29"/>
      <c r="C107" s="28"/>
      <c r="D107" s="29"/>
      <c r="E107" s="29"/>
      <c r="F107" s="30"/>
      <c r="G107" s="29"/>
      <c r="H107" s="11"/>
      <c r="I107" s="29"/>
      <c r="J107" s="29"/>
      <c r="K107" s="31"/>
      <c r="L107" s="31"/>
      <c r="M107" s="31"/>
      <c r="N107" s="28"/>
    </row>
    <row r="108" spans="1:14" s="6" customFormat="1" ht="12" customHeight="1">
      <c r="A108" s="29"/>
      <c r="B108" s="29"/>
      <c r="C108" s="28"/>
      <c r="D108" s="29"/>
      <c r="E108" s="29"/>
      <c r="F108" s="30"/>
      <c r="G108" s="29"/>
      <c r="H108" s="34" t="s">
        <v>45</v>
      </c>
      <c r="I108" s="29"/>
      <c r="J108" s="29"/>
      <c r="K108" s="31"/>
      <c r="L108" s="31"/>
      <c r="M108" s="31"/>
      <c r="N108" s="28"/>
    </row>
    <row r="109" spans="1:14" s="6" customFormat="1">
      <c r="A109" s="78" t="s">
        <v>141</v>
      </c>
      <c r="B109" s="85"/>
      <c r="C109" s="85"/>
      <c r="D109" s="85"/>
      <c r="E109" s="85"/>
      <c r="F109" s="85"/>
      <c r="G109" s="85"/>
      <c r="H109" s="34" t="s">
        <v>39</v>
      </c>
      <c r="I109" s="29"/>
      <c r="J109" s="29"/>
      <c r="K109" s="32"/>
      <c r="L109" s="32"/>
      <c r="M109" s="32"/>
      <c r="N109" s="33"/>
    </row>
    <row r="110" spans="1:14" s="6" customFormat="1">
      <c r="A110" s="78" t="s">
        <v>46</v>
      </c>
      <c r="B110" s="85"/>
      <c r="C110" s="85"/>
      <c r="D110" s="85"/>
      <c r="E110" s="85"/>
      <c r="F110" s="85"/>
      <c r="G110" s="85"/>
      <c r="H110" s="34" t="s">
        <v>40</v>
      </c>
      <c r="I110" s="29"/>
      <c r="J110" s="29"/>
      <c r="K110" s="32"/>
      <c r="L110" s="32"/>
      <c r="M110" s="32"/>
      <c r="N110" s="33"/>
    </row>
    <row r="111" spans="1:14" s="6" customFormat="1" ht="12" customHeight="1">
      <c r="A111" s="29"/>
      <c r="B111" s="29"/>
      <c r="C111" s="28"/>
      <c r="D111" s="29"/>
      <c r="E111" s="29"/>
      <c r="F111" s="30"/>
      <c r="G111" s="29"/>
      <c r="H111" s="34" t="s">
        <v>44</v>
      </c>
      <c r="I111" s="29"/>
      <c r="J111" s="29"/>
      <c r="K111" s="31"/>
      <c r="L111" s="31"/>
      <c r="M111" s="31"/>
      <c r="N111" s="28"/>
    </row>
    <row r="112" spans="1:14" s="6" customFormat="1" ht="12" customHeight="1">
      <c r="A112" s="29"/>
      <c r="B112" s="29"/>
      <c r="C112" s="28"/>
      <c r="D112" s="29"/>
      <c r="E112" s="29"/>
      <c r="F112" s="30"/>
      <c r="G112" s="29"/>
      <c r="H112" s="11"/>
      <c r="I112" s="29"/>
      <c r="J112" s="29"/>
      <c r="K112" s="31"/>
      <c r="L112" s="31"/>
      <c r="M112" s="31"/>
      <c r="N112" s="28"/>
    </row>
    <row r="113" spans="1:14" s="6" customFormat="1" ht="12" customHeight="1">
      <c r="A113" s="29"/>
      <c r="B113" s="29"/>
      <c r="C113" s="28"/>
      <c r="D113" s="29"/>
      <c r="E113" s="29"/>
      <c r="F113" s="30"/>
      <c r="G113" s="29"/>
      <c r="H113" s="34" t="s">
        <v>45</v>
      </c>
      <c r="I113" s="29"/>
      <c r="J113" s="29"/>
      <c r="K113" s="31"/>
      <c r="L113" s="31"/>
      <c r="M113" s="31"/>
      <c r="N113" s="28"/>
    </row>
    <row r="114" spans="1:14" s="6" customFormat="1">
      <c r="A114" s="78" t="s">
        <v>53</v>
      </c>
      <c r="B114" s="85"/>
      <c r="C114" s="85"/>
      <c r="D114" s="85"/>
      <c r="E114" s="85"/>
      <c r="F114" s="85"/>
      <c r="G114" s="85"/>
      <c r="H114" s="34" t="s">
        <v>39</v>
      </c>
      <c r="I114" s="29"/>
      <c r="J114" s="29"/>
      <c r="K114" s="32"/>
      <c r="L114" s="32"/>
      <c r="M114" s="32"/>
      <c r="N114" s="33"/>
    </row>
    <row r="115" spans="1:14" s="6" customFormat="1">
      <c r="A115" s="78" t="s">
        <v>46</v>
      </c>
      <c r="B115" s="85"/>
      <c r="C115" s="85"/>
      <c r="D115" s="85"/>
      <c r="E115" s="85"/>
      <c r="F115" s="85"/>
      <c r="G115" s="85"/>
      <c r="H115" s="34" t="s">
        <v>40</v>
      </c>
      <c r="I115" s="29"/>
      <c r="J115" s="29"/>
      <c r="K115" s="32"/>
      <c r="L115" s="32"/>
      <c r="M115" s="32"/>
      <c r="N115" s="33"/>
    </row>
    <row r="116" spans="1:14" s="6" customFormat="1" ht="12" customHeight="1">
      <c r="A116" s="29"/>
      <c r="B116" s="29"/>
      <c r="C116" s="28"/>
      <c r="D116" s="29"/>
      <c r="E116" s="29"/>
      <c r="F116" s="30"/>
      <c r="G116" s="29"/>
      <c r="H116" s="34" t="s">
        <v>44</v>
      </c>
      <c r="I116" s="29"/>
      <c r="J116" s="29"/>
      <c r="K116" s="31"/>
      <c r="L116" s="31"/>
      <c r="M116" s="31"/>
      <c r="N116" s="28"/>
    </row>
    <row r="117" spans="1:14" s="6" customFormat="1" ht="12" customHeight="1">
      <c r="A117" s="29"/>
      <c r="B117" s="29"/>
      <c r="C117" s="28"/>
      <c r="D117" s="29"/>
      <c r="E117" s="29"/>
      <c r="F117" s="30"/>
      <c r="G117" s="29"/>
      <c r="H117" s="11"/>
      <c r="I117" s="29"/>
      <c r="J117" s="29"/>
      <c r="K117" s="31"/>
      <c r="L117" s="31"/>
      <c r="M117" s="31"/>
      <c r="N117" s="28"/>
    </row>
    <row r="118" spans="1:14" s="6" customFormat="1" ht="12" customHeight="1">
      <c r="A118" s="29"/>
      <c r="B118" s="29"/>
      <c r="C118" s="28"/>
      <c r="D118" s="29"/>
      <c r="E118" s="29"/>
      <c r="F118" s="30"/>
      <c r="G118" s="29"/>
      <c r="H118" s="34" t="s">
        <v>45</v>
      </c>
      <c r="I118" s="29"/>
      <c r="J118" s="29"/>
      <c r="K118" s="31"/>
      <c r="L118" s="31"/>
      <c r="M118" s="31"/>
      <c r="N118" s="28"/>
    </row>
  </sheetData>
  <mergeCells count="78">
    <mergeCell ref="A85:A88"/>
    <mergeCell ref="A40:A43"/>
    <mergeCell ref="A30:A33"/>
    <mergeCell ref="A35:A38"/>
    <mergeCell ref="A45:A48"/>
    <mergeCell ref="A50:A53"/>
    <mergeCell ref="A55:A58"/>
    <mergeCell ref="A60:A63"/>
    <mergeCell ref="C90:C91"/>
    <mergeCell ref="C30:C31"/>
    <mergeCell ref="C80:C81"/>
    <mergeCell ref="C35:C36"/>
    <mergeCell ref="C60:C61"/>
    <mergeCell ref="C65:C66"/>
    <mergeCell ref="C55:C56"/>
    <mergeCell ref="C50:C51"/>
    <mergeCell ref="C40:C41"/>
    <mergeCell ref="C45:C46"/>
    <mergeCell ref="A34:G34"/>
    <mergeCell ref="A65:A68"/>
    <mergeCell ref="A70:A73"/>
    <mergeCell ref="A75:A78"/>
    <mergeCell ref="A80:A83"/>
    <mergeCell ref="A84:G84"/>
    <mergeCell ref="A110:G110"/>
    <mergeCell ref="A109:G109"/>
    <mergeCell ref="A114:G114"/>
    <mergeCell ref="A115:G115"/>
    <mergeCell ref="A2:N2"/>
    <mergeCell ref="A3:N3"/>
    <mergeCell ref="C4:C6"/>
    <mergeCell ref="A8:G8"/>
    <mergeCell ref="A4:A6"/>
    <mergeCell ref="A14:G14"/>
    <mergeCell ref="A19:G19"/>
    <mergeCell ref="A39:G39"/>
    <mergeCell ref="A59:G59"/>
    <mergeCell ref="A79:G79"/>
    <mergeCell ref="A90:A92"/>
    <mergeCell ref="C20:C21"/>
    <mergeCell ref="A89:G89"/>
    <mergeCell ref="A15:A18"/>
    <mergeCell ref="A20:A23"/>
    <mergeCell ref="A64:G64"/>
    <mergeCell ref="A69:G69"/>
    <mergeCell ref="A74:G74"/>
    <mergeCell ref="A44:G44"/>
    <mergeCell ref="A49:G49"/>
    <mergeCell ref="A54:G54"/>
    <mergeCell ref="C15:C16"/>
    <mergeCell ref="C25:C26"/>
    <mergeCell ref="C75:C76"/>
    <mergeCell ref="C70:C71"/>
    <mergeCell ref="C85:C86"/>
    <mergeCell ref="A24:G24"/>
    <mergeCell ref="A29:G29"/>
    <mergeCell ref="A95:G95"/>
    <mergeCell ref="A94:G94"/>
    <mergeCell ref="A104:G104"/>
    <mergeCell ref="A105:G105"/>
    <mergeCell ref="A100:G100"/>
    <mergeCell ref="A99:G99"/>
    <mergeCell ref="N25:N26"/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25:A28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109" t="s">
        <v>54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</row>
    <row r="2" spans="2:167" ht="27" customHeight="1">
      <c r="B2" s="88" t="s">
        <v>55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</row>
    <row r="3" spans="2:167" ht="27" customHeight="1">
      <c r="B3" s="88" t="s">
        <v>56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</row>
    <row r="4" spans="2:167" s="10" customFormat="1" ht="39" customHeight="1">
      <c r="B4" s="88" t="s">
        <v>57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</row>
    <row r="5" spans="2:167" ht="13.5" customHeight="1">
      <c r="B5" s="110" t="s">
        <v>142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10" t="s">
        <v>143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10" t="s">
        <v>144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88" t="s">
        <v>61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</row>
    <row r="12" spans="2:167" s="10" customFormat="1" ht="27" customHeight="1">
      <c r="B12" s="88" t="s">
        <v>62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2:167" ht="51" customHeight="1">
      <c r="B13" s="88" t="s">
        <v>63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</row>
    <row r="14" spans="2:167" ht="51" customHeight="1">
      <c r="B14" s="88" t="s">
        <v>64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</row>
    <row r="15" spans="2:167" ht="39" customHeight="1">
      <c r="B15" s="88" t="s">
        <v>65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</row>
    <row r="16" spans="2:167" ht="27" customHeight="1">
      <c r="B16" s="88" t="s">
        <v>72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</row>
    <row r="17" spans="2:167" ht="27" customHeight="1">
      <c r="B17" s="88" t="s">
        <v>73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88" t="s">
        <v>68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</row>
    <row r="21" spans="2:167" ht="27" customHeight="1">
      <c r="B21" s="88" t="s">
        <v>69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zhulikovaoa</cp:lastModifiedBy>
  <cp:lastPrinted>2018-07-09T07:27:27Z</cp:lastPrinted>
  <dcterms:created xsi:type="dcterms:W3CDTF">2011-01-28T08:18:11Z</dcterms:created>
  <dcterms:modified xsi:type="dcterms:W3CDTF">2018-07-10T10:52:03Z</dcterms:modified>
</cp:coreProperties>
</file>