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 tabRatio="913"/>
  </bookViews>
  <sheets>
    <sheet name="Вариант ОК" sheetId="27" r:id="rId1"/>
  </sheets>
  <definedNames>
    <definedName name="_xlnm.Print_Area" localSheetId="0">'Вариант ОК'!$C$1:$L$540</definedName>
  </definedNames>
  <calcPr calcId="162913"/>
</workbook>
</file>

<file path=xl/calcChain.xml><?xml version="1.0" encoding="utf-8"?>
<calcChain xmlns="http://schemas.openxmlformats.org/spreadsheetml/2006/main">
  <c r="K401" i="27"/>
  <c r="H401"/>
  <c r="H402"/>
  <c r="H527"/>
  <c r="J527"/>
  <c r="K227"/>
  <c r="K228"/>
  <c r="I11"/>
  <c r="L11"/>
  <c r="K11"/>
  <c r="J448"/>
  <c r="K448"/>
  <c r="K442"/>
  <c r="J449"/>
  <c r="J450"/>
  <c r="K449"/>
  <c r="K443"/>
  <c r="K526"/>
  <c r="J526"/>
  <c r="J442"/>
  <c r="H521"/>
  <c r="H522"/>
  <c r="H520"/>
  <c r="H518"/>
  <c r="H517"/>
  <c r="H383"/>
  <c r="H382"/>
  <c r="H352"/>
  <c r="H466"/>
  <c r="H448"/>
  <c r="H442"/>
  <c r="H460"/>
  <c r="H459"/>
  <c r="H447"/>
  <c r="H441"/>
  <c r="K407"/>
  <c r="H406"/>
  <c r="H412"/>
  <c r="K138"/>
  <c r="K132"/>
  <c r="H138"/>
  <c r="H132"/>
  <c r="K137"/>
  <c r="K131"/>
  <c r="K53"/>
  <c r="I445"/>
  <c r="J445"/>
  <c r="K445"/>
  <c r="L445"/>
  <c r="I367"/>
  <c r="J367"/>
  <c r="K367"/>
  <c r="L367"/>
  <c r="I355"/>
  <c r="J355"/>
  <c r="K355"/>
  <c r="L355"/>
  <c r="I343"/>
  <c r="I337"/>
  <c r="J343"/>
  <c r="J337"/>
  <c r="K343"/>
  <c r="K337"/>
  <c r="L343"/>
  <c r="L337"/>
  <c r="I313"/>
  <c r="J313"/>
  <c r="K313"/>
  <c r="L313"/>
  <c r="L307"/>
  <c r="I229"/>
  <c r="J229"/>
  <c r="J223"/>
  <c r="K229"/>
  <c r="K223"/>
  <c r="L229"/>
  <c r="L223"/>
  <c r="I133"/>
  <c r="J133"/>
  <c r="K133"/>
  <c r="L133"/>
  <c r="L127"/>
  <c r="I97"/>
  <c r="J97"/>
  <c r="J91"/>
  <c r="K97"/>
  <c r="K91"/>
  <c r="L97"/>
  <c r="L91"/>
  <c r="I49"/>
  <c r="I13"/>
  <c r="J49"/>
  <c r="K49"/>
  <c r="L49"/>
  <c r="I19"/>
  <c r="J19"/>
  <c r="J13"/>
  <c r="K19"/>
  <c r="K13"/>
  <c r="L19"/>
  <c r="L13"/>
  <c r="L7"/>
  <c r="I524"/>
  <c r="J524"/>
  <c r="K524"/>
  <c r="L524"/>
  <c r="I446"/>
  <c r="I440"/>
  <c r="J446"/>
  <c r="J440"/>
  <c r="K446"/>
  <c r="K440"/>
  <c r="L446"/>
  <c r="I416"/>
  <c r="J416"/>
  <c r="K416"/>
  <c r="L416"/>
  <c r="H420"/>
  <c r="I404"/>
  <c r="J404"/>
  <c r="J398"/>
  <c r="K404"/>
  <c r="K398"/>
  <c r="L404"/>
  <c r="I398"/>
  <c r="H372"/>
  <c r="I368"/>
  <c r="J368"/>
  <c r="K368"/>
  <c r="L368"/>
  <c r="I360"/>
  <c r="I342"/>
  <c r="J360"/>
  <c r="K360"/>
  <c r="K342"/>
  <c r="L360"/>
  <c r="L359"/>
  <c r="I359"/>
  <c r="J359"/>
  <c r="K359"/>
  <c r="I358"/>
  <c r="J358"/>
  <c r="K358"/>
  <c r="K340"/>
  <c r="L358"/>
  <c r="I357"/>
  <c r="J357"/>
  <c r="K357"/>
  <c r="K339"/>
  <c r="L357"/>
  <c r="I356"/>
  <c r="J356"/>
  <c r="K356"/>
  <c r="L356"/>
  <c r="H357"/>
  <c r="H360"/>
  <c r="I348"/>
  <c r="J348"/>
  <c r="J342"/>
  <c r="K348"/>
  <c r="L348"/>
  <c r="I347"/>
  <c r="I341"/>
  <c r="J347"/>
  <c r="J341"/>
  <c r="K347"/>
  <c r="K341"/>
  <c r="L347"/>
  <c r="L341"/>
  <c r="I346"/>
  <c r="I340"/>
  <c r="J346"/>
  <c r="J340"/>
  <c r="K346"/>
  <c r="L346"/>
  <c r="I345"/>
  <c r="J345"/>
  <c r="K345"/>
  <c r="L345"/>
  <c r="L339"/>
  <c r="I344"/>
  <c r="I338"/>
  <c r="J344"/>
  <c r="K344"/>
  <c r="K338"/>
  <c r="L344"/>
  <c r="L338"/>
  <c r="H348"/>
  <c r="H342"/>
  <c r="J338"/>
  <c r="I314"/>
  <c r="I308"/>
  <c r="J314"/>
  <c r="J308"/>
  <c r="K314"/>
  <c r="L314"/>
  <c r="L308"/>
  <c r="K308"/>
  <c r="I230"/>
  <c r="I224"/>
  <c r="J230"/>
  <c r="K230"/>
  <c r="K224"/>
  <c r="L230"/>
  <c r="L224"/>
  <c r="I134"/>
  <c r="J134"/>
  <c r="J128"/>
  <c r="K134"/>
  <c r="K128"/>
  <c r="L134"/>
  <c r="L128"/>
  <c r="I98"/>
  <c r="I92"/>
  <c r="J98"/>
  <c r="J92"/>
  <c r="K98"/>
  <c r="K92"/>
  <c r="L98"/>
  <c r="L92"/>
  <c r="I50"/>
  <c r="J50"/>
  <c r="K50"/>
  <c r="L50"/>
  <c r="I234"/>
  <c r="J234"/>
  <c r="J228"/>
  <c r="K234"/>
  <c r="L234"/>
  <c r="I233"/>
  <c r="J233"/>
  <c r="K233"/>
  <c r="L233"/>
  <c r="I232"/>
  <c r="I226"/>
  <c r="J232"/>
  <c r="J226"/>
  <c r="K232"/>
  <c r="K226"/>
  <c r="L232"/>
  <c r="I231"/>
  <c r="J231"/>
  <c r="J225"/>
  <c r="K231"/>
  <c r="K225"/>
  <c r="L231"/>
  <c r="L225"/>
  <c r="I225"/>
  <c r="J224"/>
  <c r="I223"/>
  <c r="I213"/>
  <c r="J213"/>
  <c r="K213"/>
  <c r="L213"/>
  <c r="L207"/>
  <c r="I212"/>
  <c r="I206"/>
  <c r="J212"/>
  <c r="J206"/>
  <c r="K212"/>
  <c r="K206"/>
  <c r="L212"/>
  <c r="L206"/>
  <c r="I211"/>
  <c r="I205"/>
  <c r="J211"/>
  <c r="J205"/>
  <c r="K211"/>
  <c r="K205"/>
  <c r="L211"/>
  <c r="L205"/>
  <c r="H213"/>
  <c r="H207"/>
  <c r="H216"/>
  <c r="H210"/>
  <c r="I132"/>
  <c r="J132"/>
  <c r="L132"/>
  <c r="I128"/>
  <c r="I127"/>
  <c r="J127"/>
  <c r="K127"/>
  <c r="I91"/>
  <c r="K14"/>
  <c r="J20"/>
  <c r="J14"/>
  <c r="K20"/>
  <c r="L20"/>
  <c r="L14"/>
  <c r="K528"/>
  <c r="K527"/>
  <c r="J227"/>
  <c r="K371"/>
  <c r="K450"/>
  <c r="K444"/>
  <c r="J444"/>
  <c r="J528"/>
  <c r="H540"/>
  <c r="H528"/>
  <c r="H510"/>
  <c r="H450"/>
  <c r="H444"/>
  <c r="K420"/>
  <c r="K408"/>
  <c r="K402"/>
  <c r="H408"/>
  <c r="K372"/>
  <c r="L312"/>
  <c r="I312"/>
  <c r="J318"/>
  <c r="J312"/>
  <c r="K318"/>
  <c r="K312"/>
  <c r="H318"/>
  <c r="H312"/>
  <c r="K317"/>
  <c r="K311"/>
  <c r="H294"/>
  <c r="H234"/>
  <c r="H228"/>
  <c r="J210"/>
  <c r="J54"/>
  <c r="J17"/>
  <c r="L54"/>
  <c r="I54"/>
  <c r="H60"/>
  <c r="L24"/>
  <c r="L18"/>
  <c r="K24"/>
  <c r="I24"/>
  <c r="L102"/>
  <c r="L96"/>
  <c r="I102"/>
  <c r="I96"/>
  <c r="K102"/>
  <c r="K96"/>
  <c r="J96"/>
  <c r="J102"/>
  <c r="H102"/>
  <c r="H96"/>
  <c r="J18"/>
  <c r="K54"/>
  <c r="K18"/>
  <c r="K12"/>
  <c r="J24"/>
  <c r="H24"/>
  <c r="H535"/>
  <c r="H536"/>
  <c r="H529"/>
  <c r="H523"/>
  <c r="H530"/>
  <c r="H524"/>
  <c r="L523"/>
  <c r="L439"/>
  <c r="K523"/>
  <c r="J523"/>
  <c r="I523"/>
  <c r="I439"/>
  <c r="H511"/>
  <c r="H512"/>
  <c r="H505"/>
  <c r="H506"/>
  <c r="H499"/>
  <c r="H500"/>
  <c r="H493"/>
  <c r="H494"/>
  <c r="H487"/>
  <c r="H488"/>
  <c r="H481"/>
  <c r="H482"/>
  <c r="H475"/>
  <c r="H476"/>
  <c r="H469"/>
  <c r="H470"/>
  <c r="H463"/>
  <c r="H464"/>
  <c r="H457"/>
  <c r="H458"/>
  <c r="H451"/>
  <c r="H445"/>
  <c r="H439"/>
  <c r="H452"/>
  <c r="H446"/>
  <c r="H440"/>
  <c r="H433"/>
  <c r="H434"/>
  <c r="H416"/>
  <c r="H427"/>
  <c r="H428"/>
  <c r="H421"/>
  <c r="H415"/>
  <c r="H422"/>
  <c r="L415"/>
  <c r="K415"/>
  <c r="K397"/>
  <c r="J415"/>
  <c r="I415"/>
  <c r="H409"/>
  <c r="H403"/>
  <c r="H397"/>
  <c r="H410"/>
  <c r="H404"/>
  <c r="H398"/>
  <c r="L403"/>
  <c r="L397"/>
  <c r="K403"/>
  <c r="J403"/>
  <c r="J397"/>
  <c r="I403"/>
  <c r="I397"/>
  <c r="H391"/>
  <c r="H392"/>
  <c r="H385"/>
  <c r="H386"/>
  <c r="H379"/>
  <c r="H380"/>
  <c r="H373"/>
  <c r="H367"/>
  <c r="H374"/>
  <c r="H368"/>
  <c r="H361"/>
  <c r="H355"/>
  <c r="H362"/>
  <c r="H356"/>
  <c r="H349"/>
  <c r="H343"/>
  <c r="H350"/>
  <c r="H344"/>
  <c r="H331"/>
  <c r="H332"/>
  <c r="H325"/>
  <c r="H326"/>
  <c r="H319"/>
  <c r="H313"/>
  <c r="H307"/>
  <c r="H320"/>
  <c r="H314"/>
  <c r="H308"/>
  <c r="K307"/>
  <c r="J307"/>
  <c r="I307"/>
  <c r="H301"/>
  <c r="H302"/>
  <c r="H295"/>
  <c r="H296"/>
  <c r="H289"/>
  <c r="H290"/>
  <c r="H283"/>
  <c r="H284"/>
  <c r="H281"/>
  <c r="H277"/>
  <c r="H278"/>
  <c r="H275"/>
  <c r="H271"/>
  <c r="H272"/>
  <c r="H265"/>
  <c r="H266"/>
  <c r="H263"/>
  <c r="H259"/>
  <c r="H260"/>
  <c r="H257"/>
  <c r="H253"/>
  <c r="H254"/>
  <c r="H247"/>
  <c r="H248"/>
  <c r="H241"/>
  <c r="H242"/>
  <c r="H239"/>
  <c r="H233"/>
  <c r="H227"/>
  <c r="H235"/>
  <c r="H229"/>
  <c r="H223"/>
  <c r="H236"/>
  <c r="H230"/>
  <c r="H224"/>
  <c r="H221"/>
  <c r="H215"/>
  <c r="H209"/>
  <c r="H217"/>
  <c r="H211"/>
  <c r="H205"/>
  <c r="H218"/>
  <c r="H212"/>
  <c r="H206"/>
  <c r="L215"/>
  <c r="K215"/>
  <c r="J215"/>
  <c r="I215"/>
  <c r="H203"/>
  <c r="H199"/>
  <c r="H200"/>
  <c r="H197"/>
  <c r="H193"/>
  <c r="H194"/>
  <c r="H191"/>
  <c r="H187"/>
  <c r="H188"/>
  <c r="H181"/>
  <c r="H182"/>
  <c r="H179"/>
  <c r="H175"/>
  <c r="H176"/>
  <c r="H169"/>
  <c r="H170"/>
  <c r="H163"/>
  <c r="H164"/>
  <c r="H161"/>
  <c r="H157"/>
  <c r="H158"/>
  <c r="H151"/>
  <c r="H152"/>
  <c r="H149"/>
  <c r="H145"/>
  <c r="H146"/>
  <c r="H143"/>
  <c r="H137"/>
  <c r="H131"/>
  <c r="H139"/>
  <c r="H133"/>
  <c r="H127"/>
  <c r="H140"/>
  <c r="H134"/>
  <c r="H128"/>
  <c r="L137"/>
  <c r="L131"/>
  <c r="J137"/>
  <c r="J131"/>
  <c r="I137"/>
  <c r="I131"/>
  <c r="H125"/>
  <c r="H121"/>
  <c r="H122"/>
  <c r="H119"/>
  <c r="H115"/>
  <c r="H116"/>
  <c r="H113"/>
  <c r="H109"/>
  <c r="H110"/>
  <c r="H107"/>
  <c r="H85"/>
  <c r="H86"/>
  <c r="H79"/>
  <c r="H80"/>
  <c r="H103"/>
  <c r="H97"/>
  <c r="H91"/>
  <c r="H104"/>
  <c r="H98"/>
  <c r="H92"/>
  <c r="L101"/>
  <c r="K101"/>
  <c r="J101"/>
  <c r="I101"/>
  <c r="H89"/>
  <c r="H83"/>
  <c r="H77"/>
  <c r="H71"/>
  <c r="H65"/>
  <c r="H59"/>
  <c r="L53"/>
  <c r="J53"/>
  <c r="H53"/>
  <c r="I53"/>
  <c r="H47"/>
  <c r="H41"/>
  <c r="H35"/>
  <c r="H539"/>
  <c r="H533"/>
  <c r="L527"/>
  <c r="J443"/>
  <c r="J11"/>
  <c r="I527"/>
  <c r="H509"/>
  <c r="H503"/>
  <c r="H497"/>
  <c r="H491"/>
  <c r="H485"/>
  <c r="H479"/>
  <c r="H473"/>
  <c r="H467"/>
  <c r="H461"/>
  <c r="H455"/>
  <c r="H449"/>
  <c r="L449"/>
  <c r="I449"/>
  <c r="H437"/>
  <c r="H431"/>
  <c r="H425"/>
  <c r="H419"/>
  <c r="L419"/>
  <c r="K419"/>
  <c r="J419"/>
  <c r="I419"/>
  <c r="H413"/>
  <c r="H407"/>
  <c r="L407"/>
  <c r="J407"/>
  <c r="I407"/>
  <c r="H395"/>
  <c r="H371"/>
  <c r="H389"/>
  <c r="L371"/>
  <c r="J371"/>
  <c r="I371"/>
  <c r="H365"/>
  <c r="H359"/>
  <c r="H353"/>
  <c r="H347"/>
  <c r="H335"/>
  <c r="H329"/>
  <c r="L317"/>
  <c r="J317"/>
  <c r="I317"/>
  <c r="H317"/>
  <c r="H311"/>
  <c r="H305"/>
  <c r="H299"/>
  <c r="H293"/>
  <c r="H287"/>
  <c r="H51"/>
  <c r="H57"/>
  <c r="L525"/>
  <c r="L526"/>
  <c r="L443"/>
  <c r="K525"/>
  <c r="J525"/>
  <c r="J441"/>
  <c r="I525"/>
  <c r="I526"/>
  <c r="H537"/>
  <c r="H525"/>
  <c r="H538"/>
  <c r="K447"/>
  <c r="K441"/>
  <c r="K369"/>
  <c r="H387"/>
  <c r="H369"/>
  <c r="H351"/>
  <c r="H345"/>
  <c r="H346"/>
  <c r="J99"/>
  <c r="J93"/>
  <c r="H321"/>
  <c r="H315"/>
  <c r="H309"/>
  <c r="K315"/>
  <c r="K309"/>
  <c r="J315"/>
  <c r="J309"/>
  <c r="J207"/>
  <c r="J135"/>
  <c r="J129"/>
  <c r="K135"/>
  <c r="K129"/>
  <c r="J316"/>
  <c r="J311"/>
  <c r="K316"/>
  <c r="H394"/>
  <c r="H370"/>
  <c r="H88"/>
  <c r="H87"/>
  <c r="H514"/>
  <c r="H508"/>
  <c r="H507"/>
  <c r="H334"/>
  <c r="H304"/>
  <c r="H303"/>
  <c r="J136"/>
  <c r="J130"/>
  <c r="H202"/>
  <c r="J52"/>
  <c r="H52"/>
  <c r="J51"/>
  <c r="J15"/>
  <c r="H82"/>
  <c r="I23"/>
  <c r="I17"/>
  <c r="I22"/>
  <c r="I21"/>
  <c r="I20"/>
  <c r="I14"/>
  <c r="H46"/>
  <c r="H45"/>
  <c r="H44"/>
  <c r="H43"/>
  <c r="K136"/>
  <c r="K130"/>
  <c r="H196"/>
  <c r="L370"/>
  <c r="L340"/>
  <c r="K370"/>
  <c r="J370"/>
  <c r="I370"/>
  <c r="L369"/>
  <c r="J369"/>
  <c r="J339"/>
  <c r="I369"/>
  <c r="I339"/>
  <c r="L448"/>
  <c r="L442"/>
  <c r="I448"/>
  <c r="I443"/>
  <c r="L447"/>
  <c r="L441"/>
  <c r="I447"/>
  <c r="I441"/>
  <c r="H298"/>
  <c r="H297"/>
  <c r="I52"/>
  <c r="I16"/>
  <c r="I51"/>
  <c r="H76"/>
  <c r="H74"/>
  <c r="H73"/>
  <c r="H70"/>
  <c r="H68"/>
  <c r="H67"/>
  <c r="H62"/>
  <c r="H61"/>
  <c r="H40"/>
  <c r="H39"/>
  <c r="H38"/>
  <c r="H37"/>
  <c r="L418"/>
  <c r="K418"/>
  <c r="K400"/>
  <c r="J418"/>
  <c r="I418"/>
  <c r="L417"/>
  <c r="K417"/>
  <c r="K399"/>
  <c r="J417"/>
  <c r="I417"/>
  <c r="I399"/>
  <c r="L406"/>
  <c r="L400"/>
  <c r="K406"/>
  <c r="J406"/>
  <c r="J400"/>
  <c r="I406"/>
  <c r="I400"/>
  <c r="L405"/>
  <c r="L399"/>
  <c r="K405"/>
  <c r="J405"/>
  <c r="J399"/>
  <c r="I405"/>
  <c r="L316"/>
  <c r="L310"/>
  <c r="I316"/>
  <c r="I310"/>
  <c r="L315"/>
  <c r="L309"/>
  <c r="I315"/>
  <c r="I309"/>
  <c r="L226"/>
  <c r="L52"/>
  <c r="K52"/>
  <c r="K16"/>
  <c r="L51"/>
  <c r="K51"/>
  <c r="L214"/>
  <c r="L208"/>
  <c r="K214"/>
  <c r="K208"/>
  <c r="J214"/>
  <c r="J209"/>
  <c r="I214"/>
  <c r="I208"/>
  <c r="K207"/>
  <c r="I207"/>
  <c r="L136"/>
  <c r="L130"/>
  <c r="I136"/>
  <c r="I130"/>
  <c r="L135"/>
  <c r="L129"/>
  <c r="I135"/>
  <c r="I129"/>
  <c r="L100"/>
  <c r="L95"/>
  <c r="L99"/>
  <c r="L93"/>
  <c r="K100"/>
  <c r="K94"/>
  <c r="K99"/>
  <c r="K93"/>
  <c r="I100"/>
  <c r="I94"/>
  <c r="I99"/>
  <c r="I93"/>
  <c r="J100"/>
  <c r="J94"/>
  <c r="H124"/>
  <c r="H123"/>
  <c r="H118"/>
  <c r="H117"/>
  <c r="L23"/>
  <c r="K23"/>
  <c r="K17"/>
  <c r="J23"/>
  <c r="L22"/>
  <c r="L16"/>
  <c r="K22"/>
  <c r="J22"/>
  <c r="J16"/>
  <c r="L21"/>
  <c r="L15"/>
  <c r="K21"/>
  <c r="K15"/>
  <c r="H25"/>
  <c r="H19"/>
  <c r="H13"/>
  <c r="H26"/>
  <c r="H20"/>
  <c r="H14"/>
  <c r="H411"/>
  <c r="H405"/>
  <c r="H364"/>
  <c r="H358"/>
  <c r="H340"/>
  <c r="H23"/>
  <c r="H32"/>
  <c r="H31"/>
  <c r="H58"/>
  <c r="H56"/>
  <c r="H50"/>
  <c r="H55"/>
  <c r="H49"/>
  <c r="H220"/>
  <c r="H214"/>
  <c r="H208"/>
  <c r="H112"/>
  <c r="H111"/>
  <c r="H106"/>
  <c r="H100"/>
  <c r="H105"/>
  <c r="H99"/>
  <c r="H93"/>
  <c r="H190"/>
  <c r="H189"/>
  <c r="H183"/>
  <c r="H178"/>
  <c r="H172"/>
  <c r="H171"/>
  <c r="H165"/>
  <c r="H160"/>
  <c r="H153"/>
  <c r="H148"/>
  <c r="H147"/>
  <c r="H135"/>
  <c r="H129"/>
  <c r="H142"/>
  <c r="H136"/>
  <c r="H130"/>
  <c r="H328"/>
  <c r="H316"/>
  <c r="H310"/>
  <c r="H429"/>
  <c r="H417"/>
  <c r="H399"/>
  <c r="H430"/>
  <c r="H532"/>
  <c r="H526"/>
  <c r="H502"/>
  <c r="H501"/>
  <c r="H496"/>
  <c r="H490"/>
  <c r="H484"/>
  <c r="H478"/>
  <c r="H477"/>
  <c r="H472"/>
  <c r="H465"/>
  <c r="H454"/>
  <c r="H435"/>
  <c r="H424"/>
  <c r="H418"/>
  <c r="H400"/>
  <c r="H292"/>
  <c r="H286"/>
  <c r="H280"/>
  <c r="H279"/>
  <c r="H274"/>
  <c r="H268"/>
  <c r="H262"/>
  <c r="H261"/>
  <c r="H256"/>
  <c r="H255"/>
  <c r="H250"/>
  <c r="H249"/>
  <c r="H244"/>
  <c r="H232"/>
  <c r="H226"/>
  <c r="H238"/>
  <c r="H237"/>
  <c r="H231"/>
  <c r="H225"/>
  <c r="K439"/>
  <c r="J439"/>
  <c r="L227"/>
  <c r="K209"/>
  <c r="I209"/>
  <c r="K310"/>
  <c r="J95"/>
  <c r="K95"/>
  <c r="I95"/>
  <c r="I15"/>
  <c r="H22"/>
  <c r="H16"/>
  <c r="L17"/>
  <c r="L401"/>
  <c r="J401"/>
  <c r="I311"/>
  <c r="L440"/>
  <c r="L398"/>
  <c r="L342"/>
  <c r="I401"/>
  <c r="L311"/>
  <c r="L94"/>
  <c r="I18"/>
  <c r="H95"/>
  <c r="H94"/>
  <c r="H10"/>
  <c r="K10"/>
  <c r="J9"/>
  <c r="H338"/>
  <c r="H18"/>
  <c r="K7"/>
  <c r="I9"/>
  <c r="K9"/>
  <c r="L9"/>
  <c r="H339"/>
  <c r="H341"/>
  <c r="H337"/>
  <c r="H17"/>
  <c r="J8"/>
  <c r="K8"/>
  <c r="J7"/>
  <c r="H9"/>
  <c r="L10"/>
  <c r="I8"/>
  <c r="L8"/>
  <c r="I7"/>
  <c r="H7"/>
  <c r="J12"/>
  <c r="H12"/>
  <c r="J310"/>
  <c r="L209"/>
  <c r="I227"/>
  <c r="J208"/>
  <c r="J10"/>
  <c r="H54"/>
  <c r="I442"/>
  <c r="I10"/>
  <c r="H101"/>
  <c r="H8"/>
  <c r="H443"/>
  <c r="H11"/>
</calcChain>
</file>

<file path=xl/sharedStrings.xml><?xml version="1.0" encoding="utf-8"?>
<sst xmlns="http://schemas.openxmlformats.org/spreadsheetml/2006/main" count="722" uniqueCount="126">
  <si>
    <t>подпрограмма 1. «Развитие мер социальной поддержки отдельных категорий граждан»</t>
  </si>
  <si>
    <t>подпрограмма 2. «Модернизация и развитие социального обслуживания населения»</t>
  </si>
  <si>
    <t>подпрограмма 3. «Совершенствование социальной поддержки семьи и детей»</t>
  </si>
  <si>
    <t>Наименование целевой статьи</t>
  </si>
  <si>
    <t>Долгосрочная целевая программа "Улучшение качества жизни детей-инвалидов и детей с ограниченными возможностями в Ленинградской области на 2012 - 2014 годы"</t>
  </si>
  <si>
    <t>Меры социальной поддержки жертв политических репрессий по предоставлению ежемесячной денежной выплаты</t>
  </si>
  <si>
    <t>Код целевой статьи расходов (2013 год)</t>
  </si>
  <si>
    <t>Ответсвенный исполнитель (ОИВ), соисполнитель, участник</t>
  </si>
  <si>
    <t>Срок реализации</t>
  </si>
  <si>
    <t>Конец реализации</t>
  </si>
  <si>
    <t>Начало реализации</t>
  </si>
  <si>
    <t>Годы реализации</t>
  </si>
  <si>
    <t>Федеральный бюджет</t>
  </si>
  <si>
    <r>
      <t xml:space="preserve">Долгосрочная целевая программа "Формирование доступной среды жизнедеятельности для инвалидов в Ленинградской области" на 2011-2013 годы, </t>
    </r>
    <r>
      <rPr>
        <b/>
        <sz val="14"/>
        <color indexed="8"/>
        <rFont val="Times New Roman"/>
        <family val="1"/>
        <charset val="204"/>
      </rPr>
      <t>продление до 2015 года</t>
    </r>
  </si>
  <si>
    <t>Прочие источники</t>
  </si>
  <si>
    <t xml:space="preserve">Наименование муниципальной программы, подпрограммы,основного мероприятия, </t>
  </si>
  <si>
    <t>Всего</t>
  </si>
  <si>
    <t>Оценка расходов(тыс.руб в ценах, соответствующих лет)</t>
  </si>
  <si>
    <t>Областной бюджет</t>
  </si>
  <si>
    <t>Местный бюджет</t>
  </si>
  <si>
    <t>Третий год реализации</t>
  </si>
  <si>
    <t>Комитет по социальной защите населения администрации Волосовского муниципального района</t>
  </si>
  <si>
    <t>подпрограмма 4.  "Обеспечение реализации муниципальной программы"</t>
  </si>
  <si>
    <t>Сектор по культуре и молодежной политике</t>
  </si>
  <si>
    <t>Комитет образования администрации МО Волосовский муниципальный район</t>
  </si>
  <si>
    <t>подпрограмма 7. "Развитие физической культуры и спорта в Волосовском муниципальном районе"</t>
  </si>
  <si>
    <t>Подпрограмма 8. "Стабилизация и повышение рождаемости, укрепление семьи, поддержка материнства и детства"</t>
  </si>
  <si>
    <t>Отдел ЗАГС администрации муниципального образования Волосовский муниципальный район Ленинградской области</t>
  </si>
  <si>
    <t>Подпрограмма 6. "Формирование доступной среды жизнедеятельности для инвалидов в Ленинградской области"</t>
  </si>
  <si>
    <t>Подпрограмма 9. "Развитие молодежной политики в муниципальном образовании Волосовский муниципальный район
Ленинградской области"</t>
  </si>
  <si>
    <t>Таблица 3</t>
  </si>
  <si>
    <t xml:space="preserve">План реализации муниципальной программы "Демографическое развитие Волосовского муниципального района Ленинградской области" </t>
  </si>
  <si>
    <t>Четвертый год реализации</t>
  </si>
  <si>
    <t>Пятый год реализации</t>
  </si>
  <si>
    <t>Шестой год реализации</t>
  </si>
  <si>
    <t>Седьмой год реализации</t>
  </si>
  <si>
    <t xml:space="preserve">"Демографическое развитие Волосовского муниципального района Ленинградской области" </t>
  </si>
  <si>
    <t>Подпрограмма 5.  "Социальная поддержка граждан пожилого возраста и инвалидов в Волосовском районе Ленинградской области"</t>
  </si>
  <si>
    <t>Основное направление 17. Проведение мероприятий культурно-досугового направления</t>
  </si>
  <si>
    <t>Мероприятие 19.01. Меры по  обеспечению  бесплатного изготовления и ремонта зубных протезов (кроме расходов на оплату стоимости драгоценных металлов и металлокерамики) ветеранам труда,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реабилитированным лицам</t>
  </si>
  <si>
    <t>Мероприятие 19.02. Мероприятия по обеспечению жильем отдельных категорий граждан, установленных ФЗ от 12 января 1995г. №5-фз "О ветеранах" и от 24 ноября 1995 г. №181-фз "О социальной защите инвалидов в РФ"</t>
  </si>
  <si>
    <t>Основное мероприятие 19. Предоставление мер социальной поддержки ветеранам труда, жертвам политических репрессий, труженикам тыла</t>
  </si>
  <si>
    <t>Основное мероприятие 07. Обеспечение деятельности муниципальных учреждений</t>
  </si>
  <si>
    <t>Мероприятие 07.01. Финансовое обеспечение бюджетных учреждений на выполнение муниципального задания  на оказание муниципальных услуг (выполение работ)</t>
  </si>
  <si>
    <t>Мероприятие 07.02. Организация работы социально-досугового отделения "Университет третьего возраста"</t>
  </si>
  <si>
    <t>Мероприятие 07.03. Модернизация системы социального обслуживания</t>
  </si>
  <si>
    <t>Мероприятие 07.04.Фининсовое обеспече6ние некоммерческих организаций (кроме государственных учреждений) поставщиков социальных услул</t>
  </si>
  <si>
    <t>Основное мероприятие 13. Мероприятия по формированию доступной среды жизнедеятельности для инвалидов Ленинградской области</t>
  </si>
  <si>
    <t>Основное мероприятие 23. Организация мероприятий, предоставления денежных выплат и пособий гражданам, имеющим детей</t>
  </si>
  <si>
    <t>Мероприятие 23.01. Проведение районных мероприятий, посвященных дню защиты детей</t>
  </si>
  <si>
    <t>Мероприятие 23.02. Проведение районных мероприятий, посвященных Дню семьи</t>
  </si>
  <si>
    <t>Мероприятие 23.03. Проведение районных мероприятий, посвященных "Дню семьи, любви и верности"</t>
  </si>
  <si>
    <t xml:space="preserve">Мероприятие 23.07.Транспортные расходы по доставке детей на областные и районные мероприятия </t>
  </si>
  <si>
    <t xml:space="preserve">Мероприятие 23.08.Проведение мероприятий в рамках месячника "Семья" </t>
  </si>
  <si>
    <t>Мероприятие 23.09.Проведение мероприятий по подготовке к школе детей из семей, находящихся в трудной жизненной ситуации</t>
  </si>
  <si>
    <t>Основное мероприятие 12. Сопровождение реализации мероприятий муниципальной программы</t>
  </si>
  <si>
    <t>Основное мероприятие 20. Предоставление мер социальной поддержки и мероприятия для  граждан пожилого возраста и инвалидов</t>
  </si>
  <si>
    <t>Мероприятие.20.01. Развитие деятельности пунктов безвозмездного предоставления во временное пользование технических средств реабилитации и предметов ухода за пожилыми людьми</t>
  </si>
  <si>
    <t>Мероприятие.20.02. Проведение торжественных мероприятий ко Дню освобождения г. Волосово от немецких захатчиков</t>
  </si>
  <si>
    <t>Мероприятие 20.03.  Проведение торжественных мероприятий ко Дню Победы</t>
  </si>
  <si>
    <t>Основное мероприятие 22. Предоставление мер социальной поддержки отдельным категориям граждан</t>
  </si>
  <si>
    <t>Мероприятие 22.01. Пенсия за выслугу лет имуниципальным служащим и доплаты к пенсии лицам,замещавшим выборные должности в Волосовском муниципальном районе Ленинградской области</t>
  </si>
  <si>
    <t xml:space="preserve">Мероприятие 12.01.  Расходы на обеспечение деятельности учреждений </t>
  </si>
  <si>
    <t>Мероприятие 20.04. Проведение мероприятий и чествование ветеранов социальной службы ко Дню социального работника</t>
  </si>
  <si>
    <t>Мероприятие 20.05. Чествование победителей и участников районного конкурса "Родное подворье"</t>
  </si>
  <si>
    <t>Мероприятие 20.06. Проведение мероприятий к международному дню пожилых людей</t>
  </si>
  <si>
    <t>Мероприятие 20.07. Проведение мероприятий к международному дню инвалида</t>
  </si>
  <si>
    <t>ероприятие 20.08. Чествование старейших юбиляров (90 лет и старше)</t>
  </si>
  <si>
    <t xml:space="preserve">мероприятие 20.09  Транспортные расходы по доставке граждан пожилого возраста и инвалидов  на областные и районные мероприятия </t>
  </si>
  <si>
    <t>Мероприятие 20.10. Субсидии социально ориентированным некоммерческим организациям в сфере социальной поддержки ветеранов и инвалидов</t>
  </si>
  <si>
    <t>Мероприятие 13.01.Организация работы службы "Социальное такси"</t>
  </si>
  <si>
    <t>Основное мероприятие 14. Строительство (приобретение), реконструкция и капитальный ремонт объектов муниципальной собственности</t>
  </si>
  <si>
    <t>Основное мероприятие 18. Проведение мероприятий по вовлечению населения в занятия физической культурой и массовым спортом</t>
  </si>
  <si>
    <t>Мероприятие 20.01. Организация торжественных мероприятий для лиц, постоянно проживающих на территории Волосовского района и состоящим в браке 50, 60, 70 и 75 лет</t>
  </si>
  <si>
    <t>Мероприятие 23.01. Меры поддержки родителей при рождении двойни, тройни.</t>
  </si>
  <si>
    <t>Мероприятие 23.02. Организация мероприятий по торжественной регистрации новорожденных</t>
  </si>
  <si>
    <t>Мероприятие 23.03. Чествование семей при регистрации первого, сотого, двухсотого и т.д. ребенка, рожденного в Волосовском районе в текущем году.</t>
  </si>
  <si>
    <t>Основное мероприятие 16. Мероприятия по организационно-воспитательной работе с молодежью</t>
  </si>
  <si>
    <t>Мероприятие 19.03. Мероприятия по обеспечению жильем отдельных категорий граждан, установленных ФЗ от 12 января 1995г. №5-фз "О ветеранах" и от 24 ноября 1995 г. №181-фз "О социальной защите инвалидов в РФ"</t>
  </si>
  <si>
    <t>Администрация Волосовского муниципального района</t>
  </si>
  <si>
    <t>Мероприятие 22.02. Меры социальной поддержки граждан в виде единовременной денежной выплаты на проведение капитального ремонта индивидуальных жилых домов</t>
  </si>
  <si>
    <t>Мероприятие 22.03. Расходы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 поддержки которым относится к ведению Российской Федерации и Ленинградской области</t>
  </si>
  <si>
    <t xml:space="preserve">Мероприятие 22.04. Расходы на обеспечение мер соц.поддержки отдельных категорий инвалидов, в части предоставления бесплатного проезда в автомобильном транспорте общего пользования городского и пригородного сообщения </t>
  </si>
  <si>
    <t>Мероприятие 20.11.Мероприятия по укреплению здоровья пожилых людей в Волосовском районе</t>
  </si>
  <si>
    <t>Мероприятие 17.01. 
Межбюджетные трансферты, передаваемые бюджетампоселений по исполнению части полномочий в сфере библиотечной деятельностив соответствии с заключенными соглашениями</t>
  </si>
  <si>
    <t>Мероприятие 17.02. Мероприятия по организации библиотечного обслуживания населения, созданию условий для организации досуга,развития местного традиционного народного художественного творчества,сохранения, возраждения и развития народныххудожественных промыслов</t>
  </si>
  <si>
    <t>Мероприятие 14.01. Строительство и реконструкция спортивных объектов Волосовского района</t>
  </si>
  <si>
    <t>Мероприятие 18.01.Мероприятия по развитию детско-юношеского спорта</t>
  </si>
  <si>
    <t xml:space="preserve">Мероприятие 18.02.Мероприятия по созданию условий для занятийфизической культурой и спортом среди различных групп населения
</t>
  </si>
  <si>
    <t>Мероприятие 18.03. Мероприятия по укреплению материально-технической базы</t>
  </si>
  <si>
    <t>Комитет образования администрации МО Волосовский муниципальный район,          Сектор по культуре и молодежной политике</t>
  </si>
  <si>
    <t>Администрация Волосовского муниципального района,               Сектор по культуре и молодежной политике</t>
  </si>
  <si>
    <t>Комитет финансов администрации Волосовского муниципального района</t>
  </si>
  <si>
    <t>Мероприятие 23.10  Проведение мероприятий в рамках Международного дня инвалидов, оказание материальной помощи семьям с детьми-инвалидами</t>
  </si>
  <si>
    <t xml:space="preserve">Мероприятие 16.03.  Мероприятия по вовлечению молодёжи в социальную практику, повышению правовой культуры и избирательной активности </t>
  </si>
  <si>
    <t>Мероприятие 16.01. Мероприятия по поддержке молодёжных инициатив и проектов</t>
  </si>
  <si>
    <t>Мероприятие 16.02.Мероприятия по патриотическому воспитанию и сохранению исторической памяти</t>
  </si>
  <si>
    <t>Мероприятие 16.04. Мероприятия, направленные на профилактику асоциального поведения в молодёжной среде</t>
  </si>
  <si>
    <t>Мероприятие 16.05. Мероприятия по поддержке творческой и талантливой молодёжи</t>
  </si>
  <si>
    <t>Мероприятие 16.06.  Мероприятия, направленные на развитие семейного творчества</t>
  </si>
  <si>
    <t>Мероприятие 16.08.Мероприятия, направленные на популяризацию и пропаганду туристского потенциала Волосовского района</t>
  </si>
  <si>
    <t>Мероприятие 16.09. Мероприятия, направленные на популяризацию в молодёжной среде здорового образа жизни, занятий физической культурой и спортом</t>
  </si>
  <si>
    <t>Мероприятие 16.07. Мероприятия по профориентационной работе и содействию трудовой адаптации и занятости молодёжи</t>
  </si>
  <si>
    <t>Мероприятие 19.04. Мероприятия по обеспечению жильем отдельных категорий граждан, установленных ФЗ от 12 января 1995г. №5-фз "О ветеранах" в соответствии с Указом ПрезидентаРФ от 07 мая 2008 г. № 714 "Об обеспечении жильем ветеранов ВОВ 1941-1945годов"</t>
  </si>
  <si>
    <t>Мероприятие 22.05. Расходы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поддержки которым относится к ведению Санкт-Петербурга</t>
  </si>
  <si>
    <t>Мероприятие 23.11Расходы на обеспечение мер соц.поддержки учащихся общеобразовательных организаций из многодетных семей, проживающих в ЛО, в части предоставления бесплатного проезда на внутригородском транспорте</t>
  </si>
  <si>
    <t>Мероприятие 20.12.Мероприятия  в Волосовском районе в связи с 30-летием катастрофы ЧАЭС</t>
  </si>
  <si>
    <t>Комитет  социальной защиты населения администрации Волосовского муниципального района</t>
  </si>
  <si>
    <t>Мероприятие 13.03  Организация мероприятий по приспособлению для доступа инвалидов отделения социальной реабилитации несовершеннолетних МБУ КТЦСОН "Берегиня"</t>
  </si>
  <si>
    <t>Мероприятие 16.11. Расходы на реализацию комплекса мер по профилактике правонарушенийи рискованного поведения в молодежной среде</t>
  </si>
  <si>
    <t>Мероприятие 22.06. Расходы на обеспечение жильем граждан, уволенных с военной службы (службы), и приравненных к ним лиц</t>
  </si>
  <si>
    <t>Мероприятие 23.04. Проведение районных мероприятий, посвященных Всероссийскому Дню матери</t>
  </si>
  <si>
    <t>Мероприятие 13.02  Организация мероприятий по приспособлению для доступа инвалидов зданий образовательных организаций</t>
  </si>
  <si>
    <t>Мероприятие 18.04. Мероприятия по созданию условий для занятий физической культурой и спортом среди различных групп населения</t>
  </si>
  <si>
    <t>Комитет финансов администрации МО Волосовский муниципальный район</t>
  </si>
  <si>
    <t>Основное мероприятие 7. Обеспечение деятельности муниципальных учреждений</t>
  </si>
  <si>
    <t>Мероприятия 07.01. Обеспечение деятельности муниципальных учреждений</t>
  </si>
  <si>
    <t>Комитет по социальной защите населения администрации ВМР ЛО</t>
  </si>
  <si>
    <t>Администрация Волосовского муниципального района ЛО</t>
  </si>
  <si>
    <t xml:space="preserve">Комитет по социальной защите населения администрации ВМР ЛО </t>
  </si>
  <si>
    <t>Мероприятие 23.05. Организация мероприятий по поддержке семей с детьми</t>
  </si>
  <si>
    <t>Мероприятие 23.06. Проведение новогодних мероприятий для детей</t>
  </si>
  <si>
    <t>Мероприятие 16.10. Расходы на реализацию комплекса мер по сохранению исторической памяти</t>
  </si>
  <si>
    <t>Восьмой год реализации</t>
  </si>
  <si>
    <t xml:space="preserve">Комитет по социальной защите населения </t>
  </si>
  <si>
    <t>Мероприятие 16.12. Расходы на материально-техническое обеспечение молодежных коворкинг-центров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</si>
</sst>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Calibri"/>
      <family val="2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11">
    <xf numFmtId="0" fontId="0" fillId="0" borderId="0" xfId="0"/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5" fillId="0" borderId="0" xfId="0" applyFont="1"/>
    <xf numFmtId="4" fontId="9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6" fillId="0" borderId="1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2" fillId="0" borderId="0" xfId="0" applyFont="1" applyFill="1" applyAlignment="1">
      <alignment horizontal="center" vertical="center"/>
    </xf>
    <xf numFmtId="0" fontId="8" fillId="0" borderId="0" xfId="0" applyFont="1" applyFill="1"/>
    <xf numFmtId="0" fontId="13" fillId="0" borderId="2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0" fillId="2" borderId="0" xfId="0" applyFont="1" applyFill="1"/>
    <xf numFmtId="0" fontId="0" fillId="2" borderId="0" xfId="0" applyFill="1"/>
    <xf numFmtId="2" fontId="18" fillId="0" borderId="0" xfId="0" applyNumberFormat="1" applyFont="1" applyFill="1"/>
    <xf numFmtId="0" fontId="9" fillId="0" borderId="1" xfId="0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/>
    <xf numFmtId="14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14" fontId="21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4" fontId="29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4" fontId="29" fillId="0" borderId="1" xfId="0" applyNumberFormat="1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wrapText="1"/>
    </xf>
    <xf numFmtId="0" fontId="30" fillId="0" borderId="6" xfId="0" applyFont="1" applyFill="1" applyBorder="1" applyAlignment="1">
      <alignment horizontal="center" wrapText="1"/>
    </xf>
    <xf numFmtId="0" fontId="36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0"/>
  <sheetViews>
    <sheetView tabSelected="1" view="pageBreakPreview" topLeftCell="C1" zoomScaleNormal="100" zoomScaleSheetLayoutView="100" workbookViewId="0">
      <selection activeCell="H7" sqref="H7:H12"/>
    </sheetView>
  </sheetViews>
  <sheetFormatPr defaultRowHeight="15.75"/>
  <cols>
    <col min="1" max="1" width="8.85546875" style="1" hidden="1" customWidth="1"/>
    <col min="2" max="2" width="18.7109375" style="1" hidden="1" customWidth="1"/>
    <col min="3" max="3" width="54.7109375" style="3" customWidth="1"/>
    <col min="4" max="4" width="17.7109375" style="20" customWidth="1"/>
    <col min="5" max="5" width="15" style="2" customWidth="1"/>
    <col min="6" max="6" width="17.42578125" style="2" customWidth="1"/>
    <col min="7" max="7" width="15.140625" style="2" customWidth="1"/>
    <col min="8" max="8" width="17.85546875" style="5" customWidth="1"/>
    <col min="9" max="9" width="16.85546875" style="5" customWidth="1"/>
    <col min="10" max="10" width="14.85546875" style="5" customWidth="1"/>
    <col min="11" max="12" width="12.28515625" style="33" customWidth="1"/>
    <col min="14" max="14" width="19" customWidth="1"/>
    <col min="15" max="15" width="16.7109375" customWidth="1"/>
  </cols>
  <sheetData>
    <row r="1" spans="1:14">
      <c r="L1" s="33" t="s">
        <v>30</v>
      </c>
    </row>
    <row r="3" spans="1:14" ht="38.25" customHeight="1">
      <c r="A3" s="21"/>
      <c r="B3" s="25"/>
      <c r="C3" s="99" t="s">
        <v>31</v>
      </c>
      <c r="D3" s="99"/>
      <c r="E3" s="99"/>
      <c r="F3" s="99"/>
      <c r="G3" s="99"/>
      <c r="H3" s="99"/>
      <c r="I3" s="99"/>
      <c r="J3" s="99"/>
      <c r="K3" s="99"/>
      <c r="L3" s="99"/>
    </row>
    <row r="4" spans="1:14" s="9" customFormat="1" ht="17.45" customHeight="1">
      <c r="A4" s="16"/>
      <c r="B4" s="30"/>
      <c r="C4" s="8"/>
      <c r="D4" s="26"/>
      <c r="E4" s="27"/>
      <c r="F4" s="27"/>
      <c r="G4" s="27"/>
      <c r="H4" s="28"/>
      <c r="I4" s="28"/>
      <c r="J4" s="28"/>
      <c r="K4" s="29"/>
      <c r="L4" s="29"/>
    </row>
    <row r="5" spans="1:14" s="9" customFormat="1" ht="20.45" customHeight="1">
      <c r="A5" s="100" t="s">
        <v>15</v>
      </c>
      <c r="B5" s="100"/>
      <c r="C5" s="100"/>
      <c r="D5" s="101" t="s">
        <v>7</v>
      </c>
      <c r="E5" s="102" t="s">
        <v>8</v>
      </c>
      <c r="F5" s="102"/>
      <c r="G5" s="39" t="s">
        <v>11</v>
      </c>
      <c r="H5" s="103" t="s">
        <v>17</v>
      </c>
      <c r="I5" s="103"/>
      <c r="J5" s="103"/>
      <c r="K5" s="103"/>
      <c r="L5" s="103"/>
    </row>
    <row r="6" spans="1:14" s="9" customFormat="1" ht="63" customHeight="1">
      <c r="A6" s="100"/>
      <c r="B6" s="100"/>
      <c r="C6" s="100"/>
      <c r="D6" s="101"/>
      <c r="E6" s="34" t="s">
        <v>10</v>
      </c>
      <c r="F6" s="34" t="s">
        <v>9</v>
      </c>
      <c r="G6" s="34"/>
      <c r="H6" s="17" t="s">
        <v>16</v>
      </c>
      <c r="I6" s="17" t="s">
        <v>12</v>
      </c>
      <c r="J6" s="17" t="s">
        <v>18</v>
      </c>
      <c r="K6" s="17" t="s">
        <v>19</v>
      </c>
      <c r="L6" s="17" t="s">
        <v>14</v>
      </c>
    </row>
    <row r="7" spans="1:14" s="11" customFormat="1" ht="39.6" customHeight="1">
      <c r="A7" s="10"/>
      <c r="B7" s="10"/>
      <c r="C7" s="84" t="s">
        <v>36</v>
      </c>
      <c r="D7" s="79"/>
      <c r="E7" s="58">
        <v>42370</v>
      </c>
      <c r="F7" s="58">
        <v>42735</v>
      </c>
      <c r="G7" s="47"/>
      <c r="H7" s="49">
        <f>I7+J7+K7+L7</f>
        <v>188991.30000000002</v>
      </c>
      <c r="I7" s="49">
        <f>I13+I91+I127+I205+I223+I307+I337+I397+I439</f>
        <v>4369.3700000000008</v>
      </c>
      <c r="J7" s="49">
        <f>J13+J91+J127+J205+J223+J307+J337+J397+J439</f>
        <v>167312.25000000003</v>
      </c>
      <c r="K7" s="49">
        <f>K13+K91+K127+K205+K223+K307+K337+K397+K439</f>
        <v>17309.679999999997</v>
      </c>
      <c r="L7" s="49">
        <f>L13+L91+L127+L205+L223+L307+L337+L397+L439</f>
        <v>0</v>
      </c>
      <c r="N7" s="38"/>
    </row>
    <row r="8" spans="1:14" s="11" customFormat="1" ht="39.6" customHeight="1">
      <c r="A8" s="31" t="s">
        <v>6</v>
      </c>
      <c r="B8" s="31" t="s">
        <v>3</v>
      </c>
      <c r="C8" s="79"/>
      <c r="D8" s="79"/>
      <c r="E8" s="58">
        <v>42736</v>
      </c>
      <c r="F8" s="58">
        <v>43100</v>
      </c>
      <c r="G8" s="47"/>
      <c r="H8" s="49">
        <f>I8+J8+K8+L8</f>
        <v>77273.709999999992</v>
      </c>
      <c r="I8" s="49">
        <f t="shared" ref="I8:L9" si="0">SUM(I14,I92,I128,I206,I224,I308,I338,I398,I440)</f>
        <v>753.1</v>
      </c>
      <c r="J8" s="49">
        <f t="shared" si="0"/>
        <v>43006.109999999993</v>
      </c>
      <c r="K8" s="49">
        <f t="shared" si="0"/>
        <v>33514.5</v>
      </c>
      <c r="L8" s="49">
        <f t="shared" si="0"/>
        <v>0</v>
      </c>
      <c r="N8" s="38"/>
    </row>
    <row r="9" spans="1:14" s="11" customFormat="1" ht="39.6" customHeight="1">
      <c r="A9" s="31"/>
      <c r="B9" s="31"/>
      <c r="C9" s="79"/>
      <c r="D9" s="79"/>
      <c r="E9" s="58">
        <v>43101</v>
      </c>
      <c r="F9" s="58">
        <v>43465</v>
      </c>
      <c r="G9" s="47"/>
      <c r="H9" s="49">
        <f>SUM(H15,H93,H129,H207,H225,H309,H339,H399,H441)</f>
        <v>74473.8</v>
      </c>
      <c r="I9" s="49">
        <f t="shared" si="0"/>
        <v>128.4</v>
      </c>
      <c r="J9" s="49">
        <f t="shared" si="0"/>
        <v>35454.1</v>
      </c>
      <c r="K9" s="49">
        <f t="shared" si="0"/>
        <v>38891.300000000003</v>
      </c>
      <c r="L9" s="49">
        <f t="shared" si="0"/>
        <v>0</v>
      </c>
      <c r="N9" s="38"/>
    </row>
    <row r="10" spans="1:14" s="11" customFormat="1" ht="39.6" customHeight="1">
      <c r="A10" s="31"/>
      <c r="B10" s="31"/>
      <c r="C10" s="79"/>
      <c r="D10" s="79"/>
      <c r="E10" s="58">
        <v>43466</v>
      </c>
      <c r="F10" s="58">
        <v>43830</v>
      </c>
      <c r="G10" s="47"/>
      <c r="H10" s="49">
        <f>SUM(H16,H94,H130,H208,H226,H310,H340,H400,H442)</f>
        <v>52009.47</v>
      </c>
      <c r="I10" s="49">
        <f t="shared" ref="I10:L11" si="1">SUM(I16,I94,I130,I208,I226,I310,I340,I400,I442)</f>
        <v>0</v>
      </c>
      <c r="J10" s="49">
        <f t="shared" si="1"/>
        <v>8232.89</v>
      </c>
      <c r="K10" s="49">
        <f t="shared" si="1"/>
        <v>43776.58</v>
      </c>
      <c r="L10" s="49">
        <f t="shared" si="1"/>
        <v>0</v>
      </c>
      <c r="N10" s="38"/>
    </row>
    <row r="11" spans="1:14" s="11" customFormat="1" ht="39.6" customHeight="1">
      <c r="A11" s="31"/>
      <c r="B11" s="31"/>
      <c r="C11" s="79"/>
      <c r="D11" s="79"/>
      <c r="E11" s="58">
        <v>43831</v>
      </c>
      <c r="F11" s="58">
        <v>44196</v>
      </c>
      <c r="G11" s="47"/>
      <c r="H11" s="49">
        <f>SUM(H17,H95,H131,H209,H227,H311,H341,H401,H443)</f>
        <v>45700.6</v>
      </c>
      <c r="I11" s="49">
        <f t="shared" si="1"/>
        <v>0</v>
      </c>
      <c r="J11" s="49">
        <f t="shared" si="1"/>
        <v>1723.9</v>
      </c>
      <c r="K11" s="49">
        <f t="shared" si="1"/>
        <v>43976.7</v>
      </c>
      <c r="L11" s="49">
        <f t="shared" si="1"/>
        <v>0</v>
      </c>
      <c r="N11" s="38"/>
    </row>
    <row r="12" spans="1:14" s="11" customFormat="1" ht="39.6" customHeight="1">
      <c r="A12" s="31"/>
      <c r="B12" s="31"/>
      <c r="C12" s="95"/>
      <c r="D12" s="95"/>
      <c r="E12" s="58">
        <v>44197</v>
      </c>
      <c r="F12" s="58">
        <v>44561</v>
      </c>
      <c r="G12" s="57"/>
      <c r="H12" s="49">
        <f>I12+J12+K12+L12</f>
        <v>45712.04</v>
      </c>
      <c r="I12" s="49">
        <v>0</v>
      </c>
      <c r="J12" s="49">
        <f>J18+J96+J132+J210+J228+J312+J342+J402+J444</f>
        <v>1723.9</v>
      </c>
      <c r="K12" s="49">
        <f>K18+K96+K132+K210+K228+K312+K342+K402+K444</f>
        <v>43988.14</v>
      </c>
      <c r="L12" s="49">
        <v>0</v>
      </c>
      <c r="N12" s="38"/>
    </row>
    <row r="13" spans="1:14" s="13" customFormat="1" ht="35.450000000000003" customHeight="1">
      <c r="A13" s="22"/>
      <c r="B13" s="22"/>
      <c r="C13" s="78" t="s">
        <v>0</v>
      </c>
      <c r="D13" s="80" t="s">
        <v>21</v>
      </c>
      <c r="E13" s="60">
        <v>42370</v>
      </c>
      <c r="F13" s="60">
        <v>42735</v>
      </c>
      <c r="G13" s="44"/>
      <c r="H13" s="50">
        <f>H19+H49</f>
        <v>30820.699999999997</v>
      </c>
      <c r="I13" s="50">
        <f>I19+I49</f>
        <v>4369.3700000000008</v>
      </c>
      <c r="J13" s="50">
        <f>J19+J49</f>
        <v>15447.6</v>
      </c>
      <c r="K13" s="50">
        <f>K19+K49</f>
        <v>11003.73</v>
      </c>
      <c r="L13" s="50">
        <f>L19+L49</f>
        <v>0</v>
      </c>
    </row>
    <row r="14" spans="1:14" s="13" customFormat="1" ht="35.450000000000003" customHeight="1">
      <c r="A14" s="6"/>
      <c r="B14" s="23"/>
      <c r="C14" s="96"/>
      <c r="D14" s="80"/>
      <c r="E14" s="60">
        <v>42736</v>
      </c>
      <c r="F14" s="60">
        <v>43100</v>
      </c>
      <c r="G14" s="44"/>
      <c r="H14" s="50">
        <f>SUM(H20,H50)</f>
        <v>17707.759999999998</v>
      </c>
      <c r="I14" s="50">
        <f>SUM(I20,I50)</f>
        <v>753.1</v>
      </c>
      <c r="J14" s="50">
        <f>SUM(J20,J50)</f>
        <v>3628.66</v>
      </c>
      <c r="K14" s="50">
        <f>SUM(K20,K50)</f>
        <v>13326</v>
      </c>
      <c r="L14" s="50">
        <f>SUM(L20,L50)</f>
        <v>0</v>
      </c>
    </row>
    <row r="15" spans="1:14" s="13" customFormat="1" ht="35.450000000000003" customHeight="1">
      <c r="A15" s="6"/>
      <c r="B15" s="23"/>
      <c r="C15" s="96"/>
      <c r="D15" s="80"/>
      <c r="E15" s="60">
        <v>43101</v>
      </c>
      <c r="F15" s="60">
        <v>43465</v>
      </c>
      <c r="G15" s="44"/>
      <c r="H15" s="50">
        <v>20934.900000000001</v>
      </c>
      <c r="I15" s="50">
        <f t="shared" ref="I15:L16" si="2">SUM(I21,I51)</f>
        <v>0</v>
      </c>
      <c r="J15" s="50">
        <f t="shared" si="2"/>
        <v>7296.9</v>
      </c>
      <c r="K15" s="50">
        <f t="shared" si="2"/>
        <v>13638</v>
      </c>
      <c r="L15" s="50">
        <f t="shared" si="2"/>
        <v>0</v>
      </c>
    </row>
    <row r="16" spans="1:14" s="13" customFormat="1" ht="35.450000000000003" customHeight="1">
      <c r="A16" s="6"/>
      <c r="B16" s="23"/>
      <c r="C16" s="96"/>
      <c r="D16" s="80"/>
      <c r="E16" s="60">
        <v>43466</v>
      </c>
      <c r="F16" s="60">
        <v>43830</v>
      </c>
      <c r="G16" s="44"/>
      <c r="H16" s="50">
        <f>SUM(H22,H52)</f>
        <v>18154.940000000002</v>
      </c>
      <c r="I16" s="50">
        <f t="shared" si="2"/>
        <v>0</v>
      </c>
      <c r="J16" s="50">
        <f t="shared" si="2"/>
        <v>3899.5</v>
      </c>
      <c r="K16" s="50">
        <f t="shared" si="2"/>
        <v>14255.44</v>
      </c>
      <c r="L16" s="50">
        <f t="shared" si="2"/>
        <v>0</v>
      </c>
    </row>
    <row r="17" spans="1:12" s="13" customFormat="1" ht="35.450000000000003" customHeight="1">
      <c r="A17" s="6"/>
      <c r="B17" s="23"/>
      <c r="C17" s="96"/>
      <c r="D17" s="80"/>
      <c r="E17" s="60">
        <v>43831</v>
      </c>
      <c r="F17" s="60">
        <v>44196</v>
      </c>
      <c r="G17" s="44"/>
      <c r="H17" s="50">
        <f>J17+K17</f>
        <v>14782</v>
      </c>
      <c r="I17" s="50">
        <f>SUM(I23,I54)</f>
        <v>0</v>
      </c>
      <c r="J17" s="50">
        <f>SUM(J23,J54)</f>
        <v>670</v>
      </c>
      <c r="K17" s="50">
        <f>SUM(K23,K54)</f>
        <v>14112</v>
      </c>
      <c r="L17" s="50">
        <f>SUM(L23,L54)</f>
        <v>0</v>
      </c>
    </row>
    <row r="18" spans="1:12" s="13" customFormat="1" ht="35.450000000000003" customHeight="1">
      <c r="A18" s="6"/>
      <c r="B18" s="23"/>
      <c r="C18" s="97"/>
      <c r="D18" s="88"/>
      <c r="E18" s="60">
        <v>44197</v>
      </c>
      <c r="F18" s="60">
        <v>44561</v>
      </c>
      <c r="G18" s="61"/>
      <c r="H18" s="50">
        <f>J18+K18</f>
        <v>14782</v>
      </c>
      <c r="I18" s="50">
        <f>I24+I54</f>
        <v>0</v>
      </c>
      <c r="J18" s="50">
        <f>J54</f>
        <v>670</v>
      </c>
      <c r="K18" s="50">
        <f>K54</f>
        <v>14112</v>
      </c>
      <c r="L18" s="50">
        <f>L24+L54</f>
        <v>0</v>
      </c>
    </row>
    <row r="19" spans="1:12" s="13" customFormat="1" ht="35.450000000000003" customHeight="1">
      <c r="A19" s="6"/>
      <c r="B19" s="23"/>
      <c r="C19" s="83" t="s">
        <v>41</v>
      </c>
      <c r="D19" s="86" t="s">
        <v>21</v>
      </c>
      <c r="E19" s="60">
        <v>42370</v>
      </c>
      <c r="F19" s="60">
        <v>42735</v>
      </c>
      <c r="G19" s="44"/>
      <c r="H19" s="50">
        <f>H25+H31+H37+H43</f>
        <v>4301.59</v>
      </c>
      <c r="I19" s="50">
        <f>I25+I31+I37+I43</f>
        <v>2988.6800000000003</v>
      </c>
      <c r="J19" s="50">
        <f>J25+J31+J37+J43</f>
        <v>1312.9099999999999</v>
      </c>
      <c r="K19" s="50">
        <f>K25+K31+K37+K43</f>
        <v>0</v>
      </c>
      <c r="L19" s="50">
        <f>L25+L31+L37+L43</f>
        <v>0</v>
      </c>
    </row>
    <row r="20" spans="1:12" s="13" customFormat="1" ht="35.450000000000003" customHeight="1">
      <c r="A20" s="6"/>
      <c r="B20" s="23"/>
      <c r="C20" s="87"/>
      <c r="D20" s="80"/>
      <c r="E20" s="60">
        <v>42736</v>
      </c>
      <c r="F20" s="60">
        <v>43100</v>
      </c>
      <c r="G20" s="44"/>
      <c r="H20" s="50">
        <f>SUM(H26,H32,H38,H44)</f>
        <v>3089.7599999999998</v>
      </c>
      <c r="I20" s="50">
        <f>SUM(I26,I32,I38,I44)</f>
        <v>753.1</v>
      </c>
      <c r="J20" s="50">
        <f>SUM(J26,J32,J38,J44)</f>
        <v>2336.66</v>
      </c>
      <c r="K20" s="50">
        <f>SUM(K26,K32,K38,K44)</f>
        <v>0</v>
      </c>
      <c r="L20" s="50">
        <f>SUM(L26,L32,L38,L44)</f>
        <v>0</v>
      </c>
    </row>
    <row r="21" spans="1:12" s="13" customFormat="1" ht="35.450000000000003" customHeight="1">
      <c r="A21" s="6"/>
      <c r="B21" s="23"/>
      <c r="C21" s="87"/>
      <c r="D21" s="80"/>
      <c r="E21" s="60">
        <v>43101</v>
      </c>
      <c r="F21" s="60">
        <v>43465</v>
      </c>
      <c r="G21" s="44"/>
      <c r="H21" s="50">
        <v>500</v>
      </c>
      <c r="I21" s="50">
        <f>SUM(I27,I33,I39,I45)</f>
        <v>0</v>
      </c>
      <c r="J21" s="50">
        <v>500</v>
      </c>
      <c r="K21" s="50">
        <f>SUM(K27,K33)</f>
        <v>0</v>
      </c>
      <c r="L21" s="50">
        <f>SUM(L27,L33)</f>
        <v>0</v>
      </c>
    </row>
    <row r="22" spans="1:12" s="13" customFormat="1" ht="35.450000000000003" customHeight="1">
      <c r="A22" s="6"/>
      <c r="B22" s="23"/>
      <c r="C22" s="87"/>
      <c r="D22" s="80"/>
      <c r="E22" s="60">
        <v>43466</v>
      </c>
      <c r="F22" s="60">
        <v>43830</v>
      </c>
      <c r="G22" s="44"/>
      <c r="H22" s="50">
        <f>SUM(H28,H34,H40,H46)</f>
        <v>0</v>
      </c>
      <c r="I22" s="50">
        <f>SUM(I28,I34,I40,I46)</f>
        <v>0</v>
      </c>
      <c r="J22" s="50">
        <f>SUM(J28,J34)</f>
        <v>0</v>
      </c>
      <c r="K22" s="50">
        <f>SUM(K28,K34)</f>
        <v>0</v>
      </c>
      <c r="L22" s="50">
        <f>SUM(L28,L34)</f>
        <v>0</v>
      </c>
    </row>
    <row r="23" spans="1:12" s="13" customFormat="1" ht="35.450000000000003" customHeight="1">
      <c r="A23" s="6"/>
      <c r="B23" s="23"/>
      <c r="C23" s="87"/>
      <c r="D23" s="80"/>
      <c r="E23" s="60">
        <v>43831</v>
      </c>
      <c r="F23" s="60">
        <v>44196</v>
      </c>
      <c r="G23" s="44"/>
      <c r="H23" s="50">
        <f>SUM(H30,H36,H42,H48)</f>
        <v>0</v>
      </c>
      <c r="I23" s="50">
        <f>SUM(I30,I36,I42,I48)</f>
        <v>0</v>
      </c>
      <c r="J23" s="50">
        <f>SUM(J30,J36)</f>
        <v>0</v>
      </c>
      <c r="K23" s="50">
        <f>SUM(K30,K36)</f>
        <v>0</v>
      </c>
      <c r="L23" s="50">
        <f>SUM(L30,L36)</f>
        <v>0</v>
      </c>
    </row>
    <row r="24" spans="1:12" s="13" customFormat="1" ht="35.450000000000003" customHeight="1">
      <c r="A24" s="6"/>
      <c r="B24" s="23"/>
      <c r="C24" s="98"/>
      <c r="D24" s="88"/>
      <c r="E24" s="60">
        <v>44197</v>
      </c>
      <c r="F24" s="60">
        <v>44561</v>
      </c>
      <c r="G24" s="59"/>
      <c r="H24" s="50">
        <f>H30+H36+H42+H48</f>
        <v>0</v>
      </c>
      <c r="I24" s="50">
        <f>I30</f>
        <v>0</v>
      </c>
      <c r="J24" s="50">
        <f>J30+J36+J42+J48</f>
        <v>0</v>
      </c>
      <c r="K24" s="50">
        <f>K30</f>
        <v>0</v>
      </c>
      <c r="L24" s="50">
        <f>L30</f>
        <v>0</v>
      </c>
    </row>
    <row r="25" spans="1:12" s="35" customFormat="1" ht="30" customHeight="1">
      <c r="A25" s="65"/>
      <c r="B25" s="65"/>
      <c r="C25" s="82" t="s">
        <v>39</v>
      </c>
      <c r="D25" s="82" t="s">
        <v>21</v>
      </c>
      <c r="E25" s="66">
        <v>42370</v>
      </c>
      <c r="F25" s="66">
        <v>42735</v>
      </c>
      <c r="G25" s="51" t="s">
        <v>20</v>
      </c>
      <c r="H25" s="64">
        <f>SUM(I25,J25,K25,L25)</f>
        <v>600.5</v>
      </c>
      <c r="I25" s="18"/>
      <c r="J25" s="18">
        <v>600.5</v>
      </c>
      <c r="K25" s="18"/>
      <c r="L25" s="18"/>
    </row>
    <row r="26" spans="1:12" s="35" customFormat="1" ht="30" customHeight="1">
      <c r="A26" s="65">
        <v>5055534</v>
      </c>
      <c r="B26" s="65" t="s">
        <v>5</v>
      </c>
      <c r="C26" s="82"/>
      <c r="D26" s="82"/>
      <c r="E26" s="66">
        <v>42736</v>
      </c>
      <c r="F26" s="66">
        <v>43100</v>
      </c>
      <c r="G26" s="51" t="s">
        <v>32</v>
      </c>
      <c r="H26" s="64">
        <f>SUM(I26,J26,K26,L26)</f>
        <v>949.4</v>
      </c>
      <c r="I26" s="18"/>
      <c r="J26" s="18">
        <v>949.4</v>
      </c>
      <c r="K26" s="18"/>
      <c r="L26" s="18"/>
    </row>
    <row r="27" spans="1:12" s="35" customFormat="1" ht="30" customHeight="1">
      <c r="A27" s="65"/>
      <c r="B27" s="65"/>
      <c r="C27" s="82"/>
      <c r="D27" s="82"/>
      <c r="E27" s="66">
        <v>43101</v>
      </c>
      <c r="F27" s="66">
        <v>43465</v>
      </c>
      <c r="G27" s="51" t="s">
        <v>33</v>
      </c>
      <c r="H27" s="64">
        <v>500</v>
      </c>
      <c r="I27" s="18"/>
      <c r="J27" s="18">
        <v>500</v>
      </c>
      <c r="K27" s="18"/>
      <c r="L27" s="18"/>
    </row>
    <row r="28" spans="1:12" s="35" customFormat="1" ht="30" customHeight="1">
      <c r="A28" s="65"/>
      <c r="B28" s="65"/>
      <c r="C28" s="82"/>
      <c r="D28" s="82"/>
      <c r="E28" s="66">
        <v>43466</v>
      </c>
      <c r="F28" s="66">
        <v>43830</v>
      </c>
      <c r="G28" s="51" t="s">
        <v>34</v>
      </c>
      <c r="H28" s="64">
        <v>0</v>
      </c>
      <c r="I28" s="18"/>
      <c r="J28" s="18">
        <v>0</v>
      </c>
      <c r="K28" s="18"/>
      <c r="L28" s="18"/>
    </row>
    <row r="29" spans="1:12" s="35" customFormat="1" ht="30" customHeight="1">
      <c r="A29" s="65"/>
      <c r="B29" s="65"/>
      <c r="C29" s="82"/>
      <c r="D29" s="82"/>
      <c r="E29" s="66">
        <v>43831</v>
      </c>
      <c r="F29" s="66">
        <v>44196</v>
      </c>
      <c r="G29" s="51" t="s">
        <v>35</v>
      </c>
      <c r="H29" s="64">
        <v>0</v>
      </c>
      <c r="I29" s="18"/>
      <c r="J29" s="18">
        <v>0</v>
      </c>
      <c r="K29" s="18"/>
      <c r="L29" s="18"/>
    </row>
    <row r="30" spans="1:12" s="35" customFormat="1" ht="30" customHeight="1">
      <c r="A30" s="65"/>
      <c r="B30" s="65"/>
      <c r="C30" s="82"/>
      <c r="D30" s="82"/>
      <c r="E30" s="66">
        <v>44197</v>
      </c>
      <c r="F30" s="66">
        <v>44561</v>
      </c>
      <c r="G30" s="51" t="s">
        <v>123</v>
      </c>
      <c r="H30" s="64">
        <v>0</v>
      </c>
      <c r="I30" s="18">
        <v>0</v>
      </c>
      <c r="J30" s="18">
        <v>0</v>
      </c>
      <c r="K30" s="18">
        <v>0</v>
      </c>
      <c r="L30" s="18">
        <v>0</v>
      </c>
    </row>
    <row r="31" spans="1:12" s="35" customFormat="1" ht="33" customHeight="1">
      <c r="A31" s="65"/>
      <c r="B31" s="65"/>
      <c r="C31" s="82" t="s">
        <v>40</v>
      </c>
      <c r="D31" s="82" t="s">
        <v>79</v>
      </c>
      <c r="E31" s="66">
        <v>42370</v>
      </c>
      <c r="F31" s="66">
        <v>42735</v>
      </c>
      <c r="G31" s="51" t="s">
        <v>20</v>
      </c>
      <c r="H31" s="64">
        <f>SUM(I31,J31,K31,L31)</f>
        <v>712.41</v>
      </c>
      <c r="I31" s="18"/>
      <c r="J31" s="43">
        <v>712.41</v>
      </c>
      <c r="K31" s="18"/>
      <c r="L31" s="18"/>
    </row>
    <row r="32" spans="1:12" s="35" customFormat="1" ht="33" customHeight="1">
      <c r="A32" s="65"/>
      <c r="B32" s="65"/>
      <c r="C32" s="82"/>
      <c r="D32" s="82"/>
      <c r="E32" s="66">
        <v>42736</v>
      </c>
      <c r="F32" s="66">
        <v>43100</v>
      </c>
      <c r="G32" s="51" t="s">
        <v>32</v>
      </c>
      <c r="H32" s="64">
        <f>SUM(I32,J32,K32,L32)</f>
        <v>1387.26</v>
      </c>
      <c r="I32" s="18"/>
      <c r="J32" s="18">
        <v>1387.26</v>
      </c>
      <c r="K32" s="18"/>
      <c r="L32" s="18"/>
    </row>
    <row r="33" spans="1:12" s="35" customFormat="1" ht="33" customHeight="1">
      <c r="A33" s="65"/>
      <c r="B33" s="65"/>
      <c r="C33" s="82"/>
      <c r="D33" s="82"/>
      <c r="E33" s="66">
        <v>43101</v>
      </c>
      <c r="F33" s="66">
        <v>43465</v>
      </c>
      <c r="G33" s="51" t="s">
        <v>33</v>
      </c>
      <c r="H33" s="64">
        <v>0</v>
      </c>
      <c r="I33" s="18"/>
      <c r="J33" s="18">
        <v>0</v>
      </c>
      <c r="K33" s="18"/>
      <c r="L33" s="18"/>
    </row>
    <row r="34" spans="1:12" s="35" customFormat="1" ht="33" customHeight="1">
      <c r="A34" s="65"/>
      <c r="B34" s="65"/>
      <c r="C34" s="82"/>
      <c r="D34" s="82"/>
      <c r="E34" s="66">
        <v>43466</v>
      </c>
      <c r="F34" s="66">
        <v>43830</v>
      </c>
      <c r="G34" s="51" t="s">
        <v>34</v>
      </c>
      <c r="H34" s="64">
        <v>0</v>
      </c>
      <c r="I34" s="18"/>
      <c r="J34" s="18">
        <v>0</v>
      </c>
      <c r="K34" s="18"/>
      <c r="L34" s="18"/>
    </row>
    <row r="35" spans="1:12" s="35" customFormat="1" ht="33" customHeight="1">
      <c r="A35" s="65"/>
      <c r="B35" s="65"/>
      <c r="C35" s="82"/>
      <c r="D35" s="82"/>
      <c r="E35" s="66">
        <v>43831</v>
      </c>
      <c r="F35" s="66">
        <v>44196</v>
      </c>
      <c r="G35" s="51" t="s">
        <v>35</v>
      </c>
      <c r="H35" s="64">
        <f>SUM(I35,J35,K35,L35)</f>
        <v>0</v>
      </c>
      <c r="I35" s="18"/>
      <c r="J35" s="18">
        <v>0</v>
      </c>
      <c r="K35" s="18"/>
      <c r="L35" s="18"/>
    </row>
    <row r="36" spans="1:12" s="35" customFormat="1" ht="33" customHeight="1">
      <c r="A36" s="65"/>
      <c r="B36" s="65"/>
      <c r="C36" s="82"/>
      <c r="D36" s="82"/>
      <c r="E36" s="66">
        <v>44197</v>
      </c>
      <c r="F36" s="66">
        <v>44561</v>
      </c>
      <c r="G36" s="51" t="s">
        <v>123</v>
      </c>
      <c r="H36" s="64">
        <v>0</v>
      </c>
      <c r="I36" s="18"/>
      <c r="J36" s="18">
        <v>0</v>
      </c>
      <c r="K36" s="18"/>
      <c r="L36" s="18"/>
    </row>
    <row r="37" spans="1:12" s="35" customFormat="1" ht="33" customHeight="1">
      <c r="A37" s="65"/>
      <c r="B37" s="65"/>
      <c r="C37" s="82" t="s">
        <v>78</v>
      </c>
      <c r="D37" s="82" t="s">
        <v>79</v>
      </c>
      <c r="E37" s="66">
        <v>42370</v>
      </c>
      <c r="F37" s="66">
        <v>42735</v>
      </c>
      <c r="G37" s="51" t="s">
        <v>20</v>
      </c>
      <c r="H37" s="64">
        <f t="shared" ref="H37:H46" si="3">SUM(I37,J37,K37,L37)</f>
        <v>1482.48</v>
      </c>
      <c r="I37" s="18">
        <v>1482.48</v>
      </c>
      <c r="J37" s="18"/>
      <c r="K37" s="18"/>
      <c r="L37" s="18"/>
    </row>
    <row r="38" spans="1:12" s="35" customFormat="1" ht="33" customHeight="1">
      <c r="A38" s="65"/>
      <c r="B38" s="65"/>
      <c r="C38" s="82"/>
      <c r="D38" s="82"/>
      <c r="E38" s="66">
        <v>42736</v>
      </c>
      <c r="F38" s="66">
        <v>43100</v>
      </c>
      <c r="G38" s="51" t="s">
        <v>32</v>
      </c>
      <c r="H38" s="64">
        <f t="shared" si="3"/>
        <v>753.1</v>
      </c>
      <c r="I38" s="18">
        <v>753.1</v>
      </c>
      <c r="J38" s="18"/>
      <c r="K38" s="18"/>
      <c r="L38" s="18"/>
    </row>
    <row r="39" spans="1:12" s="35" customFormat="1" ht="33" customHeight="1">
      <c r="A39" s="65"/>
      <c r="B39" s="65"/>
      <c r="C39" s="82"/>
      <c r="D39" s="82"/>
      <c r="E39" s="66">
        <v>43101</v>
      </c>
      <c r="F39" s="66">
        <v>43465</v>
      </c>
      <c r="G39" s="51" t="s">
        <v>33</v>
      </c>
      <c r="H39" s="64">
        <f t="shared" si="3"/>
        <v>0</v>
      </c>
      <c r="I39" s="18"/>
      <c r="J39" s="18">
        <v>0</v>
      </c>
      <c r="K39" s="18"/>
      <c r="L39" s="18"/>
    </row>
    <row r="40" spans="1:12" s="35" customFormat="1" ht="33" customHeight="1">
      <c r="A40" s="65"/>
      <c r="B40" s="65"/>
      <c r="C40" s="82"/>
      <c r="D40" s="82"/>
      <c r="E40" s="66">
        <v>43466</v>
      </c>
      <c r="F40" s="66">
        <v>43830</v>
      </c>
      <c r="G40" s="51" t="s">
        <v>34</v>
      </c>
      <c r="H40" s="64">
        <f t="shared" si="3"/>
        <v>0</v>
      </c>
      <c r="I40" s="18"/>
      <c r="J40" s="18">
        <v>0</v>
      </c>
      <c r="K40" s="18"/>
      <c r="L40" s="18"/>
    </row>
    <row r="41" spans="1:12" s="35" customFormat="1" ht="33" customHeight="1">
      <c r="A41" s="65"/>
      <c r="B41" s="65"/>
      <c r="C41" s="82"/>
      <c r="D41" s="82"/>
      <c r="E41" s="66">
        <v>43831</v>
      </c>
      <c r="F41" s="66">
        <v>44196</v>
      </c>
      <c r="G41" s="51" t="s">
        <v>35</v>
      </c>
      <c r="H41" s="64">
        <f>SUM(I41,J41,K41,L41)</f>
        <v>0</v>
      </c>
      <c r="I41" s="18"/>
      <c r="J41" s="18">
        <v>0</v>
      </c>
      <c r="K41" s="18"/>
      <c r="L41" s="18"/>
    </row>
    <row r="42" spans="1:12" s="35" customFormat="1" ht="33" customHeight="1">
      <c r="A42" s="65"/>
      <c r="B42" s="65"/>
      <c r="C42" s="82"/>
      <c r="D42" s="82"/>
      <c r="E42" s="66">
        <v>44197</v>
      </c>
      <c r="F42" s="66">
        <v>44561</v>
      </c>
      <c r="G42" s="51" t="s">
        <v>123</v>
      </c>
      <c r="H42" s="64">
        <v>0</v>
      </c>
      <c r="I42" s="18"/>
      <c r="J42" s="18">
        <v>0</v>
      </c>
      <c r="K42" s="18"/>
      <c r="L42" s="18"/>
    </row>
    <row r="43" spans="1:12" s="35" customFormat="1" ht="33" customHeight="1">
      <c r="A43" s="65"/>
      <c r="B43" s="65"/>
      <c r="C43" s="82" t="s">
        <v>103</v>
      </c>
      <c r="D43" s="82" t="s">
        <v>79</v>
      </c>
      <c r="E43" s="66">
        <v>42370</v>
      </c>
      <c r="F43" s="66">
        <v>42735</v>
      </c>
      <c r="G43" s="51" t="s">
        <v>20</v>
      </c>
      <c r="H43" s="64">
        <f t="shared" si="3"/>
        <v>1506.2</v>
      </c>
      <c r="I43" s="18">
        <v>1506.2</v>
      </c>
      <c r="J43" s="18"/>
      <c r="K43" s="18"/>
      <c r="L43" s="18"/>
    </row>
    <row r="44" spans="1:12" s="35" customFormat="1" ht="33" customHeight="1">
      <c r="A44" s="65"/>
      <c r="B44" s="65"/>
      <c r="C44" s="82"/>
      <c r="D44" s="82"/>
      <c r="E44" s="66">
        <v>42736</v>
      </c>
      <c r="F44" s="66">
        <v>43100</v>
      </c>
      <c r="G44" s="51" t="s">
        <v>32</v>
      </c>
      <c r="H44" s="64">
        <f t="shared" si="3"/>
        <v>0</v>
      </c>
      <c r="I44" s="18"/>
      <c r="J44" s="18"/>
      <c r="K44" s="18"/>
      <c r="L44" s="18"/>
    </row>
    <row r="45" spans="1:12" s="35" customFormat="1" ht="33" customHeight="1">
      <c r="A45" s="65"/>
      <c r="B45" s="65"/>
      <c r="C45" s="82"/>
      <c r="D45" s="82"/>
      <c r="E45" s="66">
        <v>43101</v>
      </c>
      <c r="F45" s="66">
        <v>43465</v>
      </c>
      <c r="G45" s="51" t="s">
        <v>33</v>
      </c>
      <c r="H45" s="64">
        <f t="shared" si="3"/>
        <v>0</v>
      </c>
      <c r="I45" s="18"/>
      <c r="J45" s="18">
        <v>0</v>
      </c>
      <c r="K45" s="18"/>
      <c r="L45" s="18"/>
    </row>
    <row r="46" spans="1:12" s="35" customFormat="1" ht="33" customHeight="1">
      <c r="A46" s="65"/>
      <c r="B46" s="65"/>
      <c r="C46" s="82"/>
      <c r="D46" s="82"/>
      <c r="E46" s="66">
        <v>43466</v>
      </c>
      <c r="F46" s="66">
        <v>43830</v>
      </c>
      <c r="G46" s="51" t="s">
        <v>34</v>
      </c>
      <c r="H46" s="64">
        <f t="shared" si="3"/>
        <v>0</v>
      </c>
      <c r="I46" s="18"/>
      <c r="J46" s="18">
        <v>0</v>
      </c>
      <c r="K46" s="18"/>
      <c r="L46" s="18"/>
    </row>
    <row r="47" spans="1:12" s="35" customFormat="1" ht="33" customHeight="1">
      <c r="A47" s="65"/>
      <c r="B47" s="65"/>
      <c r="C47" s="82"/>
      <c r="D47" s="82"/>
      <c r="E47" s="66">
        <v>43831</v>
      </c>
      <c r="F47" s="66">
        <v>44196</v>
      </c>
      <c r="G47" s="51" t="s">
        <v>35</v>
      </c>
      <c r="H47" s="64">
        <f>SUM(I47,J47,K47,L47)</f>
        <v>0</v>
      </c>
      <c r="I47" s="18"/>
      <c r="J47" s="18">
        <v>0</v>
      </c>
      <c r="K47" s="18"/>
      <c r="L47" s="18"/>
    </row>
    <row r="48" spans="1:12" s="35" customFormat="1" ht="33" customHeight="1">
      <c r="A48" s="65"/>
      <c r="B48" s="65"/>
      <c r="C48" s="82"/>
      <c r="D48" s="82"/>
      <c r="E48" s="66">
        <v>44197</v>
      </c>
      <c r="F48" s="66">
        <v>44561</v>
      </c>
      <c r="G48" s="51" t="s">
        <v>123</v>
      </c>
      <c r="H48" s="64">
        <v>0</v>
      </c>
      <c r="I48" s="18"/>
      <c r="J48" s="18">
        <v>0</v>
      </c>
      <c r="K48" s="18"/>
      <c r="L48" s="18"/>
    </row>
    <row r="49" spans="1:12" s="35" customFormat="1" ht="33" customHeight="1">
      <c r="A49" s="65"/>
      <c r="B49" s="65"/>
      <c r="C49" s="83" t="s">
        <v>60</v>
      </c>
      <c r="D49" s="89"/>
      <c r="E49" s="60">
        <v>42370</v>
      </c>
      <c r="F49" s="60">
        <v>42735</v>
      </c>
      <c r="G49" s="44" t="s">
        <v>20</v>
      </c>
      <c r="H49" s="63">
        <f>H55+H61+H67+H73+H79+H85</f>
        <v>26519.109999999997</v>
      </c>
      <c r="I49" s="63">
        <f>I55+I61+I67+I73+I79+I85</f>
        <v>1380.69</v>
      </c>
      <c r="J49" s="63">
        <f>J55+J61+J67+J73+J79+J85</f>
        <v>14134.69</v>
      </c>
      <c r="K49" s="63">
        <f>K55+K61+K67+K73+K79+K85</f>
        <v>11003.73</v>
      </c>
      <c r="L49" s="63">
        <f>L55+L61+L67+L73+L79+L85</f>
        <v>0</v>
      </c>
    </row>
    <row r="50" spans="1:12" s="35" customFormat="1" ht="33" customHeight="1">
      <c r="A50" s="65"/>
      <c r="B50" s="65"/>
      <c r="C50" s="87"/>
      <c r="D50" s="89"/>
      <c r="E50" s="60">
        <v>42736</v>
      </c>
      <c r="F50" s="60">
        <v>43100</v>
      </c>
      <c r="G50" s="44" t="s">
        <v>32</v>
      </c>
      <c r="H50" s="63">
        <f>SUM(H56,H62,H68,H74,H80,H86)</f>
        <v>14618</v>
      </c>
      <c r="I50" s="63">
        <f>SUM(I56,I62,I68,I74,I80,I86)</f>
        <v>0</v>
      </c>
      <c r="J50" s="63">
        <f>SUM(J56,J62,J68,J74,J80,J86)</f>
        <v>1292</v>
      </c>
      <c r="K50" s="63">
        <f>SUM(K56,K62,K68,K74,K80,K86)</f>
        <v>13326</v>
      </c>
      <c r="L50" s="63">
        <f>SUM(L56,L62,L68,L74,L80,L86)</f>
        <v>0</v>
      </c>
    </row>
    <row r="51" spans="1:12" s="35" customFormat="1" ht="33" customHeight="1">
      <c r="A51" s="65"/>
      <c r="B51" s="65"/>
      <c r="C51" s="87"/>
      <c r="D51" s="89"/>
      <c r="E51" s="60">
        <v>43101</v>
      </c>
      <c r="F51" s="60">
        <v>43465</v>
      </c>
      <c r="G51" s="44" t="s">
        <v>33</v>
      </c>
      <c r="H51" s="63">
        <f>K57+J63+J69+J75+J81</f>
        <v>20434.900000000001</v>
      </c>
      <c r="I51" s="63">
        <f>SUM(I57,I63,I69,I74)</f>
        <v>0</v>
      </c>
      <c r="J51" s="63">
        <f>SUM(J57,J63,J69,J75,J81)</f>
        <v>6796.9</v>
      </c>
      <c r="K51" s="63">
        <f>SUM(K57)</f>
        <v>13638</v>
      </c>
      <c r="L51" s="63">
        <f>SUM(L57)</f>
        <v>0</v>
      </c>
    </row>
    <row r="52" spans="1:12" s="35" customFormat="1" ht="33" customHeight="1">
      <c r="A52" s="65"/>
      <c r="B52" s="65"/>
      <c r="C52" s="87"/>
      <c r="D52" s="89"/>
      <c r="E52" s="60">
        <v>43466</v>
      </c>
      <c r="F52" s="60">
        <v>43830</v>
      </c>
      <c r="G52" s="44" t="s">
        <v>34</v>
      </c>
      <c r="H52" s="63">
        <f>J52+K52</f>
        <v>18154.940000000002</v>
      </c>
      <c r="I52" s="63">
        <f>SUM(I58,I64,I70,I75)</f>
        <v>0</v>
      </c>
      <c r="J52" s="63">
        <f>SUM(J58,J64,J70,J76,J82)</f>
        <v>3899.5</v>
      </c>
      <c r="K52" s="63">
        <f>SUM(K58)</f>
        <v>14255.44</v>
      </c>
      <c r="L52" s="63">
        <f>SUM(L58)</f>
        <v>0</v>
      </c>
    </row>
    <row r="53" spans="1:12" s="35" customFormat="1" ht="33" customHeight="1">
      <c r="A53" s="65"/>
      <c r="B53" s="65"/>
      <c r="C53" s="87"/>
      <c r="D53" s="89"/>
      <c r="E53" s="60">
        <v>43831</v>
      </c>
      <c r="F53" s="60">
        <v>44196</v>
      </c>
      <c r="G53" s="44" t="s">
        <v>35</v>
      </c>
      <c r="H53" s="63">
        <f>J53+K53</f>
        <v>18011.5</v>
      </c>
      <c r="I53" s="63">
        <f>SUM(I58,I64,I70,I75)</f>
        <v>0</v>
      </c>
      <c r="J53" s="63">
        <f>SUM(J58,J64,J70,J76,J82)</f>
        <v>3899.5</v>
      </c>
      <c r="K53" s="63">
        <f>K59</f>
        <v>14112</v>
      </c>
      <c r="L53" s="63">
        <f>SUM(L58)</f>
        <v>0</v>
      </c>
    </row>
    <row r="54" spans="1:12" s="35" customFormat="1" ht="33" customHeight="1">
      <c r="A54" s="65"/>
      <c r="B54" s="65"/>
      <c r="C54" s="87"/>
      <c r="D54" s="89"/>
      <c r="E54" s="60">
        <v>44197</v>
      </c>
      <c r="F54" s="60">
        <v>44561</v>
      </c>
      <c r="G54" s="44" t="s">
        <v>123</v>
      </c>
      <c r="H54" s="63">
        <f>J54+K54</f>
        <v>14782</v>
      </c>
      <c r="I54" s="63">
        <f>I60</f>
        <v>0</v>
      </c>
      <c r="J54" s="63">
        <f>J66</f>
        <v>670</v>
      </c>
      <c r="K54" s="63">
        <f>K60</f>
        <v>14112</v>
      </c>
      <c r="L54" s="63">
        <f>L60</f>
        <v>0</v>
      </c>
    </row>
    <row r="55" spans="1:12" s="35" customFormat="1" ht="30" customHeight="1">
      <c r="A55" s="65"/>
      <c r="B55" s="65"/>
      <c r="C55" s="90" t="s">
        <v>61</v>
      </c>
      <c r="D55" s="86" t="s">
        <v>124</v>
      </c>
      <c r="E55" s="66">
        <v>42370</v>
      </c>
      <c r="F55" s="66">
        <v>42735</v>
      </c>
      <c r="G55" s="51" t="s">
        <v>20</v>
      </c>
      <c r="H55" s="64">
        <f t="shared" ref="H55:H70" si="4">SUM(I55,J55,K55,L55)</f>
        <v>11003.73</v>
      </c>
      <c r="I55" s="18"/>
      <c r="J55" s="18"/>
      <c r="K55" s="18">
        <v>11003.73</v>
      </c>
      <c r="L55" s="18"/>
    </row>
    <row r="56" spans="1:12" s="35" customFormat="1" ht="30" customHeight="1">
      <c r="A56" s="65"/>
      <c r="B56" s="65"/>
      <c r="C56" s="91"/>
      <c r="D56" s="80"/>
      <c r="E56" s="66">
        <v>42736</v>
      </c>
      <c r="F56" s="66">
        <v>43100</v>
      </c>
      <c r="G56" s="51" t="s">
        <v>32</v>
      </c>
      <c r="H56" s="64">
        <f t="shared" si="4"/>
        <v>13326</v>
      </c>
      <c r="I56" s="18"/>
      <c r="J56" s="18"/>
      <c r="K56" s="18">
        <v>13326</v>
      </c>
      <c r="L56" s="18"/>
    </row>
    <row r="57" spans="1:12" s="35" customFormat="1" ht="30" customHeight="1">
      <c r="A57" s="65"/>
      <c r="B57" s="65"/>
      <c r="C57" s="91"/>
      <c r="D57" s="80"/>
      <c r="E57" s="66">
        <v>43101</v>
      </c>
      <c r="F57" s="66">
        <v>43465</v>
      </c>
      <c r="G57" s="51" t="s">
        <v>33</v>
      </c>
      <c r="H57" s="64">
        <f t="shared" si="4"/>
        <v>13638</v>
      </c>
      <c r="I57" s="18"/>
      <c r="J57" s="18"/>
      <c r="K57" s="18">
        <v>13638</v>
      </c>
      <c r="L57" s="18"/>
    </row>
    <row r="58" spans="1:12" s="35" customFormat="1" ht="30" customHeight="1">
      <c r="A58" s="65"/>
      <c r="B58" s="65"/>
      <c r="C58" s="91"/>
      <c r="D58" s="86" t="s">
        <v>79</v>
      </c>
      <c r="E58" s="66">
        <v>43466</v>
      </c>
      <c r="F58" s="66">
        <v>43830</v>
      </c>
      <c r="G58" s="51" t="s">
        <v>34</v>
      </c>
      <c r="H58" s="64">
        <f t="shared" si="4"/>
        <v>14255.44</v>
      </c>
      <c r="I58" s="18"/>
      <c r="J58" s="18"/>
      <c r="K58" s="18">
        <v>14255.44</v>
      </c>
      <c r="L58" s="18"/>
    </row>
    <row r="59" spans="1:12" s="35" customFormat="1" ht="30" customHeight="1">
      <c r="A59" s="65"/>
      <c r="B59" s="65"/>
      <c r="C59" s="91"/>
      <c r="D59" s="80"/>
      <c r="E59" s="66">
        <v>43831</v>
      </c>
      <c r="F59" s="66">
        <v>44196</v>
      </c>
      <c r="G59" s="51" t="s">
        <v>35</v>
      </c>
      <c r="H59" s="64">
        <f>SUM(I59,J59,K59,L59)</f>
        <v>14112</v>
      </c>
      <c r="I59" s="18"/>
      <c r="J59" s="18"/>
      <c r="K59" s="18">
        <v>14112</v>
      </c>
      <c r="L59" s="18"/>
    </row>
    <row r="60" spans="1:12" s="35" customFormat="1" ht="30" customHeight="1">
      <c r="A60" s="65"/>
      <c r="B60" s="65"/>
      <c r="C60" s="91"/>
      <c r="D60" s="88"/>
      <c r="E60" s="66">
        <v>44197</v>
      </c>
      <c r="F60" s="66">
        <v>44561</v>
      </c>
      <c r="G60" s="51" t="s">
        <v>123</v>
      </c>
      <c r="H60" s="64">
        <f>J60+I60+K60+L60</f>
        <v>14112</v>
      </c>
      <c r="I60" s="18">
        <v>0</v>
      </c>
      <c r="J60" s="18">
        <v>0</v>
      </c>
      <c r="K60" s="18">
        <v>14112</v>
      </c>
      <c r="L60" s="18">
        <v>0</v>
      </c>
    </row>
    <row r="61" spans="1:12" s="35" customFormat="1" ht="30" customHeight="1">
      <c r="A61" s="65"/>
      <c r="B61" s="65"/>
      <c r="C61" s="81" t="s">
        <v>80</v>
      </c>
      <c r="D61" s="82" t="s">
        <v>79</v>
      </c>
      <c r="E61" s="66">
        <v>42370</v>
      </c>
      <c r="F61" s="66">
        <v>42735</v>
      </c>
      <c r="G61" s="51" t="s">
        <v>20</v>
      </c>
      <c r="H61" s="64">
        <f t="shared" si="4"/>
        <v>574</v>
      </c>
      <c r="I61" s="18"/>
      <c r="J61" s="18">
        <v>574</v>
      </c>
      <c r="K61" s="18"/>
      <c r="L61" s="18"/>
    </row>
    <row r="62" spans="1:12" s="35" customFormat="1" ht="30" customHeight="1">
      <c r="A62" s="65"/>
      <c r="B62" s="65"/>
      <c r="C62" s="81"/>
      <c r="D62" s="82"/>
      <c r="E62" s="66">
        <v>42736</v>
      </c>
      <c r="F62" s="66">
        <v>43100</v>
      </c>
      <c r="G62" s="51" t="s">
        <v>32</v>
      </c>
      <c r="H62" s="64">
        <f t="shared" si="4"/>
        <v>1292</v>
      </c>
      <c r="I62" s="18"/>
      <c r="J62" s="18">
        <v>1292</v>
      </c>
      <c r="K62" s="18"/>
      <c r="L62" s="18"/>
    </row>
    <row r="63" spans="1:12" s="35" customFormat="1" ht="30" customHeight="1">
      <c r="A63" s="65"/>
      <c r="B63" s="65"/>
      <c r="C63" s="81"/>
      <c r="D63" s="82"/>
      <c r="E63" s="66">
        <v>43101</v>
      </c>
      <c r="F63" s="66">
        <v>43465</v>
      </c>
      <c r="G63" s="51" t="s">
        <v>33</v>
      </c>
      <c r="H63" s="64">
        <v>1531</v>
      </c>
      <c r="I63" s="18"/>
      <c r="J63" s="18">
        <v>1531</v>
      </c>
      <c r="K63" s="18"/>
      <c r="L63" s="18"/>
    </row>
    <row r="64" spans="1:12" s="35" customFormat="1" ht="30" customHeight="1">
      <c r="A64" s="65"/>
      <c r="B64" s="65"/>
      <c r="C64" s="81"/>
      <c r="D64" s="82"/>
      <c r="E64" s="66">
        <v>43466</v>
      </c>
      <c r="F64" s="66">
        <v>43830</v>
      </c>
      <c r="G64" s="51" t="s">
        <v>34</v>
      </c>
      <c r="H64" s="64">
        <v>3899.5</v>
      </c>
      <c r="I64" s="18"/>
      <c r="J64" s="18">
        <v>3899.5</v>
      </c>
      <c r="K64" s="18"/>
      <c r="L64" s="18"/>
    </row>
    <row r="65" spans="1:12" s="35" customFormat="1" ht="30" customHeight="1">
      <c r="A65" s="65"/>
      <c r="B65" s="65"/>
      <c r="C65" s="81"/>
      <c r="D65" s="82"/>
      <c r="E65" s="66">
        <v>43831</v>
      </c>
      <c r="F65" s="66">
        <v>44196</v>
      </c>
      <c r="G65" s="51" t="s">
        <v>35</v>
      </c>
      <c r="H65" s="64">
        <f>SUM(I65,J65,K65,L65)</f>
        <v>670</v>
      </c>
      <c r="I65" s="18"/>
      <c r="J65" s="18">
        <v>670</v>
      </c>
      <c r="K65" s="18"/>
      <c r="L65" s="18"/>
    </row>
    <row r="66" spans="1:12" s="35" customFormat="1" ht="30" customHeight="1">
      <c r="A66" s="65"/>
      <c r="B66" s="65"/>
      <c r="C66" s="81"/>
      <c r="D66" s="82"/>
      <c r="E66" s="66">
        <v>44197</v>
      </c>
      <c r="F66" s="66">
        <v>44561</v>
      </c>
      <c r="G66" s="51" t="s">
        <v>123</v>
      </c>
      <c r="H66" s="64">
        <v>670</v>
      </c>
      <c r="I66" s="18"/>
      <c r="J66" s="18">
        <v>670</v>
      </c>
      <c r="K66" s="18"/>
      <c r="L66" s="18"/>
    </row>
    <row r="67" spans="1:12" s="35" customFormat="1" ht="30" customHeight="1">
      <c r="A67" s="65"/>
      <c r="B67" s="65"/>
      <c r="C67" s="81" t="s">
        <v>81</v>
      </c>
      <c r="D67" s="82" t="s">
        <v>21</v>
      </c>
      <c r="E67" s="66">
        <v>42370</v>
      </c>
      <c r="F67" s="66">
        <v>42735</v>
      </c>
      <c r="G67" s="51" t="s">
        <v>20</v>
      </c>
      <c r="H67" s="64">
        <f t="shared" si="4"/>
        <v>11500.7</v>
      </c>
      <c r="I67" s="18"/>
      <c r="J67" s="18">
        <v>11500.7</v>
      </c>
      <c r="K67" s="18"/>
      <c r="L67" s="18"/>
    </row>
    <row r="68" spans="1:12" s="35" customFormat="1" ht="30" customHeight="1">
      <c r="A68" s="65"/>
      <c r="B68" s="65"/>
      <c r="C68" s="81"/>
      <c r="D68" s="82"/>
      <c r="E68" s="66">
        <v>42736</v>
      </c>
      <c r="F68" s="66">
        <v>43100</v>
      </c>
      <c r="G68" s="51" t="s">
        <v>32</v>
      </c>
      <c r="H68" s="64">
        <f t="shared" si="4"/>
        <v>0</v>
      </c>
      <c r="I68" s="18"/>
      <c r="J68" s="18">
        <v>0</v>
      </c>
      <c r="K68" s="18"/>
      <c r="L68" s="18"/>
    </row>
    <row r="69" spans="1:12" s="35" customFormat="1" ht="30" customHeight="1">
      <c r="A69" s="65"/>
      <c r="B69" s="65"/>
      <c r="C69" s="81"/>
      <c r="D69" s="82"/>
      <c r="E69" s="66">
        <v>43101</v>
      </c>
      <c r="F69" s="66">
        <v>43465</v>
      </c>
      <c r="G69" s="51" t="s">
        <v>33</v>
      </c>
      <c r="H69" s="64">
        <v>4981</v>
      </c>
      <c r="I69" s="18"/>
      <c r="J69" s="18">
        <v>4981</v>
      </c>
      <c r="K69" s="18"/>
      <c r="L69" s="18"/>
    </row>
    <row r="70" spans="1:12" s="35" customFormat="1" ht="30" customHeight="1">
      <c r="A70" s="65"/>
      <c r="B70" s="65"/>
      <c r="C70" s="81"/>
      <c r="D70" s="82"/>
      <c r="E70" s="66">
        <v>43466</v>
      </c>
      <c r="F70" s="66">
        <v>43830</v>
      </c>
      <c r="G70" s="51" t="s">
        <v>34</v>
      </c>
      <c r="H70" s="64">
        <f t="shared" si="4"/>
        <v>0</v>
      </c>
      <c r="I70" s="18"/>
      <c r="J70" s="18">
        <v>0</v>
      </c>
      <c r="K70" s="18"/>
      <c r="L70" s="18"/>
    </row>
    <row r="71" spans="1:12" s="35" customFormat="1" ht="30" customHeight="1">
      <c r="A71" s="65"/>
      <c r="B71" s="65"/>
      <c r="C71" s="81"/>
      <c r="D71" s="82"/>
      <c r="E71" s="66">
        <v>43831</v>
      </c>
      <c r="F71" s="66">
        <v>44196</v>
      </c>
      <c r="G71" s="51" t="s">
        <v>35</v>
      </c>
      <c r="H71" s="64">
        <f>SUM(I71,J71,K71,L71)</f>
        <v>0</v>
      </c>
      <c r="I71" s="18"/>
      <c r="J71" s="18">
        <v>0</v>
      </c>
      <c r="K71" s="18"/>
      <c r="L71" s="18"/>
    </row>
    <row r="72" spans="1:12" s="35" customFormat="1" ht="30" customHeight="1">
      <c r="A72" s="65"/>
      <c r="B72" s="65"/>
      <c r="C72" s="81"/>
      <c r="D72" s="82"/>
      <c r="E72" s="66">
        <v>44197</v>
      </c>
      <c r="F72" s="66">
        <v>44561</v>
      </c>
      <c r="G72" s="51" t="s">
        <v>123</v>
      </c>
      <c r="H72" s="64">
        <v>0</v>
      </c>
      <c r="I72" s="18"/>
      <c r="J72" s="18">
        <v>0</v>
      </c>
      <c r="K72" s="18"/>
      <c r="L72" s="18"/>
    </row>
    <row r="73" spans="1:12" s="35" customFormat="1" ht="30" customHeight="1">
      <c r="A73" s="65"/>
      <c r="B73" s="65"/>
      <c r="C73" s="81" t="s">
        <v>82</v>
      </c>
      <c r="D73" s="82" t="s">
        <v>21</v>
      </c>
      <c r="E73" s="66">
        <v>42370</v>
      </c>
      <c r="F73" s="66">
        <v>42735</v>
      </c>
      <c r="G73" s="51" t="s">
        <v>20</v>
      </c>
      <c r="H73" s="64">
        <f>SUM(I73,J73,K73,L73)</f>
        <v>164.69</v>
      </c>
      <c r="I73" s="18"/>
      <c r="J73" s="18">
        <v>164.69</v>
      </c>
      <c r="K73" s="18"/>
      <c r="L73" s="18"/>
    </row>
    <row r="74" spans="1:12" s="35" customFormat="1" ht="30" customHeight="1">
      <c r="A74" s="65"/>
      <c r="B74" s="65"/>
      <c r="C74" s="81"/>
      <c r="D74" s="82"/>
      <c r="E74" s="66">
        <v>42736</v>
      </c>
      <c r="F74" s="66">
        <v>43100</v>
      </c>
      <c r="G74" s="51" t="s">
        <v>32</v>
      </c>
      <c r="H74" s="64">
        <f>SUM(I74,J74,K74,L74)</f>
        <v>0</v>
      </c>
      <c r="I74" s="18"/>
      <c r="J74" s="18">
        <v>0</v>
      </c>
      <c r="K74" s="18"/>
      <c r="L74" s="18"/>
    </row>
    <row r="75" spans="1:12" s="35" customFormat="1" ht="30" customHeight="1">
      <c r="A75" s="65"/>
      <c r="B75" s="65"/>
      <c r="C75" s="81"/>
      <c r="D75" s="82"/>
      <c r="E75" s="66">
        <v>43101</v>
      </c>
      <c r="F75" s="66">
        <v>43465</v>
      </c>
      <c r="G75" s="51" t="s">
        <v>33</v>
      </c>
      <c r="H75" s="64">
        <v>80.900000000000006</v>
      </c>
      <c r="I75" s="18"/>
      <c r="J75" s="18">
        <v>80.900000000000006</v>
      </c>
      <c r="K75" s="18"/>
      <c r="L75" s="18"/>
    </row>
    <row r="76" spans="1:12" s="35" customFormat="1" ht="30" customHeight="1">
      <c r="A76" s="65"/>
      <c r="B76" s="65"/>
      <c r="C76" s="81"/>
      <c r="D76" s="82"/>
      <c r="E76" s="66">
        <v>43466</v>
      </c>
      <c r="F76" s="66">
        <v>43830</v>
      </c>
      <c r="G76" s="51" t="s">
        <v>34</v>
      </c>
      <c r="H76" s="64">
        <f>SUM(I76,J76,K76,L76)</f>
        <v>0</v>
      </c>
      <c r="I76" s="18"/>
      <c r="J76" s="18">
        <v>0</v>
      </c>
      <c r="K76" s="18"/>
      <c r="L76" s="18"/>
    </row>
    <row r="77" spans="1:12" s="35" customFormat="1" ht="30" customHeight="1">
      <c r="A77" s="65"/>
      <c r="B77" s="65"/>
      <c r="C77" s="81"/>
      <c r="D77" s="82"/>
      <c r="E77" s="66">
        <v>43831</v>
      </c>
      <c r="F77" s="66">
        <v>44196</v>
      </c>
      <c r="G77" s="51" t="s">
        <v>35</v>
      </c>
      <c r="H77" s="64">
        <f>SUM(I77,J77,K77,L77)</f>
        <v>0</v>
      </c>
      <c r="I77" s="18"/>
      <c r="J77" s="18">
        <v>0</v>
      </c>
      <c r="K77" s="18"/>
      <c r="L77" s="18"/>
    </row>
    <row r="78" spans="1:12" s="35" customFormat="1" ht="30" customHeight="1">
      <c r="A78" s="65"/>
      <c r="B78" s="65"/>
      <c r="C78" s="81"/>
      <c r="D78" s="82"/>
      <c r="E78" s="66">
        <v>44197</v>
      </c>
      <c r="F78" s="66">
        <v>44561</v>
      </c>
      <c r="G78" s="51" t="s">
        <v>123</v>
      </c>
      <c r="H78" s="64">
        <v>0</v>
      </c>
      <c r="I78" s="18"/>
      <c r="J78" s="18">
        <v>0</v>
      </c>
      <c r="K78" s="18"/>
      <c r="L78" s="18"/>
    </row>
    <row r="79" spans="1:12" s="35" customFormat="1" ht="30" customHeight="1">
      <c r="A79" s="65"/>
      <c r="B79" s="65"/>
      <c r="C79" s="81" t="s">
        <v>104</v>
      </c>
      <c r="D79" s="82" t="s">
        <v>21</v>
      </c>
      <c r="E79" s="66">
        <v>42370</v>
      </c>
      <c r="F79" s="66">
        <v>42735</v>
      </c>
      <c r="G79" s="51" t="s">
        <v>20</v>
      </c>
      <c r="H79" s="64">
        <f>SUM(I79,J79,K79,L79)</f>
        <v>1895.3</v>
      </c>
      <c r="I79" s="18"/>
      <c r="J79" s="18">
        <v>1895.3</v>
      </c>
      <c r="K79" s="18"/>
      <c r="L79" s="18"/>
    </row>
    <row r="80" spans="1:12" s="35" customFormat="1" ht="30" customHeight="1">
      <c r="A80" s="65"/>
      <c r="B80" s="65"/>
      <c r="C80" s="81"/>
      <c r="D80" s="82"/>
      <c r="E80" s="66">
        <v>42736</v>
      </c>
      <c r="F80" s="66">
        <v>43100</v>
      </c>
      <c r="G80" s="51" t="s">
        <v>32</v>
      </c>
      <c r="H80" s="64">
        <f>SUM(I80,J80,K80,L80)</f>
        <v>0</v>
      </c>
      <c r="I80" s="18"/>
      <c r="J80" s="18">
        <v>0</v>
      </c>
      <c r="K80" s="18"/>
      <c r="L80" s="18"/>
    </row>
    <row r="81" spans="1:12" s="35" customFormat="1" ht="30" customHeight="1">
      <c r="A81" s="65"/>
      <c r="B81" s="65"/>
      <c r="C81" s="81"/>
      <c r="D81" s="82"/>
      <c r="E81" s="66">
        <v>43101</v>
      </c>
      <c r="F81" s="66">
        <v>43465</v>
      </c>
      <c r="G81" s="51" t="s">
        <v>33</v>
      </c>
      <c r="H81" s="64">
        <v>204</v>
      </c>
      <c r="I81" s="18"/>
      <c r="J81" s="18">
        <v>204</v>
      </c>
      <c r="K81" s="18"/>
      <c r="L81" s="18"/>
    </row>
    <row r="82" spans="1:12" s="35" customFormat="1" ht="30" customHeight="1">
      <c r="A82" s="65"/>
      <c r="B82" s="65"/>
      <c r="C82" s="81"/>
      <c r="D82" s="82"/>
      <c r="E82" s="66">
        <v>43466</v>
      </c>
      <c r="F82" s="66">
        <v>43830</v>
      </c>
      <c r="G82" s="51" t="s">
        <v>34</v>
      </c>
      <c r="H82" s="64">
        <f t="shared" ref="H82:H88" si="5">SUM(I82,J82,K82,L82)</f>
        <v>0</v>
      </c>
      <c r="I82" s="18"/>
      <c r="J82" s="18">
        <v>0</v>
      </c>
      <c r="K82" s="18"/>
      <c r="L82" s="18"/>
    </row>
    <row r="83" spans="1:12" s="35" customFormat="1" ht="30" customHeight="1">
      <c r="A83" s="65"/>
      <c r="B83" s="65"/>
      <c r="C83" s="81"/>
      <c r="D83" s="82"/>
      <c r="E83" s="66">
        <v>43831</v>
      </c>
      <c r="F83" s="66">
        <v>44196</v>
      </c>
      <c r="G83" s="51" t="s">
        <v>35</v>
      </c>
      <c r="H83" s="64">
        <f>SUM(I83,J83,K83,L83)</f>
        <v>0</v>
      </c>
      <c r="I83" s="18"/>
      <c r="J83" s="18">
        <v>0</v>
      </c>
      <c r="K83" s="18"/>
      <c r="L83" s="18"/>
    </row>
    <row r="84" spans="1:12" s="35" customFormat="1" ht="30" customHeight="1">
      <c r="A84" s="65"/>
      <c r="B84" s="65"/>
      <c r="C84" s="81"/>
      <c r="D84" s="82"/>
      <c r="E84" s="66">
        <v>44197</v>
      </c>
      <c r="F84" s="66">
        <v>44561</v>
      </c>
      <c r="G84" s="51" t="s">
        <v>123</v>
      </c>
      <c r="H84" s="64">
        <v>0</v>
      </c>
      <c r="I84" s="18"/>
      <c r="J84" s="18">
        <v>0</v>
      </c>
      <c r="K84" s="18"/>
      <c r="L84" s="18"/>
    </row>
    <row r="85" spans="1:12" s="35" customFormat="1" ht="30" customHeight="1">
      <c r="A85" s="65"/>
      <c r="B85" s="65"/>
      <c r="C85" s="81" t="s">
        <v>110</v>
      </c>
      <c r="D85" s="82" t="s">
        <v>79</v>
      </c>
      <c r="E85" s="66">
        <v>42370</v>
      </c>
      <c r="F85" s="66">
        <v>42735</v>
      </c>
      <c r="G85" s="51" t="s">
        <v>20</v>
      </c>
      <c r="H85" s="64">
        <f>SUM(I85,J85,K85,L85)</f>
        <v>1380.69</v>
      </c>
      <c r="I85" s="18">
        <v>1380.69</v>
      </c>
      <c r="J85" s="18"/>
      <c r="K85" s="18"/>
      <c r="L85" s="18"/>
    </row>
    <row r="86" spans="1:12" s="35" customFormat="1" ht="30" customHeight="1">
      <c r="A86" s="65"/>
      <c r="B86" s="65"/>
      <c r="C86" s="81"/>
      <c r="D86" s="82"/>
      <c r="E86" s="66">
        <v>42736</v>
      </c>
      <c r="F86" s="66">
        <v>43100</v>
      </c>
      <c r="G86" s="51" t="s">
        <v>32</v>
      </c>
      <c r="H86" s="64">
        <f>SUM(I86,J86,K86,L86)</f>
        <v>0</v>
      </c>
      <c r="I86" s="18"/>
      <c r="J86" s="18"/>
      <c r="K86" s="18"/>
      <c r="L86" s="18"/>
    </row>
    <row r="87" spans="1:12" s="35" customFormat="1" ht="30" customHeight="1">
      <c r="A87" s="65"/>
      <c r="B87" s="65"/>
      <c r="C87" s="81"/>
      <c r="D87" s="82"/>
      <c r="E87" s="66">
        <v>43101</v>
      </c>
      <c r="F87" s="66">
        <v>43465</v>
      </c>
      <c r="G87" s="51" t="s">
        <v>33</v>
      </c>
      <c r="H87" s="64">
        <f t="shared" si="5"/>
        <v>0</v>
      </c>
      <c r="I87" s="18"/>
      <c r="J87" s="18">
        <v>0</v>
      </c>
      <c r="K87" s="18"/>
      <c r="L87" s="18"/>
    </row>
    <row r="88" spans="1:12" s="35" customFormat="1" ht="30" customHeight="1">
      <c r="A88" s="65"/>
      <c r="B88" s="65"/>
      <c r="C88" s="81"/>
      <c r="D88" s="82"/>
      <c r="E88" s="66">
        <v>43466</v>
      </c>
      <c r="F88" s="66">
        <v>43830</v>
      </c>
      <c r="G88" s="51" t="s">
        <v>34</v>
      </c>
      <c r="H88" s="64">
        <f t="shared" si="5"/>
        <v>0</v>
      </c>
      <c r="I88" s="18"/>
      <c r="J88" s="18">
        <v>0</v>
      </c>
      <c r="K88" s="18"/>
      <c r="L88" s="18"/>
    </row>
    <row r="89" spans="1:12" s="35" customFormat="1" ht="30" customHeight="1">
      <c r="A89" s="65"/>
      <c r="B89" s="65"/>
      <c r="C89" s="81"/>
      <c r="D89" s="82"/>
      <c r="E89" s="66">
        <v>43831</v>
      </c>
      <c r="F89" s="66">
        <v>44196</v>
      </c>
      <c r="G89" s="51" t="s">
        <v>35</v>
      </c>
      <c r="H89" s="64">
        <f>SUM(I89,J89,K89,L89)</f>
        <v>0</v>
      </c>
      <c r="I89" s="18"/>
      <c r="J89" s="18">
        <v>0</v>
      </c>
      <c r="K89" s="18"/>
      <c r="L89" s="18"/>
    </row>
    <row r="90" spans="1:12" s="35" customFormat="1" ht="30" customHeight="1">
      <c r="A90" s="65"/>
      <c r="B90" s="65"/>
      <c r="C90" s="81"/>
      <c r="D90" s="82"/>
      <c r="E90" s="66">
        <v>44197</v>
      </c>
      <c r="F90" s="66">
        <v>44561</v>
      </c>
      <c r="G90" s="51" t="s">
        <v>123</v>
      </c>
      <c r="H90" s="64">
        <v>0</v>
      </c>
      <c r="I90" s="18"/>
      <c r="J90" s="18">
        <v>0</v>
      </c>
      <c r="K90" s="18"/>
      <c r="L90" s="18"/>
    </row>
    <row r="91" spans="1:12" s="35" customFormat="1" ht="30" customHeight="1">
      <c r="A91" s="65"/>
      <c r="B91" s="65"/>
      <c r="C91" s="67"/>
      <c r="D91" s="77"/>
      <c r="E91" s="60">
        <v>42370</v>
      </c>
      <c r="F91" s="60">
        <v>42735</v>
      </c>
      <c r="G91" s="44" t="s">
        <v>20</v>
      </c>
      <c r="H91" s="50">
        <f>H97</f>
        <v>29334.52</v>
      </c>
      <c r="I91" s="50">
        <f>I97</f>
        <v>0</v>
      </c>
      <c r="J91" s="50">
        <f>J97</f>
        <v>29034.52</v>
      </c>
      <c r="K91" s="50">
        <f>K97</f>
        <v>300</v>
      </c>
      <c r="L91" s="50">
        <f>L97</f>
        <v>0</v>
      </c>
    </row>
    <row r="92" spans="1:12" s="13" customFormat="1" ht="32.450000000000003" customHeight="1">
      <c r="A92" s="6"/>
      <c r="B92" s="6"/>
      <c r="C92" s="78" t="s">
        <v>1</v>
      </c>
      <c r="D92" s="79"/>
      <c r="E92" s="60">
        <v>42736</v>
      </c>
      <c r="F92" s="60">
        <v>43100</v>
      </c>
      <c r="G92" s="44" t="s">
        <v>32</v>
      </c>
      <c r="H92" s="50">
        <f>SUM(H98)</f>
        <v>20474.89</v>
      </c>
      <c r="I92" s="50">
        <f>SUM(I98)</f>
        <v>0</v>
      </c>
      <c r="J92" s="50">
        <f>SUM(J98)</f>
        <v>20174.89</v>
      </c>
      <c r="K92" s="50">
        <f>SUM(K98)</f>
        <v>300</v>
      </c>
      <c r="L92" s="50">
        <f>SUM(L98)</f>
        <v>0</v>
      </c>
    </row>
    <row r="93" spans="1:12" s="13" customFormat="1" ht="33.6" customHeight="1">
      <c r="A93" s="6"/>
      <c r="B93" s="23"/>
      <c r="C93" s="78"/>
      <c r="D93" s="79"/>
      <c r="E93" s="60">
        <v>43101</v>
      </c>
      <c r="F93" s="60">
        <v>43465</v>
      </c>
      <c r="G93" s="44" t="s">
        <v>33</v>
      </c>
      <c r="H93" s="50">
        <f t="shared" ref="H93:L94" si="6">SUM(H99)</f>
        <v>15980.1</v>
      </c>
      <c r="I93" s="50">
        <f t="shared" si="6"/>
        <v>0</v>
      </c>
      <c r="J93" s="50">
        <f t="shared" si="6"/>
        <v>15782.9</v>
      </c>
      <c r="K93" s="50">
        <f t="shared" si="6"/>
        <v>197.2</v>
      </c>
      <c r="L93" s="50">
        <f t="shared" si="6"/>
        <v>0</v>
      </c>
    </row>
    <row r="94" spans="1:12" s="13" customFormat="1" ht="33" customHeight="1">
      <c r="A94" s="6"/>
      <c r="B94" s="23"/>
      <c r="C94" s="78"/>
      <c r="D94" s="79"/>
      <c r="E94" s="60">
        <v>43466</v>
      </c>
      <c r="F94" s="60">
        <v>43830</v>
      </c>
      <c r="G94" s="44" t="s">
        <v>34</v>
      </c>
      <c r="H94" s="50">
        <f t="shared" si="6"/>
        <v>0</v>
      </c>
      <c r="I94" s="50">
        <f t="shared" si="6"/>
        <v>0</v>
      </c>
      <c r="J94" s="50">
        <f t="shared" si="6"/>
        <v>0</v>
      </c>
      <c r="K94" s="50">
        <f t="shared" si="6"/>
        <v>0</v>
      </c>
      <c r="L94" s="50">
        <f t="shared" si="6"/>
        <v>0</v>
      </c>
    </row>
    <row r="95" spans="1:12" s="13" customFormat="1" ht="33" customHeight="1">
      <c r="A95" s="6"/>
      <c r="B95" s="23"/>
      <c r="C95" s="78"/>
      <c r="D95" s="79"/>
      <c r="E95" s="60">
        <v>43831</v>
      </c>
      <c r="F95" s="60">
        <v>44196</v>
      </c>
      <c r="G95" s="44" t="s">
        <v>35</v>
      </c>
      <c r="H95" s="50">
        <f>SUM(H100)</f>
        <v>0</v>
      </c>
      <c r="I95" s="50">
        <f>SUM(I100)</f>
        <v>0</v>
      </c>
      <c r="J95" s="50">
        <f>SUM(J100)</f>
        <v>0</v>
      </c>
      <c r="K95" s="50">
        <f>SUM(K100)</f>
        <v>0</v>
      </c>
      <c r="L95" s="50">
        <f>SUM(L100)</f>
        <v>0</v>
      </c>
    </row>
    <row r="96" spans="1:12" s="13" customFormat="1" ht="33" customHeight="1">
      <c r="A96" s="6"/>
      <c r="B96" s="23"/>
      <c r="C96" s="78"/>
      <c r="D96" s="79"/>
      <c r="E96" s="60">
        <v>44197</v>
      </c>
      <c r="F96" s="60">
        <v>44561</v>
      </c>
      <c r="G96" s="44" t="s">
        <v>123</v>
      </c>
      <c r="H96" s="50">
        <f>H102</f>
        <v>0</v>
      </c>
      <c r="I96" s="50">
        <f>I102</f>
        <v>0</v>
      </c>
      <c r="J96" s="50">
        <f>J108</f>
        <v>0</v>
      </c>
      <c r="K96" s="50">
        <f>K102</f>
        <v>0</v>
      </c>
      <c r="L96" s="50">
        <f>L102</f>
        <v>0</v>
      </c>
    </row>
    <row r="97" spans="1:12" s="13" customFormat="1" ht="33" customHeight="1">
      <c r="A97" s="6"/>
      <c r="B97" s="23"/>
      <c r="C97" s="83" t="s">
        <v>42</v>
      </c>
      <c r="D97" s="85"/>
      <c r="E97" s="60">
        <v>42370</v>
      </c>
      <c r="F97" s="60">
        <v>42735</v>
      </c>
      <c r="G97" s="44" t="s">
        <v>20</v>
      </c>
      <c r="H97" s="68">
        <f>H103+H109+H115+H121</f>
        <v>29334.52</v>
      </c>
      <c r="I97" s="68">
        <f>I103+I109+I115+I121</f>
        <v>0</v>
      </c>
      <c r="J97" s="68">
        <f>J103+J109+J115+J121</f>
        <v>29034.52</v>
      </c>
      <c r="K97" s="68">
        <f>K103+K109+K115+K121</f>
        <v>300</v>
      </c>
      <c r="L97" s="68">
        <f>L103+L109+L115+L121</f>
        <v>0</v>
      </c>
    </row>
    <row r="98" spans="1:12" s="13" customFormat="1" ht="33" customHeight="1">
      <c r="A98" s="6"/>
      <c r="B98" s="23"/>
      <c r="C98" s="87"/>
      <c r="D98" s="79"/>
      <c r="E98" s="60">
        <v>42736</v>
      </c>
      <c r="F98" s="60">
        <v>43100</v>
      </c>
      <c r="G98" s="44" t="s">
        <v>32</v>
      </c>
      <c r="H98" s="68">
        <f>SUM(H104,H110,H116,H122)</f>
        <v>20474.89</v>
      </c>
      <c r="I98" s="68">
        <f>SUM(I104,I110,I116,I122)</f>
        <v>0</v>
      </c>
      <c r="J98" s="68">
        <f>SUM(J104,J110,J116,J122)</f>
        <v>20174.89</v>
      </c>
      <c r="K98" s="68">
        <f>SUM(K104,K110,K116,K122)</f>
        <v>300</v>
      </c>
      <c r="L98" s="68">
        <f>SUM(L104,L110,L116,L122)</f>
        <v>0</v>
      </c>
    </row>
    <row r="99" spans="1:12" s="13" customFormat="1" ht="33" customHeight="1">
      <c r="A99" s="6"/>
      <c r="B99" s="23"/>
      <c r="C99" s="87"/>
      <c r="D99" s="79"/>
      <c r="E99" s="60">
        <v>43101</v>
      </c>
      <c r="F99" s="60">
        <v>43465</v>
      </c>
      <c r="G99" s="44" t="s">
        <v>33</v>
      </c>
      <c r="H99" s="68">
        <f t="shared" ref="H99:L100" si="7">SUM(H105,H111,H117,H123)</f>
        <v>15980.1</v>
      </c>
      <c r="I99" s="68">
        <f t="shared" si="7"/>
        <v>0</v>
      </c>
      <c r="J99" s="68">
        <f t="shared" si="7"/>
        <v>15782.9</v>
      </c>
      <c r="K99" s="68">
        <f t="shared" si="7"/>
        <v>197.2</v>
      </c>
      <c r="L99" s="68">
        <f t="shared" si="7"/>
        <v>0</v>
      </c>
    </row>
    <row r="100" spans="1:12" s="13" customFormat="1" ht="33" customHeight="1">
      <c r="A100" s="6"/>
      <c r="B100" s="23"/>
      <c r="C100" s="87"/>
      <c r="D100" s="79"/>
      <c r="E100" s="60">
        <v>43466</v>
      </c>
      <c r="F100" s="60">
        <v>43830</v>
      </c>
      <c r="G100" s="44" t="s">
        <v>34</v>
      </c>
      <c r="H100" s="68">
        <f t="shared" si="7"/>
        <v>0</v>
      </c>
      <c r="I100" s="68">
        <f t="shared" si="7"/>
        <v>0</v>
      </c>
      <c r="J100" s="68">
        <f t="shared" si="7"/>
        <v>0</v>
      </c>
      <c r="K100" s="68">
        <f t="shared" si="7"/>
        <v>0</v>
      </c>
      <c r="L100" s="68">
        <f t="shared" si="7"/>
        <v>0</v>
      </c>
    </row>
    <row r="101" spans="1:12" s="13" customFormat="1" ht="33" customHeight="1">
      <c r="A101" s="6"/>
      <c r="B101" s="23"/>
      <c r="C101" s="87"/>
      <c r="D101" s="79"/>
      <c r="E101" s="60">
        <v>43831</v>
      </c>
      <c r="F101" s="60">
        <v>44196</v>
      </c>
      <c r="G101" s="44" t="s">
        <v>35</v>
      </c>
      <c r="H101" s="68">
        <f>SUM(H106,H112,H118,H124)</f>
        <v>0</v>
      </c>
      <c r="I101" s="68">
        <f>SUM(I106,I112,I118,I124)</f>
        <v>0</v>
      </c>
      <c r="J101" s="68">
        <f>SUM(J106,J112,J118,J124)</f>
        <v>0</v>
      </c>
      <c r="K101" s="68">
        <f>SUM(K106,K112,K118,K124)</f>
        <v>0</v>
      </c>
      <c r="L101" s="68">
        <f>SUM(L106,L112,L118,L124)</f>
        <v>0</v>
      </c>
    </row>
    <row r="102" spans="1:12" s="13" customFormat="1" ht="33" customHeight="1">
      <c r="A102" s="6"/>
      <c r="B102" s="23"/>
      <c r="C102" s="87"/>
      <c r="D102" s="79"/>
      <c r="E102" s="60">
        <v>44197</v>
      </c>
      <c r="F102" s="60">
        <v>44561</v>
      </c>
      <c r="G102" s="44" t="s">
        <v>123</v>
      </c>
      <c r="H102" s="68">
        <f>H108</f>
        <v>0</v>
      </c>
      <c r="I102" s="68">
        <f>I114</f>
        <v>0</v>
      </c>
      <c r="J102" s="68">
        <f>J108</f>
        <v>0</v>
      </c>
      <c r="K102" s="68">
        <f>K114</f>
        <v>0</v>
      </c>
      <c r="L102" s="68">
        <f>L114</f>
        <v>0</v>
      </c>
    </row>
    <row r="103" spans="1:12" s="36" customFormat="1" ht="30" customHeight="1">
      <c r="A103" s="7"/>
      <c r="B103" s="7"/>
      <c r="C103" s="82" t="s">
        <v>43</v>
      </c>
      <c r="D103" s="86" t="s">
        <v>21</v>
      </c>
      <c r="E103" s="66">
        <v>42370</v>
      </c>
      <c r="F103" s="66">
        <v>42735</v>
      </c>
      <c r="G103" s="51" t="s">
        <v>20</v>
      </c>
      <c r="H103" s="64">
        <f>SUM(I103,J103,K103,L103)</f>
        <v>27084.98</v>
      </c>
      <c r="I103" s="18"/>
      <c r="J103" s="43">
        <v>27084.98</v>
      </c>
      <c r="K103" s="18"/>
      <c r="L103" s="18"/>
    </row>
    <row r="104" spans="1:12" s="36" customFormat="1" ht="30" customHeight="1">
      <c r="A104" s="7"/>
      <c r="B104" s="7"/>
      <c r="C104" s="82"/>
      <c r="D104" s="80"/>
      <c r="E104" s="66">
        <v>42736</v>
      </c>
      <c r="F104" s="66">
        <v>43100</v>
      </c>
      <c r="G104" s="51" t="s">
        <v>32</v>
      </c>
      <c r="H104" s="64">
        <f>SUM(I104,J104,K104,L104)</f>
        <v>11737</v>
      </c>
      <c r="I104" s="18"/>
      <c r="J104" s="18">
        <v>11737</v>
      </c>
      <c r="K104" s="18"/>
      <c r="L104" s="18"/>
    </row>
    <row r="105" spans="1:12" s="36" customFormat="1" ht="31.15" customHeight="1">
      <c r="A105" s="7"/>
      <c r="B105" s="7"/>
      <c r="C105" s="82"/>
      <c r="D105" s="80"/>
      <c r="E105" s="66">
        <v>43101</v>
      </c>
      <c r="F105" s="66">
        <v>43465</v>
      </c>
      <c r="G105" s="51" t="s">
        <v>33</v>
      </c>
      <c r="H105" s="64">
        <f t="shared" ref="H105:H112" si="8">SUM(I105,J105,K105,L105)</f>
        <v>14460.9</v>
      </c>
      <c r="I105" s="18"/>
      <c r="J105" s="18">
        <v>14460.9</v>
      </c>
      <c r="K105" s="18"/>
      <c r="L105" s="18"/>
    </row>
    <row r="106" spans="1:12" s="36" customFormat="1" ht="31.15" customHeight="1">
      <c r="A106" s="7"/>
      <c r="B106" s="7"/>
      <c r="C106" s="82"/>
      <c r="D106" s="80"/>
      <c r="E106" s="66">
        <v>43466</v>
      </c>
      <c r="F106" s="66">
        <v>43830</v>
      </c>
      <c r="G106" s="51" t="s">
        <v>34</v>
      </c>
      <c r="H106" s="64">
        <f t="shared" si="8"/>
        <v>0</v>
      </c>
      <c r="I106" s="18"/>
      <c r="J106" s="18">
        <v>0</v>
      </c>
      <c r="K106" s="18"/>
      <c r="L106" s="18"/>
    </row>
    <row r="107" spans="1:12" s="36" customFormat="1" ht="31.15" customHeight="1">
      <c r="A107" s="7"/>
      <c r="B107" s="7"/>
      <c r="C107" s="82"/>
      <c r="D107" s="80"/>
      <c r="E107" s="66">
        <v>43831</v>
      </c>
      <c r="F107" s="66">
        <v>44196</v>
      </c>
      <c r="G107" s="51" t="s">
        <v>35</v>
      </c>
      <c r="H107" s="64">
        <f>SUM(I107,J107,K107,L107)</f>
        <v>0</v>
      </c>
      <c r="I107" s="18"/>
      <c r="J107" s="18">
        <v>0</v>
      </c>
      <c r="K107" s="18"/>
      <c r="L107" s="18"/>
    </row>
    <row r="108" spans="1:12" s="36" customFormat="1" ht="31.15" customHeight="1">
      <c r="A108" s="7"/>
      <c r="B108" s="7"/>
      <c r="C108" s="82"/>
      <c r="D108" s="80"/>
      <c r="E108" s="66">
        <v>44197</v>
      </c>
      <c r="F108" s="66">
        <v>44561</v>
      </c>
      <c r="G108" s="51" t="s">
        <v>123</v>
      </c>
      <c r="H108" s="64">
        <v>0</v>
      </c>
      <c r="I108" s="18"/>
      <c r="J108" s="18">
        <v>0</v>
      </c>
      <c r="K108" s="18"/>
      <c r="L108" s="18"/>
    </row>
    <row r="109" spans="1:12" s="36" customFormat="1" ht="31.15" customHeight="1">
      <c r="A109" s="7"/>
      <c r="B109" s="7"/>
      <c r="C109" s="80" t="s">
        <v>44</v>
      </c>
      <c r="D109" s="86" t="s">
        <v>21</v>
      </c>
      <c r="E109" s="66">
        <v>42370</v>
      </c>
      <c r="F109" s="66">
        <v>42735</v>
      </c>
      <c r="G109" s="51" t="s">
        <v>20</v>
      </c>
      <c r="H109" s="64">
        <f>SUM(I109,J109,K109,L109)</f>
        <v>300</v>
      </c>
      <c r="I109" s="18"/>
      <c r="J109" s="18"/>
      <c r="K109" s="18">
        <v>300</v>
      </c>
      <c r="L109" s="18"/>
    </row>
    <row r="110" spans="1:12" s="36" customFormat="1" ht="31.15" customHeight="1">
      <c r="A110" s="7"/>
      <c r="B110" s="7"/>
      <c r="C110" s="80"/>
      <c r="D110" s="80"/>
      <c r="E110" s="66">
        <v>42736</v>
      </c>
      <c r="F110" s="66">
        <v>43100</v>
      </c>
      <c r="G110" s="51" t="s">
        <v>32</v>
      </c>
      <c r="H110" s="64">
        <f>SUM(I110,J110,K110,L110)</f>
        <v>300</v>
      </c>
      <c r="I110" s="18"/>
      <c r="J110" s="18"/>
      <c r="K110" s="18">
        <v>300</v>
      </c>
      <c r="L110" s="18"/>
    </row>
    <row r="111" spans="1:12" s="36" customFormat="1" ht="31.15" customHeight="1">
      <c r="A111" s="7"/>
      <c r="B111" s="7"/>
      <c r="C111" s="80"/>
      <c r="D111" s="80"/>
      <c r="E111" s="66">
        <v>43101</v>
      </c>
      <c r="F111" s="66">
        <v>43465</v>
      </c>
      <c r="G111" s="51" t="s">
        <v>33</v>
      </c>
      <c r="H111" s="64">
        <f t="shared" si="8"/>
        <v>197.2</v>
      </c>
      <c r="I111" s="18"/>
      <c r="J111" s="18"/>
      <c r="K111" s="18">
        <v>197.2</v>
      </c>
      <c r="L111" s="18"/>
    </row>
    <row r="112" spans="1:12" s="36" customFormat="1" ht="31.15" customHeight="1">
      <c r="A112" s="7"/>
      <c r="B112" s="7"/>
      <c r="C112" s="80"/>
      <c r="D112" s="80"/>
      <c r="E112" s="66">
        <v>43466</v>
      </c>
      <c r="F112" s="66">
        <v>43830</v>
      </c>
      <c r="G112" s="51" t="s">
        <v>34</v>
      </c>
      <c r="H112" s="64">
        <f t="shared" si="8"/>
        <v>0</v>
      </c>
      <c r="I112" s="18"/>
      <c r="J112" s="18"/>
      <c r="K112" s="18">
        <v>0</v>
      </c>
      <c r="L112" s="18"/>
    </row>
    <row r="113" spans="1:12" s="36" customFormat="1" ht="31.15" customHeight="1">
      <c r="A113" s="7"/>
      <c r="B113" s="7"/>
      <c r="C113" s="80"/>
      <c r="D113" s="80"/>
      <c r="E113" s="66">
        <v>43831</v>
      </c>
      <c r="F113" s="66">
        <v>44196</v>
      </c>
      <c r="G113" s="51" t="s">
        <v>35</v>
      </c>
      <c r="H113" s="64">
        <f>SUM(I113,J113,K113,L113)</f>
        <v>0</v>
      </c>
      <c r="I113" s="18"/>
      <c r="J113" s="18"/>
      <c r="K113" s="18">
        <v>0</v>
      </c>
      <c r="L113" s="18"/>
    </row>
    <row r="114" spans="1:12" s="36" customFormat="1" ht="31.15" customHeight="1">
      <c r="A114" s="7"/>
      <c r="B114" s="7"/>
      <c r="C114" s="80"/>
      <c r="D114" s="80"/>
      <c r="E114" s="66">
        <v>44197</v>
      </c>
      <c r="F114" s="66">
        <v>44561</v>
      </c>
      <c r="G114" s="51" t="s">
        <v>123</v>
      </c>
      <c r="H114" s="64">
        <v>0</v>
      </c>
      <c r="I114" s="18">
        <v>0</v>
      </c>
      <c r="J114" s="18">
        <v>0</v>
      </c>
      <c r="K114" s="18">
        <v>0</v>
      </c>
      <c r="L114" s="18">
        <v>0</v>
      </c>
    </row>
    <row r="115" spans="1:12" s="36" customFormat="1" ht="31.15" customHeight="1">
      <c r="A115" s="7"/>
      <c r="B115" s="7"/>
      <c r="C115" s="82" t="s">
        <v>45</v>
      </c>
      <c r="D115" s="86" t="s">
        <v>21</v>
      </c>
      <c r="E115" s="66">
        <v>42370</v>
      </c>
      <c r="F115" s="66">
        <v>42735</v>
      </c>
      <c r="G115" s="51" t="s">
        <v>20</v>
      </c>
      <c r="H115" s="64">
        <f>SUM(I115,J115,K115,L115)</f>
        <v>1565</v>
      </c>
      <c r="I115" s="18"/>
      <c r="J115" s="18">
        <v>1565</v>
      </c>
      <c r="K115" s="18"/>
      <c r="L115" s="18"/>
    </row>
    <row r="116" spans="1:12" s="36" customFormat="1" ht="31.15" customHeight="1">
      <c r="A116" s="7"/>
      <c r="B116" s="7"/>
      <c r="C116" s="82"/>
      <c r="D116" s="80"/>
      <c r="E116" s="66">
        <v>42736</v>
      </c>
      <c r="F116" s="66">
        <v>43100</v>
      </c>
      <c r="G116" s="51" t="s">
        <v>32</v>
      </c>
      <c r="H116" s="64">
        <f>SUM(I116,J116,K116,L116)</f>
        <v>8437.89</v>
      </c>
      <c r="I116" s="18"/>
      <c r="J116" s="18">
        <v>8437.89</v>
      </c>
      <c r="K116" s="18"/>
      <c r="L116" s="18"/>
    </row>
    <row r="117" spans="1:12" s="36" customFormat="1" ht="31.15" customHeight="1">
      <c r="A117" s="7"/>
      <c r="B117" s="7"/>
      <c r="C117" s="82"/>
      <c r="D117" s="80"/>
      <c r="E117" s="66">
        <v>43101</v>
      </c>
      <c r="F117" s="66">
        <v>43465</v>
      </c>
      <c r="G117" s="51" t="s">
        <v>33</v>
      </c>
      <c r="H117" s="64">
        <f t="shared" ref="H117:H124" si="9">SUM(I117,J117,K117,L117)</f>
        <v>1322</v>
      </c>
      <c r="I117" s="18"/>
      <c r="J117" s="18">
        <v>1322</v>
      </c>
      <c r="K117" s="18"/>
      <c r="L117" s="18"/>
    </row>
    <row r="118" spans="1:12" s="36" customFormat="1" ht="31.15" customHeight="1">
      <c r="A118" s="7"/>
      <c r="B118" s="7"/>
      <c r="C118" s="82"/>
      <c r="D118" s="80"/>
      <c r="E118" s="66">
        <v>43466</v>
      </c>
      <c r="F118" s="66">
        <v>43830</v>
      </c>
      <c r="G118" s="51" t="s">
        <v>34</v>
      </c>
      <c r="H118" s="64">
        <f t="shared" si="9"/>
        <v>0</v>
      </c>
      <c r="I118" s="18"/>
      <c r="J118" s="18">
        <v>0</v>
      </c>
      <c r="K118" s="18"/>
      <c r="L118" s="18"/>
    </row>
    <row r="119" spans="1:12" s="36" customFormat="1" ht="31.15" customHeight="1">
      <c r="A119" s="7"/>
      <c r="B119" s="7"/>
      <c r="C119" s="82"/>
      <c r="D119" s="80"/>
      <c r="E119" s="66">
        <v>43831</v>
      </c>
      <c r="F119" s="66">
        <v>44196</v>
      </c>
      <c r="G119" s="51" t="s">
        <v>35</v>
      </c>
      <c r="H119" s="64">
        <f>SUM(I119,J119,K119,L119)</f>
        <v>0</v>
      </c>
      <c r="I119" s="18"/>
      <c r="J119" s="18">
        <v>0</v>
      </c>
      <c r="K119" s="18"/>
      <c r="L119" s="18"/>
    </row>
    <row r="120" spans="1:12" s="36" customFormat="1" ht="31.15" customHeight="1">
      <c r="A120" s="7"/>
      <c r="B120" s="7"/>
      <c r="C120" s="82"/>
      <c r="D120" s="80"/>
      <c r="E120" s="66">
        <v>44197</v>
      </c>
      <c r="F120" s="66">
        <v>44561</v>
      </c>
      <c r="G120" s="51" t="s">
        <v>123</v>
      </c>
      <c r="H120" s="64">
        <v>0</v>
      </c>
      <c r="I120" s="18"/>
      <c r="J120" s="18">
        <v>0</v>
      </c>
      <c r="K120" s="18"/>
      <c r="L120" s="18"/>
    </row>
    <row r="121" spans="1:12" s="36" customFormat="1" ht="31.15" customHeight="1">
      <c r="A121" s="7"/>
      <c r="B121" s="7"/>
      <c r="C121" s="82" t="s">
        <v>46</v>
      </c>
      <c r="D121" s="82" t="s">
        <v>21</v>
      </c>
      <c r="E121" s="66">
        <v>42370</v>
      </c>
      <c r="F121" s="66">
        <v>42735</v>
      </c>
      <c r="G121" s="51" t="s">
        <v>20</v>
      </c>
      <c r="H121" s="64">
        <f>SUM(I121,J121,K121,L121)</f>
        <v>384.54</v>
      </c>
      <c r="I121" s="18"/>
      <c r="J121" s="18">
        <v>384.54</v>
      </c>
      <c r="K121" s="18"/>
      <c r="L121" s="18"/>
    </row>
    <row r="122" spans="1:12" s="36" customFormat="1" ht="31.15" customHeight="1">
      <c r="A122" s="7"/>
      <c r="B122" s="7"/>
      <c r="C122" s="82"/>
      <c r="D122" s="82"/>
      <c r="E122" s="66">
        <v>42736</v>
      </c>
      <c r="F122" s="66">
        <v>43100</v>
      </c>
      <c r="G122" s="51" t="s">
        <v>32</v>
      </c>
      <c r="H122" s="64">
        <f>SUM(I122,J122,K122,L122)</f>
        <v>0</v>
      </c>
      <c r="I122" s="18"/>
      <c r="J122" s="18">
        <v>0</v>
      </c>
      <c r="K122" s="18"/>
      <c r="L122" s="18"/>
    </row>
    <row r="123" spans="1:12" s="36" customFormat="1" ht="31.15" customHeight="1">
      <c r="A123" s="7"/>
      <c r="B123" s="7"/>
      <c r="C123" s="82"/>
      <c r="D123" s="82"/>
      <c r="E123" s="66">
        <v>43101</v>
      </c>
      <c r="F123" s="66">
        <v>43465</v>
      </c>
      <c r="G123" s="51" t="s">
        <v>33</v>
      </c>
      <c r="H123" s="64">
        <f t="shared" si="9"/>
        <v>0</v>
      </c>
      <c r="I123" s="18"/>
      <c r="J123" s="18">
        <v>0</v>
      </c>
      <c r="K123" s="18"/>
      <c r="L123" s="18"/>
    </row>
    <row r="124" spans="1:12" s="36" customFormat="1" ht="31.15" customHeight="1">
      <c r="A124" s="7"/>
      <c r="B124" s="7"/>
      <c r="C124" s="82"/>
      <c r="D124" s="82"/>
      <c r="E124" s="66">
        <v>43466</v>
      </c>
      <c r="F124" s="66">
        <v>43830</v>
      </c>
      <c r="G124" s="51" t="s">
        <v>34</v>
      </c>
      <c r="H124" s="64">
        <f t="shared" si="9"/>
        <v>0</v>
      </c>
      <c r="I124" s="18"/>
      <c r="J124" s="18">
        <v>0</v>
      </c>
      <c r="K124" s="18"/>
      <c r="L124" s="18"/>
    </row>
    <row r="125" spans="1:12" s="36" customFormat="1" ht="31.15" customHeight="1">
      <c r="A125" s="7"/>
      <c r="B125" s="7"/>
      <c r="C125" s="82"/>
      <c r="D125" s="82"/>
      <c r="E125" s="66">
        <v>43831</v>
      </c>
      <c r="F125" s="66">
        <v>44196</v>
      </c>
      <c r="G125" s="51" t="s">
        <v>35</v>
      </c>
      <c r="H125" s="64">
        <f>SUM(I125,J125,K125,L125)</f>
        <v>0</v>
      </c>
      <c r="I125" s="18"/>
      <c r="J125" s="18">
        <v>0</v>
      </c>
      <c r="K125" s="18"/>
      <c r="L125" s="18"/>
    </row>
    <row r="126" spans="1:12" s="36" customFormat="1" ht="31.15" customHeight="1">
      <c r="A126" s="7"/>
      <c r="B126" s="7"/>
      <c r="C126" s="82"/>
      <c r="D126" s="82"/>
      <c r="E126" s="66">
        <v>44197</v>
      </c>
      <c r="F126" s="66">
        <v>44561</v>
      </c>
      <c r="G126" s="51" t="s">
        <v>123</v>
      </c>
      <c r="H126" s="64">
        <v>0</v>
      </c>
      <c r="I126" s="18"/>
      <c r="J126" s="18">
        <v>0</v>
      </c>
      <c r="K126" s="18"/>
      <c r="L126" s="18"/>
    </row>
    <row r="127" spans="1:12" s="13" customFormat="1" ht="32.450000000000003" customHeight="1">
      <c r="A127" s="6"/>
      <c r="B127" s="23"/>
      <c r="C127" s="78" t="s">
        <v>2</v>
      </c>
      <c r="D127" s="79"/>
      <c r="E127" s="60">
        <v>42370</v>
      </c>
      <c r="F127" s="60">
        <v>42735</v>
      </c>
      <c r="G127" s="44" t="s">
        <v>20</v>
      </c>
      <c r="H127" s="48">
        <f t="shared" ref="H127:L128" si="10">SUM(,H133)</f>
        <v>1276.4100000000001</v>
      </c>
      <c r="I127" s="48">
        <f t="shared" si="10"/>
        <v>0</v>
      </c>
      <c r="J127" s="48">
        <f t="shared" si="10"/>
        <v>769.86</v>
      </c>
      <c r="K127" s="48">
        <f t="shared" si="10"/>
        <v>506.55</v>
      </c>
      <c r="L127" s="48">
        <f t="shared" si="10"/>
        <v>0</v>
      </c>
    </row>
    <row r="128" spans="1:12" s="13" customFormat="1" ht="32.450000000000003" customHeight="1">
      <c r="A128" s="6"/>
      <c r="B128" s="23"/>
      <c r="C128" s="78"/>
      <c r="D128" s="79"/>
      <c r="E128" s="60">
        <v>42736</v>
      </c>
      <c r="F128" s="60">
        <v>43100</v>
      </c>
      <c r="G128" s="44" t="s">
        <v>32</v>
      </c>
      <c r="H128" s="48">
        <f t="shared" si="10"/>
        <v>562</v>
      </c>
      <c r="I128" s="48">
        <f t="shared" si="10"/>
        <v>0</v>
      </c>
      <c r="J128" s="48">
        <f t="shared" si="10"/>
        <v>0</v>
      </c>
      <c r="K128" s="48">
        <f t="shared" si="10"/>
        <v>562</v>
      </c>
      <c r="L128" s="48">
        <f t="shared" si="10"/>
        <v>0</v>
      </c>
    </row>
    <row r="129" spans="1:12" s="13" customFormat="1" ht="33" customHeight="1">
      <c r="A129" s="6"/>
      <c r="B129" s="23"/>
      <c r="C129" s="78"/>
      <c r="D129" s="79"/>
      <c r="E129" s="60">
        <v>43101</v>
      </c>
      <c r="F129" s="60">
        <v>43465</v>
      </c>
      <c r="G129" s="44" t="s">
        <v>33</v>
      </c>
      <c r="H129" s="48">
        <f t="shared" ref="H129:L130" si="11">SUM(,H135)</f>
        <v>1061.0999999999999</v>
      </c>
      <c r="I129" s="48">
        <f t="shared" si="11"/>
        <v>0</v>
      </c>
      <c r="J129" s="48">
        <f t="shared" si="11"/>
        <v>482.1</v>
      </c>
      <c r="K129" s="48">
        <f t="shared" si="11"/>
        <v>579</v>
      </c>
      <c r="L129" s="48">
        <f t="shared" si="11"/>
        <v>0</v>
      </c>
    </row>
    <row r="130" spans="1:12" s="13" customFormat="1" ht="33" customHeight="1">
      <c r="A130" s="6"/>
      <c r="B130" s="23"/>
      <c r="C130" s="78"/>
      <c r="D130" s="79"/>
      <c r="E130" s="60">
        <v>43466</v>
      </c>
      <c r="F130" s="60">
        <v>43830</v>
      </c>
      <c r="G130" s="44" t="s">
        <v>34</v>
      </c>
      <c r="H130" s="48">
        <f t="shared" si="11"/>
        <v>185</v>
      </c>
      <c r="I130" s="48">
        <f t="shared" ref="I130:L132" si="12">SUM(,I136)</f>
        <v>0</v>
      </c>
      <c r="J130" s="48">
        <f t="shared" si="12"/>
        <v>0</v>
      </c>
      <c r="K130" s="48">
        <f t="shared" si="12"/>
        <v>185</v>
      </c>
      <c r="L130" s="48">
        <f t="shared" si="12"/>
        <v>0</v>
      </c>
    </row>
    <row r="131" spans="1:12" s="13" customFormat="1" ht="33" customHeight="1">
      <c r="A131" s="6"/>
      <c r="B131" s="23"/>
      <c r="C131" s="78"/>
      <c r="D131" s="79"/>
      <c r="E131" s="60">
        <v>43831</v>
      </c>
      <c r="F131" s="60">
        <v>44196</v>
      </c>
      <c r="G131" s="44" t="s">
        <v>35</v>
      </c>
      <c r="H131" s="48">
        <f>SUM(,H137)</f>
        <v>305</v>
      </c>
      <c r="I131" s="48">
        <f t="shared" si="12"/>
        <v>0</v>
      </c>
      <c r="J131" s="48">
        <f t="shared" si="12"/>
        <v>0</v>
      </c>
      <c r="K131" s="48">
        <f t="shared" si="12"/>
        <v>305</v>
      </c>
      <c r="L131" s="48">
        <f t="shared" si="12"/>
        <v>0</v>
      </c>
    </row>
    <row r="132" spans="1:12" s="13" customFormat="1" ht="33" customHeight="1">
      <c r="A132" s="6"/>
      <c r="B132" s="23"/>
      <c r="C132" s="78"/>
      <c r="D132" s="79"/>
      <c r="E132" s="60">
        <v>44197</v>
      </c>
      <c r="F132" s="60">
        <v>44561</v>
      </c>
      <c r="G132" s="44" t="s">
        <v>123</v>
      </c>
      <c r="H132" s="48">
        <f>SUM(,H138)</f>
        <v>305</v>
      </c>
      <c r="I132" s="48">
        <f t="shared" si="12"/>
        <v>0</v>
      </c>
      <c r="J132" s="48">
        <f t="shared" si="12"/>
        <v>0</v>
      </c>
      <c r="K132" s="48">
        <f t="shared" si="12"/>
        <v>305</v>
      </c>
      <c r="L132" s="48">
        <f t="shared" si="12"/>
        <v>0</v>
      </c>
    </row>
    <row r="133" spans="1:12" s="13" customFormat="1" ht="31.15" customHeight="1">
      <c r="A133" s="6"/>
      <c r="B133" s="23"/>
      <c r="C133" s="83" t="s">
        <v>48</v>
      </c>
      <c r="D133" s="85"/>
      <c r="E133" s="69">
        <v>42370</v>
      </c>
      <c r="F133" s="69">
        <v>42735</v>
      </c>
      <c r="G133" s="45" t="s">
        <v>20</v>
      </c>
      <c r="H133" s="48">
        <f>H139+H145+H151+H157+H163+H169+H175+H181+H187+H193+H199</f>
        <v>1276.4100000000001</v>
      </c>
      <c r="I133" s="48">
        <f>I139+I145+I151+I157+I163+I169+I175+I181+I187+I193+I199</f>
        <v>0</v>
      </c>
      <c r="J133" s="48">
        <f>J139+J145+J151+J157+J163+J169+J175+J181+J187+J193+J199</f>
        <v>769.86</v>
      </c>
      <c r="K133" s="48">
        <f>K139+K145+K151+K157+K163+K169+K175+K181+K187+K193+K199</f>
        <v>506.55</v>
      </c>
      <c r="L133" s="48">
        <f>L139+L145+L151+L157+L163+L169+L175+L181+L187+L193+L199</f>
        <v>0</v>
      </c>
    </row>
    <row r="134" spans="1:12" s="13" customFormat="1" ht="31.15" customHeight="1">
      <c r="A134" s="6"/>
      <c r="B134" s="23"/>
      <c r="C134" s="84"/>
      <c r="D134" s="79"/>
      <c r="E134" s="69">
        <v>42736</v>
      </c>
      <c r="F134" s="69">
        <v>43100</v>
      </c>
      <c r="G134" s="45" t="s">
        <v>32</v>
      </c>
      <c r="H134" s="48">
        <f>SUM(H140,H146,H152,H158,H164,H170,H176,H182,H188,H194,H200)</f>
        <v>562</v>
      </c>
      <c r="I134" s="48">
        <f>SUM(I140,I146,I152,I158,I164,I170,I176,I182,I188,I194,I200)</f>
        <v>0</v>
      </c>
      <c r="J134" s="48">
        <f>SUM(J140,J146,J152,J158,J164,J170,J176,J182,J188,J194,J200)</f>
        <v>0</v>
      </c>
      <c r="K134" s="48">
        <f>SUM(K140,K146,K152,K158,K164,K170,K176,K182,K188,K194,K200)</f>
        <v>562</v>
      </c>
      <c r="L134" s="48">
        <f>SUM(L140,L146,L152,L158,L164,L170,L176,L182,L188,L194,L200)</f>
        <v>0</v>
      </c>
    </row>
    <row r="135" spans="1:12" s="13" customFormat="1" ht="31.15" customHeight="1">
      <c r="A135" s="6"/>
      <c r="B135" s="23"/>
      <c r="C135" s="84"/>
      <c r="D135" s="79"/>
      <c r="E135" s="69">
        <v>43101</v>
      </c>
      <c r="F135" s="69">
        <v>43465</v>
      </c>
      <c r="G135" s="45" t="s">
        <v>33</v>
      </c>
      <c r="H135" s="48">
        <f>SUM(H141,H147,H153,H159,H165,H171,H177,H183,H189,H195,H201)</f>
        <v>1061.0999999999999</v>
      </c>
      <c r="I135" s="48">
        <f>SUM(I141,I147,I153,I159,I165,I171,I177,I183,I189)</f>
        <v>0</v>
      </c>
      <c r="J135" s="48">
        <f>SUM(J141,J147,J153,J159,J165,J171,J177,J183,J189,J195,J201)</f>
        <v>482.1</v>
      </c>
      <c r="K135" s="48">
        <f>SUM(K141,K147,K153,K159,K165,K171,K177,K183,K189,K195)</f>
        <v>579</v>
      </c>
      <c r="L135" s="48">
        <f>SUM(L141,L147,L153,L159,L165,L171,L177,L183,L189)</f>
        <v>0</v>
      </c>
    </row>
    <row r="136" spans="1:12" s="13" customFormat="1" ht="31.15" customHeight="1">
      <c r="A136" s="6"/>
      <c r="B136" s="23"/>
      <c r="C136" s="84"/>
      <c r="D136" s="79"/>
      <c r="E136" s="69">
        <v>43466</v>
      </c>
      <c r="F136" s="69">
        <v>43830</v>
      </c>
      <c r="G136" s="45" t="s">
        <v>34</v>
      </c>
      <c r="H136" s="48">
        <f>SUM(H142,H148,H154,H160,H166,H172,H178,H184,H190,H196,H202)</f>
        <v>185</v>
      </c>
      <c r="I136" s="48">
        <f>SUM(I142,I148,I154,I160,I166,I172,I178,I184,I190)</f>
        <v>0</v>
      </c>
      <c r="J136" s="48">
        <f>SUM(J142,J148,J154,J160,J166,J172,J178,J184,J190,J196,J202)</f>
        <v>0</v>
      </c>
      <c r="K136" s="48">
        <f>SUM(K142,K148,K154,K160,K166,K172,K178,K184,K190,K196)</f>
        <v>185</v>
      </c>
      <c r="L136" s="48">
        <f>SUM(L142,L148,L154,L160,L166,L172,L178,L184,L190)</f>
        <v>0</v>
      </c>
    </row>
    <row r="137" spans="1:12" s="13" customFormat="1" ht="31.15" customHeight="1">
      <c r="A137" s="6"/>
      <c r="B137" s="23"/>
      <c r="C137" s="84"/>
      <c r="D137" s="79"/>
      <c r="E137" s="69">
        <v>43831</v>
      </c>
      <c r="F137" s="69">
        <v>44196</v>
      </c>
      <c r="G137" s="45" t="s">
        <v>35</v>
      </c>
      <c r="H137" s="48">
        <f>SUM(H143,H149,H155,H161,H167,H173,H179,H185,H191,H197,H203)</f>
        <v>305</v>
      </c>
      <c r="I137" s="48">
        <f>SUM(I142,I148,I154,I160,I166,I172,I178,I184,I190)</f>
        <v>0</v>
      </c>
      <c r="J137" s="48">
        <f>SUM(J142,J148,J154,J160,J166,J172,J178,J184,J190,J196,J202)</f>
        <v>0</v>
      </c>
      <c r="K137" s="48">
        <f>SUM(K143,K149,K155,K161,K167,K173,K179,K185,K191,K197)</f>
        <v>305</v>
      </c>
      <c r="L137" s="48">
        <f>SUM(L142,L148,L154,L160,L166,L172,L178,L184,L190)</f>
        <v>0</v>
      </c>
    </row>
    <row r="138" spans="1:12" s="13" customFormat="1" ht="31.15" customHeight="1">
      <c r="A138" s="6"/>
      <c r="B138" s="23"/>
      <c r="C138" s="84"/>
      <c r="D138" s="79"/>
      <c r="E138" s="69">
        <v>44197</v>
      </c>
      <c r="F138" s="69">
        <v>44561</v>
      </c>
      <c r="G138" s="45" t="s">
        <v>123</v>
      </c>
      <c r="H138" s="48">
        <f>SUM(H144,H150,H156,H162,H168,H174,H180,H186,H192,H198,H204)</f>
        <v>305</v>
      </c>
      <c r="I138" s="48">
        <v>0</v>
      </c>
      <c r="J138" s="48">
        <v>0</v>
      </c>
      <c r="K138" s="48">
        <f>SUM(K144,K150,K156,K162,K168,K174,K180,K186,K192,K198)</f>
        <v>305</v>
      </c>
      <c r="L138" s="48">
        <v>0</v>
      </c>
    </row>
    <row r="139" spans="1:12" s="9" customFormat="1" ht="28.15" customHeight="1">
      <c r="A139" s="7"/>
      <c r="B139" s="24"/>
      <c r="C139" s="82" t="s">
        <v>49</v>
      </c>
      <c r="D139" s="86" t="s">
        <v>117</v>
      </c>
      <c r="E139" s="66">
        <v>42370</v>
      </c>
      <c r="F139" s="66">
        <v>42735</v>
      </c>
      <c r="G139" s="51" t="s">
        <v>20</v>
      </c>
      <c r="H139" s="64">
        <f>SUM(I139,J139,K139,L139)</f>
        <v>31.55</v>
      </c>
      <c r="I139" s="18"/>
      <c r="J139" s="18"/>
      <c r="K139" s="18">
        <v>31.55</v>
      </c>
      <c r="L139" s="18"/>
    </row>
    <row r="140" spans="1:12" s="9" customFormat="1" ht="28.15" customHeight="1">
      <c r="A140" s="7"/>
      <c r="B140" s="24"/>
      <c r="C140" s="82"/>
      <c r="D140" s="80"/>
      <c r="E140" s="66">
        <v>42736</v>
      </c>
      <c r="F140" s="66">
        <v>43100</v>
      </c>
      <c r="G140" s="51" t="s">
        <v>32</v>
      </c>
      <c r="H140" s="64">
        <f>SUM(I140,J140,K140,L140)</f>
        <v>40</v>
      </c>
      <c r="I140" s="18"/>
      <c r="J140" s="18"/>
      <c r="K140" s="18">
        <v>40</v>
      </c>
      <c r="L140" s="18"/>
    </row>
    <row r="141" spans="1:12" s="9" customFormat="1" ht="64.5" customHeight="1">
      <c r="A141" s="7"/>
      <c r="B141" s="24"/>
      <c r="C141" s="82"/>
      <c r="D141" s="80"/>
      <c r="E141" s="66">
        <v>43101</v>
      </c>
      <c r="F141" s="66">
        <v>43465</v>
      </c>
      <c r="G141" s="51" t="s">
        <v>33</v>
      </c>
      <c r="H141" s="64">
        <v>75</v>
      </c>
      <c r="I141" s="18"/>
      <c r="J141" s="18"/>
      <c r="K141" s="18">
        <v>75</v>
      </c>
      <c r="L141" s="18"/>
    </row>
    <row r="142" spans="1:12" s="9" customFormat="1" ht="28.15" customHeight="1">
      <c r="A142" s="7"/>
      <c r="B142" s="24"/>
      <c r="C142" s="82"/>
      <c r="D142" s="86" t="s">
        <v>118</v>
      </c>
      <c r="E142" s="66">
        <v>43466</v>
      </c>
      <c r="F142" s="66">
        <v>43830</v>
      </c>
      <c r="G142" s="51" t="s">
        <v>34</v>
      </c>
      <c r="H142" s="64">
        <f>SUM(I142,J142,K142,L142)</f>
        <v>40</v>
      </c>
      <c r="I142" s="18"/>
      <c r="J142" s="18"/>
      <c r="K142" s="18">
        <v>40</v>
      </c>
      <c r="L142" s="18"/>
    </row>
    <row r="143" spans="1:12" s="9" customFormat="1" ht="28.15" customHeight="1">
      <c r="A143" s="7"/>
      <c r="B143" s="24"/>
      <c r="C143" s="82"/>
      <c r="D143" s="80"/>
      <c r="E143" s="66">
        <v>43831</v>
      </c>
      <c r="F143" s="66">
        <v>44196</v>
      </c>
      <c r="G143" s="51" t="s">
        <v>35</v>
      </c>
      <c r="H143" s="64">
        <f>SUM(I143,J143,K143,L143)</f>
        <v>40</v>
      </c>
      <c r="I143" s="18"/>
      <c r="J143" s="18"/>
      <c r="K143" s="18">
        <v>40</v>
      </c>
      <c r="L143" s="18"/>
    </row>
    <row r="144" spans="1:12" s="9" customFormat="1" ht="28.15" customHeight="1">
      <c r="A144" s="7"/>
      <c r="B144" s="24"/>
      <c r="C144" s="82"/>
      <c r="D144" s="80"/>
      <c r="E144" s="66">
        <v>44197</v>
      </c>
      <c r="F144" s="66">
        <v>44561</v>
      </c>
      <c r="G144" s="51" t="s">
        <v>123</v>
      </c>
      <c r="H144" s="64">
        <v>40</v>
      </c>
      <c r="I144" s="18"/>
      <c r="J144" s="18"/>
      <c r="K144" s="18">
        <v>40</v>
      </c>
      <c r="L144" s="18"/>
    </row>
    <row r="145" spans="1:12" s="4" customFormat="1" ht="50.25" customHeight="1">
      <c r="A145" s="12">
        <v>5221500</v>
      </c>
      <c r="B145" s="12" t="s">
        <v>4</v>
      </c>
      <c r="C145" s="80" t="s">
        <v>50</v>
      </c>
      <c r="D145" s="86" t="s">
        <v>117</v>
      </c>
      <c r="E145" s="66">
        <v>42370</v>
      </c>
      <c r="F145" s="66">
        <v>42735</v>
      </c>
      <c r="G145" s="51" t="s">
        <v>20</v>
      </c>
      <c r="H145" s="64">
        <f>SUM(I145,J145,K145,L145)</f>
        <v>40</v>
      </c>
      <c r="I145" s="18"/>
      <c r="J145" s="18"/>
      <c r="K145" s="18">
        <v>40</v>
      </c>
      <c r="L145" s="18"/>
    </row>
    <row r="146" spans="1:12" s="4" customFormat="1" ht="50.25" customHeight="1">
      <c r="A146" s="12"/>
      <c r="B146" s="12"/>
      <c r="C146" s="80"/>
      <c r="D146" s="80"/>
      <c r="E146" s="66">
        <v>42736</v>
      </c>
      <c r="F146" s="66">
        <v>43100</v>
      </c>
      <c r="G146" s="51" t="s">
        <v>32</v>
      </c>
      <c r="H146" s="64">
        <f>SUM(I146,J146,K146,L146)</f>
        <v>45</v>
      </c>
      <c r="I146" s="18"/>
      <c r="J146" s="18"/>
      <c r="K146" s="18">
        <v>45</v>
      </c>
      <c r="L146" s="18"/>
    </row>
    <row r="147" spans="1:12" s="37" customFormat="1" ht="52.5" customHeight="1">
      <c r="A147" s="7"/>
      <c r="B147" s="24"/>
      <c r="C147" s="80"/>
      <c r="D147" s="80"/>
      <c r="E147" s="66">
        <v>43101</v>
      </c>
      <c r="F147" s="66">
        <v>43465</v>
      </c>
      <c r="G147" s="51" t="s">
        <v>33</v>
      </c>
      <c r="H147" s="64">
        <f>SUM(I147,J147,K147,L147)</f>
        <v>45</v>
      </c>
      <c r="I147" s="18"/>
      <c r="J147" s="18"/>
      <c r="K147" s="18">
        <v>45</v>
      </c>
      <c r="L147" s="18"/>
    </row>
    <row r="148" spans="1:12" s="37" customFormat="1" ht="28.9" customHeight="1">
      <c r="A148" s="7"/>
      <c r="B148" s="24"/>
      <c r="C148" s="80"/>
      <c r="D148" s="86" t="s">
        <v>118</v>
      </c>
      <c r="E148" s="66">
        <v>43466</v>
      </c>
      <c r="F148" s="66">
        <v>43830</v>
      </c>
      <c r="G148" s="51" t="s">
        <v>34</v>
      </c>
      <c r="H148" s="64">
        <f>SUM(I148,J148,K148,L148)</f>
        <v>0</v>
      </c>
      <c r="I148" s="18"/>
      <c r="J148" s="18"/>
      <c r="K148" s="18">
        <v>0</v>
      </c>
      <c r="L148" s="18"/>
    </row>
    <row r="149" spans="1:12" s="37" customFormat="1" ht="28.9" customHeight="1">
      <c r="A149" s="7"/>
      <c r="B149" s="24"/>
      <c r="C149" s="80"/>
      <c r="D149" s="80"/>
      <c r="E149" s="66">
        <v>43831</v>
      </c>
      <c r="F149" s="66">
        <v>44196</v>
      </c>
      <c r="G149" s="51" t="s">
        <v>35</v>
      </c>
      <c r="H149" s="64">
        <f>SUM(I149,J149,K149,L149)</f>
        <v>45</v>
      </c>
      <c r="I149" s="18"/>
      <c r="J149" s="18"/>
      <c r="K149" s="18">
        <v>45</v>
      </c>
      <c r="L149" s="18"/>
    </row>
    <row r="150" spans="1:12" s="37" customFormat="1" ht="28.9" customHeight="1">
      <c r="A150" s="7"/>
      <c r="B150" s="24"/>
      <c r="C150" s="80"/>
      <c r="D150" s="80"/>
      <c r="E150" s="66">
        <v>44197</v>
      </c>
      <c r="F150" s="66">
        <v>44561</v>
      </c>
      <c r="G150" s="51" t="s">
        <v>123</v>
      </c>
      <c r="H150" s="64">
        <v>45</v>
      </c>
      <c r="I150" s="18"/>
      <c r="J150" s="18"/>
      <c r="K150" s="18">
        <v>45</v>
      </c>
      <c r="L150" s="18"/>
    </row>
    <row r="151" spans="1:12" s="37" customFormat="1" ht="60" customHeight="1">
      <c r="A151" s="7"/>
      <c r="B151" s="24"/>
      <c r="C151" s="82" t="s">
        <v>51</v>
      </c>
      <c r="D151" s="86" t="s">
        <v>117</v>
      </c>
      <c r="E151" s="66">
        <v>42370</v>
      </c>
      <c r="F151" s="66">
        <v>42735</v>
      </c>
      <c r="G151" s="51" t="s">
        <v>20</v>
      </c>
      <c r="H151" s="64">
        <f>SUM(I151,J151,K151,L151)</f>
        <v>25</v>
      </c>
      <c r="I151" s="18"/>
      <c r="J151" s="18"/>
      <c r="K151" s="18">
        <v>25</v>
      </c>
      <c r="L151" s="18"/>
    </row>
    <row r="152" spans="1:12" s="37" customFormat="1" ht="60" customHeight="1">
      <c r="A152" s="7"/>
      <c r="B152" s="24"/>
      <c r="C152" s="82"/>
      <c r="D152" s="80"/>
      <c r="E152" s="66">
        <v>42736</v>
      </c>
      <c r="F152" s="66">
        <v>43100</v>
      </c>
      <c r="G152" s="51" t="s">
        <v>32</v>
      </c>
      <c r="H152" s="64">
        <f>SUM(I152,J152,K152,L152)</f>
        <v>27</v>
      </c>
      <c r="I152" s="18"/>
      <c r="J152" s="18"/>
      <c r="K152" s="18">
        <v>27</v>
      </c>
      <c r="L152" s="18"/>
    </row>
    <row r="153" spans="1:12" s="37" customFormat="1" ht="32.25" customHeight="1">
      <c r="A153" s="7"/>
      <c r="B153" s="24"/>
      <c r="C153" s="82"/>
      <c r="D153" s="80"/>
      <c r="E153" s="66">
        <v>43101</v>
      </c>
      <c r="F153" s="66">
        <v>43465</v>
      </c>
      <c r="G153" s="51" t="s">
        <v>33</v>
      </c>
      <c r="H153" s="64">
        <f>SUM(I153,J153,K153,L153)</f>
        <v>27</v>
      </c>
      <c r="I153" s="18"/>
      <c r="J153" s="18"/>
      <c r="K153" s="18">
        <v>27</v>
      </c>
      <c r="L153" s="18"/>
    </row>
    <row r="154" spans="1:12" s="37" customFormat="1" ht="32.25" customHeight="1">
      <c r="A154" s="7"/>
      <c r="B154" s="24"/>
      <c r="C154" s="82"/>
      <c r="D154" s="86" t="s">
        <v>118</v>
      </c>
      <c r="E154" s="66">
        <v>43466</v>
      </c>
      <c r="F154" s="66">
        <v>43830</v>
      </c>
      <c r="G154" s="51" t="s">
        <v>34</v>
      </c>
      <c r="H154" s="64">
        <v>0</v>
      </c>
      <c r="I154" s="18"/>
      <c r="J154" s="18"/>
      <c r="K154" s="18">
        <v>0</v>
      </c>
      <c r="L154" s="18"/>
    </row>
    <row r="155" spans="1:12" s="37" customFormat="1" ht="32.25" customHeight="1">
      <c r="A155" s="7"/>
      <c r="B155" s="24"/>
      <c r="C155" s="82"/>
      <c r="D155" s="80"/>
      <c r="E155" s="66">
        <v>43831</v>
      </c>
      <c r="F155" s="66">
        <v>44196</v>
      </c>
      <c r="G155" s="51" t="s">
        <v>35</v>
      </c>
      <c r="H155" s="64">
        <v>0</v>
      </c>
      <c r="I155" s="18"/>
      <c r="J155" s="18"/>
      <c r="K155" s="18">
        <v>0</v>
      </c>
      <c r="L155" s="18"/>
    </row>
    <row r="156" spans="1:12" s="37" customFormat="1" ht="32.25" customHeight="1">
      <c r="A156" s="7"/>
      <c r="B156" s="24"/>
      <c r="C156" s="82"/>
      <c r="D156" s="80"/>
      <c r="E156" s="66">
        <v>44197</v>
      </c>
      <c r="F156" s="66">
        <v>44561</v>
      </c>
      <c r="G156" s="51" t="s">
        <v>123</v>
      </c>
      <c r="H156" s="64">
        <v>0</v>
      </c>
      <c r="I156" s="18"/>
      <c r="J156" s="18"/>
      <c r="K156" s="18">
        <v>0</v>
      </c>
      <c r="L156" s="18"/>
    </row>
    <row r="157" spans="1:12" s="37" customFormat="1" ht="28.9" customHeight="1">
      <c r="A157" s="7"/>
      <c r="B157" s="24"/>
      <c r="C157" s="82" t="s">
        <v>111</v>
      </c>
      <c r="D157" s="93" t="s">
        <v>117</v>
      </c>
      <c r="E157" s="66">
        <v>42370</v>
      </c>
      <c r="F157" s="66">
        <v>42735</v>
      </c>
      <c r="G157" s="51" t="s">
        <v>20</v>
      </c>
      <c r="H157" s="64">
        <f>SUM(I157,J157,K157,L157)</f>
        <v>25</v>
      </c>
      <c r="I157" s="18"/>
      <c r="J157" s="18"/>
      <c r="K157" s="18">
        <v>25</v>
      </c>
      <c r="L157" s="18"/>
    </row>
    <row r="158" spans="1:12" s="37" customFormat="1" ht="28.9" customHeight="1">
      <c r="A158" s="7"/>
      <c r="B158" s="24"/>
      <c r="C158" s="82"/>
      <c r="D158" s="94"/>
      <c r="E158" s="66">
        <v>42736</v>
      </c>
      <c r="F158" s="66">
        <v>43100</v>
      </c>
      <c r="G158" s="51" t="s">
        <v>32</v>
      </c>
      <c r="H158" s="64">
        <f>SUM(I158,J158,K158,L158)</f>
        <v>30</v>
      </c>
      <c r="I158" s="18"/>
      <c r="J158" s="18"/>
      <c r="K158" s="18">
        <v>30</v>
      </c>
      <c r="L158" s="18"/>
    </row>
    <row r="159" spans="1:12" s="37" customFormat="1" ht="41.25" customHeight="1">
      <c r="A159" s="7"/>
      <c r="B159" s="24"/>
      <c r="C159" s="82"/>
      <c r="D159" s="80"/>
      <c r="E159" s="66">
        <v>43101</v>
      </c>
      <c r="F159" s="66">
        <v>43465</v>
      </c>
      <c r="G159" s="51" t="s">
        <v>33</v>
      </c>
      <c r="H159" s="64">
        <v>30</v>
      </c>
      <c r="I159" s="18"/>
      <c r="J159" s="18"/>
      <c r="K159" s="18">
        <v>30</v>
      </c>
      <c r="L159" s="18"/>
    </row>
    <row r="160" spans="1:12" s="37" customFormat="1" ht="30.6" customHeight="1">
      <c r="A160" s="7"/>
      <c r="B160" s="24"/>
      <c r="C160" s="82"/>
      <c r="D160" s="86" t="s">
        <v>118</v>
      </c>
      <c r="E160" s="66">
        <v>43466</v>
      </c>
      <c r="F160" s="66">
        <v>43830</v>
      </c>
      <c r="G160" s="51" t="s">
        <v>34</v>
      </c>
      <c r="H160" s="64">
        <f>SUM(I160,J160,K160,L160)</f>
        <v>0</v>
      </c>
      <c r="I160" s="18"/>
      <c r="J160" s="18"/>
      <c r="K160" s="18">
        <v>0</v>
      </c>
      <c r="L160" s="18"/>
    </row>
    <row r="161" spans="1:12" s="37" customFormat="1" ht="30.6" customHeight="1">
      <c r="A161" s="7"/>
      <c r="B161" s="24"/>
      <c r="C161" s="82"/>
      <c r="D161" s="80"/>
      <c r="E161" s="66">
        <v>43831</v>
      </c>
      <c r="F161" s="66">
        <v>44196</v>
      </c>
      <c r="G161" s="51" t="s">
        <v>35</v>
      </c>
      <c r="H161" s="64">
        <f>SUM(I161,J161,K161,L161)</f>
        <v>30</v>
      </c>
      <c r="I161" s="18"/>
      <c r="J161" s="18"/>
      <c r="K161" s="18">
        <v>30</v>
      </c>
      <c r="L161" s="18"/>
    </row>
    <row r="162" spans="1:12" s="37" customFormat="1" ht="30.6" customHeight="1">
      <c r="A162" s="7"/>
      <c r="B162" s="24"/>
      <c r="C162" s="82"/>
      <c r="D162" s="80"/>
      <c r="E162" s="66">
        <v>44197</v>
      </c>
      <c r="F162" s="66">
        <v>44561</v>
      </c>
      <c r="G162" s="51" t="s">
        <v>123</v>
      </c>
      <c r="H162" s="64">
        <v>30</v>
      </c>
      <c r="I162" s="18"/>
      <c r="J162" s="18"/>
      <c r="K162" s="18">
        <v>30</v>
      </c>
      <c r="L162" s="18"/>
    </row>
    <row r="163" spans="1:12" s="37" customFormat="1" ht="30.6" customHeight="1">
      <c r="A163" s="7"/>
      <c r="B163" s="24"/>
      <c r="C163" s="80" t="s">
        <v>120</v>
      </c>
      <c r="D163" s="93" t="s">
        <v>117</v>
      </c>
      <c r="E163" s="66">
        <v>42370</v>
      </c>
      <c r="F163" s="66">
        <v>42735</v>
      </c>
      <c r="G163" s="51" t="s">
        <v>20</v>
      </c>
      <c r="H163" s="64">
        <f>SUM(I163,J163,K163,L163)</f>
        <v>80</v>
      </c>
      <c r="I163" s="18"/>
      <c r="J163" s="18"/>
      <c r="K163" s="18">
        <v>80</v>
      </c>
      <c r="L163" s="18"/>
    </row>
    <row r="164" spans="1:12" s="37" customFormat="1" ht="30.6" customHeight="1">
      <c r="A164" s="7"/>
      <c r="B164" s="24"/>
      <c r="C164" s="80"/>
      <c r="D164" s="94"/>
      <c r="E164" s="66">
        <v>42736</v>
      </c>
      <c r="F164" s="66">
        <v>43100</v>
      </c>
      <c r="G164" s="51" t="s">
        <v>32</v>
      </c>
      <c r="H164" s="64">
        <f>SUM(I164,J164,K164,L164)</f>
        <v>90</v>
      </c>
      <c r="I164" s="18"/>
      <c r="J164" s="18"/>
      <c r="K164" s="18">
        <v>90</v>
      </c>
      <c r="L164" s="18"/>
    </row>
    <row r="165" spans="1:12" s="37" customFormat="1" ht="33.75" customHeight="1">
      <c r="A165" s="7"/>
      <c r="B165" s="24"/>
      <c r="C165" s="80"/>
      <c r="D165" s="94"/>
      <c r="E165" s="66">
        <v>43101</v>
      </c>
      <c r="F165" s="66">
        <v>43465</v>
      </c>
      <c r="G165" s="51" t="s">
        <v>33</v>
      </c>
      <c r="H165" s="64">
        <f>SUM(I165,J165,K165,L165)</f>
        <v>90</v>
      </c>
      <c r="I165" s="18"/>
      <c r="J165" s="18"/>
      <c r="K165" s="18">
        <v>90</v>
      </c>
      <c r="L165" s="18"/>
    </row>
    <row r="166" spans="1:12" s="37" customFormat="1" ht="28.15" customHeight="1">
      <c r="A166" s="7"/>
      <c r="B166" s="24"/>
      <c r="C166" s="80"/>
      <c r="D166" s="86" t="s">
        <v>118</v>
      </c>
      <c r="E166" s="66">
        <v>43466</v>
      </c>
      <c r="F166" s="66">
        <v>43830</v>
      </c>
      <c r="G166" s="51" t="s">
        <v>34</v>
      </c>
      <c r="H166" s="64">
        <v>0</v>
      </c>
      <c r="I166" s="18"/>
      <c r="J166" s="18"/>
      <c r="K166" s="64">
        <v>0</v>
      </c>
      <c r="L166" s="18"/>
    </row>
    <row r="167" spans="1:12" s="37" customFormat="1" ht="28.15" customHeight="1">
      <c r="A167" s="7"/>
      <c r="B167" s="24"/>
      <c r="C167" s="80"/>
      <c r="D167" s="80"/>
      <c r="E167" s="66">
        <v>43831</v>
      </c>
      <c r="F167" s="66">
        <v>44196</v>
      </c>
      <c r="G167" s="51" t="s">
        <v>35</v>
      </c>
      <c r="H167" s="64">
        <v>0</v>
      </c>
      <c r="I167" s="18"/>
      <c r="J167" s="18"/>
      <c r="K167" s="18">
        <v>0</v>
      </c>
      <c r="L167" s="18"/>
    </row>
    <row r="168" spans="1:12" s="37" customFormat="1" ht="28.15" customHeight="1">
      <c r="A168" s="7"/>
      <c r="B168" s="24"/>
      <c r="C168" s="80"/>
      <c r="D168" s="80"/>
      <c r="E168" s="66">
        <v>44197</v>
      </c>
      <c r="F168" s="66">
        <v>44561</v>
      </c>
      <c r="G168" s="51" t="s">
        <v>123</v>
      </c>
      <c r="H168" s="64">
        <v>0</v>
      </c>
      <c r="I168" s="18"/>
      <c r="J168" s="18"/>
      <c r="K168" s="18">
        <v>0</v>
      </c>
      <c r="L168" s="18"/>
    </row>
    <row r="169" spans="1:12" s="37" customFormat="1" ht="29.25" customHeight="1">
      <c r="A169" s="7"/>
      <c r="B169" s="24"/>
      <c r="C169" s="82" t="s">
        <v>121</v>
      </c>
      <c r="D169" s="93" t="s">
        <v>117</v>
      </c>
      <c r="E169" s="66">
        <v>42370</v>
      </c>
      <c r="F169" s="66">
        <v>42735</v>
      </c>
      <c r="G169" s="51" t="s">
        <v>20</v>
      </c>
      <c r="H169" s="64">
        <f>SUM(I169,J169,K169,L169)</f>
        <v>110</v>
      </c>
      <c r="I169" s="18"/>
      <c r="J169" s="18"/>
      <c r="K169" s="18">
        <v>110</v>
      </c>
      <c r="L169" s="18"/>
    </row>
    <row r="170" spans="1:12" s="37" customFormat="1" ht="29.25" customHeight="1">
      <c r="A170" s="7"/>
      <c r="B170" s="24"/>
      <c r="C170" s="82"/>
      <c r="D170" s="94"/>
      <c r="E170" s="66">
        <v>42736</v>
      </c>
      <c r="F170" s="66">
        <v>43100</v>
      </c>
      <c r="G170" s="51" t="s">
        <v>32</v>
      </c>
      <c r="H170" s="64">
        <f>SUM(I170,J170,K170,L170)</f>
        <v>115</v>
      </c>
      <c r="I170" s="18"/>
      <c r="J170" s="18"/>
      <c r="K170" s="18">
        <v>115</v>
      </c>
      <c r="L170" s="18"/>
    </row>
    <row r="171" spans="1:12" s="37" customFormat="1" ht="39.75" customHeight="1">
      <c r="A171" s="7"/>
      <c r="B171" s="24"/>
      <c r="C171" s="82"/>
      <c r="D171" s="80"/>
      <c r="E171" s="66">
        <v>43101</v>
      </c>
      <c r="F171" s="66">
        <v>43465</v>
      </c>
      <c r="G171" s="51" t="s">
        <v>33</v>
      </c>
      <c r="H171" s="64">
        <f>SUM(I171,J171,K171,L171)</f>
        <v>110</v>
      </c>
      <c r="I171" s="18"/>
      <c r="J171" s="18"/>
      <c r="K171" s="18">
        <v>110</v>
      </c>
      <c r="L171" s="18"/>
    </row>
    <row r="172" spans="1:12" s="37" customFormat="1" ht="29.25" customHeight="1">
      <c r="A172" s="7"/>
      <c r="B172" s="24"/>
      <c r="C172" s="82"/>
      <c r="D172" s="86" t="s">
        <v>118</v>
      </c>
      <c r="E172" s="66">
        <v>43466</v>
      </c>
      <c r="F172" s="66">
        <v>43830</v>
      </c>
      <c r="G172" s="51" t="s">
        <v>34</v>
      </c>
      <c r="H172" s="64">
        <f>SUM(I172,J172,K172,L172)</f>
        <v>110</v>
      </c>
      <c r="I172" s="18"/>
      <c r="J172" s="18"/>
      <c r="K172" s="18">
        <v>110</v>
      </c>
      <c r="L172" s="18"/>
    </row>
    <row r="173" spans="1:12" s="37" customFormat="1" ht="29.25" customHeight="1">
      <c r="A173" s="7"/>
      <c r="B173" s="24"/>
      <c r="C173" s="82"/>
      <c r="D173" s="80"/>
      <c r="E173" s="66">
        <v>43831</v>
      </c>
      <c r="F173" s="66">
        <v>44196</v>
      </c>
      <c r="G173" s="51" t="s">
        <v>35</v>
      </c>
      <c r="H173" s="64">
        <v>110</v>
      </c>
      <c r="I173" s="18"/>
      <c r="J173" s="18"/>
      <c r="K173" s="18">
        <v>110</v>
      </c>
      <c r="L173" s="18"/>
    </row>
    <row r="174" spans="1:12" s="37" customFormat="1" ht="29.25" customHeight="1">
      <c r="A174" s="7"/>
      <c r="B174" s="24"/>
      <c r="C174" s="82"/>
      <c r="D174" s="80"/>
      <c r="E174" s="66">
        <v>44197</v>
      </c>
      <c r="F174" s="66">
        <v>44561</v>
      </c>
      <c r="G174" s="51" t="s">
        <v>123</v>
      </c>
      <c r="H174" s="64">
        <v>110</v>
      </c>
      <c r="I174" s="18"/>
      <c r="J174" s="18"/>
      <c r="K174" s="18">
        <v>110</v>
      </c>
      <c r="L174" s="18"/>
    </row>
    <row r="175" spans="1:12" s="37" customFormat="1" ht="29.25" customHeight="1">
      <c r="A175" s="7"/>
      <c r="B175" s="24"/>
      <c r="C175" s="80" t="s">
        <v>52</v>
      </c>
      <c r="D175" s="93" t="s">
        <v>117</v>
      </c>
      <c r="E175" s="66">
        <v>42370</v>
      </c>
      <c r="F175" s="66">
        <v>42735</v>
      </c>
      <c r="G175" s="51" t="s">
        <v>20</v>
      </c>
      <c r="H175" s="64">
        <f>SUM(I175,J175,K175,L175)</f>
        <v>70</v>
      </c>
      <c r="I175" s="18"/>
      <c r="J175" s="18"/>
      <c r="K175" s="18">
        <v>70</v>
      </c>
      <c r="L175" s="18"/>
    </row>
    <row r="176" spans="1:12" s="37" customFormat="1" ht="29.25" customHeight="1">
      <c r="A176" s="7"/>
      <c r="B176" s="24"/>
      <c r="C176" s="80"/>
      <c r="D176" s="94"/>
      <c r="E176" s="66">
        <v>42736</v>
      </c>
      <c r="F176" s="66">
        <v>43100</v>
      </c>
      <c r="G176" s="51" t="s">
        <v>32</v>
      </c>
      <c r="H176" s="64">
        <f>SUM(I176,J176,K176,L176)</f>
        <v>80</v>
      </c>
      <c r="I176" s="18"/>
      <c r="J176" s="18"/>
      <c r="K176" s="18">
        <v>80</v>
      </c>
      <c r="L176" s="18"/>
    </row>
    <row r="177" spans="1:12" s="37" customFormat="1" ht="36.75" customHeight="1">
      <c r="A177" s="7"/>
      <c r="B177" s="24"/>
      <c r="C177" s="80"/>
      <c r="D177" s="80"/>
      <c r="E177" s="66">
        <v>43101</v>
      </c>
      <c r="F177" s="66">
        <v>43465</v>
      </c>
      <c r="G177" s="51" t="s">
        <v>33</v>
      </c>
      <c r="H177" s="64">
        <v>67</v>
      </c>
      <c r="I177" s="18"/>
      <c r="J177" s="18"/>
      <c r="K177" s="18">
        <v>67</v>
      </c>
      <c r="L177" s="18"/>
    </row>
    <row r="178" spans="1:12" s="37" customFormat="1" ht="30.6" customHeight="1">
      <c r="A178" s="7"/>
      <c r="B178" s="24"/>
      <c r="C178" s="80"/>
      <c r="D178" s="86" t="s">
        <v>118</v>
      </c>
      <c r="E178" s="66">
        <v>43466</v>
      </c>
      <c r="F178" s="66">
        <v>43830</v>
      </c>
      <c r="G178" s="51" t="s">
        <v>34</v>
      </c>
      <c r="H178" s="64">
        <f>SUM(I178,J178,K178,L178)</f>
        <v>35</v>
      </c>
      <c r="I178" s="18"/>
      <c r="J178" s="18"/>
      <c r="K178" s="18">
        <v>35</v>
      </c>
      <c r="L178" s="18"/>
    </row>
    <row r="179" spans="1:12" s="37" customFormat="1" ht="30.6" customHeight="1">
      <c r="A179" s="7"/>
      <c r="B179" s="24"/>
      <c r="C179" s="80"/>
      <c r="D179" s="80"/>
      <c r="E179" s="66">
        <v>43831</v>
      </c>
      <c r="F179" s="66">
        <v>44196</v>
      </c>
      <c r="G179" s="51" t="s">
        <v>35</v>
      </c>
      <c r="H179" s="64">
        <f>SUM(I179,J179,K179,L179)</f>
        <v>80</v>
      </c>
      <c r="I179" s="18"/>
      <c r="J179" s="18"/>
      <c r="K179" s="18">
        <v>80</v>
      </c>
      <c r="L179" s="18"/>
    </row>
    <row r="180" spans="1:12" s="37" customFormat="1" ht="30.6" customHeight="1">
      <c r="A180" s="7"/>
      <c r="B180" s="24"/>
      <c r="C180" s="80"/>
      <c r="D180" s="80"/>
      <c r="E180" s="66">
        <v>44197</v>
      </c>
      <c r="F180" s="66">
        <v>44561</v>
      </c>
      <c r="G180" s="51" t="s">
        <v>123</v>
      </c>
      <c r="H180" s="64">
        <v>80</v>
      </c>
      <c r="I180" s="18"/>
      <c r="J180" s="18"/>
      <c r="K180" s="18">
        <v>80</v>
      </c>
      <c r="L180" s="18"/>
    </row>
    <row r="181" spans="1:12" s="37" customFormat="1" ht="31.15" customHeight="1">
      <c r="A181" s="7"/>
      <c r="B181" s="24"/>
      <c r="C181" s="82" t="s">
        <v>53</v>
      </c>
      <c r="D181" s="93" t="s">
        <v>117</v>
      </c>
      <c r="E181" s="66">
        <v>42370</v>
      </c>
      <c r="F181" s="66">
        <v>42735</v>
      </c>
      <c r="G181" s="51" t="s">
        <v>20</v>
      </c>
      <c r="H181" s="64">
        <f>SUM(I181,J181,K181,L181)</f>
        <v>25</v>
      </c>
      <c r="I181" s="18"/>
      <c r="J181" s="18"/>
      <c r="K181" s="18">
        <v>25</v>
      </c>
      <c r="L181" s="18"/>
    </row>
    <row r="182" spans="1:12" s="37" customFormat="1" ht="31.15" customHeight="1">
      <c r="A182" s="7"/>
      <c r="B182" s="24"/>
      <c r="C182" s="82"/>
      <c r="D182" s="94"/>
      <c r="E182" s="66">
        <v>42736</v>
      </c>
      <c r="F182" s="66">
        <v>43100</v>
      </c>
      <c r="G182" s="51" t="s">
        <v>32</v>
      </c>
      <c r="H182" s="64">
        <f>SUM(I182,J182,K182,L182)</f>
        <v>30</v>
      </c>
      <c r="I182" s="18"/>
      <c r="J182" s="18"/>
      <c r="K182" s="18">
        <v>30</v>
      </c>
      <c r="L182" s="18"/>
    </row>
    <row r="183" spans="1:12" s="37" customFormat="1" ht="37.5" customHeight="1">
      <c r="A183" s="7"/>
      <c r="B183" s="24"/>
      <c r="C183" s="82"/>
      <c r="D183" s="80"/>
      <c r="E183" s="66">
        <v>43101</v>
      </c>
      <c r="F183" s="66">
        <v>43465</v>
      </c>
      <c r="G183" s="51" t="s">
        <v>33</v>
      </c>
      <c r="H183" s="64">
        <f>SUM(I183,J183,K183,L183)</f>
        <v>30</v>
      </c>
      <c r="I183" s="18"/>
      <c r="J183" s="18"/>
      <c r="K183" s="18">
        <v>30</v>
      </c>
      <c r="L183" s="18"/>
    </row>
    <row r="184" spans="1:12" s="37" customFormat="1" ht="30" customHeight="1">
      <c r="A184" s="7"/>
      <c r="B184" s="24"/>
      <c r="C184" s="82"/>
      <c r="D184" s="86" t="s">
        <v>118</v>
      </c>
      <c r="E184" s="66">
        <v>43466</v>
      </c>
      <c r="F184" s="66">
        <v>43830</v>
      </c>
      <c r="G184" s="51" t="s">
        <v>34</v>
      </c>
      <c r="H184" s="64">
        <v>0</v>
      </c>
      <c r="I184" s="18"/>
      <c r="J184" s="18"/>
      <c r="K184" s="18">
        <v>0</v>
      </c>
      <c r="L184" s="18"/>
    </row>
    <row r="185" spans="1:12" s="37" customFormat="1" ht="30" customHeight="1">
      <c r="A185" s="7"/>
      <c r="B185" s="24"/>
      <c r="C185" s="82"/>
      <c r="D185" s="80"/>
      <c r="E185" s="66">
        <v>43831</v>
      </c>
      <c r="F185" s="66">
        <v>44196</v>
      </c>
      <c r="G185" s="51" t="s">
        <v>35</v>
      </c>
      <c r="H185" s="64">
        <v>0</v>
      </c>
      <c r="I185" s="18"/>
      <c r="J185" s="18"/>
      <c r="K185" s="18">
        <v>0</v>
      </c>
      <c r="L185" s="18"/>
    </row>
    <row r="186" spans="1:12" s="37" customFormat="1" ht="31.15" customHeight="1">
      <c r="A186" s="7"/>
      <c r="B186" s="24"/>
      <c r="C186" s="82"/>
      <c r="D186" s="80"/>
      <c r="E186" s="66">
        <v>44197</v>
      </c>
      <c r="F186" s="66">
        <v>44561</v>
      </c>
      <c r="G186" s="51" t="s">
        <v>123</v>
      </c>
      <c r="H186" s="64">
        <v>0</v>
      </c>
      <c r="I186" s="18"/>
      <c r="J186" s="18"/>
      <c r="K186" s="18">
        <v>0</v>
      </c>
      <c r="L186" s="18"/>
    </row>
    <row r="187" spans="1:12" s="37" customFormat="1" ht="33" customHeight="1">
      <c r="A187" s="7"/>
      <c r="B187" s="24"/>
      <c r="C187" s="82" t="s">
        <v>54</v>
      </c>
      <c r="D187" s="93" t="s">
        <v>117</v>
      </c>
      <c r="E187" s="66">
        <v>42370</v>
      </c>
      <c r="F187" s="66">
        <v>42735</v>
      </c>
      <c r="G187" s="51" t="s">
        <v>20</v>
      </c>
      <c r="H187" s="64">
        <f>SUM(I187,J187,K187,L187)</f>
        <v>25</v>
      </c>
      <c r="I187" s="18"/>
      <c r="J187" s="18"/>
      <c r="K187" s="18">
        <v>25</v>
      </c>
      <c r="L187" s="18"/>
    </row>
    <row r="188" spans="1:12" s="37" customFormat="1" ht="33" customHeight="1">
      <c r="A188" s="7"/>
      <c r="B188" s="24"/>
      <c r="C188" s="82"/>
      <c r="D188" s="94"/>
      <c r="E188" s="66">
        <v>42736</v>
      </c>
      <c r="F188" s="66">
        <v>43100</v>
      </c>
      <c r="G188" s="51" t="s">
        <v>32</v>
      </c>
      <c r="H188" s="64">
        <f>SUM(I188,J188,K188,L188)</f>
        <v>30</v>
      </c>
      <c r="I188" s="18"/>
      <c r="J188" s="18"/>
      <c r="K188" s="18">
        <v>30</v>
      </c>
      <c r="L188" s="18"/>
    </row>
    <row r="189" spans="1:12" s="37" customFormat="1" ht="42.75" customHeight="1">
      <c r="A189" s="7"/>
      <c r="B189" s="24"/>
      <c r="C189" s="82"/>
      <c r="D189" s="80"/>
      <c r="E189" s="66">
        <v>43101</v>
      </c>
      <c r="F189" s="66">
        <v>43465</v>
      </c>
      <c r="G189" s="51" t="s">
        <v>33</v>
      </c>
      <c r="H189" s="64">
        <f>SUM(I189,J189,K189,L189)</f>
        <v>30</v>
      </c>
      <c r="I189" s="18"/>
      <c r="J189" s="18"/>
      <c r="K189" s="18">
        <v>30</v>
      </c>
      <c r="L189" s="18"/>
    </row>
    <row r="190" spans="1:12" s="37" customFormat="1" ht="31.15" customHeight="1">
      <c r="A190" s="7"/>
      <c r="B190" s="24"/>
      <c r="C190" s="82"/>
      <c r="D190" s="86" t="s">
        <v>118</v>
      </c>
      <c r="E190" s="66">
        <v>43466</v>
      </c>
      <c r="F190" s="66">
        <v>43830</v>
      </c>
      <c r="G190" s="51" t="s">
        <v>34</v>
      </c>
      <c r="H190" s="64">
        <f>SUM(I190,J190,K190,L190)</f>
        <v>0</v>
      </c>
      <c r="I190" s="18"/>
      <c r="J190" s="18"/>
      <c r="K190" s="18">
        <v>0</v>
      </c>
      <c r="L190" s="18"/>
    </row>
    <row r="191" spans="1:12" s="37" customFormat="1" ht="31.15" customHeight="1">
      <c r="A191" s="7"/>
      <c r="B191" s="24"/>
      <c r="C191" s="82"/>
      <c r="D191" s="80"/>
      <c r="E191" s="66">
        <v>43831</v>
      </c>
      <c r="F191" s="66">
        <v>44196</v>
      </c>
      <c r="G191" s="51" t="s">
        <v>35</v>
      </c>
      <c r="H191" s="64">
        <f>SUM(I191,J191,K191,L191)</f>
        <v>0</v>
      </c>
      <c r="I191" s="18"/>
      <c r="J191" s="18"/>
      <c r="K191" s="18">
        <v>0</v>
      </c>
      <c r="L191" s="18"/>
    </row>
    <row r="192" spans="1:12" s="37" customFormat="1" ht="31.15" customHeight="1">
      <c r="A192" s="7"/>
      <c r="B192" s="24"/>
      <c r="C192" s="82"/>
      <c r="D192" s="80"/>
      <c r="E192" s="66">
        <v>44197</v>
      </c>
      <c r="F192" s="66">
        <v>44561</v>
      </c>
      <c r="G192" s="51" t="s">
        <v>123</v>
      </c>
      <c r="H192" s="64">
        <v>0</v>
      </c>
      <c r="I192" s="18"/>
      <c r="J192" s="18"/>
      <c r="K192" s="18">
        <v>0</v>
      </c>
      <c r="L192" s="18"/>
    </row>
    <row r="193" spans="1:12" s="37" customFormat="1" ht="31.15" customHeight="1">
      <c r="A193" s="7"/>
      <c r="B193" s="24"/>
      <c r="C193" s="86" t="s">
        <v>93</v>
      </c>
      <c r="D193" s="93" t="s">
        <v>117</v>
      </c>
      <c r="E193" s="66">
        <v>42370</v>
      </c>
      <c r="F193" s="66">
        <v>42735</v>
      </c>
      <c r="G193" s="51" t="s">
        <v>20</v>
      </c>
      <c r="H193" s="64">
        <f>SUM(I193,J193,K193,L193)</f>
        <v>75</v>
      </c>
      <c r="I193" s="56"/>
      <c r="J193" s="19"/>
      <c r="K193" s="19">
        <v>75</v>
      </c>
      <c r="L193" s="56"/>
    </row>
    <row r="194" spans="1:12" s="37" customFormat="1" ht="31.15" customHeight="1">
      <c r="A194" s="7"/>
      <c r="B194" s="24"/>
      <c r="C194" s="80"/>
      <c r="D194" s="94"/>
      <c r="E194" s="66">
        <v>42736</v>
      </c>
      <c r="F194" s="66">
        <v>43100</v>
      </c>
      <c r="G194" s="51" t="s">
        <v>32</v>
      </c>
      <c r="H194" s="64">
        <f>SUM(I194,J194,K194,L194)</f>
        <v>75</v>
      </c>
      <c r="I194" s="56"/>
      <c r="J194" s="19"/>
      <c r="K194" s="19">
        <v>75</v>
      </c>
      <c r="L194" s="56"/>
    </row>
    <row r="195" spans="1:12" s="37" customFormat="1" ht="42" customHeight="1">
      <c r="A195" s="7"/>
      <c r="B195" s="24"/>
      <c r="C195" s="80"/>
      <c r="D195" s="80"/>
      <c r="E195" s="66">
        <v>43101</v>
      </c>
      <c r="F195" s="66">
        <v>43465</v>
      </c>
      <c r="G195" s="51" t="s">
        <v>33</v>
      </c>
      <c r="H195" s="64">
        <v>75</v>
      </c>
      <c r="I195" s="56"/>
      <c r="J195" s="19"/>
      <c r="K195" s="19">
        <v>75</v>
      </c>
      <c r="L195" s="56"/>
    </row>
    <row r="196" spans="1:12" s="37" customFormat="1" ht="31.15" customHeight="1">
      <c r="A196" s="7"/>
      <c r="B196" s="24"/>
      <c r="C196" s="80"/>
      <c r="D196" s="86" t="s">
        <v>118</v>
      </c>
      <c r="E196" s="66">
        <v>43466</v>
      </c>
      <c r="F196" s="66">
        <v>43830</v>
      </c>
      <c r="G196" s="51" t="s">
        <v>34</v>
      </c>
      <c r="H196" s="64">
        <f>SUM(I196,J196,K196,L196)</f>
        <v>0</v>
      </c>
      <c r="I196" s="56"/>
      <c r="J196" s="19"/>
      <c r="K196" s="19">
        <v>0</v>
      </c>
      <c r="L196" s="56"/>
    </row>
    <row r="197" spans="1:12" s="37" customFormat="1" ht="31.15" customHeight="1">
      <c r="A197" s="7"/>
      <c r="B197" s="24"/>
      <c r="C197" s="80"/>
      <c r="D197" s="80"/>
      <c r="E197" s="66">
        <v>43831</v>
      </c>
      <c r="F197" s="66">
        <v>44196</v>
      </c>
      <c r="G197" s="51" t="s">
        <v>35</v>
      </c>
      <c r="H197" s="64">
        <f>SUM(I197,J197,K197,L197)</f>
        <v>0</v>
      </c>
      <c r="I197" s="56"/>
      <c r="J197" s="19"/>
      <c r="K197" s="19">
        <v>0</v>
      </c>
      <c r="L197" s="56"/>
    </row>
    <row r="198" spans="1:12" s="37" customFormat="1" ht="31.15" customHeight="1">
      <c r="A198" s="7"/>
      <c r="B198" s="24"/>
      <c r="C198" s="80"/>
      <c r="D198" s="80"/>
      <c r="E198" s="66">
        <v>44197</v>
      </c>
      <c r="F198" s="66">
        <v>44561</v>
      </c>
      <c r="G198" s="51" t="s">
        <v>123</v>
      </c>
      <c r="H198" s="64">
        <v>0</v>
      </c>
      <c r="I198" s="56"/>
      <c r="J198" s="19"/>
      <c r="K198" s="19">
        <v>0</v>
      </c>
      <c r="L198" s="56"/>
    </row>
    <row r="199" spans="1:12" s="37" customFormat="1" ht="31.15" customHeight="1">
      <c r="A199" s="7"/>
      <c r="B199" s="24"/>
      <c r="C199" s="86" t="s">
        <v>105</v>
      </c>
      <c r="D199" s="93" t="s">
        <v>119</v>
      </c>
      <c r="E199" s="66">
        <v>42370</v>
      </c>
      <c r="F199" s="66">
        <v>42735</v>
      </c>
      <c r="G199" s="51" t="s">
        <v>20</v>
      </c>
      <c r="H199" s="64">
        <f>SUM(I199,J199,K199,L199)</f>
        <v>769.86</v>
      </c>
      <c r="I199" s="56"/>
      <c r="J199" s="19">
        <v>769.86</v>
      </c>
      <c r="K199" s="19">
        <v>0</v>
      </c>
      <c r="L199" s="56"/>
    </row>
    <row r="200" spans="1:12" s="37" customFormat="1" ht="31.15" customHeight="1">
      <c r="A200" s="7"/>
      <c r="B200" s="24"/>
      <c r="C200" s="80"/>
      <c r="D200" s="94"/>
      <c r="E200" s="66">
        <v>42736</v>
      </c>
      <c r="F200" s="66">
        <v>43100</v>
      </c>
      <c r="G200" s="51" t="s">
        <v>32</v>
      </c>
      <c r="H200" s="64">
        <f>SUM(I200,J200,K200,L200)</f>
        <v>0</v>
      </c>
      <c r="I200" s="56"/>
      <c r="J200" s="19"/>
      <c r="K200" s="19">
        <v>0</v>
      </c>
      <c r="L200" s="56"/>
    </row>
    <row r="201" spans="1:12" s="37" customFormat="1" ht="39" customHeight="1">
      <c r="A201" s="7"/>
      <c r="B201" s="24"/>
      <c r="C201" s="80"/>
      <c r="D201" s="80"/>
      <c r="E201" s="66">
        <v>43101</v>
      </c>
      <c r="F201" s="66">
        <v>43465</v>
      </c>
      <c r="G201" s="51" t="s">
        <v>33</v>
      </c>
      <c r="H201" s="64">
        <v>482.1</v>
      </c>
      <c r="I201" s="56"/>
      <c r="J201" s="19">
        <v>482.1</v>
      </c>
      <c r="K201" s="19">
        <v>0</v>
      </c>
      <c r="L201" s="56"/>
    </row>
    <row r="202" spans="1:12" s="37" customFormat="1" ht="31.15" customHeight="1">
      <c r="A202" s="7"/>
      <c r="B202" s="24"/>
      <c r="C202" s="80"/>
      <c r="D202" s="86" t="s">
        <v>118</v>
      </c>
      <c r="E202" s="66">
        <v>43466</v>
      </c>
      <c r="F202" s="66">
        <v>43830</v>
      </c>
      <c r="G202" s="51" t="s">
        <v>34</v>
      </c>
      <c r="H202" s="64">
        <f>SUM(I202,J202,K202,L202)</f>
        <v>0</v>
      </c>
      <c r="I202" s="56"/>
      <c r="J202" s="19"/>
      <c r="K202" s="19">
        <v>0</v>
      </c>
      <c r="L202" s="56"/>
    </row>
    <row r="203" spans="1:12" s="37" customFormat="1" ht="31.15" customHeight="1">
      <c r="A203" s="7"/>
      <c r="B203" s="24"/>
      <c r="C203" s="80"/>
      <c r="D203" s="80"/>
      <c r="E203" s="66">
        <v>43831</v>
      </c>
      <c r="F203" s="66">
        <v>44196</v>
      </c>
      <c r="G203" s="51" t="s">
        <v>35</v>
      </c>
      <c r="H203" s="64">
        <f>SUM(I203,J203,K203,L203)</f>
        <v>0</v>
      </c>
      <c r="I203" s="56"/>
      <c r="J203" s="19"/>
      <c r="K203" s="19">
        <v>0</v>
      </c>
      <c r="L203" s="56"/>
    </row>
    <row r="204" spans="1:12" s="37" customFormat="1" ht="31.15" customHeight="1">
      <c r="A204" s="7"/>
      <c r="B204" s="24"/>
      <c r="C204" s="80"/>
      <c r="D204" s="80"/>
      <c r="E204" s="66">
        <v>44197</v>
      </c>
      <c r="F204" s="66">
        <v>44561</v>
      </c>
      <c r="G204" s="51" t="s">
        <v>123</v>
      </c>
      <c r="H204" s="64">
        <v>0</v>
      </c>
      <c r="I204" s="56"/>
      <c r="J204" s="19">
        <v>0</v>
      </c>
      <c r="K204" s="19">
        <v>0</v>
      </c>
      <c r="L204" s="56"/>
    </row>
    <row r="205" spans="1:12" s="13" customFormat="1" ht="31.15" customHeight="1">
      <c r="A205" s="6"/>
      <c r="B205" s="24"/>
      <c r="C205" s="92" t="s">
        <v>22</v>
      </c>
      <c r="D205" s="85"/>
      <c r="E205" s="60">
        <v>42370</v>
      </c>
      <c r="F205" s="60">
        <v>42735</v>
      </c>
      <c r="G205" s="44" t="s">
        <v>20</v>
      </c>
      <c r="H205" s="50">
        <f t="shared" ref="H205:L206" si="13">SUM(H211)</f>
        <v>16673.3</v>
      </c>
      <c r="I205" s="50">
        <f t="shared" si="13"/>
        <v>0</v>
      </c>
      <c r="J205" s="50">
        <f t="shared" si="13"/>
        <v>16673.3</v>
      </c>
      <c r="K205" s="50">
        <f t="shared" si="13"/>
        <v>0</v>
      </c>
      <c r="L205" s="50">
        <f t="shared" si="13"/>
        <v>0</v>
      </c>
    </row>
    <row r="206" spans="1:12" s="13" customFormat="1" ht="31.15" customHeight="1">
      <c r="A206" s="6"/>
      <c r="B206" s="24"/>
      <c r="C206" s="78"/>
      <c r="D206" s="79"/>
      <c r="E206" s="60">
        <v>42736</v>
      </c>
      <c r="F206" s="60">
        <v>43100</v>
      </c>
      <c r="G206" s="44" t="s">
        <v>32</v>
      </c>
      <c r="H206" s="50">
        <f t="shared" si="13"/>
        <v>17044.599999999999</v>
      </c>
      <c r="I206" s="50">
        <f t="shared" si="13"/>
        <v>0</v>
      </c>
      <c r="J206" s="50">
        <f t="shared" si="13"/>
        <v>17044.599999999999</v>
      </c>
      <c r="K206" s="50">
        <f t="shared" si="13"/>
        <v>0</v>
      </c>
      <c r="L206" s="50">
        <f t="shared" si="13"/>
        <v>0</v>
      </c>
    </row>
    <row r="207" spans="1:12" s="13" customFormat="1" ht="31.15" customHeight="1">
      <c r="A207" s="6"/>
      <c r="B207" s="24"/>
      <c r="C207" s="78"/>
      <c r="D207" s="79"/>
      <c r="E207" s="60">
        <v>43101</v>
      </c>
      <c r="F207" s="60">
        <v>43465</v>
      </c>
      <c r="G207" s="44" t="s">
        <v>33</v>
      </c>
      <c r="H207" s="50">
        <f>SUM(H213)</f>
        <v>10463.700000000001</v>
      </c>
      <c r="I207" s="50">
        <f t="shared" ref="I207:L208" si="14">SUM(I213)</f>
        <v>0</v>
      </c>
      <c r="J207" s="50">
        <f t="shared" si="14"/>
        <v>10463.700000000001</v>
      </c>
      <c r="K207" s="50">
        <f t="shared" si="14"/>
        <v>0</v>
      </c>
      <c r="L207" s="50">
        <f t="shared" si="14"/>
        <v>0</v>
      </c>
    </row>
    <row r="208" spans="1:12" s="13" customFormat="1" ht="31.15" customHeight="1">
      <c r="A208" s="53"/>
      <c r="B208" s="54"/>
      <c r="C208" s="78"/>
      <c r="D208" s="79"/>
      <c r="E208" s="60">
        <v>43466</v>
      </c>
      <c r="F208" s="60">
        <v>43830</v>
      </c>
      <c r="G208" s="44" t="s">
        <v>34</v>
      </c>
      <c r="H208" s="50">
        <f>SUM(H214)</f>
        <v>0</v>
      </c>
      <c r="I208" s="50">
        <f t="shared" si="14"/>
        <v>0</v>
      </c>
      <c r="J208" s="50">
        <f t="shared" si="14"/>
        <v>0</v>
      </c>
      <c r="K208" s="50">
        <f t="shared" si="14"/>
        <v>0</v>
      </c>
      <c r="L208" s="50">
        <f t="shared" si="14"/>
        <v>0</v>
      </c>
    </row>
    <row r="209" spans="1:12" s="13" customFormat="1" ht="31.15" customHeight="1">
      <c r="A209" s="53"/>
      <c r="B209" s="54"/>
      <c r="C209" s="78"/>
      <c r="D209" s="79"/>
      <c r="E209" s="60">
        <v>43831</v>
      </c>
      <c r="F209" s="60">
        <v>44196</v>
      </c>
      <c r="G209" s="44" t="s">
        <v>35</v>
      </c>
      <c r="H209" s="50">
        <f>SUM(H215)</f>
        <v>0</v>
      </c>
      <c r="I209" s="50">
        <f>SUM(I214)</f>
        <v>0</v>
      </c>
      <c r="J209" s="50">
        <f>SUM(J214)</f>
        <v>0</v>
      </c>
      <c r="K209" s="50">
        <f>SUM(K214)</f>
        <v>0</v>
      </c>
      <c r="L209" s="50">
        <f>SUM(L214)</f>
        <v>0</v>
      </c>
    </row>
    <row r="210" spans="1:12" s="13" customFormat="1" ht="31.15" customHeight="1">
      <c r="A210" s="53"/>
      <c r="B210" s="54"/>
      <c r="C210" s="78"/>
      <c r="D210" s="79"/>
      <c r="E210" s="60">
        <v>44197</v>
      </c>
      <c r="F210" s="60">
        <v>44561</v>
      </c>
      <c r="G210" s="44" t="s">
        <v>123</v>
      </c>
      <c r="H210" s="50">
        <f>SUM(H216)</f>
        <v>0</v>
      </c>
      <c r="I210" s="50">
        <v>0</v>
      </c>
      <c r="J210" s="50">
        <f>J216</f>
        <v>0</v>
      </c>
      <c r="K210" s="50">
        <v>0</v>
      </c>
      <c r="L210" s="50">
        <v>0</v>
      </c>
    </row>
    <row r="211" spans="1:12" s="13" customFormat="1" ht="31.15" customHeight="1">
      <c r="A211" s="53"/>
      <c r="B211" s="54"/>
      <c r="C211" s="83" t="s">
        <v>55</v>
      </c>
      <c r="D211" s="85"/>
      <c r="E211" s="70">
        <v>42370</v>
      </c>
      <c r="F211" s="70">
        <v>42735</v>
      </c>
      <c r="G211" s="40" t="s">
        <v>20</v>
      </c>
      <c r="H211" s="50">
        <f>SUM(H217)</f>
        <v>16673.3</v>
      </c>
      <c r="I211" s="50">
        <f>SUM(I217)</f>
        <v>0</v>
      </c>
      <c r="J211" s="50">
        <f>SUM(J217)</f>
        <v>16673.3</v>
      </c>
      <c r="K211" s="50">
        <f>SUM(K217)</f>
        <v>0</v>
      </c>
      <c r="L211" s="50">
        <f>SUM(L217)</f>
        <v>0</v>
      </c>
    </row>
    <row r="212" spans="1:12" s="13" customFormat="1" ht="31.15" customHeight="1">
      <c r="A212" s="53"/>
      <c r="B212" s="54"/>
      <c r="C212" s="84"/>
      <c r="D212" s="79"/>
      <c r="E212" s="70">
        <v>42736</v>
      </c>
      <c r="F212" s="70">
        <v>43100</v>
      </c>
      <c r="G212" s="40" t="s">
        <v>32</v>
      </c>
      <c r="H212" s="50">
        <f t="shared" ref="H212:L216" si="15">SUM(H218)</f>
        <v>17044.599999999999</v>
      </c>
      <c r="I212" s="50">
        <f t="shared" si="15"/>
        <v>0</v>
      </c>
      <c r="J212" s="50">
        <f t="shared" si="15"/>
        <v>17044.599999999999</v>
      </c>
      <c r="K212" s="50">
        <f t="shared" si="15"/>
        <v>0</v>
      </c>
      <c r="L212" s="50">
        <f t="shared" si="15"/>
        <v>0</v>
      </c>
    </row>
    <row r="213" spans="1:12" s="13" customFormat="1" ht="31.15" customHeight="1">
      <c r="A213" s="53"/>
      <c r="B213" s="54"/>
      <c r="C213" s="84"/>
      <c r="D213" s="79"/>
      <c r="E213" s="70">
        <v>43101</v>
      </c>
      <c r="F213" s="70">
        <v>43465</v>
      </c>
      <c r="G213" s="40" t="s">
        <v>33</v>
      </c>
      <c r="H213" s="50">
        <f t="shared" si="15"/>
        <v>10463.700000000001</v>
      </c>
      <c r="I213" s="50">
        <f t="shared" si="15"/>
        <v>0</v>
      </c>
      <c r="J213" s="50">
        <f t="shared" si="15"/>
        <v>10463.700000000001</v>
      </c>
      <c r="K213" s="50">
        <f t="shared" si="15"/>
        <v>0</v>
      </c>
      <c r="L213" s="50">
        <f t="shared" si="15"/>
        <v>0</v>
      </c>
    </row>
    <row r="214" spans="1:12" s="13" customFormat="1" ht="31.15" customHeight="1">
      <c r="A214" s="53"/>
      <c r="B214" s="54"/>
      <c r="C214" s="84"/>
      <c r="D214" s="79"/>
      <c r="E214" s="70">
        <v>43466</v>
      </c>
      <c r="F214" s="70">
        <v>43830</v>
      </c>
      <c r="G214" s="40" t="s">
        <v>34</v>
      </c>
      <c r="H214" s="50">
        <f t="shared" si="15"/>
        <v>0</v>
      </c>
      <c r="I214" s="50">
        <f>SUM(I220)</f>
        <v>0</v>
      </c>
      <c r="J214" s="50">
        <f>SUM(J220)</f>
        <v>0</v>
      </c>
      <c r="K214" s="50">
        <f>SUM(K220)</f>
        <v>0</v>
      </c>
      <c r="L214" s="50">
        <f>SUM(L220)</f>
        <v>0</v>
      </c>
    </row>
    <row r="215" spans="1:12" s="13" customFormat="1" ht="31.15" customHeight="1">
      <c r="A215" s="53"/>
      <c r="B215" s="54"/>
      <c r="C215" s="84"/>
      <c r="D215" s="79"/>
      <c r="E215" s="70">
        <v>43831</v>
      </c>
      <c r="F215" s="70">
        <v>44196</v>
      </c>
      <c r="G215" s="40" t="s">
        <v>35</v>
      </c>
      <c r="H215" s="50">
        <f t="shared" si="15"/>
        <v>0</v>
      </c>
      <c r="I215" s="50">
        <f>SUM(I220)</f>
        <v>0</v>
      </c>
      <c r="J215" s="50">
        <f>SUM(J220)</f>
        <v>0</v>
      </c>
      <c r="K215" s="50">
        <f>SUM(K220)</f>
        <v>0</v>
      </c>
      <c r="L215" s="50">
        <f>SUM(L220)</f>
        <v>0</v>
      </c>
    </row>
    <row r="216" spans="1:12" s="13" customFormat="1" ht="31.15" customHeight="1">
      <c r="A216" s="53"/>
      <c r="B216" s="54"/>
      <c r="C216" s="84"/>
      <c r="D216" s="79"/>
      <c r="E216" s="70">
        <v>44197</v>
      </c>
      <c r="F216" s="70">
        <v>44561</v>
      </c>
      <c r="G216" s="40" t="s">
        <v>123</v>
      </c>
      <c r="H216" s="50">
        <f t="shared" si="15"/>
        <v>0</v>
      </c>
      <c r="I216" s="50">
        <v>0</v>
      </c>
      <c r="J216" s="50">
        <v>0</v>
      </c>
      <c r="K216" s="50">
        <v>0</v>
      </c>
      <c r="L216" s="50">
        <v>0</v>
      </c>
    </row>
    <row r="217" spans="1:12" s="13" customFormat="1" ht="31.15" customHeight="1">
      <c r="A217" s="6"/>
      <c r="B217" s="24"/>
      <c r="C217" s="82" t="s">
        <v>62</v>
      </c>
      <c r="D217" s="93" t="s">
        <v>117</v>
      </c>
      <c r="E217" s="66">
        <v>42370</v>
      </c>
      <c r="F217" s="66">
        <v>42735</v>
      </c>
      <c r="G217" s="51" t="s">
        <v>20</v>
      </c>
      <c r="H217" s="64">
        <f>SUM(I217,J217,K217,L217)</f>
        <v>16673.3</v>
      </c>
      <c r="I217" s="43"/>
      <c r="J217" s="43">
        <v>16673.3</v>
      </c>
      <c r="K217" s="43"/>
      <c r="L217" s="71"/>
    </row>
    <row r="218" spans="1:12" s="13" customFormat="1" ht="31.15" customHeight="1">
      <c r="A218" s="6"/>
      <c r="B218" s="24"/>
      <c r="C218" s="82"/>
      <c r="D218" s="94"/>
      <c r="E218" s="66">
        <v>42736</v>
      </c>
      <c r="F218" s="66">
        <v>43100</v>
      </c>
      <c r="G218" s="51" t="s">
        <v>32</v>
      </c>
      <c r="H218" s="64">
        <f>SUM(I218,J218,K218,L218)</f>
        <v>17044.599999999999</v>
      </c>
      <c r="I218" s="18"/>
      <c r="J218" s="43">
        <v>17044.599999999999</v>
      </c>
      <c r="K218" s="18"/>
      <c r="L218" s="18"/>
    </row>
    <row r="219" spans="1:12" s="13" customFormat="1" ht="43.5" customHeight="1">
      <c r="A219" s="6"/>
      <c r="B219" s="24"/>
      <c r="C219" s="82"/>
      <c r="D219" s="80"/>
      <c r="E219" s="66">
        <v>43101</v>
      </c>
      <c r="F219" s="66">
        <v>43465</v>
      </c>
      <c r="G219" s="51" t="s">
        <v>33</v>
      </c>
      <c r="H219" s="64">
        <v>10463.700000000001</v>
      </c>
      <c r="I219" s="18"/>
      <c r="J219" s="43">
        <v>10463.700000000001</v>
      </c>
      <c r="K219" s="18"/>
      <c r="L219" s="18"/>
    </row>
    <row r="220" spans="1:12" s="13" customFormat="1" ht="31.15" customHeight="1">
      <c r="A220" s="6"/>
      <c r="B220" s="24"/>
      <c r="C220" s="82"/>
      <c r="D220" s="86" t="s">
        <v>118</v>
      </c>
      <c r="E220" s="66">
        <v>43466</v>
      </c>
      <c r="F220" s="66">
        <v>43830</v>
      </c>
      <c r="G220" s="51" t="s">
        <v>34</v>
      </c>
      <c r="H220" s="64">
        <f>SUM(I220,J220,K220,L220)</f>
        <v>0</v>
      </c>
      <c r="I220" s="18"/>
      <c r="J220" s="43">
        <v>0</v>
      </c>
      <c r="K220" s="18"/>
      <c r="L220" s="18"/>
    </row>
    <row r="221" spans="1:12" s="13" customFormat="1" ht="31.15" customHeight="1">
      <c r="A221" s="6"/>
      <c r="B221" s="24"/>
      <c r="C221" s="82"/>
      <c r="D221" s="80"/>
      <c r="E221" s="66">
        <v>43831</v>
      </c>
      <c r="F221" s="66">
        <v>44196</v>
      </c>
      <c r="G221" s="51" t="s">
        <v>35</v>
      </c>
      <c r="H221" s="64">
        <f>SUM(I221,J221,K221,L221)</f>
        <v>0</v>
      </c>
      <c r="I221" s="18"/>
      <c r="J221" s="43">
        <v>0</v>
      </c>
      <c r="K221" s="18"/>
      <c r="L221" s="18"/>
    </row>
    <row r="222" spans="1:12" s="13" customFormat="1" ht="31.15" customHeight="1">
      <c r="A222" s="6"/>
      <c r="B222" s="24"/>
      <c r="C222" s="82"/>
      <c r="D222" s="80"/>
      <c r="E222" s="66">
        <v>44197</v>
      </c>
      <c r="F222" s="66">
        <v>44561</v>
      </c>
      <c r="G222" s="51" t="s">
        <v>123</v>
      </c>
      <c r="H222" s="64">
        <v>0</v>
      </c>
      <c r="I222" s="18"/>
      <c r="J222" s="43">
        <v>0</v>
      </c>
      <c r="K222" s="18"/>
      <c r="L222" s="18"/>
    </row>
    <row r="223" spans="1:12" s="13" customFormat="1" ht="31.5" customHeight="1">
      <c r="A223" s="6"/>
      <c r="B223" s="24"/>
      <c r="C223" s="78" t="s">
        <v>37</v>
      </c>
      <c r="D223" s="79"/>
      <c r="E223" s="60">
        <v>42370</v>
      </c>
      <c r="F223" s="60">
        <v>42735</v>
      </c>
      <c r="G223" s="44" t="s">
        <v>20</v>
      </c>
      <c r="H223" s="50">
        <f>SUM(H229)</f>
        <v>1345.01</v>
      </c>
      <c r="I223" s="50">
        <f>SUM(I229)</f>
        <v>0</v>
      </c>
      <c r="J223" s="50">
        <f>SUM(J229)</f>
        <v>334.3</v>
      </c>
      <c r="K223" s="50">
        <f>SUM(K229)</f>
        <v>1010.71</v>
      </c>
      <c r="L223" s="50">
        <f>SUM(L229)</f>
        <v>0</v>
      </c>
    </row>
    <row r="224" spans="1:12" s="13" customFormat="1" ht="31.5" customHeight="1">
      <c r="A224" s="6"/>
      <c r="B224" s="24"/>
      <c r="C224" s="78"/>
      <c r="D224" s="79"/>
      <c r="E224" s="60">
        <v>42736</v>
      </c>
      <c r="F224" s="60">
        <v>43100</v>
      </c>
      <c r="G224" s="44" t="s">
        <v>32</v>
      </c>
      <c r="H224" s="50">
        <f t="shared" ref="H224:L228" si="16">SUM(H230)</f>
        <v>1001.6</v>
      </c>
      <c r="I224" s="50">
        <f t="shared" si="16"/>
        <v>0</v>
      </c>
      <c r="J224" s="50">
        <f t="shared" si="16"/>
        <v>331.1</v>
      </c>
      <c r="K224" s="50">
        <f t="shared" si="16"/>
        <v>670.5</v>
      </c>
      <c r="L224" s="50">
        <f t="shared" si="16"/>
        <v>0</v>
      </c>
    </row>
    <row r="225" spans="1:12" s="13" customFormat="1" ht="31.5" customHeight="1">
      <c r="A225" s="12">
        <v>5229100</v>
      </c>
      <c r="B225" s="12" t="s">
        <v>13</v>
      </c>
      <c r="C225" s="78"/>
      <c r="D225" s="79"/>
      <c r="E225" s="60">
        <v>43101</v>
      </c>
      <c r="F225" s="60">
        <v>43465</v>
      </c>
      <c r="G225" s="44" t="s">
        <v>33</v>
      </c>
      <c r="H225" s="50">
        <f t="shared" si="16"/>
        <v>953.90000000000009</v>
      </c>
      <c r="I225" s="50">
        <f t="shared" si="16"/>
        <v>0</v>
      </c>
      <c r="J225" s="50">
        <f t="shared" si="16"/>
        <v>346.7</v>
      </c>
      <c r="K225" s="50">
        <f t="shared" si="16"/>
        <v>607.20000000000005</v>
      </c>
      <c r="L225" s="50">
        <f t="shared" si="16"/>
        <v>0</v>
      </c>
    </row>
    <row r="226" spans="1:12" s="13" customFormat="1" ht="31.5" customHeight="1">
      <c r="A226" s="41"/>
      <c r="B226" s="42"/>
      <c r="C226" s="78"/>
      <c r="D226" s="79"/>
      <c r="E226" s="60">
        <v>43466</v>
      </c>
      <c r="F226" s="60">
        <v>43830</v>
      </c>
      <c r="G226" s="44" t="s">
        <v>34</v>
      </c>
      <c r="H226" s="50">
        <f t="shared" si="16"/>
        <v>967.3900000000001</v>
      </c>
      <c r="I226" s="50">
        <f>SUM(I232)</f>
        <v>0</v>
      </c>
      <c r="J226" s="50">
        <f>SUM(J232)</f>
        <v>326.95</v>
      </c>
      <c r="K226" s="50">
        <f>SUM(K232)</f>
        <v>640.44000000000005</v>
      </c>
      <c r="L226" s="50">
        <f>SUM(L232)</f>
        <v>0</v>
      </c>
    </row>
    <row r="227" spans="1:12" s="13" customFormat="1" ht="31.5" customHeight="1">
      <c r="A227" s="41"/>
      <c r="B227" s="42"/>
      <c r="C227" s="78"/>
      <c r="D227" s="79"/>
      <c r="E227" s="60">
        <v>43831</v>
      </c>
      <c r="F227" s="60">
        <v>44196</v>
      </c>
      <c r="G227" s="44" t="s">
        <v>35</v>
      </c>
      <c r="H227" s="50">
        <f t="shared" si="16"/>
        <v>991.09999999999991</v>
      </c>
      <c r="I227" s="50">
        <f>SUM(I232)</f>
        <v>0</v>
      </c>
      <c r="J227" s="50">
        <f>J233</f>
        <v>326.89999999999998</v>
      </c>
      <c r="K227" s="50">
        <f>SUM(K233)</f>
        <v>664.2</v>
      </c>
      <c r="L227" s="50">
        <f>SUM(L232)</f>
        <v>0</v>
      </c>
    </row>
    <row r="228" spans="1:12" s="13" customFormat="1" ht="31.5" customHeight="1">
      <c r="A228" s="41"/>
      <c r="B228" s="42"/>
      <c r="C228" s="78"/>
      <c r="D228" s="79"/>
      <c r="E228" s="60">
        <v>44197</v>
      </c>
      <c r="F228" s="60">
        <v>44561</v>
      </c>
      <c r="G228" s="44" t="s">
        <v>123</v>
      </c>
      <c r="H228" s="50">
        <f t="shared" si="16"/>
        <v>991.09999999999991</v>
      </c>
      <c r="I228" s="50">
        <v>0</v>
      </c>
      <c r="J228" s="50">
        <f>J234</f>
        <v>326.89999999999998</v>
      </c>
      <c r="K228" s="50">
        <f>SUM(K234)</f>
        <v>664.2</v>
      </c>
      <c r="L228" s="50">
        <v>0</v>
      </c>
    </row>
    <row r="229" spans="1:12" s="13" customFormat="1" ht="31.5" customHeight="1">
      <c r="A229" s="41"/>
      <c r="B229" s="42"/>
      <c r="C229" s="83" t="s">
        <v>56</v>
      </c>
      <c r="D229" s="85"/>
      <c r="E229" s="69">
        <v>42370</v>
      </c>
      <c r="F229" s="69">
        <v>42735</v>
      </c>
      <c r="G229" s="45" t="s">
        <v>20</v>
      </c>
      <c r="H229" s="50">
        <f>SUM(H235,H241,H247,H253,H259,H265,H271,H277,H283,H289,H295,H301)</f>
        <v>1345.01</v>
      </c>
      <c r="I229" s="50">
        <f>SUM(I235,I241,I247,I253,I259,I265,I271,I277,I283,I289,I295,I301)</f>
        <v>0</v>
      </c>
      <c r="J229" s="50">
        <f>SUM(J235,J241,J247,J253,J259,J265,J271,J277,J283,J289,J295,J301)</f>
        <v>334.3</v>
      </c>
      <c r="K229" s="50">
        <f>SUM(K235,K241,K247,K253,K259,K265,K271,K277,K283,K289,K295,K301)</f>
        <v>1010.71</v>
      </c>
      <c r="L229" s="50">
        <f>SUM(L235,L241,L247,L253,L259,L265,L271,L277,L283,L289,L295,L301)</f>
        <v>0</v>
      </c>
    </row>
    <row r="230" spans="1:12" s="13" customFormat="1" ht="31.5" customHeight="1">
      <c r="A230" s="41"/>
      <c r="B230" s="42"/>
      <c r="C230" s="84"/>
      <c r="D230" s="79"/>
      <c r="E230" s="69">
        <v>42736</v>
      </c>
      <c r="F230" s="69">
        <v>43100</v>
      </c>
      <c r="G230" s="45" t="s">
        <v>32</v>
      </c>
      <c r="H230" s="50">
        <f t="shared" ref="H230:L234" si="17">SUM(H236,H242,H248,H254,H260,H266,H272,H278,H284,H290,H296,H302)</f>
        <v>1001.6</v>
      </c>
      <c r="I230" s="50">
        <f t="shared" si="17"/>
        <v>0</v>
      </c>
      <c r="J230" s="50">
        <f t="shared" si="17"/>
        <v>331.1</v>
      </c>
      <c r="K230" s="50">
        <f t="shared" si="17"/>
        <v>670.5</v>
      </c>
      <c r="L230" s="50">
        <f t="shared" si="17"/>
        <v>0</v>
      </c>
    </row>
    <row r="231" spans="1:12" s="13" customFormat="1" ht="31.5" customHeight="1">
      <c r="A231" s="41"/>
      <c r="B231" s="42"/>
      <c r="C231" s="84"/>
      <c r="D231" s="79"/>
      <c r="E231" s="69">
        <v>43101</v>
      </c>
      <c r="F231" s="69">
        <v>43465</v>
      </c>
      <c r="G231" s="45" t="s">
        <v>33</v>
      </c>
      <c r="H231" s="50">
        <f t="shared" si="17"/>
        <v>953.90000000000009</v>
      </c>
      <c r="I231" s="50">
        <f t="shared" si="17"/>
        <v>0</v>
      </c>
      <c r="J231" s="50">
        <f t="shared" si="17"/>
        <v>346.7</v>
      </c>
      <c r="K231" s="50">
        <f t="shared" si="17"/>
        <v>607.20000000000005</v>
      </c>
      <c r="L231" s="50">
        <f t="shared" si="17"/>
        <v>0</v>
      </c>
    </row>
    <row r="232" spans="1:12" s="13" customFormat="1" ht="31.5" customHeight="1">
      <c r="A232" s="41"/>
      <c r="B232" s="42"/>
      <c r="C232" s="84"/>
      <c r="D232" s="79"/>
      <c r="E232" s="69">
        <v>43466</v>
      </c>
      <c r="F232" s="69">
        <v>43830</v>
      </c>
      <c r="G232" s="45" t="s">
        <v>34</v>
      </c>
      <c r="H232" s="50">
        <f t="shared" si="17"/>
        <v>967.3900000000001</v>
      </c>
      <c r="I232" s="50">
        <f t="shared" si="17"/>
        <v>0</v>
      </c>
      <c r="J232" s="50">
        <f t="shared" si="17"/>
        <v>326.95</v>
      </c>
      <c r="K232" s="50">
        <f t="shared" si="17"/>
        <v>640.44000000000005</v>
      </c>
      <c r="L232" s="50">
        <f t="shared" si="17"/>
        <v>0</v>
      </c>
    </row>
    <row r="233" spans="1:12" s="13" customFormat="1" ht="31.5" customHeight="1">
      <c r="A233" s="41"/>
      <c r="B233" s="42"/>
      <c r="C233" s="84"/>
      <c r="D233" s="79"/>
      <c r="E233" s="69">
        <v>43831</v>
      </c>
      <c r="F233" s="69">
        <v>44196</v>
      </c>
      <c r="G233" s="45" t="s">
        <v>35</v>
      </c>
      <c r="H233" s="50">
        <f t="shared" si="17"/>
        <v>991.09999999999991</v>
      </c>
      <c r="I233" s="50">
        <f t="shared" si="17"/>
        <v>0</v>
      </c>
      <c r="J233" s="50">
        <f t="shared" si="17"/>
        <v>326.89999999999998</v>
      </c>
      <c r="K233" s="50">
        <f t="shared" si="17"/>
        <v>664.2</v>
      </c>
      <c r="L233" s="50">
        <f t="shared" si="17"/>
        <v>0</v>
      </c>
    </row>
    <row r="234" spans="1:12" s="13" customFormat="1" ht="31.5" customHeight="1">
      <c r="A234" s="41"/>
      <c r="B234" s="42"/>
      <c r="C234" s="84"/>
      <c r="D234" s="79"/>
      <c r="E234" s="69">
        <v>44197</v>
      </c>
      <c r="F234" s="69">
        <v>44561</v>
      </c>
      <c r="G234" s="45" t="s">
        <v>123</v>
      </c>
      <c r="H234" s="50">
        <f t="shared" si="17"/>
        <v>991.09999999999991</v>
      </c>
      <c r="I234" s="50">
        <f t="shared" si="17"/>
        <v>0</v>
      </c>
      <c r="J234" s="50">
        <f t="shared" si="17"/>
        <v>326.89999999999998</v>
      </c>
      <c r="K234" s="50">
        <f t="shared" si="17"/>
        <v>664.2</v>
      </c>
      <c r="L234" s="50">
        <f t="shared" si="17"/>
        <v>0</v>
      </c>
    </row>
    <row r="235" spans="1:12" s="13" customFormat="1" ht="31.5" customHeight="1">
      <c r="A235" s="41"/>
      <c r="B235" s="42"/>
      <c r="C235" s="82" t="s">
        <v>57</v>
      </c>
      <c r="D235" s="93" t="s">
        <v>117</v>
      </c>
      <c r="E235" s="66">
        <v>42370</v>
      </c>
      <c r="F235" s="66">
        <v>42735</v>
      </c>
      <c r="G235" s="51" t="s">
        <v>20</v>
      </c>
      <c r="H235" s="64">
        <f>SUM(I235,J235,K235,L235)</f>
        <v>0</v>
      </c>
      <c r="I235" s="43"/>
      <c r="J235" s="43"/>
      <c r="K235" s="43">
        <v>0</v>
      </c>
      <c r="L235" s="43"/>
    </row>
    <row r="236" spans="1:12" s="13" customFormat="1" ht="31.5" customHeight="1">
      <c r="A236" s="41"/>
      <c r="B236" s="42"/>
      <c r="C236" s="82"/>
      <c r="D236" s="94"/>
      <c r="E236" s="66">
        <v>42736</v>
      </c>
      <c r="F236" s="66">
        <v>43100</v>
      </c>
      <c r="G236" s="51" t="s">
        <v>32</v>
      </c>
      <c r="H236" s="64">
        <f>SUM(I236,J236,K236,L236)</f>
        <v>0</v>
      </c>
      <c r="I236" s="43"/>
      <c r="J236" s="43"/>
      <c r="K236" s="43"/>
      <c r="L236" s="43"/>
    </row>
    <row r="237" spans="1:12" s="13" customFormat="1" ht="41.25" customHeight="1">
      <c r="A237" s="41"/>
      <c r="B237" s="42"/>
      <c r="C237" s="82"/>
      <c r="D237" s="80"/>
      <c r="E237" s="66">
        <v>43101</v>
      </c>
      <c r="F237" s="66">
        <v>43465</v>
      </c>
      <c r="G237" s="51" t="s">
        <v>33</v>
      </c>
      <c r="H237" s="64">
        <f>SUM(I237,J237,K237,L237)</f>
        <v>0</v>
      </c>
      <c r="I237" s="43"/>
      <c r="J237" s="43"/>
      <c r="K237" s="43"/>
      <c r="L237" s="43"/>
    </row>
    <row r="238" spans="1:12" s="13" customFormat="1" ht="31.5" customHeight="1">
      <c r="A238" s="41"/>
      <c r="B238" s="42"/>
      <c r="C238" s="82"/>
      <c r="D238" s="86" t="s">
        <v>118</v>
      </c>
      <c r="E238" s="66">
        <v>43466</v>
      </c>
      <c r="F238" s="66">
        <v>43830</v>
      </c>
      <c r="G238" s="51" t="s">
        <v>34</v>
      </c>
      <c r="H238" s="64">
        <f>SUM(I238,J238,K238,L238)</f>
        <v>0</v>
      </c>
      <c r="I238" s="43"/>
      <c r="J238" s="43"/>
      <c r="K238" s="43"/>
      <c r="L238" s="43"/>
    </row>
    <row r="239" spans="1:12" s="13" customFormat="1" ht="31.5" customHeight="1">
      <c r="A239" s="41"/>
      <c r="B239" s="42"/>
      <c r="C239" s="82"/>
      <c r="D239" s="80"/>
      <c r="E239" s="66">
        <v>43831</v>
      </c>
      <c r="F239" s="66">
        <v>44196</v>
      </c>
      <c r="G239" s="51" t="s">
        <v>35</v>
      </c>
      <c r="H239" s="64">
        <f>SUM(I239,J239,K239,L239)</f>
        <v>0</v>
      </c>
      <c r="I239" s="43"/>
      <c r="J239" s="43"/>
      <c r="K239" s="43">
        <v>0</v>
      </c>
      <c r="L239" s="43"/>
    </row>
    <row r="240" spans="1:12" s="13" customFormat="1" ht="31.5" customHeight="1">
      <c r="A240" s="41"/>
      <c r="B240" s="42"/>
      <c r="C240" s="82"/>
      <c r="D240" s="80"/>
      <c r="E240" s="66">
        <v>44197</v>
      </c>
      <c r="F240" s="66">
        <v>44561</v>
      </c>
      <c r="G240" s="51" t="s">
        <v>123</v>
      </c>
      <c r="H240" s="64">
        <v>0</v>
      </c>
      <c r="I240" s="43"/>
      <c r="J240" s="43"/>
      <c r="K240" s="43">
        <v>0</v>
      </c>
      <c r="L240" s="43"/>
    </row>
    <row r="241" spans="1:12" s="13" customFormat="1" ht="31.5" customHeight="1">
      <c r="A241" s="41"/>
      <c r="B241" s="42"/>
      <c r="C241" s="82" t="s">
        <v>58</v>
      </c>
      <c r="D241" s="93" t="s">
        <v>117</v>
      </c>
      <c r="E241" s="66">
        <v>42370</v>
      </c>
      <c r="F241" s="66">
        <v>42735</v>
      </c>
      <c r="G241" s="51" t="s">
        <v>20</v>
      </c>
      <c r="H241" s="64">
        <f>SUM(I241,J241,K241,L241)</f>
        <v>1.35</v>
      </c>
      <c r="I241" s="43"/>
      <c r="J241" s="43"/>
      <c r="K241" s="43">
        <v>1.35</v>
      </c>
      <c r="L241" s="43"/>
    </row>
    <row r="242" spans="1:12" s="13" customFormat="1" ht="31.5" customHeight="1">
      <c r="A242" s="41"/>
      <c r="B242" s="42"/>
      <c r="C242" s="82"/>
      <c r="D242" s="94"/>
      <c r="E242" s="66">
        <v>42736</v>
      </c>
      <c r="F242" s="66">
        <v>43100</v>
      </c>
      <c r="G242" s="51" t="s">
        <v>32</v>
      </c>
      <c r="H242" s="64">
        <f>SUM(I242,J242,K242,L242)</f>
        <v>10</v>
      </c>
      <c r="I242" s="43"/>
      <c r="J242" s="43"/>
      <c r="K242" s="43">
        <v>10</v>
      </c>
      <c r="L242" s="43"/>
    </row>
    <row r="243" spans="1:12" s="13" customFormat="1" ht="42" customHeight="1">
      <c r="A243" s="41"/>
      <c r="B243" s="42"/>
      <c r="C243" s="82"/>
      <c r="D243" s="80"/>
      <c r="E243" s="66">
        <v>43101</v>
      </c>
      <c r="F243" s="66">
        <v>43465</v>
      </c>
      <c r="G243" s="51" t="s">
        <v>33</v>
      </c>
      <c r="H243" s="64">
        <v>1</v>
      </c>
      <c r="I243" s="43"/>
      <c r="J243" s="43"/>
      <c r="K243" s="43">
        <v>1</v>
      </c>
      <c r="L243" s="43"/>
    </row>
    <row r="244" spans="1:12" s="13" customFormat="1" ht="31.5" customHeight="1">
      <c r="A244" s="41"/>
      <c r="B244" s="42"/>
      <c r="C244" s="82"/>
      <c r="D244" s="86" t="s">
        <v>118</v>
      </c>
      <c r="E244" s="66">
        <v>43466</v>
      </c>
      <c r="F244" s="66">
        <v>43830</v>
      </c>
      <c r="G244" s="51" t="s">
        <v>34</v>
      </c>
      <c r="H244" s="64">
        <f>SUM(I244,J244,K244,L244)</f>
        <v>0</v>
      </c>
      <c r="I244" s="43"/>
      <c r="J244" s="43"/>
      <c r="K244" s="43">
        <v>0</v>
      </c>
      <c r="L244" s="43"/>
    </row>
    <row r="245" spans="1:12" s="13" customFormat="1" ht="31.5" customHeight="1">
      <c r="A245" s="41"/>
      <c r="B245" s="42"/>
      <c r="C245" s="82"/>
      <c r="D245" s="80"/>
      <c r="E245" s="66">
        <v>43831</v>
      </c>
      <c r="F245" s="66">
        <v>44196</v>
      </c>
      <c r="G245" s="51" t="s">
        <v>35</v>
      </c>
      <c r="H245" s="64">
        <v>10</v>
      </c>
      <c r="I245" s="43"/>
      <c r="J245" s="43"/>
      <c r="K245" s="43">
        <v>10</v>
      </c>
      <c r="L245" s="43"/>
    </row>
    <row r="246" spans="1:12" s="13" customFormat="1" ht="31.5" customHeight="1">
      <c r="A246" s="41"/>
      <c r="B246" s="42"/>
      <c r="C246" s="82"/>
      <c r="D246" s="80"/>
      <c r="E246" s="66">
        <v>44197</v>
      </c>
      <c r="F246" s="66">
        <v>44561</v>
      </c>
      <c r="G246" s="51" t="s">
        <v>123</v>
      </c>
      <c r="H246" s="64">
        <v>10</v>
      </c>
      <c r="I246" s="43"/>
      <c r="J246" s="43"/>
      <c r="K246" s="43">
        <v>10</v>
      </c>
      <c r="L246" s="43"/>
    </row>
    <row r="247" spans="1:12" s="13" customFormat="1" ht="31.5" customHeight="1">
      <c r="A247" s="41"/>
      <c r="B247" s="42"/>
      <c r="C247" s="82" t="s">
        <v>59</v>
      </c>
      <c r="D247" s="93" t="s">
        <v>117</v>
      </c>
      <c r="E247" s="66">
        <v>42370</v>
      </c>
      <c r="F247" s="66">
        <v>42735</v>
      </c>
      <c r="G247" s="51" t="s">
        <v>20</v>
      </c>
      <c r="H247" s="64">
        <f>SUM(I247,J247,K247,L247)</f>
        <v>109.15</v>
      </c>
      <c r="I247" s="43"/>
      <c r="J247" s="43"/>
      <c r="K247" s="43">
        <v>109.15</v>
      </c>
      <c r="L247" s="43"/>
    </row>
    <row r="248" spans="1:12" s="13" customFormat="1" ht="31.5" customHeight="1">
      <c r="A248" s="41"/>
      <c r="B248" s="42"/>
      <c r="C248" s="82"/>
      <c r="D248" s="94"/>
      <c r="E248" s="66">
        <v>42736</v>
      </c>
      <c r="F248" s="66">
        <v>43100</v>
      </c>
      <c r="G248" s="51" t="s">
        <v>32</v>
      </c>
      <c r="H248" s="64">
        <f>SUM(I248,J248,K248,L248)</f>
        <v>32</v>
      </c>
      <c r="I248" s="43"/>
      <c r="J248" s="43"/>
      <c r="K248" s="43">
        <v>32</v>
      </c>
      <c r="L248" s="43"/>
    </row>
    <row r="249" spans="1:12" s="13" customFormat="1" ht="42.75" customHeight="1">
      <c r="A249" s="41"/>
      <c r="B249" s="42"/>
      <c r="C249" s="82"/>
      <c r="D249" s="80"/>
      <c r="E249" s="66">
        <v>43101</v>
      </c>
      <c r="F249" s="66">
        <v>43465</v>
      </c>
      <c r="G249" s="51" t="s">
        <v>33</v>
      </c>
      <c r="H249" s="64">
        <f>SUM(I249,J249,K249,L249)</f>
        <v>32</v>
      </c>
      <c r="I249" s="43"/>
      <c r="J249" s="43"/>
      <c r="K249" s="43">
        <v>32</v>
      </c>
      <c r="L249" s="43"/>
    </row>
    <row r="250" spans="1:12" s="13" customFormat="1" ht="31.5" customHeight="1">
      <c r="A250" s="41"/>
      <c r="B250" s="42"/>
      <c r="C250" s="82"/>
      <c r="D250" s="86" t="s">
        <v>118</v>
      </c>
      <c r="E250" s="66">
        <v>43466</v>
      </c>
      <c r="F250" s="66">
        <v>43830</v>
      </c>
      <c r="G250" s="51" t="s">
        <v>34</v>
      </c>
      <c r="H250" s="64">
        <f>SUM(I250,J250,K250,L250)</f>
        <v>32</v>
      </c>
      <c r="I250" s="43"/>
      <c r="J250" s="43"/>
      <c r="K250" s="43">
        <v>32</v>
      </c>
      <c r="L250" s="43"/>
    </row>
    <row r="251" spans="1:12" s="13" customFormat="1" ht="31.5" customHeight="1">
      <c r="A251" s="41"/>
      <c r="B251" s="42"/>
      <c r="C251" s="82"/>
      <c r="D251" s="80"/>
      <c r="E251" s="66">
        <v>43831</v>
      </c>
      <c r="F251" s="66">
        <v>44196</v>
      </c>
      <c r="G251" s="51" t="s">
        <v>35</v>
      </c>
      <c r="H251" s="64">
        <v>32</v>
      </c>
      <c r="I251" s="43"/>
      <c r="J251" s="43"/>
      <c r="K251" s="43">
        <v>32</v>
      </c>
      <c r="L251" s="43"/>
    </row>
    <row r="252" spans="1:12" s="13" customFormat="1" ht="31.5" customHeight="1">
      <c r="A252" s="41"/>
      <c r="B252" s="42"/>
      <c r="C252" s="82"/>
      <c r="D252" s="80"/>
      <c r="E252" s="66">
        <v>44197</v>
      </c>
      <c r="F252" s="66">
        <v>44561</v>
      </c>
      <c r="G252" s="51" t="s">
        <v>123</v>
      </c>
      <c r="H252" s="64">
        <v>32</v>
      </c>
      <c r="I252" s="43"/>
      <c r="J252" s="43"/>
      <c r="K252" s="43">
        <v>32</v>
      </c>
      <c r="L252" s="43"/>
    </row>
    <row r="253" spans="1:12" s="13" customFormat="1" ht="31.5" customHeight="1">
      <c r="A253" s="41"/>
      <c r="B253" s="42"/>
      <c r="C253" s="82" t="s">
        <v>63</v>
      </c>
      <c r="D253" s="93" t="s">
        <v>117</v>
      </c>
      <c r="E253" s="66">
        <v>42370</v>
      </c>
      <c r="F253" s="66">
        <v>42735</v>
      </c>
      <c r="G253" s="51" t="s">
        <v>20</v>
      </c>
      <c r="H253" s="64">
        <f>SUM(I253,J253,K253,L253)</f>
        <v>76</v>
      </c>
      <c r="I253" s="43"/>
      <c r="J253" s="43"/>
      <c r="K253" s="43">
        <v>76</v>
      </c>
      <c r="L253" s="43"/>
    </row>
    <row r="254" spans="1:12" s="13" customFormat="1" ht="31.5" customHeight="1">
      <c r="A254" s="41"/>
      <c r="B254" s="42"/>
      <c r="C254" s="82"/>
      <c r="D254" s="94"/>
      <c r="E254" s="66">
        <v>42736</v>
      </c>
      <c r="F254" s="66">
        <v>43100</v>
      </c>
      <c r="G254" s="51" t="s">
        <v>32</v>
      </c>
      <c r="H254" s="64">
        <f>SUM(I254,J254,K254,L254)</f>
        <v>48</v>
      </c>
      <c r="I254" s="43"/>
      <c r="J254" s="43"/>
      <c r="K254" s="43">
        <v>48</v>
      </c>
      <c r="L254" s="43"/>
    </row>
    <row r="255" spans="1:12" s="13" customFormat="1" ht="42.75" customHeight="1">
      <c r="A255" s="41"/>
      <c r="B255" s="42"/>
      <c r="C255" s="82"/>
      <c r="D255" s="80"/>
      <c r="E255" s="66">
        <v>43101</v>
      </c>
      <c r="F255" s="66">
        <v>43465</v>
      </c>
      <c r="G255" s="51" t="s">
        <v>33</v>
      </c>
      <c r="H255" s="64">
        <f>SUM(I255,J255,K255,L255)</f>
        <v>48</v>
      </c>
      <c r="I255" s="43"/>
      <c r="J255" s="43"/>
      <c r="K255" s="43">
        <v>48</v>
      </c>
      <c r="L255" s="43"/>
    </row>
    <row r="256" spans="1:12" s="13" customFormat="1" ht="31.5" customHeight="1">
      <c r="A256" s="41"/>
      <c r="B256" s="42"/>
      <c r="C256" s="82"/>
      <c r="D256" s="86" t="s">
        <v>118</v>
      </c>
      <c r="E256" s="66">
        <v>43466</v>
      </c>
      <c r="F256" s="66">
        <v>43830</v>
      </c>
      <c r="G256" s="51" t="s">
        <v>34</v>
      </c>
      <c r="H256" s="64">
        <f>SUM(I256,J256,K256,L256)</f>
        <v>0</v>
      </c>
      <c r="I256" s="43"/>
      <c r="J256" s="43"/>
      <c r="K256" s="43">
        <v>0</v>
      </c>
      <c r="L256" s="43"/>
    </row>
    <row r="257" spans="1:12" s="13" customFormat="1" ht="31.5" customHeight="1">
      <c r="A257" s="41"/>
      <c r="B257" s="42"/>
      <c r="C257" s="82"/>
      <c r="D257" s="80"/>
      <c r="E257" s="66">
        <v>43831</v>
      </c>
      <c r="F257" s="66">
        <v>44196</v>
      </c>
      <c r="G257" s="51" t="s">
        <v>35</v>
      </c>
      <c r="H257" s="64">
        <f>SUM(I257,J257,K257,L257)</f>
        <v>0</v>
      </c>
      <c r="I257" s="43"/>
      <c r="J257" s="43"/>
      <c r="K257" s="43">
        <v>0</v>
      </c>
      <c r="L257" s="43"/>
    </row>
    <row r="258" spans="1:12" s="13" customFormat="1" ht="31.5" customHeight="1">
      <c r="A258" s="41"/>
      <c r="B258" s="42"/>
      <c r="C258" s="82"/>
      <c r="D258" s="80"/>
      <c r="E258" s="66">
        <v>44197</v>
      </c>
      <c r="F258" s="66">
        <v>44561</v>
      </c>
      <c r="G258" s="51" t="s">
        <v>123</v>
      </c>
      <c r="H258" s="64">
        <v>0</v>
      </c>
      <c r="I258" s="43"/>
      <c r="J258" s="43"/>
      <c r="K258" s="43">
        <v>0</v>
      </c>
      <c r="L258" s="43"/>
    </row>
    <row r="259" spans="1:12" s="13" customFormat="1" ht="31.5" customHeight="1">
      <c r="A259" s="41"/>
      <c r="B259" s="42"/>
      <c r="C259" s="82" t="s">
        <v>64</v>
      </c>
      <c r="D259" s="93" t="s">
        <v>117</v>
      </c>
      <c r="E259" s="66">
        <v>42370</v>
      </c>
      <c r="F259" s="66">
        <v>42735</v>
      </c>
      <c r="G259" s="51" t="s">
        <v>20</v>
      </c>
      <c r="H259" s="64">
        <f>SUM(I259,J259,K259,L259)</f>
        <v>55</v>
      </c>
      <c r="I259" s="43"/>
      <c r="J259" s="43"/>
      <c r="K259" s="43">
        <v>55</v>
      </c>
      <c r="L259" s="43"/>
    </row>
    <row r="260" spans="1:12" s="13" customFormat="1" ht="31.5" customHeight="1">
      <c r="A260" s="41"/>
      <c r="B260" s="42"/>
      <c r="C260" s="82"/>
      <c r="D260" s="94"/>
      <c r="E260" s="66">
        <v>42736</v>
      </c>
      <c r="F260" s="66">
        <v>43100</v>
      </c>
      <c r="G260" s="51" t="s">
        <v>32</v>
      </c>
      <c r="H260" s="64">
        <f>SUM(I260,J260,K260,L260)</f>
        <v>65</v>
      </c>
      <c r="I260" s="43"/>
      <c r="J260" s="43"/>
      <c r="K260" s="43">
        <v>65</v>
      </c>
      <c r="L260" s="43"/>
    </row>
    <row r="261" spans="1:12" s="13" customFormat="1" ht="46.5" customHeight="1">
      <c r="A261" s="41"/>
      <c r="B261" s="42"/>
      <c r="C261" s="82"/>
      <c r="D261" s="80"/>
      <c r="E261" s="66">
        <v>43101</v>
      </c>
      <c r="F261" s="66">
        <v>43465</v>
      </c>
      <c r="G261" s="51" t="s">
        <v>33</v>
      </c>
      <c r="H261" s="64">
        <f>SUM(I261,J261,K261,L261)</f>
        <v>65</v>
      </c>
      <c r="I261" s="43"/>
      <c r="J261" s="43"/>
      <c r="K261" s="43">
        <v>65</v>
      </c>
      <c r="L261" s="43"/>
    </row>
    <row r="262" spans="1:12" s="13" customFormat="1" ht="31.5" customHeight="1">
      <c r="A262" s="41"/>
      <c r="B262" s="42"/>
      <c r="C262" s="82"/>
      <c r="D262" s="86" t="s">
        <v>118</v>
      </c>
      <c r="E262" s="66">
        <v>43466</v>
      </c>
      <c r="F262" s="66">
        <v>43830</v>
      </c>
      <c r="G262" s="51" t="s">
        <v>34</v>
      </c>
      <c r="H262" s="64">
        <f>SUM(I262,J262,K262,L262)</f>
        <v>85</v>
      </c>
      <c r="I262" s="43"/>
      <c r="J262" s="43"/>
      <c r="K262" s="43">
        <v>85</v>
      </c>
      <c r="L262" s="43"/>
    </row>
    <row r="263" spans="1:12" s="13" customFormat="1" ht="31.5" customHeight="1">
      <c r="A263" s="41"/>
      <c r="B263" s="42"/>
      <c r="C263" s="82"/>
      <c r="D263" s="80"/>
      <c r="E263" s="66">
        <v>43831</v>
      </c>
      <c r="F263" s="66">
        <v>44196</v>
      </c>
      <c r="G263" s="51" t="s">
        <v>35</v>
      </c>
      <c r="H263" s="64">
        <f>SUM(I263,J263,K263,L263)</f>
        <v>85</v>
      </c>
      <c r="I263" s="43"/>
      <c r="J263" s="43"/>
      <c r="K263" s="43">
        <v>85</v>
      </c>
      <c r="L263" s="43"/>
    </row>
    <row r="264" spans="1:12" s="13" customFormat="1" ht="31.5" customHeight="1">
      <c r="A264" s="41"/>
      <c r="B264" s="42"/>
      <c r="C264" s="82"/>
      <c r="D264" s="80"/>
      <c r="E264" s="66">
        <v>44197</v>
      </c>
      <c r="F264" s="66">
        <v>44561</v>
      </c>
      <c r="G264" s="51" t="s">
        <v>123</v>
      </c>
      <c r="H264" s="64">
        <v>85</v>
      </c>
      <c r="I264" s="43"/>
      <c r="J264" s="43"/>
      <c r="K264" s="43">
        <v>85</v>
      </c>
      <c r="L264" s="43"/>
    </row>
    <row r="265" spans="1:12" s="13" customFormat="1" ht="31.5" customHeight="1">
      <c r="A265" s="41"/>
      <c r="B265" s="42"/>
      <c r="C265" s="82" t="s">
        <v>65</v>
      </c>
      <c r="D265" s="93" t="s">
        <v>117</v>
      </c>
      <c r="E265" s="66">
        <v>42370</v>
      </c>
      <c r="F265" s="66">
        <v>42735</v>
      </c>
      <c r="G265" s="51" t="s">
        <v>20</v>
      </c>
      <c r="H265" s="64">
        <f>SUM(I265,J265,K265,L265)</f>
        <v>37.5</v>
      </c>
      <c r="I265" s="43"/>
      <c r="J265" s="43"/>
      <c r="K265" s="43">
        <v>37.5</v>
      </c>
      <c r="L265" s="43"/>
    </row>
    <row r="266" spans="1:12" s="13" customFormat="1" ht="31.5" customHeight="1">
      <c r="A266" s="41"/>
      <c r="B266" s="42"/>
      <c r="C266" s="82"/>
      <c r="D266" s="94"/>
      <c r="E266" s="66">
        <v>42736</v>
      </c>
      <c r="F266" s="66">
        <v>43100</v>
      </c>
      <c r="G266" s="51" t="s">
        <v>32</v>
      </c>
      <c r="H266" s="64">
        <f>SUM(I266,J266,K266,L266)</f>
        <v>37.5</v>
      </c>
      <c r="I266" s="43"/>
      <c r="J266" s="43"/>
      <c r="K266" s="43">
        <v>37.5</v>
      </c>
      <c r="L266" s="43"/>
    </row>
    <row r="267" spans="1:12" s="13" customFormat="1" ht="43.5" customHeight="1">
      <c r="A267" s="41"/>
      <c r="B267" s="42"/>
      <c r="C267" s="82"/>
      <c r="D267" s="80"/>
      <c r="E267" s="66">
        <v>43101</v>
      </c>
      <c r="F267" s="66">
        <v>43465</v>
      </c>
      <c r="G267" s="51" t="s">
        <v>33</v>
      </c>
      <c r="H267" s="64">
        <v>17.5</v>
      </c>
      <c r="I267" s="43"/>
      <c r="J267" s="43"/>
      <c r="K267" s="43">
        <v>17.5</v>
      </c>
      <c r="L267" s="43"/>
    </row>
    <row r="268" spans="1:12" s="13" customFormat="1" ht="31.5" customHeight="1">
      <c r="A268" s="41"/>
      <c r="B268" s="42"/>
      <c r="C268" s="82"/>
      <c r="D268" s="86" t="s">
        <v>118</v>
      </c>
      <c r="E268" s="66">
        <v>43466</v>
      </c>
      <c r="F268" s="66">
        <v>43830</v>
      </c>
      <c r="G268" s="51" t="s">
        <v>34</v>
      </c>
      <c r="H268" s="64">
        <f>SUM(I268,J268,K268,L268)</f>
        <v>37.200000000000003</v>
      </c>
      <c r="I268" s="43"/>
      <c r="J268" s="43"/>
      <c r="K268" s="43">
        <v>37.200000000000003</v>
      </c>
      <c r="L268" s="43"/>
    </row>
    <row r="269" spans="1:12" s="13" customFormat="1" ht="31.5" customHeight="1">
      <c r="A269" s="41"/>
      <c r="B269" s="42"/>
      <c r="C269" s="82"/>
      <c r="D269" s="80"/>
      <c r="E269" s="66">
        <v>43831</v>
      </c>
      <c r="F269" s="66">
        <v>44196</v>
      </c>
      <c r="G269" s="51" t="s">
        <v>35</v>
      </c>
      <c r="H269" s="64">
        <v>37.200000000000003</v>
      </c>
      <c r="I269" s="43"/>
      <c r="J269" s="43"/>
      <c r="K269" s="43">
        <v>37.200000000000003</v>
      </c>
      <c r="L269" s="43"/>
    </row>
    <row r="270" spans="1:12" s="13" customFormat="1" ht="31.5" customHeight="1">
      <c r="A270" s="41"/>
      <c r="B270" s="42"/>
      <c r="C270" s="82"/>
      <c r="D270" s="80"/>
      <c r="E270" s="66">
        <v>44197</v>
      </c>
      <c r="F270" s="66">
        <v>44561</v>
      </c>
      <c r="G270" s="51" t="s">
        <v>123</v>
      </c>
      <c r="H270" s="64">
        <v>37.200000000000003</v>
      </c>
      <c r="I270" s="43"/>
      <c r="J270" s="43"/>
      <c r="K270" s="43">
        <v>37.200000000000003</v>
      </c>
      <c r="L270" s="43"/>
    </row>
    <row r="271" spans="1:12" s="13" customFormat="1" ht="31.5" customHeight="1">
      <c r="A271" s="41"/>
      <c r="B271" s="42"/>
      <c r="C271" s="82" t="s">
        <v>66</v>
      </c>
      <c r="D271" s="93" t="s">
        <v>117</v>
      </c>
      <c r="E271" s="66">
        <v>42370</v>
      </c>
      <c r="F271" s="66">
        <v>42735</v>
      </c>
      <c r="G271" s="51" t="s">
        <v>20</v>
      </c>
      <c r="H271" s="64">
        <f>SUM(I271,J271,K271,L271)</f>
        <v>42</v>
      </c>
      <c r="I271" s="43"/>
      <c r="J271" s="43"/>
      <c r="K271" s="43">
        <v>42</v>
      </c>
      <c r="L271" s="43"/>
    </row>
    <row r="272" spans="1:12" s="13" customFormat="1" ht="31.5" customHeight="1">
      <c r="A272" s="41"/>
      <c r="B272" s="42"/>
      <c r="C272" s="82"/>
      <c r="D272" s="94"/>
      <c r="E272" s="66">
        <v>42736</v>
      </c>
      <c r="F272" s="66">
        <v>43100</v>
      </c>
      <c r="G272" s="51" t="s">
        <v>32</v>
      </c>
      <c r="H272" s="64">
        <f>SUM(I272,J272,K272,L272)</f>
        <v>48</v>
      </c>
      <c r="I272" s="43"/>
      <c r="J272" s="43"/>
      <c r="K272" s="43">
        <v>48</v>
      </c>
      <c r="L272" s="43"/>
    </row>
    <row r="273" spans="1:12" s="13" customFormat="1" ht="42" customHeight="1">
      <c r="A273" s="41"/>
      <c r="B273" s="42"/>
      <c r="C273" s="82"/>
      <c r="D273" s="80"/>
      <c r="E273" s="66">
        <v>43101</v>
      </c>
      <c r="F273" s="66">
        <v>43465</v>
      </c>
      <c r="G273" s="51" t="s">
        <v>33</v>
      </c>
      <c r="H273" s="64">
        <v>18</v>
      </c>
      <c r="I273" s="43"/>
      <c r="J273" s="43"/>
      <c r="K273" s="43">
        <v>18</v>
      </c>
      <c r="L273" s="43"/>
    </row>
    <row r="274" spans="1:12" s="13" customFormat="1" ht="31.5" customHeight="1">
      <c r="A274" s="41"/>
      <c r="B274" s="42"/>
      <c r="C274" s="82"/>
      <c r="D274" s="86" t="s">
        <v>118</v>
      </c>
      <c r="E274" s="66">
        <v>43466</v>
      </c>
      <c r="F274" s="66">
        <v>43830</v>
      </c>
      <c r="G274" s="51" t="s">
        <v>34</v>
      </c>
      <c r="H274" s="64">
        <f>SUM(I274,J274,K274,L274)</f>
        <v>48</v>
      </c>
      <c r="I274" s="43"/>
      <c r="J274" s="43"/>
      <c r="K274" s="43">
        <v>48</v>
      </c>
      <c r="L274" s="43"/>
    </row>
    <row r="275" spans="1:12" s="13" customFormat="1" ht="31.5" customHeight="1">
      <c r="A275" s="41"/>
      <c r="B275" s="42"/>
      <c r="C275" s="82"/>
      <c r="D275" s="80"/>
      <c r="E275" s="66">
        <v>43831</v>
      </c>
      <c r="F275" s="66">
        <v>44196</v>
      </c>
      <c r="G275" s="51" t="s">
        <v>35</v>
      </c>
      <c r="H275" s="64">
        <f>SUM(I275,J275,K275,L275)</f>
        <v>48</v>
      </c>
      <c r="I275" s="43"/>
      <c r="J275" s="43"/>
      <c r="K275" s="43">
        <v>48</v>
      </c>
      <c r="L275" s="43"/>
    </row>
    <row r="276" spans="1:12" s="13" customFormat="1" ht="31.5" customHeight="1">
      <c r="A276" s="41"/>
      <c r="B276" s="42"/>
      <c r="C276" s="82"/>
      <c r="D276" s="80"/>
      <c r="E276" s="66">
        <v>44197</v>
      </c>
      <c r="F276" s="66">
        <v>44561</v>
      </c>
      <c r="G276" s="51" t="s">
        <v>123</v>
      </c>
      <c r="H276" s="64">
        <v>48</v>
      </c>
      <c r="I276" s="43"/>
      <c r="J276" s="43"/>
      <c r="K276" s="43">
        <v>48</v>
      </c>
      <c r="L276" s="43"/>
    </row>
    <row r="277" spans="1:12" s="13" customFormat="1" ht="31.5" customHeight="1">
      <c r="A277" s="41"/>
      <c r="B277" s="42"/>
      <c r="C277" s="82" t="s">
        <v>67</v>
      </c>
      <c r="D277" s="93" t="s">
        <v>117</v>
      </c>
      <c r="E277" s="66">
        <v>42370</v>
      </c>
      <c r="F277" s="66">
        <v>42735</v>
      </c>
      <c r="G277" s="51" t="s">
        <v>20</v>
      </c>
      <c r="H277" s="64">
        <f>SUM(I277,J277,K277,L277)</f>
        <v>45</v>
      </c>
      <c r="I277" s="43"/>
      <c r="J277" s="43"/>
      <c r="K277" s="43">
        <v>45</v>
      </c>
      <c r="L277" s="43"/>
    </row>
    <row r="278" spans="1:12" s="13" customFormat="1" ht="31.5" customHeight="1">
      <c r="A278" s="41"/>
      <c r="B278" s="42"/>
      <c r="C278" s="82"/>
      <c r="D278" s="94"/>
      <c r="E278" s="66">
        <v>42736</v>
      </c>
      <c r="F278" s="66">
        <v>43100</v>
      </c>
      <c r="G278" s="51" t="s">
        <v>32</v>
      </c>
      <c r="H278" s="64">
        <f>SUM(I278,J278,K278,L278)</f>
        <v>50</v>
      </c>
      <c r="I278" s="43"/>
      <c r="J278" s="43"/>
      <c r="K278" s="43">
        <v>50</v>
      </c>
      <c r="L278" s="43"/>
    </row>
    <row r="279" spans="1:12" s="13" customFormat="1" ht="43.5" customHeight="1">
      <c r="A279" s="41"/>
      <c r="B279" s="42"/>
      <c r="C279" s="82"/>
      <c r="D279" s="80"/>
      <c r="E279" s="66">
        <v>43101</v>
      </c>
      <c r="F279" s="66">
        <v>43465</v>
      </c>
      <c r="G279" s="51" t="s">
        <v>33</v>
      </c>
      <c r="H279" s="64">
        <f>SUM(I279,J279,K279,L279)</f>
        <v>50</v>
      </c>
      <c r="I279" s="43"/>
      <c r="J279" s="43"/>
      <c r="K279" s="43">
        <v>50</v>
      </c>
      <c r="L279" s="43"/>
    </row>
    <row r="280" spans="1:12" s="13" customFormat="1" ht="31.5" customHeight="1">
      <c r="A280" s="41"/>
      <c r="B280" s="42"/>
      <c r="C280" s="82"/>
      <c r="D280" s="86" t="s">
        <v>118</v>
      </c>
      <c r="E280" s="66">
        <v>43466</v>
      </c>
      <c r="F280" s="66">
        <v>43830</v>
      </c>
      <c r="G280" s="51" t="s">
        <v>34</v>
      </c>
      <c r="H280" s="64">
        <f>SUM(I280,J280,K280,L280)</f>
        <v>36.950000000000003</v>
      </c>
      <c r="I280" s="43"/>
      <c r="J280" s="43"/>
      <c r="K280" s="43">
        <v>36.950000000000003</v>
      </c>
      <c r="L280" s="43"/>
    </row>
    <row r="281" spans="1:12" s="13" customFormat="1" ht="31.5" customHeight="1">
      <c r="A281" s="41"/>
      <c r="B281" s="42"/>
      <c r="C281" s="82"/>
      <c r="D281" s="80"/>
      <c r="E281" s="66">
        <v>43831</v>
      </c>
      <c r="F281" s="66">
        <v>44196</v>
      </c>
      <c r="G281" s="51" t="s">
        <v>35</v>
      </c>
      <c r="H281" s="64">
        <f>SUM(I281,J281,K281,L281)</f>
        <v>50</v>
      </c>
      <c r="I281" s="43"/>
      <c r="J281" s="43"/>
      <c r="K281" s="43">
        <v>50</v>
      </c>
      <c r="L281" s="43"/>
    </row>
    <row r="282" spans="1:12" s="13" customFormat="1" ht="31.5" customHeight="1">
      <c r="A282" s="41"/>
      <c r="B282" s="42"/>
      <c r="C282" s="82"/>
      <c r="D282" s="80"/>
      <c r="E282" s="66">
        <v>44197</v>
      </c>
      <c r="F282" s="66">
        <v>44561</v>
      </c>
      <c r="G282" s="51" t="s">
        <v>123</v>
      </c>
      <c r="H282" s="64">
        <v>50</v>
      </c>
      <c r="I282" s="43"/>
      <c r="J282" s="43"/>
      <c r="K282" s="43">
        <v>50</v>
      </c>
      <c r="L282" s="43"/>
    </row>
    <row r="283" spans="1:12" s="15" customFormat="1" ht="29.25" customHeight="1">
      <c r="A283" s="14"/>
      <c r="B283" s="32"/>
      <c r="C283" s="82" t="s">
        <v>68</v>
      </c>
      <c r="D283" s="93" t="s">
        <v>117</v>
      </c>
      <c r="E283" s="66">
        <v>42370</v>
      </c>
      <c r="F283" s="66">
        <v>42735</v>
      </c>
      <c r="G283" s="51" t="s">
        <v>20</v>
      </c>
      <c r="H283" s="64">
        <f>SUM(I283,J283,K283,L283)</f>
        <v>61</v>
      </c>
      <c r="I283" s="19"/>
      <c r="J283" s="19"/>
      <c r="K283" s="19">
        <v>61</v>
      </c>
      <c r="L283" s="19"/>
    </row>
    <row r="284" spans="1:12" s="15" customFormat="1" ht="29.25" customHeight="1">
      <c r="A284" s="14"/>
      <c r="B284" s="32"/>
      <c r="C284" s="82"/>
      <c r="D284" s="94"/>
      <c r="E284" s="66">
        <v>42736</v>
      </c>
      <c r="F284" s="66">
        <v>43100</v>
      </c>
      <c r="G284" s="51" t="s">
        <v>32</v>
      </c>
      <c r="H284" s="64">
        <f>SUM(I284,J284,K284,L284)</f>
        <v>60</v>
      </c>
      <c r="I284" s="19"/>
      <c r="J284" s="19"/>
      <c r="K284" s="19">
        <v>60</v>
      </c>
      <c r="L284" s="19"/>
    </row>
    <row r="285" spans="1:12" s="15" customFormat="1" ht="44.25" customHeight="1">
      <c r="A285" s="14"/>
      <c r="B285" s="32"/>
      <c r="C285" s="82"/>
      <c r="D285" s="80"/>
      <c r="E285" s="66">
        <v>43101</v>
      </c>
      <c r="F285" s="66">
        <v>43465</v>
      </c>
      <c r="G285" s="51" t="s">
        <v>33</v>
      </c>
      <c r="H285" s="64">
        <v>55.7</v>
      </c>
      <c r="I285" s="19"/>
      <c r="J285" s="19"/>
      <c r="K285" s="19">
        <v>55.7</v>
      </c>
      <c r="L285" s="19"/>
    </row>
    <row r="286" spans="1:12" s="15" customFormat="1" ht="31.5" customHeight="1">
      <c r="A286" s="14"/>
      <c r="B286" s="32"/>
      <c r="C286" s="82"/>
      <c r="D286" s="86" t="s">
        <v>118</v>
      </c>
      <c r="E286" s="66">
        <v>43466</v>
      </c>
      <c r="F286" s="66">
        <v>43830</v>
      </c>
      <c r="G286" s="51" t="s">
        <v>34</v>
      </c>
      <c r="H286" s="64">
        <f>SUM(I286,J286,K286,L286)</f>
        <v>81.290000000000006</v>
      </c>
      <c r="I286" s="19"/>
      <c r="J286" s="19"/>
      <c r="K286" s="19">
        <v>81.290000000000006</v>
      </c>
      <c r="L286" s="19"/>
    </row>
    <row r="287" spans="1:12" s="15" customFormat="1" ht="31.5" customHeight="1">
      <c r="A287" s="14"/>
      <c r="B287" s="32"/>
      <c r="C287" s="82"/>
      <c r="D287" s="80"/>
      <c r="E287" s="66">
        <v>43831</v>
      </c>
      <c r="F287" s="66">
        <v>44196</v>
      </c>
      <c r="G287" s="51" t="s">
        <v>35</v>
      </c>
      <c r="H287" s="64">
        <f>SUM(I287,J287,K287,L287)</f>
        <v>82</v>
      </c>
      <c r="I287" s="19"/>
      <c r="J287" s="19"/>
      <c r="K287" s="19">
        <v>82</v>
      </c>
      <c r="L287" s="19"/>
    </row>
    <row r="288" spans="1:12" s="15" customFormat="1" ht="31.5" customHeight="1">
      <c r="A288" s="14"/>
      <c r="B288" s="32"/>
      <c r="C288" s="82"/>
      <c r="D288" s="80"/>
      <c r="E288" s="66">
        <v>44197</v>
      </c>
      <c r="F288" s="66">
        <v>44561</v>
      </c>
      <c r="G288" s="51" t="s">
        <v>123</v>
      </c>
      <c r="H288" s="64">
        <v>82</v>
      </c>
      <c r="I288" s="19"/>
      <c r="J288" s="19"/>
      <c r="K288" s="19">
        <v>82</v>
      </c>
      <c r="L288" s="19"/>
    </row>
    <row r="289" spans="1:12" s="15" customFormat="1" ht="31.5" customHeight="1">
      <c r="A289" s="14"/>
      <c r="B289" s="32"/>
      <c r="C289" s="82" t="s">
        <v>69</v>
      </c>
      <c r="D289" s="82" t="s">
        <v>79</v>
      </c>
      <c r="E289" s="66">
        <v>42370</v>
      </c>
      <c r="F289" s="66">
        <v>42735</v>
      </c>
      <c r="G289" s="51" t="s">
        <v>20</v>
      </c>
      <c r="H289" s="64">
        <f>SUM(I289,J289,K289,L289)</f>
        <v>654.29999999999995</v>
      </c>
      <c r="I289" s="19"/>
      <c r="J289" s="19">
        <v>334.3</v>
      </c>
      <c r="K289" s="19">
        <v>320</v>
      </c>
      <c r="L289" s="19"/>
    </row>
    <row r="290" spans="1:12" s="15" customFormat="1" ht="31.5" customHeight="1">
      <c r="A290" s="14"/>
      <c r="B290" s="32"/>
      <c r="C290" s="82"/>
      <c r="D290" s="82"/>
      <c r="E290" s="66">
        <v>42736</v>
      </c>
      <c r="F290" s="66">
        <v>43100</v>
      </c>
      <c r="G290" s="51" t="s">
        <v>32</v>
      </c>
      <c r="H290" s="64">
        <f>SUM(I290,J290,K290,L290)</f>
        <v>651.1</v>
      </c>
      <c r="I290" s="19"/>
      <c r="J290" s="19">
        <v>331.1</v>
      </c>
      <c r="K290" s="19">
        <v>320</v>
      </c>
      <c r="L290" s="19"/>
    </row>
    <row r="291" spans="1:12" s="15" customFormat="1" ht="31.5" customHeight="1">
      <c r="A291" s="14"/>
      <c r="B291" s="32"/>
      <c r="C291" s="82"/>
      <c r="D291" s="82"/>
      <c r="E291" s="66">
        <v>43101</v>
      </c>
      <c r="F291" s="66">
        <v>43465</v>
      </c>
      <c r="G291" s="51" t="s">
        <v>33</v>
      </c>
      <c r="H291" s="64">
        <v>666.7</v>
      </c>
      <c r="I291" s="19"/>
      <c r="J291" s="19">
        <v>346.7</v>
      </c>
      <c r="K291" s="19">
        <v>320</v>
      </c>
      <c r="L291" s="19"/>
    </row>
    <row r="292" spans="1:12" s="15" customFormat="1" ht="31.5" customHeight="1">
      <c r="A292" s="14"/>
      <c r="B292" s="32"/>
      <c r="C292" s="82"/>
      <c r="D292" s="82"/>
      <c r="E292" s="66">
        <v>43466</v>
      </c>
      <c r="F292" s="66">
        <v>43830</v>
      </c>
      <c r="G292" s="51" t="s">
        <v>34</v>
      </c>
      <c r="H292" s="64">
        <f>SUM(I292,J292,K292,L292)</f>
        <v>646.95000000000005</v>
      </c>
      <c r="I292" s="19"/>
      <c r="J292" s="19">
        <v>326.95</v>
      </c>
      <c r="K292" s="19">
        <v>320</v>
      </c>
      <c r="L292" s="19"/>
    </row>
    <row r="293" spans="1:12" s="15" customFormat="1" ht="31.5" customHeight="1">
      <c r="A293" s="14"/>
      <c r="B293" s="32"/>
      <c r="C293" s="82"/>
      <c r="D293" s="82"/>
      <c r="E293" s="66">
        <v>43831</v>
      </c>
      <c r="F293" s="66">
        <v>44196</v>
      </c>
      <c r="G293" s="51" t="s">
        <v>35</v>
      </c>
      <c r="H293" s="64">
        <f>SUM(I293,J293,K293,L293)</f>
        <v>646.9</v>
      </c>
      <c r="I293" s="19"/>
      <c r="J293" s="19">
        <v>326.89999999999998</v>
      </c>
      <c r="K293" s="19">
        <v>320</v>
      </c>
      <c r="L293" s="19"/>
    </row>
    <row r="294" spans="1:12" s="15" customFormat="1" ht="31.5" customHeight="1">
      <c r="A294" s="14"/>
      <c r="B294" s="32"/>
      <c r="C294" s="82"/>
      <c r="D294" s="82"/>
      <c r="E294" s="66">
        <v>44197</v>
      </c>
      <c r="F294" s="66">
        <v>44561</v>
      </c>
      <c r="G294" s="51" t="s">
        <v>123</v>
      </c>
      <c r="H294" s="64">
        <f>SUM(I294,J294,K294,L294)</f>
        <v>646.9</v>
      </c>
      <c r="I294" s="19"/>
      <c r="J294" s="19">
        <v>326.89999999999998</v>
      </c>
      <c r="K294" s="19">
        <v>320</v>
      </c>
      <c r="L294" s="19"/>
    </row>
    <row r="295" spans="1:12" s="15" customFormat="1" ht="31.5" customHeight="1">
      <c r="A295" s="14"/>
      <c r="B295" s="32"/>
      <c r="C295" s="82" t="s">
        <v>83</v>
      </c>
      <c r="D295" s="82" t="s">
        <v>79</v>
      </c>
      <c r="E295" s="66">
        <v>42370</v>
      </c>
      <c r="F295" s="66">
        <v>42735</v>
      </c>
      <c r="G295" s="51" t="s">
        <v>20</v>
      </c>
      <c r="H295" s="64">
        <f>SUM(I295,J295,K295,L295)</f>
        <v>201</v>
      </c>
      <c r="I295" s="19"/>
      <c r="J295" s="19"/>
      <c r="K295" s="19">
        <v>201</v>
      </c>
      <c r="L295" s="19"/>
    </row>
    <row r="296" spans="1:12" s="15" customFormat="1" ht="31.5" customHeight="1">
      <c r="A296" s="14"/>
      <c r="B296" s="32"/>
      <c r="C296" s="82"/>
      <c r="D296" s="82"/>
      <c r="E296" s="66">
        <v>42736</v>
      </c>
      <c r="F296" s="66">
        <v>43100</v>
      </c>
      <c r="G296" s="51" t="s">
        <v>32</v>
      </c>
      <c r="H296" s="64">
        <f>SUM(I296,J296,K296,L296)</f>
        <v>0</v>
      </c>
      <c r="I296" s="19"/>
      <c r="J296" s="19"/>
      <c r="K296" s="19">
        <v>0</v>
      </c>
      <c r="L296" s="19"/>
    </row>
    <row r="297" spans="1:12" s="15" customFormat="1" ht="31.5" customHeight="1">
      <c r="A297" s="14"/>
      <c r="B297" s="32"/>
      <c r="C297" s="82"/>
      <c r="D297" s="82"/>
      <c r="E297" s="66">
        <v>43101</v>
      </c>
      <c r="F297" s="66">
        <v>43465</v>
      </c>
      <c r="G297" s="51" t="s">
        <v>33</v>
      </c>
      <c r="H297" s="64">
        <f t="shared" ref="H297:H304" si="18">SUM(I297,J297,K297,L297)</f>
        <v>0</v>
      </c>
      <c r="I297" s="19"/>
      <c r="J297" s="19"/>
      <c r="K297" s="19">
        <v>0</v>
      </c>
      <c r="L297" s="19"/>
    </row>
    <row r="298" spans="1:12" s="15" customFormat="1" ht="31.5" customHeight="1">
      <c r="A298" s="14"/>
      <c r="B298" s="32"/>
      <c r="C298" s="82"/>
      <c r="D298" s="82"/>
      <c r="E298" s="66">
        <v>43466</v>
      </c>
      <c r="F298" s="66">
        <v>43830</v>
      </c>
      <c r="G298" s="51" t="s">
        <v>34</v>
      </c>
      <c r="H298" s="64">
        <f t="shared" si="18"/>
        <v>0</v>
      </c>
      <c r="I298" s="19"/>
      <c r="J298" s="19"/>
      <c r="K298" s="19">
        <v>0</v>
      </c>
      <c r="L298" s="19"/>
    </row>
    <row r="299" spans="1:12" s="15" customFormat="1" ht="31.5" customHeight="1">
      <c r="A299" s="14"/>
      <c r="B299" s="32"/>
      <c r="C299" s="82"/>
      <c r="D299" s="82"/>
      <c r="E299" s="66">
        <v>43831</v>
      </c>
      <c r="F299" s="66">
        <v>44196</v>
      </c>
      <c r="G299" s="51" t="s">
        <v>35</v>
      </c>
      <c r="H299" s="64">
        <f>SUM(I299,J299,K299,L299)</f>
        <v>0</v>
      </c>
      <c r="I299" s="19"/>
      <c r="J299" s="19"/>
      <c r="K299" s="19">
        <v>0</v>
      </c>
      <c r="L299" s="19"/>
    </row>
    <row r="300" spans="1:12" s="15" customFormat="1" ht="31.5" customHeight="1">
      <c r="A300" s="14"/>
      <c r="B300" s="32"/>
      <c r="C300" s="82"/>
      <c r="D300" s="82"/>
      <c r="E300" s="66">
        <v>44197</v>
      </c>
      <c r="F300" s="66">
        <v>44561</v>
      </c>
      <c r="G300" s="51" t="s">
        <v>123</v>
      </c>
      <c r="H300" s="64">
        <v>0</v>
      </c>
      <c r="I300" s="19"/>
      <c r="J300" s="19"/>
      <c r="K300" s="19">
        <v>0</v>
      </c>
      <c r="L300" s="19"/>
    </row>
    <row r="301" spans="1:12" s="15" customFormat="1" ht="31.5" customHeight="1">
      <c r="A301" s="14"/>
      <c r="B301" s="32"/>
      <c r="C301" s="82" t="s">
        <v>106</v>
      </c>
      <c r="D301" s="82" t="s">
        <v>79</v>
      </c>
      <c r="E301" s="66">
        <v>42370</v>
      </c>
      <c r="F301" s="66">
        <v>42735</v>
      </c>
      <c r="G301" s="51" t="s">
        <v>20</v>
      </c>
      <c r="H301" s="64">
        <f>SUM(I301,J301,K301,L301)</f>
        <v>62.71</v>
      </c>
      <c r="I301" s="19"/>
      <c r="J301" s="19"/>
      <c r="K301" s="19">
        <v>62.71</v>
      </c>
      <c r="L301" s="19"/>
    </row>
    <row r="302" spans="1:12" s="15" customFormat="1" ht="31.5" customHeight="1">
      <c r="A302" s="14"/>
      <c r="B302" s="32"/>
      <c r="C302" s="82"/>
      <c r="D302" s="82"/>
      <c r="E302" s="66">
        <v>42736</v>
      </c>
      <c r="F302" s="66">
        <v>43100</v>
      </c>
      <c r="G302" s="51" t="s">
        <v>32</v>
      </c>
      <c r="H302" s="64">
        <f>SUM(I302,J302,K302,L302)</f>
        <v>0</v>
      </c>
      <c r="I302" s="19"/>
      <c r="J302" s="19"/>
      <c r="K302" s="19">
        <v>0</v>
      </c>
      <c r="L302" s="19"/>
    </row>
    <row r="303" spans="1:12" s="15" customFormat="1" ht="31.5" customHeight="1">
      <c r="A303" s="14"/>
      <c r="B303" s="32"/>
      <c r="C303" s="82"/>
      <c r="D303" s="82"/>
      <c r="E303" s="66">
        <v>43101</v>
      </c>
      <c r="F303" s="66">
        <v>43465</v>
      </c>
      <c r="G303" s="51" t="s">
        <v>33</v>
      </c>
      <c r="H303" s="64">
        <f t="shared" si="18"/>
        <v>0</v>
      </c>
      <c r="I303" s="19"/>
      <c r="J303" s="19"/>
      <c r="K303" s="19">
        <v>0</v>
      </c>
      <c r="L303" s="19"/>
    </row>
    <row r="304" spans="1:12" s="15" customFormat="1" ht="31.5" customHeight="1">
      <c r="A304" s="14"/>
      <c r="B304" s="32"/>
      <c r="C304" s="82"/>
      <c r="D304" s="82"/>
      <c r="E304" s="66">
        <v>43466</v>
      </c>
      <c r="F304" s="66">
        <v>43830</v>
      </c>
      <c r="G304" s="51" t="s">
        <v>34</v>
      </c>
      <c r="H304" s="64">
        <f t="shared" si="18"/>
        <v>0</v>
      </c>
      <c r="I304" s="19"/>
      <c r="J304" s="19"/>
      <c r="K304" s="19">
        <v>0</v>
      </c>
      <c r="L304" s="19"/>
    </row>
    <row r="305" spans="1:12" s="15" customFormat="1" ht="31.5" customHeight="1">
      <c r="A305" s="14"/>
      <c r="B305" s="32"/>
      <c r="C305" s="82"/>
      <c r="D305" s="82"/>
      <c r="E305" s="66">
        <v>43831</v>
      </c>
      <c r="F305" s="66">
        <v>44196</v>
      </c>
      <c r="G305" s="51" t="s">
        <v>35</v>
      </c>
      <c r="H305" s="64">
        <f>SUM(I305,J305,K305,L305)</f>
        <v>0</v>
      </c>
      <c r="I305" s="19"/>
      <c r="J305" s="19"/>
      <c r="K305" s="19">
        <v>0</v>
      </c>
      <c r="L305" s="19"/>
    </row>
    <row r="306" spans="1:12" s="15" customFormat="1" ht="31.5" customHeight="1">
      <c r="A306" s="14"/>
      <c r="B306" s="32"/>
      <c r="C306" s="82"/>
      <c r="D306" s="82"/>
      <c r="E306" s="66">
        <v>44197</v>
      </c>
      <c r="F306" s="66">
        <v>44561</v>
      </c>
      <c r="G306" s="51" t="s">
        <v>123</v>
      </c>
      <c r="H306" s="64">
        <v>0</v>
      </c>
      <c r="I306" s="19"/>
      <c r="J306" s="19"/>
      <c r="K306" s="19">
        <v>0</v>
      </c>
      <c r="L306" s="19"/>
    </row>
    <row r="307" spans="1:12" s="15" customFormat="1" ht="31.5" customHeight="1">
      <c r="A307" s="14"/>
      <c r="B307" s="32"/>
      <c r="C307" s="78" t="s">
        <v>28</v>
      </c>
      <c r="D307" s="79"/>
      <c r="E307" s="60">
        <v>42370</v>
      </c>
      <c r="F307" s="60">
        <v>42735</v>
      </c>
      <c r="G307" s="44" t="s">
        <v>20</v>
      </c>
      <c r="H307" s="48">
        <f t="shared" ref="H307:L308" si="19">SUM(H313)</f>
        <v>976.5</v>
      </c>
      <c r="I307" s="48">
        <f t="shared" si="19"/>
        <v>0</v>
      </c>
      <c r="J307" s="48">
        <f t="shared" si="19"/>
        <v>750</v>
      </c>
      <c r="K307" s="48">
        <f t="shared" si="19"/>
        <v>226.5</v>
      </c>
      <c r="L307" s="48">
        <f t="shared" si="19"/>
        <v>0</v>
      </c>
    </row>
    <row r="308" spans="1:12" s="15" customFormat="1" ht="31.5" customHeight="1">
      <c r="A308" s="14"/>
      <c r="B308" s="32"/>
      <c r="C308" s="78"/>
      <c r="D308" s="79"/>
      <c r="E308" s="60">
        <v>42736</v>
      </c>
      <c r="F308" s="60">
        <v>43100</v>
      </c>
      <c r="G308" s="44" t="s">
        <v>32</v>
      </c>
      <c r="H308" s="48">
        <f t="shared" si="19"/>
        <v>1482.1599999999999</v>
      </c>
      <c r="I308" s="48">
        <f t="shared" si="19"/>
        <v>0</v>
      </c>
      <c r="J308" s="48">
        <f t="shared" si="19"/>
        <v>952.16</v>
      </c>
      <c r="K308" s="48">
        <f t="shared" si="19"/>
        <v>530</v>
      </c>
      <c r="L308" s="48">
        <f t="shared" si="19"/>
        <v>0</v>
      </c>
    </row>
    <row r="309" spans="1:12" s="15" customFormat="1" ht="32.25" customHeight="1">
      <c r="A309" s="14"/>
      <c r="B309" s="32"/>
      <c r="C309" s="78"/>
      <c r="D309" s="79"/>
      <c r="E309" s="60">
        <v>43101</v>
      </c>
      <c r="F309" s="60">
        <v>43465</v>
      </c>
      <c r="G309" s="44" t="s">
        <v>33</v>
      </c>
      <c r="H309" s="48">
        <f t="shared" ref="H309:L310" si="20">SUM(H315)</f>
        <v>728.4</v>
      </c>
      <c r="I309" s="48">
        <f t="shared" si="20"/>
        <v>128.4</v>
      </c>
      <c r="J309" s="48">
        <f t="shared" si="20"/>
        <v>520</v>
      </c>
      <c r="K309" s="48">
        <f t="shared" si="20"/>
        <v>80</v>
      </c>
      <c r="L309" s="48">
        <f t="shared" si="20"/>
        <v>0</v>
      </c>
    </row>
    <row r="310" spans="1:12" s="15" customFormat="1" ht="32.25" customHeight="1">
      <c r="A310" s="14"/>
      <c r="B310" s="32"/>
      <c r="C310" s="78"/>
      <c r="D310" s="79"/>
      <c r="E310" s="60">
        <v>43466</v>
      </c>
      <c r="F310" s="60">
        <v>43830</v>
      </c>
      <c r="G310" s="44" t="s">
        <v>34</v>
      </c>
      <c r="H310" s="48">
        <f t="shared" si="20"/>
        <v>300</v>
      </c>
      <c r="I310" s="48">
        <f t="shared" si="20"/>
        <v>0</v>
      </c>
      <c r="J310" s="48">
        <f t="shared" si="20"/>
        <v>0</v>
      </c>
      <c r="K310" s="48">
        <f t="shared" si="20"/>
        <v>300</v>
      </c>
      <c r="L310" s="48">
        <f t="shared" si="20"/>
        <v>0</v>
      </c>
    </row>
    <row r="311" spans="1:12" s="15" customFormat="1" ht="32.25" customHeight="1">
      <c r="A311" s="14"/>
      <c r="B311" s="32"/>
      <c r="C311" s="78"/>
      <c r="D311" s="79"/>
      <c r="E311" s="60">
        <v>43831</v>
      </c>
      <c r="F311" s="60">
        <v>44196</v>
      </c>
      <c r="G311" s="44" t="s">
        <v>35</v>
      </c>
      <c r="H311" s="48">
        <f>H317</f>
        <v>0</v>
      </c>
      <c r="I311" s="48">
        <f>SUM(I316)</f>
        <v>0</v>
      </c>
      <c r="J311" s="48">
        <f>SUM(J316)</f>
        <v>0</v>
      </c>
      <c r="K311" s="48">
        <f>K317</f>
        <v>0</v>
      </c>
      <c r="L311" s="48">
        <f>SUM(L316)</f>
        <v>0</v>
      </c>
    </row>
    <row r="312" spans="1:12" s="15" customFormat="1" ht="32.25" customHeight="1">
      <c r="A312" s="14"/>
      <c r="B312" s="32"/>
      <c r="C312" s="78"/>
      <c r="D312" s="79"/>
      <c r="E312" s="60">
        <v>44197</v>
      </c>
      <c r="F312" s="60">
        <v>44561</v>
      </c>
      <c r="G312" s="44" t="s">
        <v>123</v>
      </c>
      <c r="H312" s="48">
        <f>H318</f>
        <v>0</v>
      </c>
      <c r="I312" s="48">
        <f>I318</f>
        <v>0</v>
      </c>
      <c r="J312" s="48">
        <f>J318</f>
        <v>0</v>
      </c>
      <c r="K312" s="48">
        <f>K318</f>
        <v>0</v>
      </c>
      <c r="L312" s="48">
        <f>L318</f>
        <v>0</v>
      </c>
    </row>
    <row r="313" spans="1:12" s="15" customFormat="1" ht="32.25" customHeight="1">
      <c r="A313" s="14"/>
      <c r="B313" s="32"/>
      <c r="C313" s="104" t="s">
        <v>47</v>
      </c>
      <c r="D313" s="85"/>
      <c r="E313" s="70">
        <v>42370</v>
      </c>
      <c r="F313" s="70">
        <v>42735</v>
      </c>
      <c r="G313" s="40" t="s">
        <v>20</v>
      </c>
      <c r="H313" s="55">
        <f t="shared" ref="H313:L314" si="21">SUM(H319,H325,H331)</f>
        <v>976.5</v>
      </c>
      <c r="I313" s="55">
        <f t="shared" si="21"/>
        <v>0</v>
      </c>
      <c r="J313" s="55">
        <f t="shared" si="21"/>
        <v>750</v>
      </c>
      <c r="K313" s="55">
        <f t="shared" si="21"/>
        <v>226.5</v>
      </c>
      <c r="L313" s="55">
        <f t="shared" si="21"/>
        <v>0</v>
      </c>
    </row>
    <row r="314" spans="1:12" s="15" customFormat="1" ht="32.25" customHeight="1">
      <c r="A314" s="14"/>
      <c r="B314" s="32"/>
      <c r="C314" s="104"/>
      <c r="D314" s="79"/>
      <c r="E314" s="70">
        <v>42736</v>
      </c>
      <c r="F314" s="70">
        <v>43100</v>
      </c>
      <c r="G314" s="40" t="s">
        <v>32</v>
      </c>
      <c r="H314" s="55">
        <f t="shared" si="21"/>
        <v>1482.1599999999999</v>
      </c>
      <c r="I314" s="55">
        <f t="shared" si="21"/>
        <v>0</v>
      </c>
      <c r="J314" s="55">
        <f t="shared" si="21"/>
        <v>952.16</v>
      </c>
      <c r="K314" s="55">
        <f t="shared" si="21"/>
        <v>530</v>
      </c>
      <c r="L314" s="55">
        <f t="shared" si="21"/>
        <v>0</v>
      </c>
    </row>
    <row r="315" spans="1:12" s="15" customFormat="1" ht="32.25" customHeight="1">
      <c r="A315" s="14"/>
      <c r="B315" s="32"/>
      <c r="C315" s="104"/>
      <c r="D315" s="79"/>
      <c r="E315" s="70">
        <v>43101</v>
      </c>
      <c r="F315" s="70">
        <v>43465</v>
      </c>
      <c r="G315" s="40" t="s">
        <v>33</v>
      </c>
      <c r="H315" s="55">
        <f>SUM(H321,H327,H333)</f>
        <v>728.4</v>
      </c>
      <c r="I315" s="55">
        <f>SUM(I321,I327)</f>
        <v>128.4</v>
      </c>
      <c r="J315" s="55">
        <f>SUM(J321,J327,J333)</f>
        <v>520</v>
      </c>
      <c r="K315" s="55">
        <f>SUM(K321,K327,K333)</f>
        <v>80</v>
      </c>
      <c r="L315" s="55">
        <f>SUM(L321,L327)</f>
        <v>0</v>
      </c>
    </row>
    <row r="316" spans="1:12" s="15" customFormat="1" ht="32.25" customHeight="1">
      <c r="A316" s="14"/>
      <c r="B316" s="32"/>
      <c r="C316" s="104"/>
      <c r="D316" s="79"/>
      <c r="E316" s="70">
        <v>43466</v>
      </c>
      <c r="F316" s="70">
        <v>43830</v>
      </c>
      <c r="G316" s="40" t="s">
        <v>34</v>
      </c>
      <c r="H316" s="55">
        <f>SUM(H322,H328,H334)</f>
        <v>300</v>
      </c>
      <c r="I316" s="55">
        <f>SUM(I322,I328)</f>
        <v>0</v>
      </c>
      <c r="J316" s="55">
        <f>SUM(J322,J328,J334)</f>
        <v>0</v>
      </c>
      <c r="K316" s="55">
        <f>SUM(K322,K328,K334)</f>
        <v>300</v>
      </c>
      <c r="L316" s="55">
        <f>SUM(L322,L328)</f>
        <v>0</v>
      </c>
    </row>
    <row r="317" spans="1:12" s="15" customFormat="1" ht="32.25" customHeight="1">
      <c r="A317" s="14"/>
      <c r="B317" s="32"/>
      <c r="C317" s="104"/>
      <c r="D317" s="79"/>
      <c r="E317" s="70">
        <v>43831</v>
      </c>
      <c r="F317" s="70">
        <v>44196</v>
      </c>
      <c r="G317" s="40" t="s">
        <v>35</v>
      </c>
      <c r="H317" s="55">
        <f>I317</f>
        <v>0</v>
      </c>
      <c r="I317" s="55">
        <f>SUM(I322,I328)</f>
        <v>0</v>
      </c>
      <c r="J317" s="55">
        <f>SUM(J322,J328,J334)</f>
        <v>0</v>
      </c>
      <c r="K317" s="55">
        <f>K323+K329+K335</f>
        <v>0</v>
      </c>
      <c r="L317" s="55">
        <f>SUM(L322,L328)</f>
        <v>0</v>
      </c>
    </row>
    <row r="318" spans="1:12" s="15" customFormat="1" ht="32.25" customHeight="1">
      <c r="A318" s="14"/>
      <c r="B318" s="32"/>
      <c r="C318" s="104"/>
      <c r="D318" s="79"/>
      <c r="E318" s="70">
        <v>44197</v>
      </c>
      <c r="F318" s="70">
        <v>44561</v>
      </c>
      <c r="G318" s="40" t="s">
        <v>123</v>
      </c>
      <c r="H318" s="55">
        <f>H324</f>
        <v>0</v>
      </c>
      <c r="I318" s="55">
        <v>0</v>
      </c>
      <c r="J318" s="55">
        <f>J330</f>
        <v>0</v>
      </c>
      <c r="K318" s="55">
        <f>K330</f>
        <v>0</v>
      </c>
      <c r="L318" s="55">
        <v>0</v>
      </c>
    </row>
    <row r="319" spans="1:12" s="15" customFormat="1" ht="29.25" customHeight="1">
      <c r="A319" s="14"/>
      <c r="B319" s="32"/>
      <c r="C319" s="82" t="s">
        <v>70</v>
      </c>
      <c r="D319" s="93" t="s">
        <v>117</v>
      </c>
      <c r="E319" s="66">
        <v>42370</v>
      </c>
      <c r="F319" s="66">
        <v>42735</v>
      </c>
      <c r="G319" s="51" t="s">
        <v>20</v>
      </c>
      <c r="H319" s="64">
        <f>SUM(I319,J319,K319,L319)</f>
        <v>776.5</v>
      </c>
      <c r="I319" s="19"/>
      <c r="J319" s="19">
        <v>750</v>
      </c>
      <c r="K319" s="19">
        <v>26.5</v>
      </c>
      <c r="L319" s="19"/>
    </row>
    <row r="320" spans="1:12" s="15" customFormat="1" ht="29.25" customHeight="1">
      <c r="A320" s="14"/>
      <c r="B320" s="32"/>
      <c r="C320" s="82"/>
      <c r="D320" s="94"/>
      <c r="E320" s="66">
        <v>42736</v>
      </c>
      <c r="F320" s="66">
        <v>43100</v>
      </c>
      <c r="G320" s="51" t="s">
        <v>32</v>
      </c>
      <c r="H320" s="64">
        <f>SUM(I320,J320,K320,L320)</f>
        <v>982.16</v>
      </c>
      <c r="I320" s="19"/>
      <c r="J320" s="19">
        <v>952.16</v>
      </c>
      <c r="K320" s="19">
        <v>30</v>
      </c>
      <c r="L320" s="19"/>
    </row>
    <row r="321" spans="1:12" s="15" customFormat="1" ht="46.5" customHeight="1">
      <c r="A321" s="14"/>
      <c r="B321" s="32"/>
      <c r="C321" s="82"/>
      <c r="D321" s="80"/>
      <c r="E321" s="66">
        <v>43101</v>
      </c>
      <c r="F321" s="66">
        <v>43465</v>
      </c>
      <c r="G321" s="51" t="s">
        <v>33</v>
      </c>
      <c r="H321" s="64">
        <f>SUM(I321,J321,K321,L321)</f>
        <v>520</v>
      </c>
      <c r="I321" s="19"/>
      <c r="J321" s="19">
        <v>520</v>
      </c>
      <c r="K321" s="19">
        <v>0</v>
      </c>
      <c r="L321" s="19"/>
    </row>
    <row r="322" spans="1:12" s="15" customFormat="1" ht="29.25" customHeight="1">
      <c r="A322" s="14"/>
      <c r="B322" s="32"/>
      <c r="C322" s="82"/>
      <c r="D322" s="86" t="s">
        <v>118</v>
      </c>
      <c r="E322" s="66">
        <v>43466</v>
      </c>
      <c r="F322" s="66">
        <v>43830</v>
      </c>
      <c r="G322" s="51" t="s">
        <v>34</v>
      </c>
      <c r="H322" s="64">
        <v>0</v>
      </c>
      <c r="I322" s="19"/>
      <c r="J322" s="19">
        <v>0</v>
      </c>
      <c r="K322" s="19">
        <v>0</v>
      </c>
      <c r="L322" s="19"/>
    </row>
    <row r="323" spans="1:12" s="15" customFormat="1" ht="29.25" customHeight="1">
      <c r="A323" s="14"/>
      <c r="B323" s="32"/>
      <c r="C323" s="82"/>
      <c r="D323" s="80"/>
      <c r="E323" s="66">
        <v>43831</v>
      </c>
      <c r="F323" s="66">
        <v>44196</v>
      </c>
      <c r="G323" s="51" t="s">
        <v>35</v>
      </c>
      <c r="H323" s="64">
        <v>0</v>
      </c>
      <c r="I323" s="19"/>
      <c r="J323" s="19"/>
      <c r="K323" s="19">
        <v>0</v>
      </c>
      <c r="L323" s="19"/>
    </row>
    <row r="324" spans="1:12" s="15" customFormat="1" ht="29.25" customHeight="1">
      <c r="A324" s="14"/>
      <c r="B324" s="32"/>
      <c r="C324" s="82"/>
      <c r="D324" s="80"/>
      <c r="E324" s="66">
        <v>44197</v>
      </c>
      <c r="F324" s="66">
        <v>44561</v>
      </c>
      <c r="G324" s="51" t="s">
        <v>123</v>
      </c>
      <c r="H324" s="64">
        <v>0</v>
      </c>
      <c r="I324" s="19"/>
      <c r="J324" s="19"/>
      <c r="K324" s="19">
        <v>0</v>
      </c>
      <c r="L324" s="19"/>
    </row>
    <row r="325" spans="1:12" s="15" customFormat="1" ht="29.25" customHeight="1">
      <c r="A325" s="14"/>
      <c r="B325" s="32"/>
      <c r="C325" s="80" t="s">
        <v>112</v>
      </c>
      <c r="D325" s="86" t="s">
        <v>24</v>
      </c>
      <c r="E325" s="66">
        <v>42370</v>
      </c>
      <c r="F325" s="66">
        <v>42735</v>
      </c>
      <c r="G325" s="51" t="s">
        <v>20</v>
      </c>
      <c r="H325" s="64">
        <f>SUM(I325,J325,K325,L325)</f>
        <v>0</v>
      </c>
      <c r="I325" s="19"/>
      <c r="J325" s="19"/>
      <c r="K325" s="19">
        <v>0</v>
      </c>
      <c r="L325" s="19"/>
    </row>
    <row r="326" spans="1:12" s="15" customFormat="1" ht="29.25" customHeight="1">
      <c r="A326" s="14"/>
      <c r="B326" s="32"/>
      <c r="C326" s="80"/>
      <c r="D326" s="80"/>
      <c r="E326" s="66">
        <v>42736</v>
      </c>
      <c r="F326" s="66">
        <v>43100</v>
      </c>
      <c r="G326" s="51" t="s">
        <v>32</v>
      </c>
      <c r="H326" s="64">
        <f>SUM(I326,J326,K326,L326)</f>
        <v>300</v>
      </c>
      <c r="I326" s="19"/>
      <c r="J326" s="19"/>
      <c r="K326" s="19">
        <v>300</v>
      </c>
      <c r="L326" s="19"/>
    </row>
    <row r="327" spans="1:12" s="15" customFormat="1" ht="29.25" customHeight="1">
      <c r="A327" s="14"/>
      <c r="B327" s="32"/>
      <c r="C327" s="80"/>
      <c r="D327" s="80"/>
      <c r="E327" s="66">
        <v>43101</v>
      </c>
      <c r="F327" s="66">
        <v>43465</v>
      </c>
      <c r="G327" s="51" t="s">
        <v>33</v>
      </c>
      <c r="H327" s="64">
        <v>208.4</v>
      </c>
      <c r="I327" s="19">
        <v>128.4</v>
      </c>
      <c r="J327" s="19"/>
      <c r="K327" s="19">
        <v>80</v>
      </c>
      <c r="L327" s="19"/>
    </row>
    <row r="328" spans="1:12" s="15" customFormat="1" ht="29.25" customHeight="1">
      <c r="A328" s="14"/>
      <c r="B328" s="32"/>
      <c r="C328" s="80"/>
      <c r="D328" s="80"/>
      <c r="E328" s="66">
        <v>43466</v>
      </c>
      <c r="F328" s="66">
        <v>43830</v>
      </c>
      <c r="G328" s="51" t="s">
        <v>34</v>
      </c>
      <c r="H328" s="64">
        <f>SUM(I328,J328,K328,L328)</f>
        <v>300</v>
      </c>
      <c r="I328" s="19"/>
      <c r="J328" s="19"/>
      <c r="K328" s="19">
        <v>300</v>
      </c>
      <c r="L328" s="19"/>
    </row>
    <row r="329" spans="1:12" s="15" customFormat="1" ht="29.25" customHeight="1">
      <c r="A329" s="14"/>
      <c r="B329" s="32"/>
      <c r="C329" s="80"/>
      <c r="D329" s="80"/>
      <c r="E329" s="66">
        <v>43831</v>
      </c>
      <c r="F329" s="66">
        <v>44196</v>
      </c>
      <c r="G329" s="51" t="s">
        <v>35</v>
      </c>
      <c r="H329" s="64">
        <f>SUM(I329,J329,K329,L329)</f>
        <v>0</v>
      </c>
      <c r="I329" s="19"/>
      <c r="J329" s="19"/>
      <c r="K329" s="19">
        <v>0</v>
      </c>
      <c r="L329" s="19"/>
    </row>
    <row r="330" spans="1:12" s="15" customFormat="1" ht="29.25" customHeight="1">
      <c r="A330" s="14"/>
      <c r="B330" s="32"/>
      <c r="C330" s="80"/>
      <c r="D330" s="80"/>
      <c r="E330" s="66">
        <v>44197</v>
      </c>
      <c r="F330" s="66">
        <v>44561</v>
      </c>
      <c r="G330" s="51" t="s">
        <v>123</v>
      </c>
      <c r="H330" s="64">
        <v>0</v>
      </c>
      <c r="I330" s="19"/>
      <c r="J330" s="19">
        <v>0</v>
      </c>
      <c r="K330" s="19">
        <v>0</v>
      </c>
      <c r="L330" s="19"/>
    </row>
    <row r="331" spans="1:12" s="15" customFormat="1" ht="29.25" customHeight="1">
      <c r="A331" s="14"/>
      <c r="B331" s="32"/>
      <c r="C331" s="82" t="s">
        <v>108</v>
      </c>
      <c r="D331" s="82" t="s">
        <v>107</v>
      </c>
      <c r="E331" s="66">
        <v>42370</v>
      </c>
      <c r="F331" s="66">
        <v>42735</v>
      </c>
      <c r="G331" s="51" t="s">
        <v>20</v>
      </c>
      <c r="H331" s="64">
        <f>SUM(I331,J331,K331,L331)</f>
        <v>200</v>
      </c>
      <c r="I331" s="19"/>
      <c r="J331" s="19"/>
      <c r="K331" s="19">
        <v>200</v>
      </c>
      <c r="L331" s="19"/>
    </row>
    <row r="332" spans="1:12" s="15" customFormat="1" ht="29.25" customHeight="1">
      <c r="A332" s="14"/>
      <c r="B332" s="32"/>
      <c r="C332" s="82"/>
      <c r="D332" s="82"/>
      <c r="E332" s="66">
        <v>42736</v>
      </c>
      <c r="F332" s="66">
        <v>43100</v>
      </c>
      <c r="G332" s="51" t="s">
        <v>32</v>
      </c>
      <c r="H332" s="64">
        <f>SUM(I332,J332,K332,L332)</f>
        <v>200</v>
      </c>
      <c r="I332" s="19"/>
      <c r="J332" s="19"/>
      <c r="K332" s="19">
        <v>200</v>
      </c>
      <c r="L332" s="19"/>
    </row>
    <row r="333" spans="1:12" s="15" customFormat="1" ht="29.25" customHeight="1">
      <c r="A333" s="14"/>
      <c r="B333" s="32"/>
      <c r="C333" s="82"/>
      <c r="D333" s="82"/>
      <c r="E333" s="66">
        <v>43101</v>
      </c>
      <c r="F333" s="66">
        <v>43465</v>
      </c>
      <c r="G333" s="51" t="s">
        <v>33</v>
      </c>
      <c r="H333" s="64">
        <v>0</v>
      </c>
      <c r="I333" s="19"/>
      <c r="J333" s="19"/>
      <c r="K333" s="19">
        <v>0</v>
      </c>
      <c r="L333" s="19"/>
    </row>
    <row r="334" spans="1:12" s="15" customFormat="1" ht="29.25" customHeight="1">
      <c r="A334" s="14"/>
      <c r="B334" s="32"/>
      <c r="C334" s="82"/>
      <c r="D334" s="82"/>
      <c r="E334" s="66">
        <v>43466</v>
      </c>
      <c r="F334" s="66">
        <v>43830</v>
      </c>
      <c r="G334" s="51" t="s">
        <v>34</v>
      </c>
      <c r="H334" s="64">
        <f>SUM(I334,J334,K334,L334)</f>
        <v>0</v>
      </c>
      <c r="I334" s="19"/>
      <c r="J334" s="19"/>
      <c r="K334" s="19">
        <v>0</v>
      </c>
      <c r="L334" s="19"/>
    </row>
    <row r="335" spans="1:12" s="15" customFormat="1" ht="29.25" customHeight="1">
      <c r="A335" s="14"/>
      <c r="B335" s="32"/>
      <c r="C335" s="82"/>
      <c r="D335" s="82"/>
      <c r="E335" s="66">
        <v>43831</v>
      </c>
      <c r="F335" s="66">
        <v>44196</v>
      </c>
      <c r="G335" s="51" t="s">
        <v>35</v>
      </c>
      <c r="H335" s="64">
        <f>SUM(I335,J335,K335,L335)</f>
        <v>0</v>
      </c>
      <c r="I335" s="19"/>
      <c r="J335" s="19"/>
      <c r="K335" s="19">
        <v>0</v>
      </c>
      <c r="L335" s="19"/>
    </row>
    <row r="336" spans="1:12" s="15" customFormat="1" ht="29.25" customHeight="1">
      <c r="A336" s="14"/>
      <c r="B336" s="32"/>
      <c r="C336" s="82"/>
      <c r="D336" s="82"/>
      <c r="E336" s="66">
        <v>44197</v>
      </c>
      <c r="F336" s="66">
        <v>44561</v>
      </c>
      <c r="G336" s="51" t="s">
        <v>123</v>
      </c>
      <c r="H336" s="64">
        <v>0</v>
      </c>
      <c r="I336" s="19"/>
      <c r="J336" s="19"/>
      <c r="K336" s="19">
        <v>0</v>
      </c>
      <c r="L336" s="19"/>
    </row>
    <row r="337" spans="1:12" s="15" customFormat="1" ht="30" customHeight="1">
      <c r="A337" s="14"/>
      <c r="B337" s="32"/>
      <c r="C337" s="78" t="s">
        <v>25</v>
      </c>
      <c r="D337" s="94" t="s">
        <v>23</v>
      </c>
      <c r="E337" s="60">
        <v>42370</v>
      </c>
      <c r="F337" s="60">
        <v>42735</v>
      </c>
      <c r="G337" s="44" t="s">
        <v>20</v>
      </c>
      <c r="H337" s="48">
        <f t="shared" ref="H337:L342" si="22">SUM(H343,H355,H367)</f>
        <v>105917.34</v>
      </c>
      <c r="I337" s="48">
        <f t="shared" si="22"/>
        <v>0</v>
      </c>
      <c r="J337" s="48">
        <f t="shared" si="22"/>
        <v>103600</v>
      </c>
      <c r="K337" s="48">
        <f t="shared" si="22"/>
        <v>2317.34</v>
      </c>
      <c r="L337" s="48">
        <f t="shared" si="22"/>
        <v>0</v>
      </c>
    </row>
    <row r="338" spans="1:12" s="15" customFormat="1" ht="30" customHeight="1">
      <c r="A338" s="14"/>
      <c r="B338" s="32"/>
      <c r="C338" s="78"/>
      <c r="D338" s="94"/>
      <c r="E338" s="60">
        <v>42736</v>
      </c>
      <c r="F338" s="60">
        <v>43100</v>
      </c>
      <c r="G338" s="44" t="s">
        <v>32</v>
      </c>
      <c r="H338" s="48">
        <f t="shared" si="22"/>
        <v>16178</v>
      </c>
      <c r="I338" s="48">
        <f t="shared" si="22"/>
        <v>0</v>
      </c>
      <c r="J338" s="48">
        <f t="shared" si="22"/>
        <v>0</v>
      </c>
      <c r="K338" s="48">
        <f t="shared" si="22"/>
        <v>16178</v>
      </c>
      <c r="L338" s="48">
        <f t="shared" si="22"/>
        <v>0</v>
      </c>
    </row>
    <row r="339" spans="1:12" s="15" customFormat="1" ht="31.5" customHeight="1">
      <c r="A339" s="14"/>
      <c r="B339" s="32"/>
      <c r="C339" s="78"/>
      <c r="D339" s="94"/>
      <c r="E339" s="60">
        <v>43101</v>
      </c>
      <c r="F339" s="60">
        <v>43465</v>
      </c>
      <c r="G339" s="44" t="s">
        <v>33</v>
      </c>
      <c r="H339" s="48">
        <f t="shared" si="22"/>
        <v>21228.400000000001</v>
      </c>
      <c r="I339" s="48">
        <f t="shared" si="22"/>
        <v>0</v>
      </c>
      <c r="J339" s="48">
        <f t="shared" si="22"/>
        <v>0</v>
      </c>
      <c r="K339" s="48">
        <f t="shared" si="22"/>
        <v>21228.400000000001</v>
      </c>
      <c r="L339" s="48">
        <f t="shared" si="22"/>
        <v>0</v>
      </c>
    </row>
    <row r="340" spans="1:12" s="15" customFormat="1" ht="31.5" customHeight="1">
      <c r="A340" s="14"/>
      <c r="B340" s="32"/>
      <c r="C340" s="78"/>
      <c r="D340" s="94"/>
      <c r="E340" s="60">
        <v>43466</v>
      </c>
      <c r="F340" s="60">
        <v>43830</v>
      </c>
      <c r="G340" s="44" t="s">
        <v>34</v>
      </c>
      <c r="H340" s="48">
        <f t="shared" si="22"/>
        <v>25836.68</v>
      </c>
      <c r="I340" s="48">
        <f t="shared" si="22"/>
        <v>0</v>
      </c>
      <c r="J340" s="48">
        <f t="shared" si="22"/>
        <v>548.04</v>
      </c>
      <c r="K340" s="48">
        <f t="shared" si="22"/>
        <v>25288.639999999999</v>
      </c>
      <c r="L340" s="48">
        <f t="shared" si="22"/>
        <v>0</v>
      </c>
    </row>
    <row r="341" spans="1:12" s="15" customFormat="1" ht="31.5" customHeight="1">
      <c r="A341" s="14"/>
      <c r="B341" s="32"/>
      <c r="C341" s="78"/>
      <c r="D341" s="94"/>
      <c r="E341" s="60">
        <v>43831</v>
      </c>
      <c r="F341" s="60">
        <v>44196</v>
      </c>
      <c r="G341" s="44" t="s">
        <v>35</v>
      </c>
      <c r="H341" s="48">
        <f t="shared" si="22"/>
        <v>26272</v>
      </c>
      <c r="I341" s="48">
        <f t="shared" si="22"/>
        <v>0</v>
      </c>
      <c r="J341" s="48">
        <f t="shared" si="22"/>
        <v>0</v>
      </c>
      <c r="K341" s="48">
        <f t="shared" si="22"/>
        <v>26272</v>
      </c>
      <c r="L341" s="48">
        <f t="shared" si="22"/>
        <v>0</v>
      </c>
    </row>
    <row r="342" spans="1:12" s="15" customFormat="1" ht="31.5" customHeight="1">
      <c r="A342" s="14"/>
      <c r="B342" s="32"/>
      <c r="C342" s="78"/>
      <c r="D342" s="94"/>
      <c r="E342" s="60">
        <v>44197</v>
      </c>
      <c r="F342" s="60">
        <v>44561</v>
      </c>
      <c r="G342" s="44" t="s">
        <v>123</v>
      </c>
      <c r="H342" s="48">
        <f t="shared" si="22"/>
        <v>26283.439999999999</v>
      </c>
      <c r="I342" s="48">
        <f t="shared" si="22"/>
        <v>0</v>
      </c>
      <c r="J342" s="48">
        <f t="shared" si="22"/>
        <v>0</v>
      </c>
      <c r="K342" s="48">
        <f t="shared" si="22"/>
        <v>26283.439999999999</v>
      </c>
      <c r="L342" s="48">
        <f t="shared" si="22"/>
        <v>0</v>
      </c>
    </row>
    <row r="343" spans="1:12" s="15" customFormat="1" ht="31.5" customHeight="1">
      <c r="A343" s="14"/>
      <c r="B343" s="32"/>
      <c r="C343" s="83" t="s">
        <v>115</v>
      </c>
      <c r="D343" s="93" t="s">
        <v>79</v>
      </c>
      <c r="E343" s="60">
        <v>42370</v>
      </c>
      <c r="F343" s="60">
        <v>42735</v>
      </c>
      <c r="G343" s="44" t="s">
        <v>20</v>
      </c>
      <c r="H343" s="48">
        <f>SUM(H349)</f>
        <v>0</v>
      </c>
      <c r="I343" s="48">
        <f>SUM(I349)</f>
        <v>0</v>
      </c>
      <c r="J343" s="48">
        <f>SUM(J349)</f>
        <v>0</v>
      </c>
      <c r="K343" s="48">
        <f>SUM(K349)</f>
        <v>0</v>
      </c>
      <c r="L343" s="48">
        <f>SUM(L349)</f>
        <v>0</v>
      </c>
    </row>
    <row r="344" spans="1:12" s="15" customFormat="1" ht="31.5" customHeight="1">
      <c r="A344" s="14"/>
      <c r="B344" s="32"/>
      <c r="C344" s="84"/>
      <c r="D344" s="94"/>
      <c r="E344" s="60">
        <v>42736</v>
      </c>
      <c r="F344" s="60">
        <v>43100</v>
      </c>
      <c r="G344" s="44" t="s">
        <v>32</v>
      </c>
      <c r="H344" s="48">
        <f t="shared" ref="H344:L348" si="23">SUM(H350)</f>
        <v>0</v>
      </c>
      <c r="I344" s="48">
        <f t="shared" si="23"/>
        <v>0</v>
      </c>
      <c r="J344" s="48">
        <f t="shared" si="23"/>
        <v>0</v>
      </c>
      <c r="K344" s="48">
        <f t="shared" si="23"/>
        <v>0</v>
      </c>
      <c r="L344" s="48">
        <f t="shared" si="23"/>
        <v>0</v>
      </c>
    </row>
    <row r="345" spans="1:12" s="15" customFormat="1" ht="31.5" customHeight="1">
      <c r="A345" s="14"/>
      <c r="B345" s="32"/>
      <c r="C345" s="84"/>
      <c r="D345" s="94"/>
      <c r="E345" s="60">
        <v>43101</v>
      </c>
      <c r="F345" s="60">
        <v>43465</v>
      </c>
      <c r="G345" s="44" t="s">
        <v>33</v>
      </c>
      <c r="H345" s="48">
        <f t="shared" si="23"/>
        <v>19907.400000000001</v>
      </c>
      <c r="I345" s="48">
        <f t="shared" si="23"/>
        <v>0</v>
      </c>
      <c r="J345" s="48">
        <f t="shared" si="23"/>
        <v>0</v>
      </c>
      <c r="K345" s="48">
        <f t="shared" si="23"/>
        <v>19907.400000000001</v>
      </c>
      <c r="L345" s="48">
        <f t="shared" si="23"/>
        <v>0</v>
      </c>
    </row>
    <row r="346" spans="1:12" s="15" customFormat="1" ht="31.5" customHeight="1">
      <c r="A346" s="14"/>
      <c r="B346" s="32"/>
      <c r="C346" s="84"/>
      <c r="D346" s="94"/>
      <c r="E346" s="60">
        <v>43466</v>
      </c>
      <c r="F346" s="60">
        <v>43830</v>
      </c>
      <c r="G346" s="44" t="s">
        <v>34</v>
      </c>
      <c r="H346" s="48">
        <f t="shared" si="23"/>
        <v>24530.080000000002</v>
      </c>
      <c r="I346" s="48">
        <f t="shared" si="23"/>
        <v>0</v>
      </c>
      <c r="J346" s="48">
        <f t="shared" si="23"/>
        <v>548.04</v>
      </c>
      <c r="K346" s="48">
        <f t="shared" si="23"/>
        <v>23982.04</v>
      </c>
      <c r="L346" s="48">
        <f t="shared" si="23"/>
        <v>0</v>
      </c>
    </row>
    <row r="347" spans="1:12" s="15" customFormat="1" ht="31.5" customHeight="1">
      <c r="A347" s="14"/>
      <c r="B347" s="32"/>
      <c r="C347" s="84"/>
      <c r="D347" s="94"/>
      <c r="E347" s="60">
        <v>43831</v>
      </c>
      <c r="F347" s="60">
        <v>44196</v>
      </c>
      <c r="G347" s="44" t="s">
        <v>35</v>
      </c>
      <c r="H347" s="48">
        <f t="shared" si="23"/>
        <v>25000</v>
      </c>
      <c r="I347" s="48">
        <f t="shared" si="23"/>
        <v>0</v>
      </c>
      <c r="J347" s="48">
        <f t="shared" si="23"/>
        <v>0</v>
      </c>
      <c r="K347" s="48">
        <f t="shared" si="23"/>
        <v>25000</v>
      </c>
      <c r="L347" s="48">
        <f t="shared" si="23"/>
        <v>0</v>
      </c>
    </row>
    <row r="348" spans="1:12" s="15" customFormat="1" ht="31.5" customHeight="1">
      <c r="A348" s="14"/>
      <c r="B348" s="32"/>
      <c r="C348" s="84"/>
      <c r="D348" s="94"/>
      <c r="E348" s="60">
        <v>44197</v>
      </c>
      <c r="F348" s="60">
        <v>44561</v>
      </c>
      <c r="G348" s="44" t="s">
        <v>123</v>
      </c>
      <c r="H348" s="48">
        <f t="shared" si="23"/>
        <v>25000</v>
      </c>
      <c r="I348" s="48">
        <f t="shared" si="23"/>
        <v>0</v>
      </c>
      <c r="J348" s="48">
        <f t="shared" si="23"/>
        <v>0</v>
      </c>
      <c r="K348" s="48">
        <f t="shared" si="23"/>
        <v>25000</v>
      </c>
      <c r="L348" s="48">
        <f t="shared" si="23"/>
        <v>0</v>
      </c>
    </row>
    <row r="349" spans="1:12" s="15" customFormat="1" ht="31.5" customHeight="1">
      <c r="A349" s="14"/>
      <c r="B349" s="32"/>
      <c r="C349" s="110" t="s">
        <v>116</v>
      </c>
      <c r="D349" s="105" t="s">
        <v>79</v>
      </c>
      <c r="E349" s="66">
        <v>42370</v>
      </c>
      <c r="F349" s="66">
        <v>42735</v>
      </c>
      <c r="G349" s="51" t="s">
        <v>20</v>
      </c>
      <c r="H349" s="64">
        <f>SUM(I349,J349,K349,L349)</f>
        <v>0</v>
      </c>
      <c r="I349" s="72">
        <v>0</v>
      </c>
      <c r="J349" s="72">
        <v>0</v>
      </c>
      <c r="K349" s="72">
        <v>0</v>
      </c>
      <c r="L349" s="72">
        <v>0</v>
      </c>
    </row>
    <row r="350" spans="1:12" s="15" customFormat="1" ht="31.5" customHeight="1">
      <c r="A350" s="14"/>
      <c r="B350" s="32"/>
      <c r="C350" s="110"/>
      <c r="D350" s="105"/>
      <c r="E350" s="66">
        <v>42736</v>
      </c>
      <c r="F350" s="66">
        <v>43100</v>
      </c>
      <c r="G350" s="51" t="s">
        <v>32</v>
      </c>
      <c r="H350" s="64">
        <f>SUM(I350,J350,K350,L350)</f>
        <v>0</v>
      </c>
      <c r="I350" s="72">
        <v>0</v>
      </c>
      <c r="J350" s="72">
        <v>0</v>
      </c>
      <c r="K350" s="72">
        <v>0</v>
      </c>
      <c r="L350" s="72">
        <v>0</v>
      </c>
    </row>
    <row r="351" spans="1:12" s="15" customFormat="1" ht="31.5" customHeight="1">
      <c r="A351" s="14"/>
      <c r="B351" s="32"/>
      <c r="C351" s="110"/>
      <c r="D351" s="105"/>
      <c r="E351" s="66">
        <v>43101</v>
      </c>
      <c r="F351" s="66">
        <v>43465</v>
      </c>
      <c r="G351" s="51" t="s">
        <v>33</v>
      </c>
      <c r="H351" s="73">
        <f>SUM(I351,J351,K351,L351)</f>
        <v>19907.400000000001</v>
      </c>
      <c r="I351" s="74">
        <v>0</v>
      </c>
      <c r="J351" s="74">
        <v>0</v>
      </c>
      <c r="K351" s="75">
        <v>19907.400000000001</v>
      </c>
      <c r="L351" s="74">
        <v>0</v>
      </c>
    </row>
    <row r="352" spans="1:12" s="15" customFormat="1" ht="31.5" customHeight="1">
      <c r="A352" s="14"/>
      <c r="B352" s="32"/>
      <c r="C352" s="110"/>
      <c r="D352" s="105"/>
      <c r="E352" s="66">
        <v>43466</v>
      </c>
      <c r="F352" s="66">
        <v>43830</v>
      </c>
      <c r="G352" s="51" t="s">
        <v>34</v>
      </c>
      <c r="H352" s="73">
        <f>J352+K352</f>
        <v>24530.080000000002</v>
      </c>
      <c r="I352" s="74">
        <v>0</v>
      </c>
      <c r="J352" s="75">
        <v>548.04</v>
      </c>
      <c r="K352" s="75">
        <v>23982.04</v>
      </c>
      <c r="L352" s="74">
        <v>0</v>
      </c>
    </row>
    <row r="353" spans="1:12" s="15" customFormat="1" ht="31.5" customHeight="1">
      <c r="A353" s="14"/>
      <c r="B353" s="32"/>
      <c r="C353" s="110"/>
      <c r="D353" s="105"/>
      <c r="E353" s="66">
        <v>43831</v>
      </c>
      <c r="F353" s="66">
        <v>44196</v>
      </c>
      <c r="G353" s="51" t="s">
        <v>35</v>
      </c>
      <c r="H353" s="64">
        <f>SUM(I353,J353,K353,L353)</f>
        <v>25000</v>
      </c>
      <c r="I353" s="72">
        <v>0</v>
      </c>
      <c r="J353" s="72">
        <v>0</v>
      </c>
      <c r="K353" s="19">
        <v>25000</v>
      </c>
      <c r="L353" s="72">
        <v>0</v>
      </c>
    </row>
    <row r="354" spans="1:12" s="15" customFormat="1" ht="31.5" customHeight="1">
      <c r="A354" s="14"/>
      <c r="B354" s="32"/>
      <c r="C354" s="110"/>
      <c r="D354" s="105"/>
      <c r="E354" s="66">
        <v>44197</v>
      </c>
      <c r="F354" s="66">
        <v>44561</v>
      </c>
      <c r="G354" s="51" t="s">
        <v>123</v>
      </c>
      <c r="H354" s="64">
        <v>25000</v>
      </c>
      <c r="I354" s="72">
        <v>0</v>
      </c>
      <c r="J354" s="72">
        <v>0</v>
      </c>
      <c r="K354" s="19">
        <v>25000</v>
      </c>
      <c r="L354" s="72">
        <v>0</v>
      </c>
    </row>
    <row r="355" spans="1:12" s="15" customFormat="1" ht="31.5" customHeight="1">
      <c r="A355" s="14"/>
      <c r="B355" s="32"/>
      <c r="C355" s="83" t="s">
        <v>71</v>
      </c>
      <c r="D355" s="105"/>
      <c r="E355" s="66">
        <v>42370</v>
      </c>
      <c r="F355" s="66">
        <v>42735</v>
      </c>
      <c r="G355" s="51" t="s">
        <v>20</v>
      </c>
      <c r="H355" s="63">
        <f>SUM(H361)</f>
        <v>104626.34</v>
      </c>
      <c r="I355" s="63">
        <f>SUM(I361)</f>
        <v>0</v>
      </c>
      <c r="J355" s="63">
        <f>SUM(J361)</f>
        <v>103600</v>
      </c>
      <c r="K355" s="63">
        <f>SUM(K361)</f>
        <v>1026.3399999999999</v>
      </c>
      <c r="L355" s="63">
        <f>SUM(L361)</f>
        <v>0</v>
      </c>
    </row>
    <row r="356" spans="1:12" s="15" customFormat="1" ht="31.5" customHeight="1">
      <c r="A356" s="14"/>
      <c r="B356" s="32"/>
      <c r="C356" s="84"/>
      <c r="D356" s="105"/>
      <c r="E356" s="66">
        <v>42736</v>
      </c>
      <c r="F356" s="66">
        <v>43100</v>
      </c>
      <c r="G356" s="51" t="s">
        <v>32</v>
      </c>
      <c r="H356" s="63">
        <f t="shared" ref="H356:L360" si="24">SUM(H362)</f>
        <v>15000</v>
      </c>
      <c r="I356" s="63">
        <f t="shared" si="24"/>
        <v>0</v>
      </c>
      <c r="J356" s="63">
        <f t="shared" si="24"/>
        <v>0</v>
      </c>
      <c r="K356" s="63">
        <f t="shared" si="24"/>
        <v>15000</v>
      </c>
      <c r="L356" s="63">
        <f t="shared" si="24"/>
        <v>0</v>
      </c>
    </row>
    <row r="357" spans="1:12" s="15" customFormat="1" ht="31.5" customHeight="1">
      <c r="A357" s="14"/>
      <c r="B357" s="32"/>
      <c r="C357" s="84"/>
      <c r="D357" s="105"/>
      <c r="E357" s="66">
        <v>43101</v>
      </c>
      <c r="F357" s="66">
        <v>43465</v>
      </c>
      <c r="G357" s="51" t="s">
        <v>33</v>
      </c>
      <c r="H357" s="63">
        <f t="shared" si="24"/>
        <v>0</v>
      </c>
      <c r="I357" s="63">
        <f t="shared" si="24"/>
        <v>0</v>
      </c>
      <c r="J357" s="63">
        <f t="shared" si="24"/>
        <v>0</v>
      </c>
      <c r="K357" s="63">
        <f t="shared" si="24"/>
        <v>0</v>
      </c>
      <c r="L357" s="63">
        <f t="shared" si="24"/>
        <v>0</v>
      </c>
    </row>
    <row r="358" spans="1:12" s="15" customFormat="1" ht="31.5" customHeight="1">
      <c r="A358" s="14"/>
      <c r="B358" s="32"/>
      <c r="C358" s="84"/>
      <c r="D358" s="105"/>
      <c r="E358" s="66">
        <v>43466</v>
      </c>
      <c r="F358" s="66">
        <v>43830</v>
      </c>
      <c r="G358" s="51" t="s">
        <v>34</v>
      </c>
      <c r="H358" s="63">
        <f t="shared" si="24"/>
        <v>0</v>
      </c>
      <c r="I358" s="63">
        <f t="shared" si="24"/>
        <v>0</v>
      </c>
      <c r="J358" s="63">
        <f t="shared" si="24"/>
        <v>0</v>
      </c>
      <c r="K358" s="63">
        <f t="shared" si="24"/>
        <v>0</v>
      </c>
      <c r="L358" s="63">
        <f t="shared" si="24"/>
        <v>0</v>
      </c>
    </row>
    <row r="359" spans="1:12" s="15" customFormat="1" ht="31.5" customHeight="1">
      <c r="A359" s="14"/>
      <c r="B359" s="32"/>
      <c r="C359" s="84"/>
      <c r="D359" s="105"/>
      <c r="E359" s="66">
        <v>43831</v>
      </c>
      <c r="F359" s="66">
        <v>44196</v>
      </c>
      <c r="G359" s="51" t="s">
        <v>35</v>
      </c>
      <c r="H359" s="63">
        <f t="shared" si="24"/>
        <v>0</v>
      </c>
      <c r="I359" s="63">
        <f t="shared" si="24"/>
        <v>0</v>
      </c>
      <c r="J359" s="63">
        <f t="shared" si="24"/>
        <v>0</v>
      </c>
      <c r="K359" s="63">
        <f t="shared" si="24"/>
        <v>0</v>
      </c>
      <c r="L359" s="63">
        <f t="shared" si="24"/>
        <v>0</v>
      </c>
    </row>
    <row r="360" spans="1:12" s="15" customFormat="1" ht="31.5" customHeight="1">
      <c r="A360" s="14"/>
      <c r="B360" s="32"/>
      <c r="C360" s="84"/>
      <c r="D360" s="105"/>
      <c r="E360" s="66">
        <v>44197</v>
      </c>
      <c r="F360" s="66">
        <v>44561</v>
      </c>
      <c r="G360" s="51" t="s">
        <v>123</v>
      </c>
      <c r="H360" s="63">
        <f t="shared" si="24"/>
        <v>0</v>
      </c>
      <c r="I360" s="63">
        <f t="shared" si="24"/>
        <v>0</v>
      </c>
      <c r="J360" s="63">
        <f t="shared" si="24"/>
        <v>0</v>
      </c>
      <c r="K360" s="63">
        <f t="shared" si="24"/>
        <v>0</v>
      </c>
      <c r="L360" s="63">
        <f t="shared" si="24"/>
        <v>0</v>
      </c>
    </row>
    <row r="361" spans="1:12" s="15" customFormat="1" ht="31.5" customHeight="1">
      <c r="A361" s="14"/>
      <c r="B361" s="32"/>
      <c r="C361" s="86" t="s">
        <v>86</v>
      </c>
      <c r="D361" s="105" t="s">
        <v>91</v>
      </c>
      <c r="E361" s="66">
        <v>42370</v>
      </c>
      <c r="F361" s="66">
        <v>42735</v>
      </c>
      <c r="G361" s="51" t="s">
        <v>20</v>
      </c>
      <c r="H361" s="64">
        <f>SUM(I361,J361,K361,L361)</f>
        <v>104626.34</v>
      </c>
      <c r="I361" s="19"/>
      <c r="J361" s="19">
        <v>103600</v>
      </c>
      <c r="K361" s="19">
        <v>1026.3399999999999</v>
      </c>
      <c r="L361" s="48"/>
    </row>
    <row r="362" spans="1:12" s="15" customFormat="1" ht="31.5" customHeight="1">
      <c r="A362" s="14"/>
      <c r="B362" s="32"/>
      <c r="C362" s="80"/>
      <c r="D362" s="105"/>
      <c r="E362" s="66">
        <v>42736</v>
      </c>
      <c r="F362" s="66">
        <v>43100</v>
      </c>
      <c r="G362" s="51" t="s">
        <v>32</v>
      </c>
      <c r="H362" s="64">
        <f>SUM(I362,J362,K362,L362)</f>
        <v>15000</v>
      </c>
      <c r="I362" s="19"/>
      <c r="J362" s="19"/>
      <c r="K362" s="19">
        <v>15000</v>
      </c>
      <c r="L362" s="48"/>
    </row>
    <row r="363" spans="1:12" s="15" customFormat="1" ht="31.5" customHeight="1">
      <c r="A363" s="14"/>
      <c r="B363" s="32"/>
      <c r="C363" s="80"/>
      <c r="D363" s="105"/>
      <c r="E363" s="66">
        <v>43101</v>
      </c>
      <c r="F363" s="66">
        <v>43465</v>
      </c>
      <c r="G363" s="51" t="s">
        <v>33</v>
      </c>
      <c r="H363" s="64">
        <v>0</v>
      </c>
      <c r="I363" s="19"/>
      <c r="J363" s="19"/>
      <c r="K363" s="19">
        <v>0</v>
      </c>
      <c r="L363" s="48"/>
    </row>
    <row r="364" spans="1:12" s="15" customFormat="1" ht="31.5" customHeight="1">
      <c r="A364" s="14"/>
      <c r="B364" s="32"/>
      <c r="C364" s="80"/>
      <c r="D364" s="105"/>
      <c r="E364" s="66">
        <v>43466</v>
      </c>
      <c r="F364" s="66">
        <v>43830</v>
      </c>
      <c r="G364" s="51" t="s">
        <v>34</v>
      </c>
      <c r="H364" s="64">
        <f>SUM(I364,J364,K364,L364)</f>
        <v>0</v>
      </c>
      <c r="I364" s="19"/>
      <c r="J364" s="19"/>
      <c r="K364" s="19">
        <v>0</v>
      </c>
      <c r="L364" s="48"/>
    </row>
    <row r="365" spans="1:12" s="15" customFormat="1" ht="31.5" customHeight="1">
      <c r="A365" s="14"/>
      <c r="B365" s="32"/>
      <c r="C365" s="80"/>
      <c r="D365" s="105"/>
      <c r="E365" s="66">
        <v>43831</v>
      </c>
      <c r="F365" s="66">
        <v>44196</v>
      </c>
      <c r="G365" s="51" t="s">
        <v>35</v>
      </c>
      <c r="H365" s="64">
        <f>SUM(I365,J365,K365,L365)</f>
        <v>0</v>
      </c>
      <c r="I365" s="19"/>
      <c r="J365" s="19"/>
      <c r="K365" s="19">
        <v>0</v>
      </c>
      <c r="L365" s="48"/>
    </row>
    <row r="366" spans="1:12" s="15" customFormat="1" ht="31.5" customHeight="1">
      <c r="A366" s="14"/>
      <c r="B366" s="32"/>
      <c r="C366" s="80"/>
      <c r="D366" s="105"/>
      <c r="E366" s="66">
        <v>44197</v>
      </c>
      <c r="F366" s="66">
        <v>44561</v>
      </c>
      <c r="G366" s="51" t="s">
        <v>123</v>
      </c>
      <c r="H366" s="64">
        <v>0</v>
      </c>
      <c r="I366" s="19"/>
      <c r="J366" s="19"/>
      <c r="K366" s="19">
        <v>0</v>
      </c>
      <c r="L366" s="48"/>
    </row>
    <row r="367" spans="1:12" s="15" customFormat="1" ht="31.5" customHeight="1">
      <c r="A367" s="14"/>
      <c r="B367" s="32"/>
      <c r="C367" s="104" t="s">
        <v>72</v>
      </c>
      <c r="D367" s="94" t="s">
        <v>23</v>
      </c>
      <c r="E367" s="60">
        <v>42370</v>
      </c>
      <c r="F367" s="60">
        <v>42735</v>
      </c>
      <c r="G367" s="44" t="s">
        <v>20</v>
      </c>
      <c r="H367" s="63">
        <f t="shared" ref="H367:L368" si="25">SUM(H373,H379,H385,H391)</f>
        <v>1291</v>
      </c>
      <c r="I367" s="63">
        <f t="shared" si="25"/>
        <v>0</v>
      </c>
      <c r="J367" s="63">
        <f t="shared" si="25"/>
        <v>0</v>
      </c>
      <c r="K367" s="63">
        <f t="shared" si="25"/>
        <v>1291</v>
      </c>
      <c r="L367" s="63">
        <f t="shared" si="25"/>
        <v>0</v>
      </c>
    </row>
    <row r="368" spans="1:12" s="15" customFormat="1" ht="31.5" customHeight="1">
      <c r="A368" s="14"/>
      <c r="B368" s="32"/>
      <c r="C368" s="104"/>
      <c r="D368" s="94"/>
      <c r="E368" s="60">
        <v>42736</v>
      </c>
      <c r="F368" s="60">
        <v>43100</v>
      </c>
      <c r="G368" s="44" t="s">
        <v>32</v>
      </c>
      <c r="H368" s="63">
        <f t="shared" si="25"/>
        <v>1178</v>
      </c>
      <c r="I368" s="63">
        <f t="shared" si="25"/>
        <v>0</v>
      </c>
      <c r="J368" s="63">
        <f t="shared" si="25"/>
        <v>0</v>
      </c>
      <c r="K368" s="63">
        <f t="shared" si="25"/>
        <v>1178</v>
      </c>
      <c r="L368" s="63">
        <f t="shared" si="25"/>
        <v>0</v>
      </c>
    </row>
    <row r="369" spans="1:12" s="15" customFormat="1" ht="31.5" customHeight="1">
      <c r="A369" s="14"/>
      <c r="B369" s="32"/>
      <c r="C369" s="106"/>
      <c r="D369" s="94"/>
      <c r="E369" s="60">
        <v>43101</v>
      </c>
      <c r="F369" s="60">
        <v>43465</v>
      </c>
      <c r="G369" s="44" t="s">
        <v>33</v>
      </c>
      <c r="H369" s="63">
        <f>SUM(H375,H381,H387,H393)</f>
        <v>1321</v>
      </c>
      <c r="I369" s="63">
        <f>SUM(I375,I381,I387)</f>
        <v>0</v>
      </c>
      <c r="J369" s="63">
        <f>SUM(J375,J381,J387)</f>
        <v>0</v>
      </c>
      <c r="K369" s="63">
        <f>SUM(K375,K381,K387,K393)</f>
        <v>1321</v>
      </c>
      <c r="L369" s="63">
        <f>SUM(L375,L381,L387)</f>
        <v>0</v>
      </c>
    </row>
    <row r="370" spans="1:12" s="15" customFormat="1" ht="31.5" customHeight="1">
      <c r="A370" s="14"/>
      <c r="B370" s="32"/>
      <c r="C370" s="106"/>
      <c r="D370" s="94"/>
      <c r="E370" s="60">
        <v>43466</v>
      </c>
      <c r="F370" s="60">
        <v>43830</v>
      </c>
      <c r="G370" s="44" t="s">
        <v>34</v>
      </c>
      <c r="H370" s="63">
        <f>SUM(H376,H382,H388,H394)</f>
        <v>1306.5999999999999</v>
      </c>
      <c r="I370" s="63">
        <f>SUM(I376,I382,I388)</f>
        <v>0</v>
      </c>
      <c r="J370" s="63">
        <f>SUM(J376,J382,J388)</f>
        <v>0</v>
      </c>
      <c r="K370" s="63">
        <f>SUM(K376,K382,K388)</f>
        <v>1306.5999999999999</v>
      </c>
      <c r="L370" s="63">
        <f>SUM(L376,L382,L388)</f>
        <v>0</v>
      </c>
    </row>
    <row r="371" spans="1:12" s="15" customFormat="1" ht="31.5" customHeight="1">
      <c r="A371" s="14"/>
      <c r="B371" s="32"/>
      <c r="C371" s="106"/>
      <c r="D371" s="94"/>
      <c r="E371" s="60">
        <v>43831</v>
      </c>
      <c r="F371" s="60">
        <v>44196</v>
      </c>
      <c r="G371" s="44" t="s">
        <v>35</v>
      </c>
      <c r="H371" s="63">
        <f>SUM(H377,H383,H389,H395)</f>
        <v>1272</v>
      </c>
      <c r="I371" s="63">
        <f>SUM(I376,I382,I388)</f>
        <v>0</v>
      </c>
      <c r="J371" s="63">
        <f>SUM(J376,J382,J388)</f>
        <v>0</v>
      </c>
      <c r="K371" s="63">
        <f>K377+K383+K389</f>
        <v>1272</v>
      </c>
      <c r="L371" s="63">
        <f>SUM(L376,L382,L388)</f>
        <v>0</v>
      </c>
    </row>
    <row r="372" spans="1:12" s="15" customFormat="1" ht="31.5" customHeight="1">
      <c r="A372" s="14"/>
      <c r="B372" s="32"/>
      <c r="C372" s="106"/>
      <c r="D372" s="94"/>
      <c r="E372" s="60">
        <v>44197</v>
      </c>
      <c r="F372" s="60">
        <v>44561</v>
      </c>
      <c r="G372" s="44" t="s">
        <v>123</v>
      </c>
      <c r="H372" s="63">
        <f>SUM(H378,H384,H390,H396)</f>
        <v>1283.44</v>
      </c>
      <c r="I372" s="63">
        <v>0</v>
      </c>
      <c r="J372" s="63">
        <v>0</v>
      </c>
      <c r="K372" s="63">
        <f>K378+K384+K390+K396</f>
        <v>1283.44</v>
      </c>
      <c r="L372" s="63">
        <v>0</v>
      </c>
    </row>
    <row r="373" spans="1:12" s="15" customFormat="1" ht="31.5" customHeight="1">
      <c r="A373" s="14"/>
      <c r="B373" s="32"/>
      <c r="C373" s="82" t="s">
        <v>87</v>
      </c>
      <c r="D373" s="107" t="s">
        <v>90</v>
      </c>
      <c r="E373" s="66">
        <v>42370</v>
      </c>
      <c r="F373" s="66">
        <v>42735</v>
      </c>
      <c r="G373" s="51" t="s">
        <v>20</v>
      </c>
      <c r="H373" s="64">
        <f>SUM(I373,J373,K373,L373)</f>
        <v>526.30999999999995</v>
      </c>
      <c r="I373" s="19"/>
      <c r="J373" s="19"/>
      <c r="K373" s="19">
        <v>526.30999999999995</v>
      </c>
      <c r="L373" s="19"/>
    </row>
    <row r="374" spans="1:12" s="15" customFormat="1" ht="31.5" customHeight="1">
      <c r="A374" s="14"/>
      <c r="B374" s="32"/>
      <c r="C374" s="82"/>
      <c r="D374" s="108"/>
      <c r="E374" s="66">
        <v>42736</v>
      </c>
      <c r="F374" s="66">
        <v>43100</v>
      </c>
      <c r="G374" s="51" t="s">
        <v>32</v>
      </c>
      <c r="H374" s="64">
        <f>SUM(I374,J374,K374,L374)</f>
        <v>228</v>
      </c>
      <c r="I374" s="19"/>
      <c r="J374" s="19"/>
      <c r="K374" s="19">
        <v>228</v>
      </c>
      <c r="L374" s="19"/>
    </row>
    <row r="375" spans="1:12" s="15" customFormat="1" ht="31.5" customHeight="1">
      <c r="A375" s="14"/>
      <c r="B375" s="32"/>
      <c r="C375" s="82"/>
      <c r="D375" s="108"/>
      <c r="E375" s="66">
        <v>43101</v>
      </c>
      <c r="F375" s="66">
        <v>43465</v>
      </c>
      <c r="G375" s="51" t="s">
        <v>33</v>
      </c>
      <c r="H375" s="64">
        <v>293</v>
      </c>
      <c r="I375" s="19"/>
      <c r="J375" s="19"/>
      <c r="K375" s="19">
        <v>293</v>
      </c>
      <c r="L375" s="19"/>
    </row>
    <row r="376" spans="1:12" s="15" customFormat="1" ht="31.5" customHeight="1">
      <c r="A376" s="14"/>
      <c r="B376" s="32"/>
      <c r="C376" s="82"/>
      <c r="D376" s="108"/>
      <c r="E376" s="66">
        <v>43466</v>
      </c>
      <c r="F376" s="66">
        <v>43830</v>
      </c>
      <c r="G376" s="51" t="s">
        <v>34</v>
      </c>
      <c r="H376" s="64">
        <v>293</v>
      </c>
      <c r="I376" s="19"/>
      <c r="J376" s="19"/>
      <c r="K376" s="19">
        <v>293</v>
      </c>
      <c r="L376" s="19"/>
    </row>
    <row r="377" spans="1:12" s="15" customFormat="1" ht="31.5" customHeight="1">
      <c r="A377" s="14"/>
      <c r="B377" s="32"/>
      <c r="C377" s="82"/>
      <c r="D377" s="108"/>
      <c r="E377" s="66">
        <v>43831</v>
      </c>
      <c r="F377" s="66">
        <v>44196</v>
      </c>
      <c r="G377" s="51" t="s">
        <v>35</v>
      </c>
      <c r="H377" s="64">
        <v>304</v>
      </c>
      <c r="I377" s="19"/>
      <c r="J377" s="19"/>
      <c r="K377" s="19">
        <v>304</v>
      </c>
      <c r="L377" s="19"/>
    </row>
    <row r="378" spans="1:12" s="15" customFormat="1" ht="31.5" customHeight="1">
      <c r="A378" s="14"/>
      <c r="B378" s="32"/>
      <c r="C378" s="82"/>
      <c r="D378" s="108"/>
      <c r="E378" s="66">
        <v>44197</v>
      </c>
      <c r="F378" s="66">
        <v>44561</v>
      </c>
      <c r="G378" s="51" t="s">
        <v>123</v>
      </c>
      <c r="H378" s="64">
        <v>315.44</v>
      </c>
      <c r="I378" s="19"/>
      <c r="J378" s="19"/>
      <c r="K378" s="19">
        <v>315.44</v>
      </c>
      <c r="L378" s="19"/>
    </row>
    <row r="379" spans="1:12" s="15" customFormat="1" ht="31.5" customHeight="1">
      <c r="A379" s="14"/>
      <c r="B379" s="32"/>
      <c r="C379" s="82" t="s">
        <v>88</v>
      </c>
      <c r="D379" s="86" t="s">
        <v>23</v>
      </c>
      <c r="E379" s="66">
        <v>42370</v>
      </c>
      <c r="F379" s="66">
        <v>42735</v>
      </c>
      <c r="G379" s="51" t="s">
        <v>20</v>
      </c>
      <c r="H379" s="64">
        <f>SUM(I379,J379,K379,L379)</f>
        <v>464.69</v>
      </c>
      <c r="I379" s="19"/>
      <c r="J379" s="19"/>
      <c r="K379" s="19">
        <v>464.69</v>
      </c>
      <c r="L379" s="19"/>
    </row>
    <row r="380" spans="1:12" s="15" customFormat="1" ht="31.5" customHeight="1">
      <c r="A380" s="14"/>
      <c r="B380" s="32"/>
      <c r="C380" s="82"/>
      <c r="D380" s="80"/>
      <c r="E380" s="66">
        <v>42736</v>
      </c>
      <c r="F380" s="66">
        <v>43100</v>
      </c>
      <c r="G380" s="51" t="s">
        <v>32</v>
      </c>
      <c r="H380" s="64">
        <f>SUM(I380,J380,K380,L380)</f>
        <v>650</v>
      </c>
      <c r="I380" s="19"/>
      <c r="J380" s="19"/>
      <c r="K380" s="19">
        <v>650</v>
      </c>
      <c r="L380" s="19"/>
    </row>
    <row r="381" spans="1:12" s="15" customFormat="1" ht="31.5" customHeight="1">
      <c r="A381" s="14"/>
      <c r="B381" s="32"/>
      <c r="C381" s="82"/>
      <c r="D381" s="80"/>
      <c r="E381" s="66">
        <v>43101</v>
      </c>
      <c r="F381" s="66">
        <v>43465</v>
      </c>
      <c r="G381" s="51" t="s">
        <v>33</v>
      </c>
      <c r="H381" s="64">
        <v>628</v>
      </c>
      <c r="I381" s="19"/>
      <c r="J381" s="19"/>
      <c r="K381" s="19">
        <v>628</v>
      </c>
      <c r="L381" s="19"/>
    </row>
    <row r="382" spans="1:12" s="15" customFormat="1" ht="31.5" customHeight="1">
      <c r="A382" s="14"/>
      <c r="B382" s="32"/>
      <c r="C382" s="82"/>
      <c r="D382" s="80"/>
      <c r="E382" s="66">
        <v>43466</v>
      </c>
      <c r="F382" s="66">
        <v>43830</v>
      </c>
      <c r="G382" s="51" t="s">
        <v>34</v>
      </c>
      <c r="H382" s="64">
        <f>K382</f>
        <v>848.6</v>
      </c>
      <c r="I382" s="19"/>
      <c r="J382" s="19"/>
      <c r="K382" s="19">
        <v>848.6</v>
      </c>
      <c r="L382" s="19"/>
    </row>
    <row r="383" spans="1:12" s="15" customFormat="1" ht="31.5" customHeight="1">
      <c r="A383" s="14"/>
      <c r="B383" s="32"/>
      <c r="C383" s="82"/>
      <c r="D383" s="80"/>
      <c r="E383" s="66">
        <v>43831</v>
      </c>
      <c r="F383" s="66">
        <v>44196</v>
      </c>
      <c r="G383" s="51" t="s">
        <v>35</v>
      </c>
      <c r="H383" s="64">
        <f>K383</f>
        <v>808</v>
      </c>
      <c r="I383" s="19"/>
      <c r="J383" s="19"/>
      <c r="K383" s="19">
        <v>808</v>
      </c>
      <c r="L383" s="19"/>
    </row>
    <row r="384" spans="1:12" s="15" customFormat="1" ht="31.5" customHeight="1">
      <c r="A384" s="14"/>
      <c r="B384" s="32"/>
      <c r="C384" s="82"/>
      <c r="D384" s="80"/>
      <c r="E384" s="66">
        <v>44197</v>
      </c>
      <c r="F384" s="66">
        <v>44561</v>
      </c>
      <c r="G384" s="51" t="s">
        <v>123</v>
      </c>
      <c r="H384" s="64">
        <v>808</v>
      </c>
      <c r="I384" s="19"/>
      <c r="J384" s="19"/>
      <c r="K384" s="19">
        <v>808</v>
      </c>
      <c r="L384" s="19"/>
    </row>
    <row r="385" spans="1:12" s="15" customFormat="1" ht="31.5" customHeight="1">
      <c r="A385" s="14"/>
      <c r="B385" s="32"/>
      <c r="C385" s="82" t="s">
        <v>89</v>
      </c>
      <c r="D385" s="107" t="s">
        <v>90</v>
      </c>
      <c r="E385" s="66">
        <v>42370</v>
      </c>
      <c r="F385" s="66">
        <v>42735</v>
      </c>
      <c r="G385" s="51" t="s">
        <v>20</v>
      </c>
      <c r="H385" s="64">
        <f>SUM(I385,J385,K385,L385)</f>
        <v>120</v>
      </c>
      <c r="I385" s="19"/>
      <c r="J385" s="19"/>
      <c r="K385" s="19">
        <v>120</v>
      </c>
      <c r="L385" s="19"/>
    </row>
    <row r="386" spans="1:12" s="15" customFormat="1" ht="31.5" customHeight="1">
      <c r="A386" s="14"/>
      <c r="B386" s="32"/>
      <c r="C386" s="82"/>
      <c r="D386" s="108"/>
      <c r="E386" s="66">
        <v>42736</v>
      </c>
      <c r="F386" s="66">
        <v>43100</v>
      </c>
      <c r="G386" s="51" t="s">
        <v>32</v>
      </c>
      <c r="H386" s="64">
        <f>SUM(I386,J386,K386,L386)</f>
        <v>120</v>
      </c>
      <c r="I386" s="19"/>
      <c r="J386" s="19"/>
      <c r="K386" s="19">
        <v>120</v>
      </c>
      <c r="L386" s="19"/>
    </row>
    <row r="387" spans="1:12" s="15" customFormat="1" ht="31.5" customHeight="1">
      <c r="A387" s="14"/>
      <c r="B387" s="32"/>
      <c r="C387" s="82"/>
      <c r="D387" s="108"/>
      <c r="E387" s="66">
        <v>43101</v>
      </c>
      <c r="F387" s="66">
        <v>43465</v>
      </c>
      <c r="G387" s="51" t="s">
        <v>33</v>
      </c>
      <c r="H387" s="64">
        <f>SUM(I387,J387,K387,L387)</f>
        <v>220</v>
      </c>
      <c r="I387" s="19"/>
      <c r="J387" s="19"/>
      <c r="K387" s="19">
        <v>220</v>
      </c>
      <c r="L387" s="19"/>
    </row>
    <row r="388" spans="1:12" s="15" customFormat="1" ht="31.5" customHeight="1">
      <c r="A388" s="14"/>
      <c r="B388" s="32"/>
      <c r="C388" s="82"/>
      <c r="D388" s="108"/>
      <c r="E388" s="66">
        <v>43466</v>
      </c>
      <c r="F388" s="66">
        <v>43830</v>
      </c>
      <c r="G388" s="51" t="s">
        <v>34</v>
      </c>
      <c r="H388" s="64">
        <v>165</v>
      </c>
      <c r="I388" s="19"/>
      <c r="J388" s="19"/>
      <c r="K388" s="19">
        <v>165</v>
      </c>
      <c r="L388" s="19"/>
    </row>
    <row r="389" spans="1:12" s="15" customFormat="1" ht="31.5" customHeight="1">
      <c r="A389" s="14"/>
      <c r="B389" s="32"/>
      <c r="C389" s="82"/>
      <c r="D389" s="108"/>
      <c r="E389" s="66">
        <v>43831</v>
      </c>
      <c r="F389" s="66">
        <v>44196</v>
      </c>
      <c r="G389" s="51" t="s">
        <v>35</v>
      </c>
      <c r="H389" s="64">
        <f>SUM(I389,J389,K389,L389)</f>
        <v>160</v>
      </c>
      <c r="I389" s="19"/>
      <c r="J389" s="19"/>
      <c r="K389" s="19">
        <v>160</v>
      </c>
      <c r="L389" s="19"/>
    </row>
    <row r="390" spans="1:12" s="15" customFormat="1" ht="31.5" customHeight="1">
      <c r="A390" s="14"/>
      <c r="B390" s="32"/>
      <c r="C390" s="82"/>
      <c r="D390" s="108"/>
      <c r="E390" s="66">
        <v>44197</v>
      </c>
      <c r="F390" s="66">
        <v>44561</v>
      </c>
      <c r="G390" s="51" t="s">
        <v>123</v>
      </c>
      <c r="H390" s="64">
        <v>160</v>
      </c>
      <c r="I390" s="19"/>
      <c r="J390" s="19"/>
      <c r="K390" s="19">
        <v>160</v>
      </c>
      <c r="L390" s="19"/>
    </row>
    <row r="391" spans="1:12" s="15" customFormat="1" ht="31.5" customHeight="1">
      <c r="A391" s="14"/>
      <c r="B391" s="32"/>
      <c r="C391" s="82" t="s">
        <v>113</v>
      </c>
      <c r="D391" s="82" t="s">
        <v>114</v>
      </c>
      <c r="E391" s="66">
        <v>42370</v>
      </c>
      <c r="F391" s="66">
        <v>42735</v>
      </c>
      <c r="G391" s="51" t="s">
        <v>20</v>
      </c>
      <c r="H391" s="64">
        <f>SUM(I391,J391,K391,L391)</f>
        <v>180</v>
      </c>
      <c r="I391" s="19"/>
      <c r="J391" s="19"/>
      <c r="K391" s="19">
        <v>180</v>
      </c>
      <c r="L391" s="19"/>
    </row>
    <row r="392" spans="1:12" s="15" customFormat="1" ht="31.5" customHeight="1">
      <c r="A392" s="14"/>
      <c r="B392" s="32"/>
      <c r="C392" s="82"/>
      <c r="D392" s="82"/>
      <c r="E392" s="66">
        <v>42736</v>
      </c>
      <c r="F392" s="66">
        <v>43100</v>
      </c>
      <c r="G392" s="51" t="s">
        <v>32</v>
      </c>
      <c r="H392" s="64">
        <f>SUM(I392,J392,K392,L392)</f>
        <v>180</v>
      </c>
      <c r="I392" s="19"/>
      <c r="J392" s="19"/>
      <c r="K392" s="19">
        <v>180</v>
      </c>
      <c r="L392" s="19"/>
    </row>
    <row r="393" spans="1:12" s="15" customFormat="1" ht="31.5" customHeight="1">
      <c r="A393" s="14"/>
      <c r="B393" s="32"/>
      <c r="C393" s="82"/>
      <c r="D393" s="82"/>
      <c r="E393" s="66">
        <v>43101</v>
      </c>
      <c r="F393" s="66">
        <v>43465</v>
      </c>
      <c r="G393" s="51" t="s">
        <v>33</v>
      </c>
      <c r="H393" s="64">
        <v>180</v>
      </c>
      <c r="I393" s="19"/>
      <c r="J393" s="19"/>
      <c r="K393" s="19">
        <v>180</v>
      </c>
      <c r="L393" s="19"/>
    </row>
    <row r="394" spans="1:12" s="15" customFormat="1" ht="31.5" customHeight="1">
      <c r="A394" s="14"/>
      <c r="B394" s="32"/>
      <c r="C394" s="82"/>
      <c r="D394" s="82"/>
      <c r="E394" s="66">
        <v>43466</v>
      </c>
      <c r="F394" s="66">
        <v>43830</v>
      </c>
      <c r="G394" s="51" t="s">
        <v>34</v>
      </c>
      <c r="H394" s="64">
        <f>SUM(I394,J394,K394,L394)</f>
        <v>0</v>
      </c>
      <c r="I394" s="19"/>
      <c r="J394" s="19"/>
      <c r="K394" s="19">
        <v>0</v>
      </c>
      <c r="L394" s="19"/>
    </row>
    <row r="395" spans="1:12" s="15" customFormat="1" ht="31.5" customHeight="1">
      <c r="A395" s="14"/>
      <c r="B395" s="32"/>
      <c r="C395" s="82"/>
      <c r="D395" s="82"/>
      <c r="E395" s="66">
        <v>43831</v>
      </c>
      <c r="F395" s="66">
        <v>44196</v>
      </c>
      <c r="G395" s="51" t="s">
        <v>35</v>
      </c>
      <c r="H395" s="64">
        <f>SUM(I395,J395,K395,L395)</f>
        <v>0</v>
      </c>
      <c r="I395" s="19"/>
      <c r="J395" s="19"/>
      <c r="K395" s="19">
        <v>0</v>
      </c>
      <c r="L395" s="19"/>
    </row>
    <row r="396" spans="1:12" s="15" customFormat="1" ht="31.5" customHeight="1">
      <c r="A396" s="14"/>
      <c r="B396" s="32"/>
      <c r="C396" s="82"/>
      <c r="D396" s="82"/>
      <c r="E396" s="66">
        <v>44197</v>
      </c>
      <c r="F396" s="66">
        <v>44561</v>
      </c>
      <c r="G396" s="51" t="s">
        <v>123</v>
      </c>
      <c r="H396" s="64">
        <v>0</v>
      </c>
      <c r="I396" s="19"/>
      <c r="J396" s="19"/>
      <c r="K396" s="19">
        <v>0</v>
      </c>
      <c r="L396" s="19"/>
    </row>
    <row r="397" spans="1:12" s="15" customFormat="1" ht="32.450000000000003" customHeight="1">
      <c r="A397" s="14"/>
      <c r="B397" s="32"/>
      <c r="C397" s="84" t="s">
        <v>26</v>
      </c>
      <c r="D397" s="106" t="s">
        <v>27</v>
      </c>
      <c r="E397" s="60">
        <v>42370</v>
      </c>
      <c r="F397" s="60">
        <v>42735</v>
      </c>
      <c r="G397" s="44" t="s">
        <v>20</v>
      </c>
      <c r="H397" s="48">
        <f t="shared" ref="H397:L398" si="26">SUM(H403,H415)</f>
        <v>70</v>
      </c>
      <c r="I397" s="48">
        <f t="shared" si="26"/>
        <v>0</v>
      </c>
      <c r="J397" s="48">
        <f t="shared" si="26"/>
        <v>0</v>
      </c>
      <c r="K397" s="48">
        <f t="shared" si="26"/>
        <v>70</v>
      </c>
      <c r="L397" s="48">
        <f t="shared" si="26"/>
        <v>0</v>
      </c>
    </row>
    <row r="398" spans="1:12" s="15" customFormat="1" ht="32.450000000000003" customHeight="1">
      <c r="A398" s="14"/>
      <c r="B398" s="32"/>
      <c r="C398" s="84"/>
      <c r="D398" s="106"/>
      <c r="E398" s="60">
        <v>42736</v>
      </c>
      <c r="F398" s="60">
        <v>43100</v>
      </c>
      <c r="G398" s="44" t="s">
        <v>32</v>
      </c>
      <c r="H398" s="48">
        <f t="shared" si="26"/>
        <v>70</v>
      </c>
      <c r="I398" s="48">
        <f t="shared" si="26"/>
        <v>0</v>
      </c>
      <c r="J398" s="48">
        <f t="shared" si="26"/>
        <v>0</v>
      </c>
      <c r="K398" s="48">
        <f t="shared" si="26"/>
        <v>70</v>
      </c>
      <c r="L398" s="48">
        <f t="shared" si="26"/>
        <v>0</v>
      </c>
    </row>
    <row r="399" spans="1:12" s="15" customFormat="1" ht="32.450000000000003" customHeight="1">
      <c r="A399" s="14"/>
      <c r="B399" s="32"/>
      <c r="C399" s="84"/>
      <c r="D399" s="106"/>
      <c r="E399" s="60">
        <v>43101</v>
      </c>
      <c r="F399" s="60">
        <v>43465</v>
      </c>
      <c r="G399" s="44" t="s">
        <v>33</v>
      </c>
      <c r="H399" s="48">
        <f>SUM(H405,H417)</f>
        <v>80</v>
      </c>
      <c r="I399" s="48">
        <f t="shared" ref="I399:L400" si="27">SUM(I405,I417)</f>
        <v>0</v>
      </c>
      <c r="J399" s="48">
        <f t="shared" si="27"/>
        <v>0</v>
      </c>
      <c r="K399" s="48">
        <f t="shared" si="27"/>
        <v>80</v>
      </c>
      <c r="L399" s="48">
        <f t="shared" si="27"/>
        <v>0</v>
      </c>
    </row>
    <row r="400" spans="1:12" s="15" customFormat="1" ht="32.450000000000003" customHeight="1">
      <c r="A400" s="14"/>
      <c r="B400" s="32"/>
      <c r="C400" s="84"/>
      <c r="D400" s="106"/>
      <c r="E400" s="60">
        <v>43466</v>
      </c>
      <c r="F400" s="60">
        <v>43830</v>
      </c>
      <c r="G400" s="44" t="s">
        <v>34</v>
      </c>
      <c r="H400" s="48">
        <f>SUM(H406,H418)</f>
        <v>175.56</v>
      </c>
      <c r="I400" s="48">
        <f t="shared" si="27"/>
        <v>0</v>
      </c>
      <c r="J400" s="48">
        <f t="shared" si="27"/>
        <v>0</v>
      </c>
      <c r="K400" s="48">
        <f t="shared" si="27"/>
        <v>175.56</v>
      </c>
      <c r="L400" s="48">
        <f t="shared" si="27"/>
        <v>0</v>
      </c>
    </row>
    <row r="401" spans="1:12" s="15" customFormat="1" ht="32.450000000000003" customHeight="1">
      <c r="A401" s="14"/>
      <c r="B401" s="32"/>
      <c r="C401" s="84"/>
      <c r="D401" s="106"/>
      <c r="E401" s="60">
        <v>43831</v>
      </c>
      <c r="F401" s="60">
        <v>44196</v>
      </c>
      <c r="G401" s="44" t="s">
        <v>35</v>
      </c>
      <c r="H401" s="48">
        <f>SUM(H407,H419)</f>
        <v>187</v>
      </c>
      <c r="I401" s="48">
        <f>SUM(I406,I418)</f>
        <v>0</v>
      </c>
      <c r="J401" s="48">
        <f>SUM(J406,J418)</f>
        <v>0</v>
      </c>
      <c r="K401" s="48">
        <f>SUM(K407,K419)</f>
        <v>187</v>
      </c>
      <c r="L401" s="48">
        <f>SUM(L406,L418)</f>
        <v>0</v>
      </c>
    </row>
    <row r="402" spans="1:12" s="15" customFormat="1" ht="32.450000000000003" customHeight="1">
      <c r="A402" s="14"/>
      <c r="B402" s="32"/>
      <c r="C402" s="84"/>
      <c r="D402" s="106"/>
      <c r="E402" s="60">
        <v>44197</v>
      </c>
      <c r="F402" s="60">
        <v>44561</v>
      </c>
      <c r="G402" s="44" t="s">
        <v>123</v>
      </c>
      <c r="H402" s="48">
        <f>SUM(H408,H420)</f>
        <v>187</v>
      </c>
      <c r="I402" s="48">
        <v>0</v>
      </c>
      <c r="J402" s="48">
        <v>0</v>
      </c>
      <c r="K402" s="48">
        <f>K408+K420</f>
        <v>187</v>
      </c>
      <c r="L402" s="48">
        <v>0</v>
      </c>
    </row>
    <row r="403" spans="1:12" s="15" customFormat="1" ht="32.450000000000003" customHeight="1">
      <c r="A403" s="14"/>
      <c r="B403" s="32"/>
      <c r="C403" s="83" t="s">
        <v>56</v>
      </c>
      <c r="D403" s="109" t="s">
        <v>27</v>
      </c>
      <c r="E403" s="60">
        <v>42370</v>
      </c>
      <c r="F403" s="60">
        <v>42735</v>
      </c>
      <c r="G403" s="44" t="s">
        <v>20</v>
      </c>
      <c r="H403" s="48">
        <f t="shared" ref="H403:L404" si="28">SUM(H409)</f>
        <v>15</v>
      </c>
      <c r="I403" s="48">
        <f t="shared" si="28"/>
        <v>0</v>
      </c>
      <c r="J403" s="48">
        <f t="shared" si="28"/>
        <v>0</v>
      </c>
      <c r="K403" s="48">
        <f t="shared" si="28"/>
        <v>15</v>
      </c>
      <c r="L403" s="48">
        <f t="shared" si="28"/>
        <v>0</v>
      </c>
    </row>
    <row r="404" spans="1:12" s="15" customFormat="1" ht="32.450000000000003" customHeight="1">
      <c r="A404" s="14"/>
      <c r="B404" s="32"/>
      <c r="C404" s="84"/>
      <c r="D404" s="109"/>
      <c r="E404" s="60">
        <v>42736</v>
      </c>
      <c r="F404" s="60">
        <v>43100</v>
      </c>
      <c r="G404" s="44" t="s">
        <v>32</v>
      </c>
      <c r="H404" s="48">
        <f t="shared" si="28"/>
        <v>15</v>
      </c>
      <c r="I404" s="48">
        <f t="shared" si="28"/>
        <v>0</v>
      </c>
      <c r="J404" s="48">
        <f t="shared" si="28"/>
        <v>0</v>
      </c>
      <c r="K404" s="48">
        <f t="shared" si="28"/>
        <v>15</v>
      </c>
      <c r="L404" s="48">
        <f t="shared" si="28"/>
        <v>0</v>
      </c>
    </row>
    <row r="405" spans="1:12" s="15" customFormat="1" ht="32.450000000000003" customHeight="1">
      <c r="A405" s="14"/>
      <c r="B405" s="32"/>
      <c r="C405" s="84"/>
      <c r="D405" s="109"/>
      <c r="E405" s="60">
        <v>43101</v>
      </c>
      <c r="F405" s="60">
        <v>43465</v>
      </c>
      <c r="G405" s="44" t="s">
        <v>33</v>
      </c>
      <c r="H405" s="48">
        <f t="shared" ref="H405:L407" si="29">SUM(H411)</f>
        <v>15</v>
      </c>
      <c r="I405" s="48">
        <f t="shared" si="29"/>
        <v>0</v>
      </c>
      <c r="J405" s="48">
        <f t="shared" si="29"/>
        <v>0</v>
      </c>
      <c r="K405" s="48">
        <f t="shared" si="29"/>
        <v>15</v>
      </c>
      <c r="L405" s="48">
        <f t="shared" si="29"/>
        <v>0</v>
      </c>
    </row>
    <row r="406" spans="1:12" s="15" customFormat="1" ht="32.450000000000003" customHeight="1">
      <c r="A406" s="14"/>
      <c r="B406" s="32"/>
      <c r="C406" s="84"/>
      <c r="D406" s="109"/>
      <c r="E406" s="60">
        <v>43466</v>
      </c>
      <c r="F406" s="60">
        <v>43830</v>
      </c>
      <c r="G406" s="44" t="s">
        <v>34</v>
      </c>
      <c r="H406" s="48">
        <f>SUM(H412)</f>
        <v>28.56</v>
      </c>
      <c r="I406" s="48">
        <f t="shared" si="29"/>
        <v>0</v>
      </c>
      <c r="J406" s="48">
        <f t="shared" si="29"/>
        <v>0</v>
      </c>
      <c r="K406" s="48">
        <f t="shared" si="29"/>
        <v>28.56</v>
      </c>
      <c r="L406" s="48">
        <f t="shared" si="29"/>
        <v>0</v>
      </c>
    </row>
    <row r="407" spans="1:12" s="15" customFormat="1" ht="32.450000000000003" customHeight="1">
      <c r="A407" s="14"/>
      <c r="B407" s="32"/>
      <c r="C407" s="84"/>
      <c r="D407" s="109"/>
      <c r="E407" s="60">
        <v>43831</v>
      </c>
      <c r="F407" s="60">
        <v>44196</v>
      </c>
      <c r="G407" s="44" t="s">
        <v>35</v>
      </c>
      <c r="H407" s="48">
        <f>SUM(H413)</f>
        <v>40</v>
      </c>
      <c r="I407" s="48">
        <f>SUM(I412)</f>
        <v>0</v>
      </c>
      <c r="J407" s="48">
        <f>SUM(J412)</f>
        <v>0</v>
      </c>
      <c r="K407" s="48">
        <f t="shared" si="29"/>
        <v>40</v>
      </c>
      <c r="L407" s="48">
        <f>SUM(L412)</f>
        <v>0</v>
      </c>
    </row>
    <row r="408" spans="1:12" s="15" customFormat="1" ht="32.450000000000003" customHeight="1">
      <c r="A408" s="14"/>
      <c r="B408" s="32"/>
      <c r="C408" s="84"/>
      <c r="D408" s="109"/>
      <c r="E408" s="60">
        <v>44197</v>
      </c>
      <c r="F408" s="60">
        <v>44561</v>
      </c>
      <c r="G408" s="44" t="s">
        <v>123</v>
      </c>
      <c r="H408" s="48">
        <f>H414</f>
        <v>40</v>
      </c>
      <c r="I408" s="48">
        <v>0</v>
      </c>
      <c r="J408" s="48">
        <v>0</v>
      </c>
      <c r="K408" s="48">
        <f>K414</f>
        <v>40</v>
      </c>
      <c r="L408" s="48">
        <v>0</v>
      </c>
    </row>
    <row r="409" spans="1:12" s="15" customFormat="1" ht="32.450000000000003" customHeight="1">
      <c r="A409" s="14"/>
      <c r="B409" s="32"/>
      <c r="C409" s="86" t="s">
        <v>73</v>
      </c>
      <c r="D409" s="86" t="s">
        <v>27</v>
      </c>
      <c r="E409" s="66">
        <v>42370</v>
      </c>
      <c r="F409" s="66">
        <v>42735</v>
      </c>
      <c r="G409" s="51" t="s">
        <v>20</v>
      </c>
      <c r="H409" s="64">
        <f>SUM(I409,J409,K409,L409)</f>
        <v>15</v>
      </c>
      <c r="I409" s="48"/>
      <c r="J409" s="48"/>
      <c r="K409" s="19">
        <v>15</v>
      </c>
      <c r="L409" s="48"/>
    </row>
    <row r="410" spans="1:12" s="15" customFormat="1" ht="32.450000000000003" customHeight="1">
      <c r="A410" s="14"/>
      <c r="B410" s="32"/>
      <c r="C410" s="80"/>
      <c r="D410" s="80"/>
      <c r="E410" s="66">
        <v>42736</v>
      </c>
      <c r="F410" s="66">
        <v>43100</v>
      </c>
      <c r="G410" s="51" t="s">
        <v>32</v>
      </c>
      <c r="H410" s="64">
        <f>SUM(I410,J410,K410,L410)</f>
        <v>15</v>
      </c>
      <c r="I410" s="48"/>
      <c r="J410" s="48"/>
      <c r="K410" s="19">
        <v>15</v>
      </c>
      <c r="L410" s="48"/>
    </row>
    <row r="411" spans="1:12" s="15" customFormat="1" ht="32.450000000000003" customHeight="1">
      <c r="A411" s="14"/>
      <c r="B411" s="32"/>
      <c r="C411" s="80"/>
      <c r="D411" s="80"/>
      <c r="E411" s="66">
        <v>43101</v>
      </c>
      <c r="F411" s="66">
        <v>43465</v>
      </c>
      <c r="G411" s="51" t="s">
        <v>33</v>
      </c>
      <c r="H411" s="64">
        <f>SUM(I411,J411,K411,L411)</f>
        <v>15</v>
      </c>
      <c r="I411" s="48"/>
      <c r="J411" s="48"/>
      <c r="K411" s="19">
        <v>15</v>
      </c>
      <c r="L411" s="48"/>
    </row>
    <row r="412" spans="1:12" s="15" customFormat="1" ht="32.450000000000003" customHeight="1">
      <c r="A412" s="14"/>
      <c r="B412" s="32"/>
      <c r="C412" s="80"/>
      <c r="D412" s="80"/>
      <c r="E412" s="66">
        <v>43466</v>
      </c>
      <c r="F412" s="66">
        <v>43830</v>
      </c>
      <c r="G412" s="51" t="s">
        <v>34</v>
      </c>
      <c r="H412" s="64">
        <f>SUM(I412,J412,K412,L412)</f>
        <v>28.56</v>
      </c>
      <c r="I412" s="48"/>
      <c r="J412" s="48"/>
      <c r="K412" s="19">
        <v>28.56</v>
      </c>
      <c r="L412" s="48"/>
    </row>
    <row r="413" spans="1:12" s="15" customFormat="1" ht="32.450000000000003" customHeight="1">
      <c r="A413" s="14"/>
      <c r="B413" s="32"/>
      <c r="C413" s="80"/>
      <c r="D413" s="80"/>
      <c r="E413" s="66">
        <v>43831</v>
      </c>
      <c r="F413" s="66">
        <v>44196</v>
      </c>
      <c r="G413" s="51" t="s">
        <v>35</v>
      </c>
      <c r="H413" s="64">
        <f>SUM(I413,J413,K413,L413)</f>
        <v>40</v>
      </c>
      <c r="I413" s="48"/>
      <c r="J413" s="48"/>
      <c r="K413" s="19">
        <v>40</v>
      </c>
      <c r="L413" s="48"/>
    </row>
    <row r="414" spans="1:12" s="15" customFormat="1" ht="32.450000000000003" customHeight="1">
      <c r="A414" s="14"/>
      <c r="B414" s="32"/>
      <c r="C414" s="80"/>
      <c r="D414" s="80"/>
      <c r="E414" s="66">
        <v>44197</v>
      </c>
      <c r="F414" s="66">
        <v>44561</v>
      </c>
      <c r="G414" s="51" t="s">
        <v>123</v>
      </c>
      <c r="H414" s="64">
        <v>40</v>
      </c>
      <c r="I414" s="48"/>
      <c r="J414" s="48"/>
      <c r="K414" s="19">
        <v>40</v>
      </c>
      <c r="L414" s="48"/>
    </row>
    <row r="415" spans="1:12" s="15" customFormat="1" ht="32.450000000000003" customHeight="1">
      <c r="A415" s="14"/>
      <c r="B415" s="32"/>
      <c r="C415" s="104" t="s">
        <v>48</v>
      </c>
      <c r="D415" s="86" t="s">
        <v>27</v>
      </c>
      <c r="E415" s="66">
        <v>42370</v>
      </c>
      <c r="F415" s="66">
        <v>42735</v>
      </c>
      <c r="G415" s="51" t="s">
        <v>20</v>
      </c>
      <c r="H415" s="48">
        <f t="shared" ref="H415:L416" si="30">SUM(H421,H427,H433)</f>
        <v>55</v>
      </c>
      <c r="I415" s="48">
        <f t="shared" si="30"/>
        <v>0</v>
      </c>
      <c r="J415" s="48">
        <f t="shared" si="30"/>
        <v>0</v>
      </c>
      <c r="K415" s="48">
        <f t="shared" si="30"/>
        <v>55</v>
      </c>
      <c r="L415" s="48">
        <f t="shared" si="30"/>
        <v>0</v>
      </c>
    </row>
    <row r="416" spans="1:12" s="15" customFormat="1" ht="32.450000000000003" customHeight="1">
      <c r="A416" s="14"/>
      <c r="B416" s="32"/>
      <c r="C416" s="104"/>
      <c r="D416" s="80"/>
      <c r="E416" s="66">
        <v>42736</v>
      </c>
      <c r="F416" s="66">
        <v>43100</v>
      </c>
      <c r="G416" s="51" t="s">
        <v>32</v>
      </c>
      <c r="H416" s="48">
        <f t="shared" si="30"/>
        <v>55</v>
      </c>
      <c r="I416" s="48">
        <f t="shared" si="30"/>
        <v>0</v>
      </c>
      <c r="J416" s="48">
        <f t="shared" si="30"/>
        <v>0</v>
      </c>
      <c r="K416" s="48">
        <f t="shared" si="30"/>
        <v>55</v>
      </c>
      <c r="L416" s="48">
        <f t="shared" si="30"/>
        <v>0</v>
      </c>
    </row>
    <row r="417" spans="1:12" s="15" customFormat="1" ht="32.450000000000003" customHeight="1">
      <c r="A417" s="14"/>
      <c r="B417" s="32"/>
      <c r="C417" s="104"/>
      <c r="D417" s="80"/>
      <c r="E417" s="66">
        <v>43101</v>
      </c>
      <c r="F417" s="66">
        <v>43465</v>
      </c>
      <c r="G417" s="51" t="s">
        <v>33</v>
      </c>
      <c r="H417" s="48">
        <f>SUM(H423,H429,H435)</f>
        <v>65</v>
      </c>
      <c r="I417" s="48">
        <f t="shared" ref="I417:L418" si="31">SUM(I423,I429,I435)</f>
        <v>0</v>
      </c>
      <c r="J417" s="48">
        <f t="shared" si="31"/>
        <v>0</v>
      </c>
      <c r="K417" s="48">
        <f t="shared" si="31"/>
        <v>65</v>
      </c>
      <c r="L417" s="48">
        <f t="shared" si="31"/>
        <v>0</v>
      </c>
    </row>
    <row r="418" spans="1:12" s="15" customFormat="1" ht="32.450000000000003" customHeight="1">
      <c r="A418" s="14"/>
      <c r="B418" s="32"/>
      <c r="C418" s="104"/>
      <c r="D418" s="80"/>
      <c r="E418" s="66">
        <v>43466</v>
      </c>
      <c r="F418" s="66">
        <v>43830</v>
      </c>
      <c r="G418" s="51" t="s">
        <v>34</v>
      </c>
      <c r="H418" s="48">
        <f>SUM(H424,H430,H436)</f>
        <v>147</v>
      </c>
      <c r="I418" s="48">
        <f t="shared" si="31"/>
        <v>0</v>
      </c>
      <c r="J418" s="48">
        <f t="shared" si="31"/>
        <v>0</v>
      </c>
      <c r="K418" s="48">
        <f t="shared" si="31"/>
        <v>147</v>
      </c>
      <c r="L418" s="48">
        <f t="shared" si="31"/>
        <v>0</v>
      </c>
    </row>
    <row r="419" spans="1:12" s="15" customFormat="1" ht="32.450000000000003" customHeight="1">
      <c r="A419" s="14"/>
      <c r="B419" s="32"/>
      <c r="C419" s="104"/>
      <c r="D419" s="80"/>
      <c r="E419" s="66">
        <v>43831</v>
      </c>
      <c r="F419" s="66">
        <v>44196</v>
      </c>
      <c r="G419" s="51" t="s">
        <v>35</v>
      </c>
      <c r="H419" s="48">
        <f>SUM(H425,H431,H437)</f>
        <v>147</v>
      </c>
      <c r="I419" s="48">
        <f>SUM(I424,I430,I436)</f>
        <v>0</v>
      </c>
      <c r="J419" s="48">
        <f>SUM(J424,J430,J436)</f>
        <v>0</v>
      </c>
      <c r="K419" s="48">
        <f>SUM(K424,K430,K436)</f>
        <v>147</v>
      </c>
      <c r="L419" s="48">
        <f>SUM(L424,L430,L436)</f>
        <v>0</v>
      </c>
    </row>
    <row r="420" spans="1:12" s="15" customFormat="1" ht="32.450000000000003" customHeight="1">
      <c r="A420" s="14"/>
      <c r="B420" s="32"/>
      <c r="C420" s="104"/>
      <c r="D420" s="80"/>
      <c r="E420" s="66">
        <v>44197</v>
      </c>
      <c r="F420" s="66">
        <v>44561</v>
      </c>
      <c r="G420" s="51" t="s">
        <v>123</v>
      </c>
      <c r="H420" s="48">
        <f>SUM(H426,H432,H438)</f>
        <v>147</v>
      </c>
      <c r="I420" s="48">
        <v>0</v>
      </c>
      <c r="J420" s="48">
        <v>0</v>
      </c>
      <c r="K420" s="48">
        <f>K426+K432+K438</f>
        <v>147</v>
      </c>
      <c r="L420" s="48">
        <v>0</v>
      </c>
    </row>
    <row r="421" spans="1:12" s="15" customFormat="1" ht="31.15" customHeight="1">
      <c r="A421" s="14"/>
      <c r="B421" s="32"/>
      <c r="C421" s="82" t="s">
        <v>74</v>
      </c>
      <c r="D421" s="86" t="s">
        <v>27</v>
      </c>
      <c r="E421" s="66">
        <v>42370</v>
      </c>
      <c r="F421" s="66">
        <v>42735</v>
      </c>
      <c r="G421" s="51" t="s">
        <v>20</v>
      </c>
      <c r="H421" s="64">
        <f>SUM(I421,J421,K421,L421)</f>
        <v>20</v>
      </c>
      <c r="I421" s="19"/>
      <c r="J421" s="19"/>
      <c r="K421" s="19">
        <v>20</v>
      </c>
      <c r="L421" s="19"/>
    </row>
    <row r="422" spans="1:12" s="15" customFormat="1" ht="31.15" customHeight="1">
      <c r="A422" s="14"/>
      <c r="B422" s="32"/>
      <c r="C422" s="82"/>
      <c r="D422" s="80"/>
      <c r="E422" s="66">
        <v>42736</v>
      </c>
      <c r="F422" s="66">
        <v>43100</v>
      </c>
      <c r="G422" s="51" t="s">
        <v>32</v>
      </c>
      <c r="H422" s="64">
        <f>SUM(I422,J422,K422,L422)</f>
        <v>20</v>
      </c>
      <c r="I422" s="19"/>
      <c r="J422" s="19"/>
      <c r="K422" s="19">
        <v>20</v>
      </c>
      <c r="L422" s="19"/>
    </row>
    <row r="423" spans="1:12" s="15" customFormat="1" ht="31.15" customHeight="1">
      <c r="A423" s="14"/>
      <c r="B423" s="32"/>
      <c r="C423" s="82"/>
      <c r="D423" s="80"/>
      <c r="E423" s="66">
        <v>43101</v>
      </c>
      <c r="F423" s="66">
        <v>43465</v>
      </c>
      <c r="G423" s="51" t="s">
        <v>33</v>
      </c>
      <c r="H423" s="64">
        <v>30</v>
      </c>
      <c r="I423" s="19"/>
      <c r="J423" s="19"/>
      <c r="K423" s="19">
        <v>30</v>
      </c>
      <c r="L423" s="19"/>
    </row>
    <row r="424" spans="1:12" s="15" customFormat="1" ht="31.15" customHeight="1">
      <c r="A424" s="14"/>
      <c r="B424" s="32"/>
      <c r="C424" s="82"/>
      <c r="D424" s="80"/>
      <c r="E424" s="66">
        <v>43466</v>
      </c>
      <c r="F424" s="66">
        <v>43830</v>
      </c>
      <c r="G424" s="51" t="s">
        <v>34</v>
      </c>
      <c r="H424" s="64">
        <f>SUM(I424,J424,K424,L424)</f>
        <v>50</v>
      </c>
      <c r="I424" s="19"/>
      <c r="J424" s="19"/>
      <c r="K424" s="19">
        <v>50</v>
      </c>
      <c r="L424" s="19"/>
    </row>
    <row r="425" spans="1:12" s="15" customFormat="1" ht="31.15" customHeight="1">
      <c r="A425" s="14"/>
      <c r="B425" s="32"/>
      <c r="C425" s="82"/>
      <c r="D425" s="80"/>
      <c r="E425" s="66">
        <v>43831</v>
      </c>
      <c r="F425" s="66">
        <v>44196</v>
      </c>
      <c r="G425" s="51" t="s">
        <v>35</v>
      </c>
      <c r="H425" s="64">
        <f>SUM(I425,J425,K425,L425)</f>
        <v>50</v>
      </c>
      <c r="I425" s="19"/>
      <c r="J425" s="19"/>
      <c r="K425" s="19">
        <v>50</v>
      </c>
      <c r="L425" s="19"/>
    </row>
    <row r="426" spans="1:12" s="15" customFormat="1" ht="31.15" customHeight="1">
      <c r="A426" s="14"/>
      <c r="B426" s="32"/>
      <c r="C426" s="82"/>
      <c r="D426" s="80"/>
      <c r="E426" s="66">
        <v>44197</v>
      </c>
      <c r="F426" s="66">
        <v>44561</v>
      </c>
      <c r="G426" s="51" t="s">
        <v>123</v>
      </c>
      <c r="H426" s="64">
        <v>50</v>
      </c>
      <c r="I426" s="19"/>
      <c r="J426" s="19"/>
      <c r="K426" s="19">
        <v>50</v>
      </c>
      <c r="L426" s="19"/>
    </row>
    <row r="427" spans="1:12" s="15" customFormat="1" ht="31.15" customHeight="1">
      <c r="A427" s="14"/>
      <c r="B427" s="32"/>
      <c r="C427" s="82" t="s">
        <v>75</v>
      </c>
      <c r="D427" s="86" t="s">
        <v>27</v>
      </c>
      <c r="E427" s="66">
        <v>42370</v>
      </c>
      <c r="F427" s="66">
        <v>42735</v>
      </c>
      <c r="G427" s="51" t="s">
        <v>20</v>
      </c>
      <c r="H427" s="64">
        <f>SUM(I427,J427,K427,L427)</f>
        <v>30</v>
      </c>
      <c r="I427" s="46"/>
      <c r="J427" s="46"/>
      <c r="K427" s="19">
        <v>30</v>
      </c>
      <c r="L427" s="46"/>
    </row>
    <row r="428" spans="1:12" s="15" customFormat="1" ht="31.15" customHeight="1">
      <c r="A428" s="14"/>
      <c r="B428" s="32"/>
      <c r="C428" s="82"/>
      <c r="D428" s="80"/>
      <c r="E428" s="66">
        <v>42736</v>
      </c>
      <c r="F428" s="66">
        <v>43100</v>
      </c>
      <c r="G428" s="51" t="s">
        <v>32</v>
      </c>
      <c r="H428" s="64">
        <f>SUM(I428,J428,K428,L428)</f>
        <v>30</v>
      </c>
      <c r="I428" s="46"/>
      <c r="J428" s="46"/>
      <c r="K428" s="19">
        <v>30</v>
      </c>
      <c r="L428" s="46"/>
    </row>
    <row r="429" spans="1:12" s="15" customFormat="1" ht="31.15" customHeight="1">
      <c r="A429" s="14"/>
      <c r="B429" s="32"/>
      <c r="C429" s="82"/>
      <c r="D429" s="80"/>
      <c r="E429" s="66">
        <v>43101</v>
      </c>
      <c r="F429" s="66">
        <v>43465</v>
      </c>
      <c r="G429" s="51" t="s">
        <v>33</v>
      </c>
      <c r="H429" s="64">
        <f>SUM(I429,J429,K429,L429)</f>
        <v>30</v>
      </c>
      <c r="I429" s="46"/>
      <c r="J429" s="46"/>
      <c r="K429" s="19">
        <v>30</v>
      </c>
      <c r="L429" s="46"/>
    </row>
    <row r="430" spans="1:12" s="15" customFormat="1" ht="31.15" customHeight="1">
      <c r="A430" s="14"/>
      <c r="B430" s="32"/>
      <c r="C430" s="82"/>
      <c r="D430" s="80"/>
      <c r="E430" s="66">
        <v>43466</v>
      </c>
      <c r="F430" s="66">
        <v>43830</v>
      </c>
      <c r="G430" s="51" t="s">
        <v>34</v>
      </c>
      <c r="H430" s="64">
        <f>SUM(I430,J430,K430,L430)</f>
        <v>60</v>
      </c>
      <c r="I430" s="46"/>
      <c r="J430" s="46"/>
      <c r="K430" s="19">
        <v>60</v>
      </c>
      <c r="L430" s="46"/>
    </row>
    <row r="431" spans="1:12" s="15" customFormat="1" ht="31.15" customHeight="1">
      <c r="A431" s="14"/>
      <c r="B431" s="32"/>
      <c r="C431" s="82"/>
      <c r="D431" s="80"/>
      <c r="E431" s="66">
        <v>43831</v>
      </c>
      <c r="F431" s="66">
        <v>44196</v>
      </c>
      <c r="G431" s="51" t="s">
        <v>35</v>
      </c>
      <c r="H431" s="64">
        <f>SUM(I431,J431,K431,L431)</f>
        <v>60</v>
      </c>
      <c r="I431" s="46"/>
      <c r="J431" s="46"/>
      <c r="K431" s="19">
        <v>60</v>
      </c>
      <c r="L431" s="46"/>
    </row>
    <row r="432" spans="1:12" s="15" customFormat="1" ht="31.15" customHeight="1">
      <c r="A432" s="14"/>
      <c r="B432" s="32"/>
      <c r="C432" s="82"/>
      <c r="D432" s="80"/>
      <c r="E432" s="66">
        <v>44197</v>
      </c>
      <c r="F432" s="66">
        <v>44561</v>
      </c>
      <c r="G432" s="51" t="s">
        <v>123</v>
      </c>
      <c r="H432" s="64">
        <v>60</v>
      </c>
      <c r="I432" s="46"/>
      <c r="J432" s="46"/>
      <c r="K432" s="19">
        <v>60</v>
      </c>
      <c r="L432" s="46"/>
    </row>
    <row r="433" spans="1:12" s="15" customFormat="1" ht="30" customHeight="1">
      <c r="A433" s="14"/>
      <c r="B433" s="32"/>
      <c r="C433" s="82" t="s">
        <v>76</v>
      </c>
      <c r="D433" s="82" t="s">
        <v>27</v>
      </c>
      <c r="E433" s="66">
        <v>42370</v>
      </c>
      <c r="F433" s="66">
        <v>42735</v>
      </c>
      <c r="G433" s="51" t="s">
        <v>20</v>
      </c>
      <c r="H433" s="64">
        <f>SUM(I433,J433,K433,L433)</f>
        <v>5</v>
      </c>
      <c r="I433" s="19"/>
      <c r="J433" s="19"/>
      <c r="K433" s="19">
        <v>5</v>
      </c>
      <c r="L433" s="19"/>
    </row>
    <row r="434" spans="1:12" s="15" customFormat="1" ht="30" customHeight="1">
      <c r="A434" s="14"/>
      <c r="B434" s="32"/>
      <c r="C434" s="82"/>
      <c r="D434" s="82"/>
      <c r="E434" s="66">
        <v>42736</v>
      </c>
      <c r="F434" s="66">
        <v>43100</v>
      </c>
      <c r="G434" s="51" t="s">
        <v>32</v>
      </c>
      <c r="H434" s="64">
        <f>SUM(I434,J434,K434,L434)</f>
        <v>5</v>
      </c>
      <c r="I434" s="19"/>
      <c r="J434" s="19"/>
      <c r="K434" s="19">
        <v>5</v>
      </c>
      <c r="L434" s="19"/>
    </row>
    <row r="435" spans="1:12" s="15" customFormat="1" ht="31.15" customHeight="1">
      <c r="A435" s="14"/>
      <c r="B435" s="32"/>
      <c r="C435" s="82"/>
      <c r="D435" s="82"/>
      <c r="E435" s="66">
        <v>43101</v>
      </c>
      <c r="F435" s="66">
        <v>43465</v>
      </c>
      <c r="G435" s="51" t="s">
        <v>33</v>
      </c>
      <c r="H435" s="64">
        <f>SUM(I435,J435,K435,L435)</f>
        <v>5</v>
      </c>
      <c r="I435" s="19"/>
      <c r="J435" s="19"/>
      <c r="K435" s="19">
        <v>5</v>
      </c>
      <c r="L435" s="19"/>
    </row>
    <row r="436" spans="1:12" s="15" customFormat="1" ht="30.6" customHeight="1">
      <c r="A436" s="14"/>
      <c r="B436" s="32"/>
      <c r="C436" s="82"/>
      <c r="D436" s="82"/>
      <c r="E436" s="66">
        <v>43466</v>
      </c>
      <c r="F436" s="66">
        <v>43830</v>
      </c>
      <c r="G436" s="51" t="s">
        <v>34</v>
      </c>
      <c r="H436" s="64">
        <v>37</v>
      </c>
      <c r="I436" s="19"/>
      <c r="J436" s="19"/>
      <c r="K436" s="19">
        <v>37</v>
      </c>
      <c r="L436" s="19"/>
    </row>
    <row r="437" spans="1:12" s="15" customFormat="1" ht="31.15" customHeight="1">
      <c r="A437" s="14"/>
      <c r="B437" s="32"/>
      <c r="C437" s="82"/>
      <c r="D437" s="82"/>
      <c r="E437" s="66">
        <v>43831</v>
      </c>
      <c r="F437" s="66">
        <v>44196</v>
      </c>
      <c r="G437" s="51" t="s">
        <v>35</v>
      </c>
      <c r="H437" s="64">
        <f>SUM(I437,J437,K437,L437)</f>
        <v>37</v>
      </c>
      <c r="I437" s="19"/>
      <c r="J437" s="19"/>
      <c r="K437" s="19">
        <v>37</v>
      </c>
      <c r="L437" s="19"/>
    </row>
    <row r="438" spans="1:12" s="15" customFormat="1" ht="31.15" customHeight="1">
      <c r="A438" s="14"/>
      <c r="B438" s="32"/>
      <c r="C438" s="82"/>
      <c r="D438" s="82"/>
      <c r="E438" s="66">
        <v>44197</v>
      </c>
      <c r="F438" s="66">
        <v>44561</v>
      </c>
      <c r="G438" s="51" t="s">
        <v>123</v>
      </c>
      <c r="H438" s="64">
        <v>37</v>
      </c>
      <c r="I438" s="19"/>
      <c r="J438" s="19"/>
      <c r="K438" s="19">
        <v>37</v>
      </c>
      <c r="L438" s="19"/>
    </row>
    <row r="439" spans="1:12" s="15" customFormat="1" ht="31.15" customHeight="1">
      <c r="A439" s="14"/>
      <c r="B439" s="32"/>
      <c r="C439" s="78" t="s">
        <v>29</v>
      </c>
      <c r="D439" s="82" t="s">
        <v>23</v>
      </c>
      <c r="E439" s="60">
        <v>42370</v>
      </c>
      <c r="F439" s="60">
        <v>42735</v>
      </c>
      <c r="G439" s="44" t="s">
        <v>20</v>
      </c>
      <c r="H439" s="52">
        <f t="shared" ref="H439:L442" si="32">SUM(H445,H523)</f>
        <v>2577.52</v>
      </c>
      <c r="I439" s="52">
        <f t="shared" si="32"/>
        <v>0</v>
      </c>
      <c r="J439" s="52">
        <f t="shared" si="32"/>
        <v>702.67</v>
      </c>
      <c r="K439" s="52">
        <f t="shared" si="32"/>
        <v>1874.85</v>
      </c>
      <c r="L439" s="52">
        <f t="shared" si="32"/>
        <v>0</v>
      </c>
    </row>
    <row r="440" spans="1:12" s="15" customFormat="1" ht="31.15" customHeight="1">
      <c r="A440" s="14"/>
      <c r="B440" s="32"/>
      <c r="C440" s="78"/>
      <c r="D440" s="82"/>
      <c r="E440" s="60">
        <v>42736</v>
      </c>
      <c r="F440" s="60">
        <v>43100</v>
      </c>
      <c r="G440" s="44" t="s">
        <v>32</v>
      </c>
      <c r="H440" s="52">
        <f t="shared" si="32"/>
        <v>2752.7</v>
      </c>
      <c r="I440" s="52">
        <f t="shared" si="32"/>
        <v>0</v>
      </c>
      <c r="J440" s="52">
        <f t="shared" si="32"/>
        <v>874.69999999999993</v>
      </c>
      <c r="K440" s="52">
        <f t="shared" si="32"/>
        <v>1878</v>
      </c>
      <c r="L440" s="52">
        <f t="shared" si="32"/>
        <v>0</v>
      </c>
    </row>
    <row r="441" spans="1:12" s="15" customFormat="1" ht="31.15" customHeight="1">
      <c r="A441" s="14"/>
      <c r="B441" s="32"/>
      <c r="C441" s="78"/>
      <c r="D441" s="82"/>
      <c r="E441" s="60">
        <v>43101</v>
      </c>
      <c r="F441" s="60">
        <v>43465</v>
      </c>
      <c r="G441" s="44" t="s">
        <v>33</v>
      </c>
      <c r="H441" s="52">
        <f t="shared" si="32"/>
        <v>3043.3</v>
      </c>
      <c r="I441" s="52">
        <f t="shared" si="32"/>
        <v>0</v>
      </c>
      <c r="J441" s="52">
        <f t="shared" si="32"/>
        <v>561.79999999999995</v>
      </c>
      <c r="K441" s="52">
        <f t="shared" si="32"/>
        <v>2481.5</v>
      </c>
      <c r="L441" s="52">
        <f t="shared" si="32"/>
        <v>0</v>
      </c>
    </row>
    <row r="442" spans="1:12" s="15" customFormat="1" ht="31.15" customHeight="1">
      <c r="A442" s="14"/>
      <c r="B442" s="32"/>
      <c r="C442" s="78"/>
      <c r="D442" s="82"/>
      <c r="E442" s="60">
        <v>43466</v>
      </c>
      <c r="F442" s="60">
        <v>43830</v>
      </c>
      <c r="G442" s="44" t="s">
        <v>34</v>
      </c>
      <c r="H442" s="52">
        <f>SUM(H448,H526)</f>
        <v>6389.9</v>
      </c>
      <c r="I442" s="52">
        <f t="shared" si="32"/>
        <v>0</v>
      </c>
      <c r="J442" s="52">
        <f>SUM(J448,J526)</f>
        <v>3458.4</v>
      </c>
      <c r="K442" s="52">
        <f t="shared" si="32"/>
        <v>2931.5</v>
      </c>
      <c r="L442" s="52">
        <f t="shared" si="32"/>
        <v>0</v>
      </c>
    </row>
    <row r="443" spans="1:12" s="15" customFormat="1" ht="31.15" customHeight="1">
      <c r="A443" s="14"/>
      <c r="B443" s="32"/>
      <c r="C443" s="78"/>
      <c r="D443" s="82"/>
      <c r="E443" s="60">
        <v>43831</v>
      </c>
      <c r="F443" s="60">
        <v>44196</v>
      </c>
      <c r="G443" s="44" t="s">
        <v>35</v>
      </c>
      <c r="H443" s="52">
        <f>J443+K443</f>
        <v>3163.5</v>
      </c>
      <c r="I443" s="52">
        <f>SUM(I448,I526)</f>
        <v>0</v>
      </c>
      <c r="J443" s="52">
        <f>J449+J527</f>
        <v>727</v>
      </c>
      <c r="K443" s="52">
        <f>K449+K528</f>
        <v>2436.5</v>
      </c>
      <c r="L443" s="52">
        <f>SUM(L448,L526)</f>
        <v>0</v>
      </c>
    </row>
    <row r="444" spans="1:12" s="15" customFormat="1" ht="31.15" customHeight="1">
      <c r="A444" s="14"/>
      <c r="B444" s="32"/>
      <c r="C444" s="78"/>
      <c r="D444" s="82"/>
      <c r="E444" s="60">
        <v>44197</v>
      </c>
      <c r="F444" s="60">
        <v>44561</v>
      </c>
      <c r="G444" s="44" t="s">
        <v>123</v>
      </c>
      <c r="H444" s="52">
        <f>H450+H528</f>
        <v>3163.5</v>
      </c>
      <c r="I444" s="52">
        <v>0</v>
      </c>
      <c r="J444" s="52">
        <f>J450+J528</f>
        <v>727</v>
      </c>
      <c r="K444" s="52">
        <f>K450+K528</f>
        <v>2436.5</v>
      </c>
      <c r="L444" s="52">
        <v>0</v>
      </c>
    </row>
    <row r="445" spans="1:12" s="15" customFormat="1" ht="31.15" customHeight="1">
      <c r="A445" s="14"/>
      <c r="B445" s="32"/>
      <c r="C445" s="104" t="s">
        <v>77</v>
      </c>
      <c r="D445" s="82" t="s">
        <v>23</v>
      </c>
      <c r="E445" s="69">
        <v>42370</v>
      </c>
      <c r="F445" s="69">
        <v>42735</v>
      </c>
      <c r="G445" s="45" t="s">
        <v>20</v>
      </c>
      <c r="H445" s="52">
        <f t="shared" ref="H445:L446" si="33">SUM(H451,H457,H463,H469,H475,H481,H487,H493,H499,H505,H511)</f>
        <v>1773.1200000000001</v>
      </c>
      <c r="I445" s="52">
        <f t="shared" si="33"/>
        <v>0</v>
      </c>
      <c r="J445" s="52">
        <f t="shared" si="33"/>
        <v>404.27</v>
      </c>
      <c r="K445" s="52">
        <f t="shared" si="33"/>
        <v>1368.85</v>
      </c>
      <c r="L445" s="52">
        <f t="shared" si="33"/>
        <v>0</v>
      </c>
    </row>
    <row r="446" spans="1:12" s="15" customFormat="1" ht="31.15" customHeight="1">
      <c r="A446" s="14"/>
      <c r="B446" s="32"/>
      <c r="C446" s="104"/>
      <c r="D446" s="82"/>
      <c r="E446" s="69">
        <v>42736</v>
      </c>
      <c r="F446" s="69">
        <v>43100</v>
      </c>
      <c r="G446" s="45" t="s">
        <v>32</v>
      </c>
      <c r="H446" s="52">
        <f t="shared" si="33"/>
        <v>1931.3</v>
      </c>
      <c r="I446" s="52">
        <f t="shared" si="33"/>
        <v>0</v>
      </c>
      <c r="J446" s="52">
        <f t="shared" si="33"/>
        <v>576.29999999999995</v>
      </c>
      <c r="K446" s="52">
        <f t="shared" si="33"/>
        <v>1355</v>
      </c>
      <c r="L446" s="52">
        <f t="shared" si="33"/>
        <v>0</v>
      </c>
    </row>
    <row r="447" spans="1:12" s="15" customFormat="1" ht="31.15" customHeight="1">
      <c r="A447" s="14"/>
      <c r="B447" s="32"/>
      <c r="C447" s="104"/>
      <c r="D447" s="82"/>
      <c r="E447" s="69">
        <v>43101</v>
      </c>
      <c r="F447" s="69">
        <v>43465</v>
      </c>
      <c r="G447" s="45" t="s">
        <v>33</v>
      </c>
      <c r="H447" s="52">
        <f>SUM(H453,H459,H465,H471,H477,H483,H489,H495,H501,H507,H513)</f>
        <v>2254</v>
      </c>
      <c r="I447" s="52">
        <f>SUM(I453,I459,I465,I471,I477,I483,I489,I495,I501)</f>
        <v>0</v>
      </c>
      <c r="J447" s="52">
        <v>309.5</v>
      </c>
      <c r="K447" s="52">
        <f>SUM(K453,K459,K465,K471,K477,K483,K489,K495,K501,K507,K513)</f>
        <v>1944.5</v>
      </c>
      <c r="L447" s="52">
        <f>SUM(L453,L459,L465,L471,L477,L483,L489,L495,L501)</f>
        <v>0</v>
      </c>
    </row>
    <row r="448" spans="1:12" s="15" customFormat="1" ht="31.15" customHeight="1">
      <c r="A448" s="14"/>
      <c r="B448" s="32"/>
      <c r="C448" s="104"/>
      <c r="D448" s="82"/>
      <c r="E448" s="69">
        <v>43466</v>
      </c>
      <c r="F448" s="69">
        <v>43830</v>
      </c>
      <c r="G448" s="45" t="s">
        <v>34</v>
      </c>
      <c r="H448" s="52">
        <f>SUM(H454,H460,H466,H472,H478,H484,H490,H496,H502,H508,H514)+H520</f>
        <v>5431.5</v>
      </c>
      <c r="I448" s="52">
        <f>SUM(I454,I460,I466,I472,I478,I484,I490,I496,I502)</f>
        <v>0</v>
      </c>
      <c r="J448" s="52">
        <f>J454+J460+J466+J472+J478+J484+J490+J496+J502+J508+J514+J520</f>
        <v>3060</v>
      </c>
      <c r="K448" s="52">
        <f>K454+K460+K466+K472+K478+K484+K490+K496+K502+K508+K514+K520</f>
        <v>2371.5</v>
      </c>
      <c r="L448" s="52">
        <f>SUM(L454,L460,L466,L472,L478,L484,L490,L496,L502)</f>
        <v>0</v>
      </c>
    </row>
    <row r="449" spans="1:12" s="15" customFormat="1" ht="31.15" customHeight="1">
      <c r="A449" s="14"/>
      <c r="B449" s="32"/>
      <c r="C449" s="104"/>
      <c r="D449" s="82"/>
      <c r="E449" s="69">
        <v>43831</v>
      </c>
      <c r="F449" s="69">
        <v>44196</v>
      </c>
      <c r="G449" s="45" t="s">
        <v>35</v>
      </c>
      <c r="H449" s="52">
        <f>H455+H461+H467+H473+H479+H485+H491+H497+H503+H509+H515</f>
        <v>2217.1</v>
      </c>
      <c r="I449" s="52">
        <f>SUM(I454,I460,I466,I472,I478,I484,I490,I496,I502)</f>
        <v>0</v>
      </c>
      <c r="J449" s="52">
        <f>J455+J461+J467+J473+J479+J485+J491+J497+J503+J509+J515+J521</f>
        <v>328.6</v>
      </c>
      <c r="K449" s="52">
        <f>K455+K461+K467+K473+K479+K485+K491+K497+K503+K509+K515</f>
        <v>1888.5</v>
      </c>
      <c r="L449" s="52">
        <f>SUM(L454,L460,L466,L472,L478,L484,L490,L496,L502)</f>
        <v>0</v>
      </c>
    </row>
    <row r="450" spans="1:12" s="15" customFormat="1" ht="31.15" customHeight="1">
      <c r="A450" s="14"/>
      <c r="B450" s="32"/>
      <c r="C450" s="104"/>
      <c r="D450" s="82"/>
      <c r="E450" s="69">
        <v>44197</v>
      </c>
      <c r="F450" s="69">
        <v>44561</v>
      </c>
      <c r="G450" s="45" t="s">
        <v>123</v>
      </c>
      <c r="H450" s="52">
        <f>H456+H462+H468+H474+H480+H486+H492+H498+H504+H510+H516</f>
        <v>2217.1</v>
      </c>
      <c r="I450" s="52">
        <v>0</v>
      </c>
      <c r="J450" s="52">
        <f>J456+J462+J468+J474+J480+J486+J492+J498+J504+J510+J516+J522</f>
        <v>328.6</v>
      </c>
      <c r="K450" s="52">
        <f>K456+K462+K468+K474+K480+K486+K492+K498+K504+K510+K516</f>
        <v>1888.5</v>
      </c>
      <c r="L450" s="52">
        <v>0</v>
      </c>
    </row>
    <row r="451" spans="1:12" s="15" customFormat="1" ht="31.15" customHeight="1">
      <c r="A451" s="14"/>
      <c r="B451" s="32"/>
      <c r="C451" s="82" t="s">
        <v>95</v>
      </c>
      <c r="D451" s="82" t="s">
        <v>23</v>
      </c>
      <c r="E451" s="66">
        <v>42370</v>
      </c>
      <c r="F451" s="66">
        <v>42735</v>
      </c>
      <c r="G451" s="51" t="s">
        <v>20</v>
      </c>
      <c r="H451" s="64">
        <f>SUM(I451,J451,K451,L451)</f>
        <v>68</v>
      </c>
      <c r="I451" s="19"/>
      <c r="J451" s="19"/>
      <c r="K451" s="19">
        <v>68</v>
      </c>
      <c r="L451" s="19"/>
    </row>
    <row r="452" spans="1:12" s="15" customFormat="1" ht="31.15" customHeight="1">
      <c r="A452" s="14"/>
      <c r="B452" s="32"/>
      <c r="C452" s="82"/>
      <c r="D452" s="82"/>
      <c r="E452" s="66">
        <v>42736</v>
      </c>
      <c r="F452" s="66">
        <v>43100</v>
      </c>
      <c r="G452" s="51" t="s">
        <v>32</v>
      </c>
      <c r="H452" s="64">
        <f>SUM(I452,J452,K452,L452)</f>
        <v>70</v>
      </c>
      <c r="I452" s="19"/>
      <c r="J452" s="19"/>
      <c r="K452" s="19">
        <v>70</v>
      </c>
      <c r="L452" s="19"/>
    </row>
    <row r="453" spans="1:12" s="15" customFormat="1" ht="31.15" customHeight="1">
      <c r="A453" s="14"/>
      <c r="B453" s="32"/>
      <c r="C453" s="82"/>
      <c r="D453" s="82"/>
      <c r="E453" s="66">
        <v>43101</v>
      </c>
      <c r="F453" s="66">
        <v>43465</v>
      </c>
      <c r="G453" s="51" t="s">
        <v>33</v>
      </c>
      <c r="H453" s="64">
        <v>80</v>
      </c>
      <c r="I453" s="19"/>
      <c r="J453" s="19"/>
      <c r="K453" s="19">
        <v>80</v>
      </c>
      <c r="L453" s="19"/>
    </row>
    <row r="454" spans="1:12" s="15" customFormat="1" ht="30.6" customHeight="1">
      <c r="A454" s="14"/>
      <c r="B454" s="32"/>
      <c r="C454" s="82"/>
      <c r="D454" s="82"/>
      <c r="E454" s="66">
        <v>43466</v>
      </c>
      <c r="F454" s="66">
        <v>43830</v>
      </c>
      <c r="G454" s="51" t="s">
        <v>34</v>
      </c>
      <c r="H454" s="64">
        <f>SUM(I454,J454,K454,L454)</f>
        <v>515.37</v>
      </c>
      <c r="I454" s="19"/>
      <c r="J454" s="19"/>
      <c r="K454" s="19">
        <v>515.37</v>
      </c>
      <c r="L454" s="19"/>
    </row>
    <row r="455" spans="1:12" s="15" customFormat="1" ht="31.15" customHeight="1">
      <c r="A455" s="14"/>
      <c r="B455" s="32"/>
      <c r="C455" s="82"/>
      <c r="D455" s="82"/>
      <c r="E455" s="66">
        <v>43831</v>
      </c>
      <c r="F455" s="66">
        <v>44196</v>
      </c>
      <c r="G455" s="51" t="s">
        <v>35</v>
      </c>
      <c r="H455" s="64">
        <f>SUM(I455,J455,K455,L455)</f>
        <v>80</v>
      </c>
      <c r="I455" s="19"/>
      <c r="J455" s="19"/>
      <c r="K455" s="19">
        <v>80</v>
      </c>
      <c r="L455" s="19"/>
    </row>
    <row r="456" spans="1:12" s="15" customFormat="1" ht="31.15" customHeight="1">
      <c r="A456" s="14"/>
      <c r="B456" s="32"/>
      <c r="C456" s="82"/>
      <c r="D456" s="82"/>
      <c r="E456" s="66">
        <v>44197</v>
      </c>
      <c r="F456" s="66">
        <v>44561</v>
      </c>
      <c r="G456" s="51" t="s">
        <v>123</v>
      </c>
      <c r="H456" s="64">
        <v>80</v>
      </c>
      <c r="I456" s="19"/>
      <c r="J456" s="19"/>
      <c r="K456" s="19">
        <v>80</v>
      </c>
      <c r="L456" s="19"/>
    </row>
    <row r="457" spans="1:12" s="15" customFormat="1" ht="31.15" customHeight="1">
      <c r="A457" s="14"/>
      <c r="B457" s="32"/>
      <c r="C457" s="82" t="s">
        <v>96</v>
      </c>
      <c r="D457" s="82" t="s">
        <v>23</v>
      </c>
      <c r="E457" s="66">
        <v>42370</v>
      </c>
      <c r="F457" s="66">
        <v>42735</v>
      </c>
      <c r="G457" s="51" t="s">
        <v>20</v>
      </c>
      <c r="H457" s="64">
        <f>SUM(I457,J457,K457,L457)</f>
        <v>490</v>
      </c>
      <c r="I457" s="19"/>
      <c r="J457" s="19"/>
      <c r="K457" s="19">
        <v>490</v>
      </c>
      <c r="L457" s="19"/>
    </row>
    <row r="458" spans="1:12" s="15" customFormat="1" ht="31.15" customHeight="1">
      <c r="A458" s="14"/>
      <c r="B458" s="32"/>
      <c r="C458" s="82"/>
      <c r="D458" s="82"/>
      <c r="E458" s="66">
        <v>42736</v>
      </c>
      <c r="F458" s="66">
        <v>43100</v>
      </c>
      <c r="G458" s="51" t="s">
        <v>32</v>
      </c>
      <c r="H458" s="64">
        <f>SUM(I458,J458,K458,L458)</f>
        <v>409.5</v>
      </c>
      <c r="I458" s="19"/>
      <c r="J458" s="19"/>
      <c r="K458" s="19">
        <v>409.5</v>
      </c>
      <c r="L458" s="19"/>
    </row>
    <row r="459" spans="1:12" s="15" customFormat="1" ht="30.6" customHeight="1">
      <c r="A459" s="14"/>
      <c r="B459" s="32"/>
      <c r="C459" s="82"/>
      <c r="D459" s="82"/>
      <c r="E459" s="66">
        <v>43101</v>
      </c>
      <c r="F459" s="66">
        <v>43465</v>
      </c>
      <c r="G459" s="51" t="s">
        <v>33</v>
      </c>
      <c r="H459" s="64">
        <f>SUM(I459,J459,K459,L459)</f>
        <v>748.5</v>
      </c>
      <c r="I459" s="19"/>
      <c r="J459" s="19"/>
      <c r="K459" s="19">
        <v>748.5</v>
      </c>
      <c r="L459" s="19"/>
    </row>
    <row r="460" spans="1:12" s="15" customFormat="1" ht="31.15" customHeight="1">
      <c r="A460" s="14"/>
      <c r="B460" s="32"/>
      <c r="C460" s="82"/>
      <c r="D460" s="82"/>
      <c r="E460" s="66">
        <v>43466</v>
      </c>
      <c r="F460" s="66">
        <v>43830</v>
      </c>
      <c r="G460" s="51" t="s">
        <v>34</v>
      </c>
      <c r="H460" s="64">
        <f>SUM(I460,J460,K460,L460)</f>
        <v>569.5</v>
      </c>
      <c r="I460" s="19"/>
      <c r="J460" s="19"/>
      <c r="K460" s="19">
        <v>569.5</v>
      </c>
      <c r="L460" s="19"/>
    </row>
    <row r="461" spans="1:12" s="15" customFormat="1" ht="31.15" customHeight="1">
      <c r="A461" s="14"/>
      <c r="B461" s="32"/>
      <c r="C461" s="82"/>
      <c r="D461" s="82"/>
      <c r="E461" s="66">
        <v>43831</v>
      </c>
      <c r="F461" s="66">
        <v>44196</v>
      </c>
      <c r="G461" s="51" t="s">
        <v>35</v>
      </c>
      <c r="H461" s="64">
        <f>SUM(I461,J461,K461,L461)</f>
        <v>619.5</v>
      </c>
      <c r="I461" s="19"/>
      <c r="J461" s="19"/>
      <c r="K461" s="19">
        <v>619.5</v>
      </c>
      <c r="L461" s="19"/>
    </row>
    <row r="462" spans="1:12" s="15" customFormat="1" ht="31.15" customHeight="1">
      <c r="A462" s="14"/>
      <c r="B462" s="32"/>
      <c r="C462" s="82"/>
      <c r="D462" s="82"/>
      <c r="E462" s="66">
        <v>44197</v>
      </c>
      <c r="F462" s="66">
        <v>44561</v>
      </c>
      <c r="G462" s="51" t="s">
        <v>123</v>
      </c>
      <c r="H462" s="64">
        <v>619.5</v>
      </c>
      <c r="I462" s="19"/>
      <c r="J462" s="19"/>
      <c r="K462" s="19">
        <v>619.5</v>
      </c>
      <c r="L462" s="19"/>
    </row>
    <row r="463" spans="1:12" s="15" customFormat="1" ht="31.15" customHeight="1">
      <c r="A463" s="14"/>
      <c r="B463" s="32"/>
      <c r="C463" s="82" t="s">
        <v>94</v>
      </c>
      <c r="D463" s="82" t="s">
        <v>23</v>
      </c>
      <c r="E463" s="66">
        <v>42370</v>
      </c>
      <c r="F463" s="66">
        <v>42735</v>
      </c>
      <c r="G463" s="51" t="s">
        <v>20</v>
      </c>
      <c r="H463" s="64">
        <f>SUM(I463,J463,K463,L463)</f>
        <v>144.85</v>
      </c>
      <c r="I463" s="19"/>
      <c r="J463" s="19"/>
      <c r="K463" s="19">
        <v>144.85</v>
      </c>
      <c r="L463" s="19"/>
    </row>
    <row r="464" spans="1:12" s="15" customFormat="1" ht="31.15" customHeight="1">
      <c r="A464" s="14"/>
      <c r="B464" s="32"/>
      <c r="C464" s="82"/>
      <c r="D464" s="82"/>
      <c r="E464" s="66">
        <v>42736</v>
      </c>
      <c r="F464" s="66">
        <v>43100</v>
      </c>
      <c r="G464" s="51" t="s">
        <v>32</v>
      </c>
      <c r="H464" s="64">
        <f>SUM(I464,J464,K464,L464)</f>
        <v>200</v>
      </c>
      <c r="I464" s="19"/>
      <c r="J464" s="19"/>
      <c r="K464" s="19">
        <v>200</v>
      </c>
      <c r="L464" s="19"/>
    </row>
    <row r="465" spans="1:12" s="15" customFormat="1" ht="31.15" customHeight="1">
      <c r="A465" s="14"/>
      <c r="B465" s="32"/>
      <c r="C465" s="82"/>
      <c r="D465" s="82"/>
      <c r="E465" s="66">
        <v>43101</v>
      </c>
      <c r="F465" s="66">
        <v>43465</v>
      </c>
      <c r="G465" s="51" t="s">
        <v>33</v>
      </c>
      <c r="H465" s="64">
        <f>SUM(I465,J465,K465,L465)</f>
        <v>200</v>
      </c>
      <c r="I465" s="19"/>
      <c r="J465" s="19"/>
      <c r="K465" s="19">
        <v>200</v>
      </c>
      <c r="L465" s="19"/>
    </row>
    <row r="466" spans="1:12" s="15" customFormat="1" ht="31.15" customHeight="1">
      <c r="A466" s="14"/>
      <c r="B466" s="32"/>
      <c r="C466" s="82"/>
      <c r="D466" s="82"/>
      <c r="E466" s="66">
        <v>43466</v>
      </c>
      <c r="F466" s="66">
        <v>43830</v>
      </c>
      <c r="G466" s="51" t="s">
        <v>34</v>
      </c>
      <c r="H466" s="64">
        <f>SUM(I466,J466,K466,L466)</f>
        <v>89.6</v>
      </c>
      <c r="I466" s="19"/>
      <c r="J466" s="19"/>
      <c r="K466" s="19">
        <v>89.6</v>
      </c>
      <c r="L466" s="19"/>
    </row>
    <row r="467" spans="1:12" s="15" customFormat="1" ht="31.15" customHeight="1">
      <c r="A467" s="14"/>
      <c r="B467" s="32"/>
      <c r="C467" s="82"/>
      <c r="D467" s="82"/>
      <c r="E467" s="66">
        <v>43831</v>
      </c>
      <c r="F467" s="66">
        <v>44196</v>
      </c>
      <c r="G467" s="51" t="s">
        <v>35</v>
      </c>
      <c r="H467" s="64">
        <f>SUM(I467,J467,K467,L467)</f>
        <v>175</v>
      </c>
      <c r="I467" s="19"/>
      <c r="J467" s="19"/>
      <c r="K467" s="19">
        <v>175</v>
      </c>
      <c r="L467" s="19"/>
    </row>
    <row r="468" spans="1:12" s="15" customFormat="1" ht="31.15" customHeight="1">
      <c r="A468" s="14"/>
      <c r="B468" s="32"/>
      <c r="C468" s="82"/>
      <c r="D468" s="82"/>
      <c r="E468" s="66">
        <v>44197</v>
      </c>
      <c r="F468" s="66">
        <v>44561</v>
      </c>
      <c r="G468" s="51" t="s">
        <v>123</v>
      </c>
      <c r="H468" s="64">
        <v>175</v>
      </c>
      <c r="I468" s="19"/>
      <c r="J468" s="19"/>
      <c r="K468" s="19">
        <v>175</v>
      </c>
      <c r="L468" s="19"/>
    </row>
    <row r="469" spans="1:12" s="15" customFormat="1" ht="31.15" customHeight="1">
      <c r="A469" s="14"/>
      <c r="B469" s="32"/>
      <c r="C469" s="82" t="s">
        <v>97</v>
      </c>
      <c r="D469" s="82" t="s">
        <v>23</v>
      </c>
      <c r="E469" s="66">
        <v>42370</v>
      </c>
      <c r="F469" s="66">
        <v>42735</v>
      </c>
      <c r="G469" s="51" t="s">
        <v>20</v>
      </c>
      <c r="H469" s="64">
        <f>SUM(I469,J469,K469,L469)</f>
        <v>80</v>
      </c>
      <c r="I469" s="19"/>
      <c r="J469" s="19"/>
      <c r="K469" s="19">
        <v>80</v>
      </c>
      <c r="L469" s="19"/>
    </row>
    <row r="470" spans="1:12" s="15" customFormat="1" ht="31.15" customHeight="1">
      <c r="A470" s="14"/>
      <c r="B470" s="32"/>
      <c r="C470" s="82"/>
      <c r="D470" s="82"/>
      <c r="E470" s="66">
        <v>42736</v>
      </c>
      <c r="F470" s="66">
        <v>43100</v>
      </c>
      <c r="G470" s="51" t="s">
        <v>32</v>
      </c>
      <c r="H470" s="64">
        <f>SUM(I470,J470,K470,L470)</f>
        <v>100</v>
      </c>
      <c r="I470" s="19"/>
      <c r="J470" s="19"/>
      <c r="K470" s="19">
        <v>100</v>
      </c>
      <c r="L470" s="19"/>
    </row>
    <row r="471" spans="1:12" s="15" customFormat="1" ht="31.15" customHeight="1">
      <c r="A471" s="14"/>
      <c r="B471" s="32"/>
      <c r="C471" s="82"/>
      <c r="D471" s="82"/>
      <c r="E471" s="66">
        <v>43101</v>
      </c>
      <c r="F471" s="66">
        <v>43465</v>
      </c>
      <c r="G471" s="51" t="s">
        <v>33</v>
      </c>
      <c r="H471" s="64">
        <v>110</v>
      </c>
      <c r="I471" s="19"/>
      <c r="J471" s="19"/>
      <c r="K471" s="19">
        <v>110</v>
      </c>
      <c r="L471" s="19"/>
    </row>
    <row r="472" spans="1:12" s="15" customFormat="1" ht="31.15" customHeight="1">
      <c r="A472" s="14"/>
      <c r="B472" s="32"/>
      <c r="C472" s="82"/>
      <c r="D472" s="82"/>
      <c r="E472" s="66">
        <v>43466</v>
      </c>
      <c r="F472" s="66">
        <v>43830</v>
      </c>
      <c r="G472" s="51" t="s">
        <v>34</v>
      </c>
      <c r="H472" s="64">
        <f>SUM(I472,J472,K472,L472)</f>
        <v>66</v>
      </c>
      <c r="I472" s="19"/>
      <c r="J472" s="19"/>
      <c r="K472" s="19">
        <v>66</v>
      </c>
      <c r="L472" s="19"/>
    </row>
    <row r="473" spans="1:12" s="15" customFormat="1" ht="30.6" customHeight="1">
      <c r="A473" s="14"/>
      <c r="B473" s="32"/>
      <c r="C473" s="82"/>
      <c r="D473" s="82"/>
      <c r="E473" s="66">
        <v>43831</v>
      </c>
      <c r="F473" s="66">
        <v>44196</v>
      </c>
      <c r="G473" s="51" t="s">
        <v>35</v>
      </c>
      <c r="H473" s="64">
        <f>SUM(I473,J473,K473,L473)</f>
        <v>120</v>
      </c>
      <c r="I473" s="19"/>
      <c r="J473" s="19"/>
      <c r="K473" s="19">
        <v>120</v>
      </c>
      <c r="L473" s="19"/>
    </row>
    <row r="474" spans="1:12" s="15" customFormat="1" ht="30.6" customHeight="1">
      <c r="A474" s="14"/>
      <c r="B474" s="32"/>
      <c r="C474" s="82"/>
      <c r="D474" s="82"/>
      <c r="E474" s="66">
        <v>44197</v>
      </c>
      <c r="F474" s="66">
        <v>44561</v>
      </c>
      <c r="G474" s="51" t="s">
        <v>123</v>
      </c>
      <c r="H474" s="64">
        <v>120</v>
      </c>
      <c r="I474" s="19"/>
      <c r="J474" s="19"/>
      <c r="K474" s="19">
        <v>120</v>
      </c>
      <c r="L474" s="19"/>
    </row>
    <row r="475" spans="1:12" s="15" customFormat="1" ht="30.6" customHeight="1">
      <c r="A475" s="14"/>
      <c r="B475" s="32"/>
      <c r="C475" s="82" t="s">
        <v>98</v>
      </c>
      <c r="D475" s="82" t="s">
        <v>23</v>
      </c>
      <c r="E475" s="66">
        <v>42370</v>
      </c>
      <c r="F475" s="66">
        <v>42735</v>
      </c>
      <c r="G475" s="51" t="s">
        <v>20</v>
      </c>
      <c r="H475" s="64">
        <f>SUM(I475,J475,K475,L475)</f>
        <v>242</v>
      </c>
      <c r="I475" s="19"/>
      <c r="J475" s="19"/>
      <c r="K475" s="19">
        <v>242</v>
      </c>
      <c r="L475" s="19"/>
    </row>
    <row r="476" spans="1:12" s="15" customFormat="1" ht="30.6" customHeight="1">
      <c r="A476" s="14"/>
      <c r="B476" s="32"/>
      <c r="C476" s="82"/>
      <c r="D476" s="82"/>
      <c r="E476" s="66">
        <v>42736</v>
      </c>
      <c r="F476" s="66">
        <v>43100</v>
      </c>
      <c r="G476" s="51" t="s">
        <v>32</v>
      </c>
      <c r="H476" s="64">
        <f>SUM(I476,J476,K476,L476)</f>
        <v>205</v>
      </c>
      <c r="I476" s="19"/>
      <c r="J476" s="19"/>
      <c r="K476" s="19">
        <v>205</v>
      </c>
      <c r="L476" s="19"/>
    </row>
    <row r="477" spans="1:12" s="15" customFormat="1" ht="30.6" customHeight="1">
      <c r="A477" s="14"/>
      <c r="B477" s="32"/>
      <c r="C477" s="82"/>
      <c r="D477" s="82"/>
      <c r="E477" s="66">
        <v>43101</v>
      </c>
      <c r="F477" s="66">
        <v>43465</v>
      </c>
      <c r="G477" s="51" t="s">
        <v>33</v>
      </c>
      <c r="H477" s="64">
        <f>SUM(I477,J477,K477,L477)</f>
        <v>205</v>
      </c>
      <c r="I477" s="19"/>
      <c r="J477" s="19"/>
      <c r="K477" s="19">
        <v>205</v>
      </c>
      <c r="L477" s="19"/>
    </row>
    <row r="478" spans="1:12" s="15" customFormat="1" ht="30.6" customHeight="1">
      <c r="A478" s="14"/>
      <c r="B478" s="32"/>
      <c r="C478" s="82"/>
      <c r="D478" s="82"/>
      <c r="E478" s="66">
        <v>43466</v>
      </c>
      <c r="F478" s="66">
        <v>43830</v>
      </c>
      <c r="G478" s="51" t="s">
        <v>34</v>
      </c>
      <c r="H478" s="64">
        <f>SUM(I478,J478,K478,L478)</f>
        <v>129.80000000000001</v>
      </c>
      <c r="I478" s="19"/>
      <c r="J478" s="19"/>
      <c r="K478" s="19">
        <v>129.80000000000001</v>
      </c>
      <c r="L478" s="19"/>
    </row>
    <row r="479" spans="1:12" s="15" customFormat="1" ht="30.6" customHeight="1">
      <c r="A479" s="14"/>
      <c r="B479" s="32"/>
      <c r="C479" s="82"/>
      <c r="D479" s="82"/>
      <c r="E479" s="66">
        <v>43831</v>
      </c>
      <c r="F479" s="66">
        <v>44196</v>
      </c>
      <c r="G479" s="51" t="s">
        <v>35</v>
      </c>
      <c r="H479" s="64">
        <f>SUM(I479,J479,K479,L479)</f>
        <v>180</v>
      </c>
      <c r="I479" s="19"/>
      <c r="J479" s="19"/>
      <c r="K479" s="19">
        <v>180</v>
      </c>
      <c r="L479" s="19"/>
    </row>
    <row r="480" spans="1:12" s="15" customFormat="1" ht="30.6" customHeight="1">
      <c r="A480" s="14"/>
      <c r="B480" s="32"/>
      <c r="C480" s="82"/>
      <c r="D480" s="82"/>
      <c r="E480" s="66">
        <v>44197</v>
      </c>
      <c r="F480" s="66">
        <v>44561</v>
      </c>
      <c r="G480" s="51" t="s">
        <v>123</v>
      </c>
      <c r="H480" s="64">
        <v>180</v>
      </c>
      <c r="I480" s="19"/>
      <c r="J480" s="19"/>
      <c r="K480" s="19">
        <v>180</v>
      </c>
      <c r="L480" s="19"/>
    </row>
    <row r="481" spans="1:12" s="15" customFormat="1" ht="30.6" customHeight="1">
      <c r="A481" s="14"/>
      <c r="B481" s="32"/>
      <c r="C481" s="82" t="s">
        <v>99</v>
      </c>
      <c r="D481" s="82" t="s">
        <v>23</v>
      </c>
      <c r="E481" s="66">
        <v>42370</v>
      </c>
      <c r="F481" s="66">
        <v>42735</v>
      </c>
      <c r="G481" s="51" t="s">
        <v>20</v>
      </c>
      <c r="H481" s="64">
        <f>SUM(I481,J481,K481,L481)</f>
        <v>10</v>
      </c>
      <c r="I481" s="19"/>
      <c r="J481" s="19"/>
      <c r="K481" s="19">
        <v>10</v>
      </c>
      <c r="L481" s="19"/>
    </row>
    <row r="482" spans="1:12" s="15" customFormat="1" ht="30.6" customHeight="1">
      <c r="A482" s="14"/>
      <c r="B482" s="32"/>
      <c r="C482" s="82"/>
      <c r="D482" s="82"/>
      <c r="E482" s="66">
        <v>42736</v>
      </c>
      <c r="F482" s="66">
        <v>43100</v>
      </c>
      <c r="G482" s="51" t="s">
        <v>32</v>
      </c>
      <c r="H482" s="64">
        <f>SUM(I482,J482,K482,L482)</f>
        <v>10</v>
      </c>
      <c r="I482" s="19"/>
      <c r="J482" s="19"/>
      <c r="K482" s="19">
        <v>10</v>
      </c>
      <c r="L482" s="19"/>
    </row>
    <row r="483" spans="1:12" s="15" customFormat="1" ht="30.6" customHeight="1">
      <c r="A483" s="14"/>
      <c r="B483" s="32"/>
      <c r="C483" s="82"/>
      <c r="D483" s="82"/>
      <c r="E483" s="66">
        <v>43101</v>
      </c>
      <c r="F483" s="66">
        <v>43465</v>
      </c>
      <c r="G483" s="51" t="s">
        <v>33</v>
      </c>
      <c r="H483" s="64">
        <v>50</v>
      </c>
      <c r="I483" s="19"/>
      <c r="J483" s="19"/>
      <c r="K483" s="19">
        <v>50</v>
      </c>
      <c r="L483" s="19"/>
    </row>
    <row r="484" spans="1:12" s="15" customFormat="1" ht="30.6" customHeight="1">
      <c r="A484" s="14"/>
      <c r="B484" s="32"/>
      <c r="C484" s="82"/>
      <c r="D484" s="82"/>
      <c r="E484" s="66">
        <v>43466</v>
      </c>
      <c r="F484" s="66">
        <v>43830</v>
      </c>
      <c r="G484" s="51" t="s">
        <v>34</v>
      </c>
      <c r="H484" s="64">
        <f>SUM(I484,J484,K484,L484)</f>
        <v>50</v>
      </c>
      <c r="I484" s="19"/>
      <c r="J484" s="19"/>
      <c r="K484" s="19">
        <v>50</v>
      </c>
      <c r="L484" s="19"/>
    </row>
    <row r="485" spans="1:12" s="15" customFormat="1" ht="31.15" customHeight="1">
      <c r="A485" s="14"/>
      <c r="B485" s="32"/>
      <c r="C485" s="82"/>
      <c r="D485" s="82"/>
      <c r="E485" s="66">
        <v>43831</v>
      </c>
      <c r="F485" s="66">
        <v>44196</v>
      </c>
      <c r="G485" s="51" t="s">
        <v>35</v>
      </c>
      <c r="H485" s="64">
        <f>SUM(I485,J485,K485,L485)</f>
        <v>50</v>
      </c>
      <c r="I485" s="19"/>
      <c r="J485" s="19"/>
      <c r="K485" s="19">
        <v>50</v>
      </c>
      <c r="L485" s="19"/>
    </row>
    <row r="486" spans="1:12" s="15" customFormat="1" ht="31.15" customHeight="1">
      <c r="A486" s="14"/>
      <c r="B486" s="32"/>
      <c r="C486" s="82"/>
      <c r="D486" s="82"/>
      <c r="E486" s="66">
        <v>44197</v>
      </c>
      <c r="F486" s="66">
        <v>44561</v>
      </c>
      <c r="G486" s="51" t="s">
        <v>123</v>
      </c>
      <c r="H486" s="64">
        <v>50</v>
      </c>
      <c r="I486" s="19"/>
      <c r="J486" s="19"/>
      <c r="K486" s="19">
        <v>50</v>
      </c>
      <c r="L486" s="19"/>
    </row>
    <row r="487" spans="1:12" s="15" customFormat="1" ht="30.6" customHeight="1">
      <c r="A487" s="14"/>
      <c r="B487" s="32"/>
      <c r="C487" s="80" t="s">
        <v>102</v>
      </c>
      <c r="D487" s="82" t="s">
        <v>23</v>
      </c>
      <c r="E487" s="66">
        <v>42370</v>
      </c>
      <c r="F487" s="66">
        <v>42735</v>
      </c>
      <c r="G487" s="51" t="s">
        <v>20</v>
      </c>
      <c r="H487" s="64">
        <f>SUM(I487,J487,K487,L487)</f>
        <v>213.2</v>
      </c>
      <c r="I487" s="19"/>
      <c r="J487" s="19">
        <v>183.2</v>
      </c>
      <c r="K487" s="19">
        <v>30</v>
      </c>
      <c r="L487" s="19"/>
    </row>
    <row r="488" spans="1:12" s="15" customFormat="1" ht="30.6" customHeight="1">
      <c r="A488" s="14"/>
      <c r="B488" s="32"/>
      <c r="C488" s="80"/>
      <c r="D488" s="82"/>
      <c r="E488" s="66">
        <v>42736</v>
      </c>
      <c r="F488" s="66">
        <v>43100</v>
      </c>
      <c r="G488" s="51" t="s">
        <v>32</v>
      </c>
      <c r="H488" s="64">
        <f>SUM(I488,J488,K488,L488)</f>
        <v>213.3</v>
      </c>
      <c r="I488" s="19"/>
      <c r="J488" s="19">
        <v>183.3</v>
      </c>
      <c r="K488" s="19">
        <v>30</v>
      </c>
      <c r="L488" s="19"/>
    </row>
    <row r="489" spans="1:12" s="15" customFormat="1" ht="31.15" customHeight="1">
      <c r="A489" s="14"/>
      <c r="B489" s="32"/>
      <c r="C489" s="80"/>
      <c r="D489" s="82"/>
      <c r="E489" s="66">
        <v>43101</v>
      </c>
      <c r="F489" s="66">
        <v>43465</v>
      </c>
      <c r="G489" s="51" t="s">
        <v>33</v>
      </c>
      <c r="H489" s="64">
        <v>100</v>
      </c>
      <c r="I489" s="19"/>
      <c r="J489" s="19">
        <v>0</v>
      </c>
      <c r="K489" s="19">
        <v>100</v>
      </c>
      <c r="L489" s="19"/>
    </row>
    <row r="490" spans="1:12" s="15" customFormat="1" ht="30.6" customHeight="1">
      <c r="A490" s="14"/>
      <c r="B490" s="32"/>
      <c r="C490" s="80"/>
      <c r="D490" s="82"/>
      <c r="E490" s="66">
        <v>43466</v>
      </c>
      <c r="F490" s="66">
        <v>43830</v>
      </c>
      <c r="G490" s="51" t="s">
        <v>34</v>
      </c>
      <c r="H490" s="64">
        <f>SUM(I490,J490,K490,L490)</f>
        <v>55</v>
      </c>
      <c r="I490" s="19"/>
      <c r="J490" s="19">
        <v>0</v>
      </c>
      <c r="K490" s="19">
        <v>55</v>
      </c>
      <c r="L490" s="19"/>
    </row>
    <row r="491" spans="1:12" s="15" customFormat="1" ht="30.6" customHeight="1">
      <c r="A491" s="14"/>
      <c r="B491" s="32"/>
      <c r="C491" s="80"/>
      <c r="D491" s="82"/>
      <c r="E491" s="66">
        <v>43831</v>
      </c>
      <c r="F491" s="66">
        <v>44196</v>
      </c>
      <c r="G491" s="51" t="s">
        <v>35</v>
      </c>
      <c r="H491" s="64">
        <f>SUM(I491,J491,K491,L491)</f>
        <v>100</v>
      </c>
      <c r="I491" s="19"/>
      <c r="J491" s="19"/>
      <c r="K491" s="19">
        <v>100</v>
      </c>
      <c r="L491" s="19"/>
    </row>
    <row r="492" spans="1:12" s="15" customFormat="1" ht="30.6" customHeight="1">
      <c r="A492" s="14"/>
      <c r="B492" s="32"/>
      <c r="C492" s="80"/>
      <c r="D492" s="82"/>
      <c r="E492" s="66">
        <v>44197</v>
      </c>
      <c r="F492" s="66">
        <v>44561</v>
      </c>
      <c r="G492" s="51" t="s">
        <v>123</v>
      </c>
      <c r="H492" s="64">
        <v>100</v>
      </c>
      <c r="I492" s="19"/>
      <c r="J492" s="19"/>
      <c r="K492" s="19">
        <v>100</v>
      </c>
      <c r="L492" s="19"/>
    </row>
    <row r="493" spans="1:12" s="15" customFormat="1" ht="31.15" customHeight="1">
      <c r="A493" s="14"/>
      <c r="B493" s="32"/>
      <c r="C493" s="82" t="s">
        <v>100</v>
      </c>
      <c r="D493" s="82" t="s">
        <v>23</v>
      </c>
      <c r="E493" s="66">
        <v>42370</v>
      </c>
      <c r="F493" s="66">
        <v>42735</v>
      </c>
      <c r="G493" s="51" t="s">
        <v>20</v>
      </c>
      <c r="H493" s="64">
        <f>SUM(I493,J493,K493,L493)</f>
        <v>10</v>
      </c>
      <c r="I493" s="19"/>
      <c r="J493" s="19"/>
      <c r="K493" s="19">
        <v>10</v>
      </c>
      <c r="L493" s="19"/>
    </row>
    <row r="494" spans="1:12" s="15" customFormat="1" ht="31.15" customHeight="1">
      <c r="A494" s="14"/>
      <c r="B494" s="32"/>
      <c r="C494" s="82"/>
      <c r="D494" s="82"/>
      <c r="E494" s="66">
        <v>42736</v>
      </c>
      <c r="F494" s="66">
        <v>43100</v>
      </c>
      <c r="G494" s="51" t="s">
        <v>32</v>
      </c>
      <c r="H494" s="64">
        <f>SUM(I494,J494,K494,L494)</f>
        <v>20</v>
      </c>
      <c r="I494" s="19"/>
      <c r="J494" s="19"/>
      <c r="K494" s="19">
        <v>20</v>
      </c>
      <c r="L494" s="19"/>
    </row>
    <row r="495" spans="1:12" s="15" customFormat="1" ht="31.15" customHeight="1">
      <c r="A495" s="14"/>
      <c r="B495" s="32"/>
      <c r="C495" s="82"/>
      <c r="D495" s="82"/>
      <c r="E495" s="66">
        <v>43101</v>
      </c>
      <c r="F495" s="66">
        <v>43465</v>
      </c>
      <c r="G495" s="51" t="s">
        <v>33</v>
      </c>
      <c r="H495" s="64">
        <v>150</v>
      </c>
      <c r="I495" s="19"/>
      <c r="J495" s="19"/>
      <c r="K495" s="19">
        <v>150</v>
      </c>
      <c r="L495" s="19"/>
    </row>
    <row r="496" spans="1:12" s="15" customFormat="1" ht="31.15" customHeight="1">
      <c r="A496" s="14"/>
      <c r="B496" s="32"/>
      <c r="C496" s="82"/>
      <c r="D496" s="82"/>
      <c r="E496" s="66">
        <v>43466</v>
      </c>
      <c r="F496" s="66">
        <v>43830</v>
      </c>
      <c r="G496" s="51" t="s">
        <v>34</v>
      </c>
      <c r="H496" s="64">
        <f>SUM(I496,J496,K496,L496)</f>
        <v>103.83</v>
      </c>
      <c r="I496" s="19"/>
      <c r="J496" s="19"/>
      <c r="K496" s="19">
        <v>103.83</v>
      </c>
      <c r="L496" s="19"/>
    </row>
    <row r="497" spans="1:12" s="15" customFormat="1" ht="30.6" customHeight="1">
      <c r="A497" s="14"/>
      <c r="B497" s="32"/>
      <c r="C497" s="82"/>
      <c r="D497" s="82"/>
      <c r="E497" s="66">
        <v>43831</v>
      </c>
      <c r="F497" s="66">
        <v>44196</v>
      </c>
      <c r="G497" s="51" t="s">
        <v>35</v>
      </c>
      <c r="H497" s="64">
        <f>SUM(I497,J497,K497,L497)</f>
        <v>150</v>
      </c>
      <c r="I497" s="19"/>
      <c r="J497" s="19"/>
      <c r="K497" s="19">
        <v>150</v>
      </c>
      <c r="L497" s="19"/>
    </row>
    <row r="498" spans="1:12" s="15" customFormat="1" ht="30.6" customHeight="1">
      <c r="A498" s="14"/>
      <c r="B498" s="32"/>
      <c r="C498" s="82"/>
      <c r="D498" s="82"/>
      <c r="E498" s="66">
        <v>44197</v>
      </c>
      <c r="F498" s="66">
        <v>44561</v>
      </c>
      <c r="G498" s="51" t="s">
        <v>123</v>
      </c>
      <c r="H498" s="64">
        <v>150</v>
      </c>
      <c r="I498" s="19"/>
      <c r="J498" s="19"/>
      <c r="K498" s="19">
        <v>150</v>
      </c>
      <c r="L498" s="19"/>
    </row>
    <row r="499" spans="1:12" s="15" customFormat="1" ht="31.15" customHeight="1">
      <c r="A499" s="14"/>
      <c r="B499" s="32"/>
      <c r="C499" s="80" t="s">
        <v>101</v>
      </c>
      <c r="D499" s="82" t="s">
        <v>23</v>
      </c>
      <c r="E499" s="66">
        <v>42370</v>
      </c>
      <c r="F499" s="66">
        <v>42735</v>
      </c>
      <c r="G499" s="51" t="s">
        <v>20</v>
      </c>
      <c r="H499" s="64">
        <f>SUM(I499,J499,K499,L499)</f>
        <v>270</v>
      </c>
      <c r="I499" s="19"/>
      <c r="J499" s="19"/>
      <c r="K499" s="19">
        <v>270</v>
      </c>
      <c r="L499" s="19"/>
    </row>
    <row r="500" spans="1:12" s="15" customFormat="1" ht="31.15" customHeight="1">
      <c r="A500" s="14"/>
      <c r="B500" s="32"/>
      <c r="C500" s="80"/>
      <c r="D500" s="82"/>
      <c r="E500" s="66">
        <v>42736</v>
      </c>
      <c r="F500" s="66">
        <v>43100</v>
      </c>
      <c r="G500" s="51" t="s">
        <v>32</v>
      </c>
      <c r="H500" s="64">
        <f>SUM(I500,J500,K500,L500)</f>
        <v>270</v>
      </c>
      <c r="I500" s="19"/>
      <c r="J500" s="19"/>
      <c r="K500" s="19">
        <v>270</v>
      </c>
      <c r="L500" s="19"/>
    </row>
    <row r="501" spans="1:12" s="15" customFormat="1" ht="31.15" customHeight="1">
      <c r="A501" s="14"/>
      <c r="B501" s="32"/>
      <c r="C501" s="80"/>
      <c r="D501" s="82"/>
      <c r="E501" s="66">
        <v>43101</v>
      </c>
      <c r="F501" s="66">
        <v>43465</v>
      </c>
      <c r="G501" s="51" t="s">
        <v>33</v>
      </c>
      <c r="H501" s="64">
        <f>SUM(I501,J501,K501,L501)</f>
        <v>270</v>
      </c>
      <c r="I501" s="19"/>
      <c r="J501" s="19"/>
      <c r="K501" s="19">
        <v>270</v>
      </c>
      <c r="L501" s="19"/>
    </row>
    <row r="502" spans="1:12" s="15" customFormat="1" ht="31.15" customHeight="1">
      <c r="A502" s="14"/>
      <c r="B502" s="32"/>
      <c r="C502" s="80"/>
      <c r="D502" s="82"/>
      <c r="E502" s="66">
        <v>43466</v>
      </c>
      <c r="F502" s="66">
        <v>43830</v>
      </c>
      <c r="G502" s="51" t="s">
        <v>34</v>
      </c>
      <c r="H502" s="64">
        <f>SUM(I502,J502,K502,L502)</f>
        <v>260</v>
      </c>
      <c r="I502" s="19"/>
      <c r="J502" s="19"/>
      <c r="K502" s="19">
        <v>260</v>
      </c>
      <c r="L502" s="19"/>
    </row>
    <row r="503" spans="1:12" s="15" customFormat="1" ht="32.450000000000003" customHeight="1">
      <c r="A503" s="14"/>
      <c r="B503" s="32"/>
      <c r="C503" s="80"/>
      <c r="D503" s="82"/>
      <c r="E503" s="66">
        <v>43831</v>
      </c>
      <c r="F503" s="66">
        <v>44196</v>
      </c>
      <c r="G503" s="51" t="s">
        <v>35</v>
      </c>
      <c r="H503" s="64">
        <f>SUM(I503,J503,K503,L503)</f>
        <v>270</v>
      </c>
      <c r="I503" s="19"/>
      <c r="J503" s="19"/>
      <c r="K503" s="19">
        <v>270</v>
      </c>
      <c r="L503" s="19"/>
    </row>
    <row r="504" spans="1:12" s="15" customFormat="1" ht="32.450000000000003" customHeight="1">
      <c r="A504" s="14"/>
      <c r="B504" s="32"/>
      <c r="C504" s="80"/>
      <c r="D504" s="82"/>
      <c r="E504" s="66">
        <v>44197</v>
      </c>
      <c r="F504" s="66">
        <v>44561</v>
      </c>
      <c r="G504" s="51" t="s">
        <v>123</v>
      </c>
      <c r="H504" s="64">
        <v>270</v>
      </c>
      <c r="I504" s="19"/>
      <c r="J504" s="19"/>
      <c r="K504" s="19">
        <v>270</v>
      </c>
      <c r="L504" s="19"/>
    </row>
    <row r="505" spans="1:12" s="15" customFormat="1" ht="31.15" customHeight="1">
      <c r="A505" s="14"/>
      <c r="B505" s="32"/>
      <c r="C505" s="82" t="s">
        <v>122</v>
      </c>
      <c r="D505" s="82" t="s">
        <v>23</v>
      </c>
      <c r="E505" s="66">
        <v>42370</v>
      </c>
      <c r="F505" s="66">
        <v>42735</v>
      </c>
      <c r="G505" s="51" t="s">
        <v>20</v>
      </c>
      <c r="H505" s="64">
        <f t="shared" ref="H505:H512" si="34">SUM(I505,J505,K505,L505)</f>
        <v>149.88999999999999</v>
      </c>
      <c r="I505" s="19"/>
      <c r="J505" s="19">
        <v>135.88999999999999</v>
      </c>
      <c r="K505" s="19">
        <v>14</v>
      </c>
      <c r="L505" s="19"/>
    </row>
    <row r="506" spans="1:12" s="15" customFormat="1" ht="31.15" customHeight="1">
      <c r="A506" s="14"/>
      <c r="B506" s="32"/>
      <c r="C506" s="82"/>
      <c r="D506" s="82"/>
      <c r="E506" s="66">
        <v>42736</v>
      </c>
      <c r="F506" s="66">
        <v>43100</v>
      </c>
      <c r="G506" s="51" t="s">
        <v>32</v>
      </c>
      <c r="H506" s="64">
        <f t="shared" si="34"/>
        <v>334.5</v>
      </c>
      <c r="I506" s="19"/>
      <c r="J506" s="19">
        <v>304</v>
      </c>
      <c r="K506" s="19">
        <v>30.5</v>
      </c>
      <c r="L506" s="19"/>
    </row>
    <row r="507" spans="1:12" s="15" customFormat="1" ht="31.15" customHeight="1">
      <c r="A507" s="14"/>
      <c r="B507" s="32"/>
      <c r="C507" s="82"/>
      <c r="D507" s="82"/>
      <c r="E507" s="66">
        <v>43101</v>
      </c>
      <c r="F507" s="66">
        <v>43465</v>
      </c>
      <c r="G507" s="51" t="s">
        <v>33</v>
      </c>
      <c r="H507" s="64">
        <f t="shared" si="34"/>
        <v>340.5</v>
      </c>
      <c r="I507" s="19"/>
      <c r="J507" s="19">
        <v>309.5</v>
      </c>
      <c r="K507" s="19">
        <v>31</v>
      </c>
      <c r="L507" s="19"/>
    </row>
    <row r="508" spans="1:12" s="15" customFormat="1" ht="31.15" customHeight="1">
      <c r="A508" s="14"/>
      <c r="B508" s="32"/>
      <c r="C508" s="82"/>
      <c r="D508" s="82"/>
      <c r="E508" s="66">
        <v>43466</v>
      </c>
      <c r="F508" s="66">
        <v>43830</v>
      </c>
      <c r="G508" s="51" t="s">
        <v>34</v>
      </c>
      <c r="H508" s="64">
        <f t="shared" si="34"/>
        <v>94</v>
      </c>
      <c r="I508" s="19"/>
      <c r="J508" s="19">
        <v>60</v>
      </c>
      <c r="K508" s="19">
        <v>34</v>
      </c>
      <c r="L508" s="19"/>
    </row>
    <row r="509" spans="1:12" s="15" customFormat="1" ht="31.15" customHeight="1">
      <c r="A509" s="14"/>
      <c r="B509" s="32"/>
      <c r="C509" s="82"/>
      <c r="D509" s="82"/>
      <c r="E509" s="66">
        <v>43831</v>
      </c>
      <c r="F509" s="66">
        <v>44196</v>
      </c>
      <c r="G509" s="51" t="s">
        <v>35</v>
      </c>
      <c r="H509" s="64">
        <f t="shared" si="34"/>
        <v>362.6</v>
      </c>
      <c r="I509" s="19"/>
      <c r="J509" s="19">
        <v>328.6</v>
      </c>
      <c r="K509" s="19">
        <v>34</v>
      </c>
      <c r="L509" s="19"/>
    </row>
    <row r="510" spans="1:12" s="15" customFormat="1" ht="31.15" customHeight="1">
      <c r="A510" s="14"/>
      <c r="B510" s="32"/>
      <c r="C510" s="82"/>
      <c r="D510" s="82"/>
      <c r="E510" s="66">
        <v>44197</v>
      </c>
      <c r="F510" s="66">
        <v>44561</v>
      </c>
      <c r="G510" s="51" t="s">
        <v>123</v>
      </c>
      <c r="H510" s="64">
        <f t="shared" si="34"/>
        <v>362.6</v>
      </c>
      <c r="I510" s="19"/>
      <c r="J510" s="19">
        <v>328.6</v>
      </c>
      <c r="K510" s="19">
        <v>34</v>
      </c>
      <c r="L510" s="19"/>
    </row>
    <row r="511" spans="1:12" s="15" customFormat="1" ht="31.15" customHeight="1">
      <c r="A511" s="14"/>
      <c r="B511" s="32"/>
      <c r="C511" s="82" t="s">
        <v>109</v>
      </c>
      <c r="D511" s="80" t="s">
        <v>23</v>
      </c>
      <c r="E511" s="66">
        <v>42370</v>
      </c>
      <c r="F511" s="66">
        <v>42735</v>
      </c>
      <c r="G511" s="51" t="s">
        <v>20</v>
      </c>
      <c r="H511" s="64">
        <f t="shared" si="34"/>
        <v>95.18</v>
      </c>
      <c r="I511" s="19"/>
      <c r="J511" s="19">
        <v>85.18</v>
      </c>
      <c r="K511" s="19">
        <v>10</v>
      </c>
      <c r="L511" s="19"/>
    </row>
    <row r="512" spans="1:12" s="15" customFormat="1" ht="31.15" customHeight="1">
      <c r="A512" s="14"/>
      <c r="B512" s="32"/>
      <c r="C512" s="82"/>
      <c r="D512" s="80"/>
      <c r="E512" s="66">
        <v>42736</v>
      </c>
      <c r="F512" s="66">
        <v>43100</v>
      </c>
      <c r="G512" s="51" t="s">
        <v>32</v>
      </c>
      <c r="H512" s="64">
        <f t="shared" si="34"/>
        <v>99</v>
      </c>
      <c r="I512" s="19"/>
      <c r="J512" s="19">
        <v>89</v>
      </c>
      <c r="K512" s="19">
        <v>10</v>
      </c>
      <c r="L512" s="19"/>
    </row>
    <row r="513" spans="1:12" s="15" customFormat="1" ht="31.15" customHeight="1">
      <c r="A513" s="14"/>
      <c r="B513" s="32"/>
      <c r="C513" s="82"/>
      <c r="D513" s="80"/>
      <c r="E513" s="66">
        <v>43101</v>
      </c>
      <c r="F513" s="66">
        <v>43465</v>
      </c>
      <c r="G513" s="51" t="s">
        <v>33</v>
      </c>
      <c r="H513" s="64">
        <v>0</v>
      </c>
      <c r="I513" s="19"/>
      <c r="J513" s="19">
        <v>0</v>
      </c>
      <c r="K513" s="19">
        <v>0</v>
      </c>
      <c r="L513" s="19"/>
    </row>
    <row r="514" spans="1:12" s="15" customFormat="1" ht="31.15" customHeight="1">
      <c r="A514" s="14"/>
      <c r="B514" s="32"/>
      <c r="C514" s="82"/>
      <c r="D514" s="80"/>
      <c r="E514" s="66">
        <v>43466</v>
      </c>
      <c r="F514" s="66">
        <v>43830</v>
      </c>
      <c r="G514" s="51" t="s">
        <v>34</v>
      </c>
      <c r="H514" s="64">
        <f>SUM(I514,J514,K514,L514)</f>
        <v>163.4</v>
      </c>
      <c r="I514" s="19"/>
      <c r="J514" s="19">
        <v>0</v>
      </c>
      <c r="K514" s="19">
        <v>163.4</v>
      </c>
      <c r="L514" s="19"/>
    </row>
    <row r="515" spans="1:12" s="15" customFormat="1" ht="31.15" customHeight="1">
      <c r="A515" s="14"/>
      <c r="B515" s="32"/>
      <c r="C515" s="82"/>
      <c r="D515" s="80"/>
      <c r="E515" s="66">
        <v>43831</v>
      </c>
      <c r="F515" s="66">
        <v>44196</v>
      </c>
      <c r="G515" s="51" t="s">
        <v>35</v>
      </c>
      <c r="H515" s="64">
        <v>110</v>
      </c>
      <c r="I515" s="19"/>
      <c r="J515" s="19">
        <v>0</v>
      </c>
      <c r="K515" s="19">
        <v>110</v>
      </c>
      <c r="L515" s="19"/>
    </row>
    <row r="516" spans="1:12" s="15" customFormat="1" ht="31.15" customHeight="1">
      <c r="A516" s="14"/>
      <c r="B516" s="32"/>
      <c r="C516" s="82"/>
      <c r="D516" s="80"/>
      <c r="E516" s="66">
        <v>44197</v>
      </c>
      <c r="F516" s="66">
        <v>44561</v>
      </c>
      <c r="G516" s="51" t="s">
        <v>123</v>
      </c>
      <c r="H516" s="64">
        <v>110</v>
      </c>
      <c r="I516" s="19"/>
      <c r="J516" s="19">
        <v>0</v>
      </c>
      <c r="K516" s="19">
        <v>110</v>
      </c>
      <c r="L516" s="19"/>
    </row>
    <row r="517" spans="1:12" s="15" customFormat="1" ht="31.15" customHeight="1">
      <c r="A517" s="14"/>
      <c r="B517" s="32"/>
      <c r="C517" s="82" t="s">
        <v>125</v>
      </c>
      <c r="D517" s="86" t="s">
        <v>23</v>
      </c>
      <c r="E517" s="66">
        <v>42370</v>
      </c>
      <c r="F517" s="66">
        <v>42735</v>
      </c>
      <c r="G517" s="51" t="s">
        <v>20</v>
      </c>
      <c r="H517" s="64">
        <f>SUM(I517,J517,K517,L517)</f>
        <v>0</v>
      </c>
      <c r="I517" s="19"/>
      <c r="J517" s="19">
        <v>0</v>
      </c>
      <c r="K517" s="19">
        <v>0</v>
      </c>
      <c r="L517" s="19"/>
    </row>
    <row r="518" spans="1:12" s="15" customFormat="1" ht="31.15" customHeight="1">
      <c r="A518" s="14"/>
      <c r="B518" s="32"/>
      <c r="C518" s="82"/>
      <c r="D518" s="80"/>
      <c r="E518" s="66">
        <v>42736</v>
      </c>
      <c r="F518" s="66">
        <v>43100</v>
      </c>
      <c r="G518" s="51" t="s">
        <v>32</v>
      </c>
      <c r="H518" s="64">
        <f>SUM(I518,J518,K518,L518)</f>
        <v>0</v>
      </c>
      <c r="I518" s="19"/>
      <c r="J518" s="19">
        <v>0</v>
      </c>
      <c r="K518" s="19">
        <v>0</v>
      </c>
      <c r="L518" s="19"/>
    </row>
    <row r="519" spans="1:12" s="15" customFormat="1" ht="31.15" customHeight="1">
      <c r="A519" s="14"/>
      <c r="B519" s="32"/>
      <c r="C519" s="82"/>
      <c r="D519" s="80"/>
      <c r="E519" s="66">
        <v>43101</v>
      </c>
      <c r="F519" s="66">
        <v>43465</v>
      </c>
      <c r="G519" s="51" t="s">
        <v>33</v>
      </c>
      <c r="H519" s="64">
        <v>0</v>
      </c>
      <c r="I519" s="19"/>
      <c r="J519" s="19">
        <v>0</v>
      </c>
      <c r="K519" s="19">
        <v>0</v>
      </c>
      <c r="L519" s="19"/>
    </row>
    <row r="520" spans="1:12" s="15" customFormat="1" ht="31.15" customHeight="1">
      <c r="A520" s="14"/>
      <c r="B520" s="32"/>
      <c r="C520" s="82"/>
      <c r="D520" s="80"/>
      <c r="E520" s="66">
        <v>43466</v>
      </c>
      <c r="F520" s="66">
        <v>43830</v>
      </c>
      <c r="G520" s="51" t="s">
        <v>34</v>
      </c>
      <c r="H520" s="64">
        <f>J520+K520</f>
        <v>3335</v>
      </c>
      <c r="I520" s="19"/>
      <c r="J520" s="19">
        <v>3000</v>
      </c>
      <c r="K520" s="19">
        <v>335</v>
      </c>
      <c r="L520" s="19"/>
    </row>
    <row r="521" spans="1:12" s="15" customFormat="1" ht="31.15" customHeight="1">
      <c r="A521" s="14"/>
      <c r="B521" s="32"/>
      <c r="C521" s="82"/>
      <c r="D521" s="80"/>
      <c r="E521" s="66">
        <v>43831</v>
      </c>
      <c r="F521" s="66">
        <v>44196</v>
      </c>
      <c r="G521" s="51" t="s">
        <v>35</v>
      </c>
      <c r="H521" s="64">
        <f>J521+K521</f>
        <v>0</v>
      </c>
      <c r="I521" s="19"/>
      <c r="J521" s="19">
        <v>0</v>
      </c>
      <c r="K521" s="19">
        <v>0</v>
      </c>
      <c r="L521" s="19"/>
    </row>
    <row r="522" spans="1:12" s="15" customFormat="1" ht="31.15" customHeight="1">
      <c r="A522" s="14"/>
      <c r="B522" s="32"/>
      <c r="C522" s="82"/>
      <c r="D522" s="88"/>
      <c r="E522" s="66">
        <v>44197</v>
      </c>
      <c r="F522" s="66">
        <v>44561</v>
      </c>
      <c r="G522" s="51" t="s">
        <v>123</v>
      </c>
      <c r="H522" s="64">
        <f>J522+K522</f>
        <v>0</v>
      </c>
      <c r="I522" s="19"/>
      <c r="J522" s="19">
        <v>0</v>
      </c>
      <c r="K522" s="19">
        <v>0</v>
      </c>
      <c r="L522" s="19"/>
    </row>
    <row r="523" spans="1:12" s="15" customFormat="1" ht="30.6" customHeight="1">
      <c r="A523" s="14"/>
      <c r="B523" s="32"/>
      <c r="C523" s="104" t="s">
        <v>38</v>
      </c>
      <c r="D523" s="89"/>
      <c r="E523" s="76">
        <v>42370</v>
      </c>
      <c r="F523" s="76">
        <v>42735</v>
      </c>
      <c r="G523" s="62" t="s">
        <v>20</v>
      </c>
      <c r="H523" s="68">
        <f t="shared" ref="H523:L524" si="35">SUM(H529,H535)</f>
        <v>804.4</v>
      </c>
      <c r="I523" s="68">
        <f t="shared" si="35"/>
        <v>0</v>
      </c>
      <c r="J523" s="68">
        <f t="shared" si="35"/>
        <v>298.39999999999998</v>
      </c>
      <c r="K523" s="68">
        <f t="shared" si="35"/>
        <v>506</v>
      </c>
      <c r="L523" s="68">
        <f t="shared" si="35"/>
        <v>0</v>
      </c>
    </row>
    <row r="524" spans="1:12" s="15" customFormat="1" ht="30.6" customHeight="1">
      <c r="A524" s="14"/>
      <c r="B524" s="32"/>
      <c r="C524" s="104"/>
      <c r="D524" s="89"/>
      <c r="E524" s="76">
        <v>42736</v>
      </c>
      <c r="F524" s="76">
        <v>43100</v>
      </c>
      <c r="G524" s="62" t="s">
        <v>32</v>
      </c>
      <c r="H524" s="68">
        <f t="shared" si="35"/>
        <v>821.4</v>
      </c>
      <c r="I524" s="68">
        <f t="shared" si="35"/>
        <v>0</v>
      </c>
      <c r="J524" s="68">
        <f t="shared" si="35"/>
        <v>298.39999999999998</v>
      </c>
      <c r="K524" s="68">
        <f t="shared" si="35"/>
        <v>523</v>
      </c>
      <c r="L524" s="68">
        <f t="shared" si="35"/>
        <v>0</v>
      </c>
    </row>
    <row r="525" spans="1:12" s="15" customFormat="1" ht="30.6" customHeight="1">
      <c r="A525" s="14"/>
      <c r="B525" s="32"/>
      <c r="C525" s="104"/>
      <c r="D525" s="89"/>
      <c r="E525" s="76">
        <v>43101</v>
      </c>
      <c r="F525" s="76">
        <v>43465</v>
      </c>
      <c r="G525" s="62" t="s">
        <v>33</v>
      </c>
      <c r="H525" s="68">
        <f t="shared" ref="H525:L526" si="36">SUM(H531,H537)</f>
        <v>789.3</v>
      </c>
      <c r="I525" s="68">
        <f t="shared" si="36"/>
        <v>0</v>
      </c>
      <c r="J525" s="68">
        <f t="shared" si="36"/>
        <v>252.3</v>
      </c>
      <c r="K525" s="68">
        <f t="shared" si="36"/>
        <v>537</v>
      </c>
      <c r="L525" s="68">
        <f t="shared" si="36"/>
        <v>0</v>
      </c>
    </row>
    <row r="526" spans="1:12" s="15" customFormat="1" ht="30.6" customHeight="1">
      <c r="A526" s="14"/>
      <c r="B526" s="32"/>
      <c r="C526" s="104"/>
      <c r="D526" s="89"/>
      <c r="E526" s="76">
        <v>43466</v>
      </c>
      <c r="F526" s="76">
        <v>43830</v>
      </c>
      <c r="G526" s="62" t="s">
        <v>34</v>
      </c>
      <c r="H526" s="68">
        <f t="shared" si="36"/>
        <v>958.4</v>
      </c>
      <c r="I526" s="68">
        <f t="shared" si="36"/>
        <v>0</v>
      </c>
      <c r="J526" s="68">
        <f>SUM(J532,J538)</f>
        <v>398.4</v>
      </c>
      <c r="K526" s="68">
        <f>SUM(K532,K538)</f>
        <v>560</v>
      </c>
      <c r="L526" s="68">
        <f t="shared" si="36"/>
        <v>0</v>
      </c>
    </row>
    <row r="527" spans="1:12" s="15" customFormat="1" ht="30.6" customHeight="1">
      <c r="A527" s="14"/>
      <c r="B527" s="32"/>
      <c r="C527" s="104"/>
      <c r="D527" s="89"/>
      <c r="E527" s="76">
        <v>43831</v>
      </c>
      <c r="F527" s="76">
        <v>44196</v>
      </c>
      <c r="G527" s="62" t="s">
        <v>35</v>
      </c>
      <c r="H527" s="68">
        <f>SUM(H533,H539)</f>
        <v>946.4</v>
      </c>
      <c r="I527" s="68">
        <f>SUM(I532,I538)</f>
        <v>0</v>
      </c>
      <c r="J527" s="68">
        <f>SUM(J533,J539)</f>
        <v>398.4</v>
      </c>
      <c r="K527" s="68">
        <f>K533+K539</f>
        <v>548</v>
      </c>
      <c r="L527" s="68">
        <f>SUM(L532,L538)</f>
        <v>0</v>
      </c>
    </row>
    <row r="528" spans="1:12" s="15" customFormat="1" ht="30.6" customHeight="1">
      <c r="A528" s="14"/>
      <c r="B528" s="32"/>
      <c r="C528" s="104"/>
      <c r="D528" s="89"/>
      <c r="E528" s="76">
        <v>44197</v>
      </c>
      <c r="F528" s="76">
        <v>44561</v>
      </c>
      <c r="G528" s="62" t="s">
        <v>123</v>
      </c>
      <c r="H528" s="68">
        <f>H534+H540</f>
        <v>946.4</v>
      </c>
      <c r="I528" s="68">
        <v>0</v>
      </c>
      <c r="J528" s="68">
        <f>J540</f>
        <v>398.4</v>
      </c>
      <c r="K528" s="68">
        <f>K534+K540</f>
        <v>548</v>
      </c>
      <c r="L528" s="68">
        <v>0</v>
      </c>
    </row>
    <row r="529" spans="1:12" s="15" customFormat="1" ht="30.6" customHeight="1">
      <c r="A529" s="14"/>
      <c r="B529" s="32"/>
      <c r="C529" s="82" t="s">
        <v>84</v>
      </c>
      <c r="D529" s="82" t="s">
        <v>92</v>
      </c>
      <c r="E529" s="66">
        <v>42370</v>
      </c>
      <c r="F529" s="66">
        <v>42735</v>
      </c>
      <c r="G529" s="51" t="s">
        <v>20</v>
      </c>
      <c r="H529" s="64">
        <f>SUM(I529,J529,K529,L529)</f>
        <v>428</v>
      </c>
      <c r="I529" s="19"/>
      <c r="J529" s="19"/>
      <c r="K529" s="19">
        <v>428</v>
      </c>
      <c r="L529" s="19"/>
    </row>
    <row r="530" spans="1:12" s="15" customFormat="1" ht="30.6" customHeight="1">
      <c r="A530" s="14"/>
      <c r="B530" s="32"/>
      <c r="C530" s="82"/>
      <c r="D530" s="82"/>
      <c r="E530" s="66">
        <v>42736</v>
      </c>
      <c r="F530" s="66">
        <v>43100</v>
      </c>
      <c r="G530" s="51" t="s">
        <v>32</v>
      </c>
      <c r="H530" s="64">
        <f>SUM(I530,J530,K530,L530)</f>
        <v>436</v>
      </c>
      <c r="I530" s="19"/>
      <c r="J530" s="19"/>
      <c r="K530" s="19">
        <v>436</v>
      </c>
      <c r="L530" s="19"/>
    </row>
    <row r="531" spans="1:12" s="15" customFormat="1" ht="31.15" customHeight="1">
      <c r="A531" s="14"/>
      <c r="B531" s="32"/>
      <c r="C531" s="82"/>
      <c r="D531" s="82"/>
      <c r="E531" s="66">
        <v>43101</v>
      </c>
      <c r="F531" s="66">
        <v>43465</v>
      </c>
      <c r="G531" s="51" t="s">
        <v>33</v>
      </c>
      <c r="H531" s="64">
        <v>450</v>
      </c>
      <c r="I531" s="19"/>
      <c r="J531" s="19"/>
      <c r="K531" s="19">
        <v>450</v>
      </c>
      <c r="L531" s="19"/>
    </row>
    <row r="532" spans="1:12" s="15" customFormat="1" ht="32.450000000000003" customHeight="1">
      <c r="A532" s="14"/>
      <c r="B532" s="32"/>
      <c r="C532" s="82"/>
      <c r="D532" s="82"/>
      <c r="E532" s="66">
        <v>43466</v>
      </c>
      <c r="F532" s="66">
        <v>43830</v>
      </c>
      <c r="G532" s="51" t="s">
        <v>34</v>
      </c>
      <c r="H532" s="64">
        <f t="shared" ref="H532:H538" si="37">SUM(I532,J532,K532,L532)</f>
        <v>450</v>
      </c>
      <c r="I532" s="19"/>
      <c r="J532" s="19"/>
      <c r="K532" s="19">
        <v>450</v>
      </c>
      <c r="L532" s="19"/>
    </row>
    <row r="533" spans="1:12" s="15" customFormat="1" ht="31.15" customHeight="1">
      <c r="A533" s="14"/>
      <c r="B533" s="32"/>
      <c r="C533" s="82"/>
      <c r="D533" s="82"/>
      <c r="E533" s="66">
        <v>43831</v>
      </c>
      <c r="F533" s="66">
        <v>44196</v>
      </c>
      <c r="G533" s="51" t="s">
        <v>35</v>
      </c>
      <c r="H533" s="64">
        <f>SUM(I533,J533,K533,L533)</f>
        <v>450</v>
      </c>
      <c r="I533" s="19"/>
      <c r="J533" s="19"/>
      <c r="K533" s="19">
        <v>450</v>
      </c>
      <c r="L533" s="19"/>
    </row>
    <row r="534" spans="1:12" s="15" customFormat="1" ht="31.15" customHeight="1">
      <c r="A534" s="14"/>
      <c r="B534" s="32"/>
      <c r="C534" s="82"/>
      <c r="D534" s="82"/>
      <c r="E534" s="66">
        <v>44197</v>
      </c>
      <c r="F534" s="66">
        <v>44561</v>
      </c>
      <c r="G534" s="51" t="s">
        <v>123</v>
      </c>
      <c r="H534" s="64">
        <v>450</v>
      </c>
      <c r="I534" s="19"/>
      <c r="J534" s="19"/>
      <c r="K534" s="19">
        <v>450</v>
      </c>
      <c r="L534" s="19"/>
    </row>
    <row r="535" spans="1:12" s="15" customFormat="1" ht="31.15" customHeight="1">
      <c r="A535" s="14"/>
      <c r="B535" s="32"/>
      <c r="C535" s="80" t="s">
        <v>85</v>
      </c>
      <c r="D535" s="80" t="s">
        <v>23</v>
      </c>
      <c r="E535" s="66">
        <v>42370</v>
      </c>
      <c r="F535" s="66">
        <v>42735</v>
      </c>
      <c r="G535" s="51" t="s">
        <v>20</v>
      </c>
      <c r="H535" s="64">
        <f>SUM(I535,J535,K535,L535)</f>
        <v>376.4</v>
      </c>
      <c r="I535" s="19"/>
      <c r="J535" s="19">
        <v>298.39999999999998</v>
      </c>
      <c r="K535" s="19">
        <v>78</v>
      </c>
      <c r="L535" s="19"/>
    </row>
    <row r="536" spans="1:12" s="15" customFormat="1" ht="31.15" customHeight="1">
      <c r="A536" s="14"/>
      <c r="B536" s="32"/>
      <c r="C536" s="80"/>
      <c r="D536" s="80"/>
      <c r="E536" s="66">
        <v>42736</v>
      </c>
      <c r="F536" s="66">
        <v>43100</v>
      </c>
      <c r="G536" s="51" t="s">
        <v>32</v>
      </c>
      <c r="H536" s="64">
        <f>SUM(I536,J536,K536,L536)</f>
        <v>385.4</v>
      </c>
      <c r="I536" s="19"/>
      <c r="J536" s="19">
        <v>298.39999999999998</v>
      </c>
      <c r="K536" s="19">
        <v>87</v>
      </c>
      <c r="L536" s="19"/>
    </row>
    <row r="537" spans="1:12" s="15" customFormat="1" ht="31.15" customHeight="1">
      <c r="A537" s="14"/>
      <c r="B537" s="32"/>
      <c r="C537" s="80"/>
      <c r="D537" s="80"/>
      <c r="E537" s="66">
        <v>43101</v>
      </c>
      <c r="F537" s="66">
        <v>43465</v>
      </c>
      <c r="G537" s="51" t="s">
        <v>33</v>
      </c>
      <c r="H537" s="64">
        <f t="shared" si="37"/>
        <v>339.3</v>
      </c>
      <c r="I537" s="19"/>
      <c r="J537" s="19">
        <v>252.3</v>
      </c>
      <c r="K537" s="19">
        <v>87</v>
      </c>
      <c r="L537" s="19"/>
    </row>
    <row r="538" spans="1:12" s="15" customFormat="1" ht="31.15" customHeight="1">
      <c r="A538" s="14"/>
      <c r="B538" s="32"/>
      <c r="C538" s="80"/>
      <c r="D538" s="80"/>
      <c r="E538" s="66">
        <v>43466</v>
      </c>
      <c r="F538" s="66">
        <v>43830</v>
      </c>
      <c r="G538" s="51" t="s">
        <v>34</v>
      </c>
      <c r="H538" s="64">
        <f t="shared" si="37"/>
        <v>508.4</v>
      </c>
      <c r="I538" s="19"/>
      <c r="J538" s="19">
        <v>398.4</v>
      </c>
      <c r="K538" s="19">
        <v>110</v>
      </c>
      <c r="L538" s="19"/>
    </row>
    <row r="539" spans="1:12" s="15" customFormat="1" ht="31.15" customHeight="1">
      <c r="A539" s="14"/>
      <c r="B539" s="32"/>
      <c r="C539" s="80"/>
      <c r="D539" s="80"/>
      <c r="E539" s="66">
        <v>43831</v>
      </c>
      <c r="F539" s="66">
        <v>44196</v>
      </c>
      <c r="G539" s="51" t="s">
        <v>35</v>
      </c>
      <c r="H539" s="64">
        <f>SUM(I539,J539,K539,L539)</f>
        <v>496.4</v>
      </c>
      <c r="I539" s="19"/>
      <c r="J539" s="19">
        <v>398.4</v>
      </c>
      <c r="K539" s="19">
        <v>98</v>
      </c>
      <c r="L539" s="19"/>
    </row>
    <row r="540" spans="1:12" s="15" customFormat="1" ht="31.15" customHeight="1">
      <c r="A540" s="14"/>
      <c r="B540" s="32"/>
      <c r="C540" s="80"/>
      <c r="D540" s="80"/>
      <c r="E540" s="66">
        <v>44197</v>
      </c>
      <c r="F540" s="66">
        <v>44561</v>
      </c>
      <c r="G540" s="51" t="s">
        <v>123</v>
      </c>
      <c r="H540" s="64">
        <f>SUM(I540,J540,K540,L540)</f>
        <v>496.4</v>
      </c>
      <c r="I540" s="19"/>
      <c r="J540" s="19">
        <v>398.4</v>
      </c>
      <c r="K540" s="19">
        <v>98</v>
      </c>
      <c r="L540" s="19"/>
    </row>
  </sheetData>
  <mergeCells count="206">
    <mergeCell ref="D271:D273"/>
    <mergeCell ref="D274:D276"/>
    <mergeCell ref="D277:D279"/>
    <mergeCell ref="D280:D282"/>
    <mergeCell ref="D283:D285"/>
    <mergeCell ref="C517:C522"/>
    <mergeCell ref="D517:D522"/>
    <mergeCell ref="D286:D288"/>
    <mergeCell ref="D247:D249"/>
    <mergeCell ref="D250:D252"/>
    <mergeCell ref="D253:D255"/>
    <mergeCell ref="D256:D258"/>
    <mergeCell ref="D259:D261"/>
    <mergeCell ref="D262:D264"/>
    <mergeCell ref="C361:C366"/>
    <mergeCell ref="C385:C390"/>
    <mergeCell ref="D385:D390"/>
    <mergeCell ref="C373:C378"/>
    <mergeCell ref="D361:D366"/>
    <mergeCell ref="D379:D384"/>
    <mergeCell ref="D145:D147"/>
    <mergeCell ref="D148:D150"/>
    <mergeCell ref="D151:D153"/>
    <mergeCell ref="D154:D156"/>
    <mergeCell ref="D157:D159"/>
    <mergeCell ref="D160:D162"/>
    <mergeCell ref="D163:D165"/>
    <mergeCell ref="D367:D372"/>
    <mergeCell ref="D178:D180"/>
    <mergeCell ref="D181:D183"/>
    <mergeCell ref="D184:D186"/>
    <mergeCell ref="D187:D189"/>
    <mergeCell ref="D190:D192"/>
    <mergeCell ref="D193:D195"/>
    <mergeCell ref="D196:D198"/>
    <mergeCell ref="D199:D201"/>
    <mergeCell ref="D202:D204"/>
    <mergeCell ref="D217:D219"/>
    <mergeCell ref="D220:D222"/>
    <mergeCell ref="C223:C228"/>
    <mergeCell ref="D223:D228"/>
    <mergeCell ref="C241:C246"/>
    <mergeCell ref="C247:C252"/>
    <mergeCell ref="D373:D378"/>
    <mergeCell ref="C379:C384"/>
    <mergeCell ref="C259:C264"/>
    <mergeCell ref="C253:C258"/>
    <mergeCell ref="C229:C234"/>
    <mergeCell ref="D229:D234"/>
    <mergeCell ref="C313:C318"/>
    <mergeCell ref="D313:D318"/>
    <mergeCell ref="C235:C240"/>
    <mergeCell ref="C283:C288"/>
    <mergeCell ref="C343:C348"/>
    <mergeCell ref="D343:D348"/>
    <mergeCell ref="C349:C354"/>
    <mergeCell ref="D349:D354"/>
    <mergeCell ref="D235:D237"/>
    <mergeCell ref="D238:D240"/>
    <mergeCell ref="D241:D243"/>
    <mergeCell ref="D244:D246"/>
    <mergeCell ref="D319:D321"/>
    <mergeCell ref="D322:D324"/>
    <mergeCell ref="C529:C534"/>
    <mergeCell ref="D529:D534"/>
    <mergeCell ref="C523:C528"/>
    <mergeCell ref="D523:D528"/>
    <mergeCell ref="C505:C510"/>
    <mergeCell ref="D325:D330"/>
    <mergeCell ref="C355:C360"/>
    <mergeCell ref="D355:D360"/>
    <mergeCell ref="D337:D342"/>
    <mergeCell ref="C367:C372"/>
    <mergeCell ref="D331:D336"/>
    <mergeCell ref="C325:C330"/>
    <mergeCell ref="C397:C402"/>
    <mergeCell ref="D397:D402"/>
    <mergeCell ref="C337:C342"/>
    <mergeCell ref="C331:C336"/>
    <mergeCell ref="C415:C420"/>
    <mergeCell ref="D415:D420"/>
    <mergeCell ref="C409:C414"/>
    <mergeCell ref="D409:D414"/>
    <mergeCell ref="C403:C408"/>
    <mergeCell ref="D403:D408"/>
    <mergeCell ref="C391:C396"/>
    <mergeCell ref="D391:D396"/>
    <mergeCell ref="C511:C516"/>
    <mergeCell ref="C421:C426"/>
    <mergeCell ref="D421:D426"/>
    <mergeCell ref="C469:C474"/>
    <mergeCell ref="D469:D474"/>
    <mergeCell ref="C463:C468"/>
    <mergeCell ref="D463:D468"/>
    <mergeCell ref="D505:D510"/>
    <mergeCell ref="D511:D516"/>
    <mergeCell ref="C457:C462"/>
    <mergeCell ref="D457:D462"/>
    <mergeCell ref="C475:C480"/>
    <mergeCell ref="D493:D498"/>
    <mergeCell ref="C487:C492"/>
    <mergeCell ref="D487:D492"/>
    <mergeCell ref="C499:C504"/>
    <mergeCell ref="D499:D504"/>
    <mergeCell ref="C481:C486"/>
    <mergeCell ref="D481:D486"/>
    <mergeCell ref="C493:C498"/>
    <mergeCell ref="D475:D480"/>
    <mergeCell ref="C451:C456"/>
    <mergeCell ref="C433:C438"/>
    <mergeCell ref="D433:D438"/>
    <mergeCell ref="C427:C432"/>
    <mergeCell ref="D427:D432"/>
    <mergeCell ref="D451:D456"/>
    <mergeCell ref="C439:C444"/>
    <mergeCell ref="D439:D444"/>
    <mergeCell ref="C445:C450"/>
    <mergeCell ref="D445:D450"/>
    <mergeCell ref="C3:L3"/>
    <mergeCell ref="A5:C6"/>
    <mergeCell ref="D5:D6"/>
    <mergeCell ref="E5:F5"/>
    <mergeCell ref="H5:L5"/>
    <mergeCell ref="C103:C108"/>
    <mergeCell ref="D103:D108"/>
    <mergeCell ref="C31:C36"/>
    <mergeCell ref="D31:D36"/>
    <mergeCell ref="D265:D267"/>
    <mergeCell ref="D268:D270"/>
    <mergeCell ref="C289:C294"/>
    <mergeCell ref="D289:D294"/>
    <mergeCell ref="C307:C312"/>
    <mergeCell ref="C277:C282"/>
    <mergeCell ref="C271:C276"/>
    <mergeCell ref="D307:D312"/>
    <mergeCell ref="C295:C300"/>
    <mergeCell ref="D295:D300"/>
    <mergeCell ref="C265:C270"/>
    <mergeCell ref="C319:C324"/>
    <mergeCell ref="C301:C306"/>
    <mergeCell ref="D301:D306"/>
    <mergeCell ref="C217:C222"/>
    <mergeCell ref="C187:C192"/>
    <mergeCell ref="C127:C132"/>
    <mergeCell ref="D127:D132"/>
    <mergeCell ref="C97:C102"/>
    <mergeCell ref="D97:D102"/>
    <mergeCell ref="C115:C120"/>
    <mergeCell ref="D115:D120"/>
    <mergeCell ref="C181:C186"/>
    <mergeCell ref="C157:C162"/>
    <mergeCell ref="D211:D216"/>
    <mergeCell ref="C169:C174"/>
    <mergeCell ref="C193:C198"/>
    <mergeCell ref="D169:D171"/>
    <mergeCell ref="D172:D174"/>
    <mergeCell ref="D175:D177"/>
    <mergeCell ref="C7:C12"/>
    <mergeCell ref="D7:D12"/>
    <mergeCell ref="C13:C18"/>
    <mergeCell ref="D13:D18"/>
    <mergeCell ref="C25:C30"/>
    <mergeCell ref="D25:D30"/>
    <mergeCell ref="D19:D24"/>
    <mergeCell ref="C19:C24"/>
    <mergeCell ref="C49:C54"/>
    <mergeCell ref="C85:C90"/>
    <mergeCell ref="D85:D90"/>
    <mergeCell ref="C73:C78"/>
    <mergeCell ref="D73:D78"/>
    <mergeCell ref="D55:D57"/>
    <mergeCell ref="D58:D60"/>
    <mergeCell ref="C37:C42"/>
    <mergeCell ref="D37:D42"/>
    <mergeCell ref="C61:C66"/>
    <mergeCell ref="D61:D66"/>
    <mergeCell ref="C67:C72"/>
    <mergeCell ref="D67:D72"/>
    <mergeCell ref="D49:D54"/>
    <mergeCell ref="C55:C60"/>
    <mergeCell ref="C43:C48"/>
    <mergeCell ref="D43:D48"/>
    <mergeCell ref="C92:C96"/>
    <mergeCell ref="D92:D96"/>
    <mergeCell ref="C535:C540"/>
    <mergeCell ref="D535:D540"/>
    <mergeCell ref="C79:C84"/>
    <mergeCell ref="D79:D84"/>
    <mergeCell ref="C133:C138"/>
    <mergeCell ref="D133:D138"/>
    <mergeCell ref="C175:C180"/>
    <mergeCell ref="C199:C204"/>
    <mergeCell ref="D109:D114"/>
    <mergeCell ref="C151:C156"/>
    <mergeCell ref="C163:C168"/>
    <mergeCell ref="C145:C150"/>
    <mergeCell ref="C139:C144"/>
    <mergeCell ref="D139:D141"/>
    <mergeCell ref="D142:D144"/>
    <mergeCell ref="C109:C114"/>
    <mergeCell ref="D166:D168"/>
    <mergeCell ref="C121:C126"/>
    <mergeCell ref="D121:D126"/>
    <mergeCell ref="C205:C210"/>
    <mergeCell ref="D205:D210"/>
    <mergeCell ref="C211:C216"/>
  </mergeCells>
  <phoneticPr fontId="24" type="noConversion"/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ОК</vt:lpstr>
      <vt:lpstr>'Вариант ОК'!Область_печати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2015-01-20T11:19:13Z</cp:lastPrinted>
  <dcterms:created xsi:type="dcterms:W3CDTF">2006-09-16T00:00:00Z</dcterms:created>
  <dcterms:modified xsi:type="dcterms:W3CDTF">2020-01-10T10:35:24Z</dcterms:modified>
</cp:coreProperties>
</file>