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25" windowWidth="15480" windowHeight="7095" tabRatio="913"/>
  </bookViews>
  <sheets>
    <sheet name="Вариант ОК" sheetId="27" r:id="rId1"/>
  </sheets>
  <definedNames>
    <definedName name="_xlnm.Print_Area" localSheetId="0">'Вариант ОК'!$C$1:$S$473</definedName>
  </definedNames>
  <calcPr calcId="125725"/>
</workbook>
</file>

<file path=xl/calcChain.xml><?xml version="1.0" encoding="utf-8"?>
<calcChain xmlns="http://schemas.openxmlformats.org/spreadsheetml/2006/main">
  <c r="Q218" i="27"/>
  <c r="R94" l="1"/>
  <c r="Q94"/>
  <c r="N94"/>
  <c r="M94"/>
  <c r="J94" l="1"/>
  <c r="I94"/>
  <c r="N336" l="1"/>
  <c r="N218"/>
  <c r="K336" l="1"/>
  <c r="L336"/>
  <c r="M336"/>
  <c r="O336"/>
  <c r="P336"/>
  <c r="Q336"/>
  <c r="R336"/>
  <c r="S336"/>
  <c r="K218"/>
  <c r="L218"/>
  <c r="M218"/>
  <c r="O218"/>
  <c r="P218"/>
  <c r="R218"/>
  <c r="S218"/>
  <c r="H218"/>
  <c r="J218"/>
  <c r="T269" l="1"/>
  <c r="J336"/>
  <c r="U373" l="1"/>
  <c r="T373"/>
  <c r="K94" l="1"/>
  <c r="L94"/>
  <c r="O94"/>
  <c r="P94"/>
  <c r="S94"/>
  <c r="H94"/>
  <c r="U175" l="1"/>
  <c r="T175"/>
  <c r="Q405" l="1"/>
  <c r="I218"/>
  <c r="K19"/>
  <c r="L19"/>
  <c r="M19"/>
  <c r="N19"/>
  <c r="O19"/>
  <c r="P19"/>
  <c r="Q19"/>
  <c r="R19"/>
  <c r="S19"/>
  <c r="I19"/>
  <c r="J19"/>
  <c r="H19"/>
  <c r="R124"/>
  <c r="U124"/>
  <c r="I287"/>
  <c r="J287"/>
  <c r="K287"/>
  <c r="L287"/>
  <c r="M287"/>
  <c r="N287"/>
  <c r="O287"/>
  <c r="P287"/>
  <c r="Q287"/>
  <c r="R287"/>
  <c r="S287"/>
  <c r="H287"/>
  <c r="I336"/>
  <c r="H336"/>
  <c r="I387"/>
  <c r="J387"/>
  <c r="K387"/>
  <c r="L387"/>
  <c r="M387"/>
  <c r="N387"/>
  <c r="O387"/>
  <c r="P387"/>
  <c r="Q387"/>
  <c r="R387"/>
  <c r="S387"/>
  <c r="T387"/>
  <c r="U387"/>
  <c r="V387"/>
  <c r="H387"/>
  <c r="I405"/>
  <c r="J405"/>
  <c r="K405"/>
  <c r="L405"/>
  <c r="M405"/>
  <c r="N405"/>
  <c r="O405"/>
  <c r="P405"/>
  <c r="R405"/>
  <c r="S405"/>
  <c r="T405"/>
  <c r="U405"/>
  <c r="V405"/>
  <c r="H405"/>
  <c r="R381" l="1"/>
  <c r="R13" s="1"/>
  <c r="P381"/>
  <c r="P13" s="1"/>
  <c r="N381"/>
  <c r="N13" s="1"/>
  <c r="L381"/>
  <c r="L13" s="1"/>
  <c r="J381"/>
  <c r="J13" s="1"/>
  <c r="H381"/>
  <c r="H13" s="1"/>
  <c r="S381"/>
  <c r="S13" s="1"/>
  <c r="Q381"/>
  <c r="Q13" s="1"/>
  <c r="O381"/>
  <c r="O13" s="1"/>
  <c r="M381"/>
  <c r="M13" s="1"/>
  <c r="K381"/>
  <c r="K13" s="1"/>
  <c r="I381"/>
  <c r="I13" s="1"/>
  <c r="Q18"/>
  <c r="T18"/>
  <c r="R18"/>
  <c r="A13" l="1"/>
  <c r="I93"/>
  <c r="J93"/>
  <c r="J18"/>
  <c r="K18"/>
  <c r="L18"/>
  <c r="M18"/>
  <c r="N18"/>
  <c r="O18"/>
  <c r="P18"/>
  <c r="S18"/>
  <c r="K93"/>
  <c r="L93"/>
  <c r="M93"/>
  <c r="N93"/>
  <c r="O93"/>
  <c r="P93"/>
  <c r="Q93"/>
  <c r="R93"/>
  <c r="S93"/>
  <c r="H93"/>
  <c r="U170"/>
  <c r="I18"/>
  <c r="H18"/>
  <c r="U79"/>
  <c r="R44" l="1"/>
  <c r="R335" l="1"/>
  <c r="L92" l="1"/>
  <c r="L217"/>
  <c r="M217"/>
  <c r="N217"/>
  <c r="O217"/>
  <c r="P217"/>
  <c r="Q217"/>
  <c r="R217"/>
  <c r="S217"/>
  <c r="M286"/>
  <c r="N286"/>
  <c r="O286"/>
  <c r="P286"/>
  <c r="Q286"/>
  <c r="R286"/>
  <c r="S286"/>
  <c r="L335"/>
  <c r="M335"/>
  <c r="N335"/>
  <c r="O335"/>
  <c r="P335"/>
  <c r="Q335"/>
  <c r="L386"/>
  <c r="M386"/>
  <c r="N386"/>
  <c r="O386"/>
  <c r="P386"/>
  <c r="Q386"/>
  <c r="R386"/>
  <c r="S386"/>
  <c r="T386"/>
  <c r="U386"/>
  <c r="V386"/>
  <c r="L404"/>
  <c r="M404"/>
  <c r="N404"/>
  <c r="O404"/>
  <c r="P404"/>
  <c r="Q404"/>
  <c r="R404"/>
  <c r="S404"/>
  <c r="T404"/>
  <c r="U404"/>
  <c r="V404"/>
  <c r="H217"/>
  <c r="K217"/>
  <c r="J217"/>
  <c r="I217"/>
  <c r="K286"/>
  <c r="J286"/>
  <c r="I286"/>
  <c r="H286"/>
  <c r="K335"/>
  <c r="J335"/>
  <c r="I335"/>
  <c r="H335"/>
  <c r="I386"/>
  <c r="J386"/>
  <c r="K386"/>
  <c r="H386"/>
  <c r="I404"/>
  <c r="J404"/>
  <c r="K404"/>
  <c r="H404"/>
  <c r="R380" l="1"/>
  <c r="N380"/>
  <c r="N12" s="1"/>
  <c r="S380"/>
  <c r="O380"/>
  <c r="O12" s="1"/>
  <c r="K380"/>
  <c r="K12" s="1"/>
  <c r="P380"/>
  <c r="P12" s="1"/>
  <c r="L380"/>
  <c r="L12" s="1"/>
  <c r="Q380"/>
  <c r="Q12" s="1"/>
  <c r="M380"/>
  <c r="M12" s="1"/>
  <c r="R12"/>
  <c r="S12"/>
  <c r="I380"/>
  <c r="I12" s="1"/>
  <c r="H380"/>
  <c r="H12" s="1"/>
  <c r="J380"/>
  <c r="J12" s="1"/>
  <c r="N334"/>
  <c r="R334"/>
  <c r="R92"/>
  <c r="A12" l="1"/>
  <c r="N92"/>
  <c r="M92"/>
  <c r="R17"/>
  <c r="N17"/>
  <c r="M17"/>
  <c r="Q92"/>
  <c r="Q17"/>
  <c r="U28"/>
  <c r="J92"/>
  <c r="I92"/>
  <c r="U208" l="1"/>
  <c r="J292"/>
  <c r="J298"/>
  <c r="J303"/>
  <c r="J309"/>
  <c r="J334"/>
  <c r="I403"/>
  <c r="U427" l="1"/>
  <c r="T427"/>
  <c r="U433"/>
  <c r="T433"/>
  <c r="V439"/>
  <c r="U445"/>
  <c r="T445"/>
  <c r="U451"/>
  <c r="T451"/>
  <c r="U457"/>
  <c r="T457"/>
  <c r="T461"/>
  <c r="U465"/>
  <c r="T465"/>
  <c r="V471"/>
  <c r="V403" s="1"/>
  <c r="U471"/>
  <c r="T471"/>
  <c r="I17"/>
  <c r="J17"/>
  <c r="K17"/>
  <c r="L17"/>
  <c r="O17"/>
  <c r="P17"/>
  <c r="S17"/>
  <c r="H17"/>
  <c r="K92"/>
  <c r="O92"/>
  <c r="P92"/>
  <c r="S92"/>
  <c r="H92"/>
  <c r="I216"/>
  <c r="J216"/>
  <c r="K216"/>
  <c r="L216"/>
  <c r="M216"/>
  <c r="N216"/>
  <c r="O216"/>
  <c r="P216"/>
  <c r="Q216"/>
  <c r="R216"/>
  <c r="S216"/>
  <c r="H216"/>
  <c r="I285"/>
  <c r="J285"/>
  <c r="K285"/>
  <c r="L285"/>
  <c r="M285"/>
  <c r="N285"/>
  <c r="O285"/>
  <c r="P285"/>
  <c r="R285"/>
  <c r="S285"/>
  <c r="T285"/>
  <c r="U285"/>
  <c r="V285"/>
  <c r="H285"/>
  <c r="I334"/>
  <c r="K334"/>
  <c r="L334"/>
  <c r="M334"/>
  <c r="O334"/>
  <c r="P334"/>
  <c r="Q334"/>
  <c r="S334"/>
  <c r="H334"/>
  <c r="T385"/>
  <c r="U385"/>
  <c r="V385"/>
  <c r="I385"/>
  <c r="J385"/>
  <c r="K385"/>
  <c r="L385"/>
  <c r="M385"/>
  <c r="N385"/>
  <c r="O385"/>
  <c r="P385"/>
  <c r="Q385"/>
  <c r="R385"/>
  <c r="S385"/>
  <c r="H385"/>
  <c r="T403" l="1"/>
  <c r="T379" s="1"/>
  <c r="V379"/>
  <c r="U403"/>
  <c r="U379" s="1"/>
  <c r="I379"/>
  <c r="I11" s="1"/>
  <c r="J403"/>
  <c r="J379" s="1"/>
  <c r="J11" s="1"/>
  <c r="K403"/>
  <c r="K379" s="1"/>
  <c r="K11" s="1"/>
  <c r="L403"/>
  <c r="L379" s="1"/>
  <c r="L11" s="1"/>
  <c r="M403"/>
  <c r="M379" s="1"/>
  <c r="M11" s="1"/>
  <c r="N403"/>
  <c r="N379" s="1"/>
  <c r="N11" s="1"/>
  <c r="O403"/>
  <c r="O379" s="1"/>
  <c r="O11" s="1"/>
  <c r="P403"/>
  <c r="P379" s="1"/>
  <c r="P11" s="1"/>
  <c r="Q403"/>
  <c r="Q379" s="1"/>
  <c r="Q11" s="1"/>
  <c r="R403"/>
  <c r="R379" s="1"/>
  <c r="R11" s="1"/>
  <c r="S403"/>
  <c r="S379" s="1"/>
  <c r="S11" s="1"/>
  <c r="H403"/>
  <c r="H379" s="1"/>
  <c r="H11" s="1"/>
  <c r="A11" l="1"/>
  <c r="V10"/>
  <c r="U274"/>
  <c r="U262"/>
  <c r="T262"/>
  <c r="T256"/>
  <c r="T244"/>
  <c r="T228"/>
  <c r="T222"/>
  <c r="V470"/>
  <c r="U470"/>
  <c r="T470"/>
  <c r="U464"/>
  <c r="T464"/>
  <c r="U456"/>
  <c r="T456"/>
  <c r="U450"/>
  <c r="T450"/>
  <c r="U444"/>
  <c r="T444"/>
  <c r="U432"/>
  <c r="T432"/>
  <c r="U426"/>
  <c r="T426"/>
  <c r="U420"/>
  <c r="T420"/>
  <c r="U414"/>
  <c r="T414"/>
  <c r="U408"/>
  <c r="T408"/>
  <c r="U396"/>
  <c r="T396"/>
  <c r="U390"/>
  <c r="T390"/>
  <c r="T378" s="1"/>
  <c r="U370"/>
  <c r="T370"/>
  <c r="U367"/>
  <c r="T367"/>
  <c r="U363"/>
  <c r="T363"/>
  <c r="T359"/>
  <c r="T351"/>
  <c r="U359"/>
  <c r="U351"/>
  <c r="U345"/>
  <c r="T339"/>
  <c r="U327"/>
  <c r="U318"/>
  <c r="T318"/>
  <c r="U378" l="1"/>
  <c r="T333"/>
  <c r="T308"/>
  <c r="T284" s="1"/>
  <c r="U302"/>
  <c r="U297"/>
  <c r="U291"/>
  <c r="T274"/>
  <c r="U244"/>
  <c r="T234"/>
  <c r="T195"/>
  <c r="U182"/>
  <c r="U161"/>
  <c r="V151"/>
  <c r="U151"/>
  <c r="T151"/>
  <c r="U120"/>
  <c r="T120"/>
  <c r="T96"/>
  <c r="U71"/>
  <c r="T215" l="1"/>
  <c r="T85"/>
  <c r="U21"/>
  <c r="U85"/>
  <c r="U45"/>
  <c r="T45"/>
  <c r="J33"/>
  <c r="U33" s="1"/>
  <c r="K16" l="1"/>
  <c r="K14" s="1"/>
  <c r="L16"/>
  <c r="M16"/>
  <c r="N16"/>
  <c r="O16"/>
  <c r="O14" s="1"/>
  <c r="P16"/>
  <c r="P14" s="1"/>
  <c r="Q16"/>
  <c r="R16"/>
  <c r="S16"/>
  <c r="S14" s="1"/>
  <c r="I21"/>
  <c r="T21" s="1"/>
  <c r="T16" s="1"/>
  <c r="J27"/>
  <c r="U27" s="1"/>
  <c r="I39"/>
  <c r="J51"/>
  <c r="U51" s="1"/>
  <c r="I96"/>
  <c r="J102"/>
  <c r="U102" s="1"/>
  <c r="J108"/>
  <c r="U108" s="1"/>
  <c r="J114"/>
  <c r="U114" s="1"/>
  <c r="I114"/>
  <c r="T114" s="1"/>
  <c r="J126"/>
  <c r="U126" s="1"/>
  <c r="J143"/>
  <c r="U143" s="1"/>
  <c r="I187"/>
  <c r="I195"/>
  <c r="J200"/>
  <c r="U200" s="1"/>
  <c r="J206"/>
  <c r="U206" s="1"/>
  <c r="J222"/>
  <c r="U222" s="1"/>
  <c r="J228"/>
  <c r="U228" s="1"/>
  <c r="J256"/>
  <c r="U256" s="1"/>
  <c r="K333"/>
  <c r="L333"/>
  <c r="M333"/>
  <c r="N333"/>
  <c r="O333"/>
  <c r="P333"/>
  <c r="Q333"/>
  <c r="R333"/>
  <c r="S333"/>
  <c r="I333"/>
  <c r="J339"/>
  <c r="I390"/>
  <c r="I396"/>
  <c r="I414"/>
  <c r="I426"/>
  <c r="I432"/>
  <c r="H438"/>
  <c r="V438" s="1"/>
  <c r="I444"/>
  <c r="I450"/>
  <c r="I456"/>
  <c r="I460"/>
  <c r="U16" l="1"/>
  <c r="J333"/>
  <c r="U339"/>
  <c r="U333" s="1"/>
  <c r="I91"/>
  <c r="I16"/>
  <c r="Q284"/>
  <c r="M284"/>
  <c r="Q215"/>
  <c r="J331" l="1"/>
  <c r="I331"/>
  <c r="K282"/>
  <c r="L282"/>
  <c r="M282"/>
  <c r="N282"/>
  <c r="O282"/>
  <c r="P282"/>
  <c r="S282"/>
  <c r="J282"/>
  <c r="I282"/>
  <c r="J213"/>
  <c r="K213"/>
  <c r="L213"/>
  <c r="M213"/>
  <c r="N213"/>
  <c r="O213"/>
  <c r="P213"/>
  <c r="Q213"/>
  <c r="S213"/>
  <c r="I213"/>
  <c r="J91"/>
  <c r="K91"/>
  <c r="L91"/>
  <c r="M91"/>
  <c r="N91"/>
  <c r="O91"/>
  <c r="P91"/>
  <c r="Q91"/>
  <c r="R91"/>
  <c r="S91"/>
  <c r="H91"/>
  <c r="I90"/>
  <c r="J90"/>
  <c r="K90"/>
  <c r="L90"/>
  <c r="M90"/>
  <c r="N90"/>
  <c r="O90"/>
  <c r="P90"/>
  <c r="S90"/>
  <c r="H90"/>
  <c r="I89"/>
  <c r="J89"/>
  <c r="K89"/>
  <c r="L89"/>
  <c r="M89"/>
  <c r="N89"/>
  <c r="O89"/>
  <c r="P89"/>
  <c r="Q89"/>
  <c r="S89"/>
  <c r="H89"/>
  <c r="U142"/>
  <c r="U141"/>
  <c r="R141"/>
  <c r="U205"/>
  <c r="U204"/>
  <c r="R204"/>
  <c r="U199"/>
  <c r="U198"/>
  <c r="R198"/>
  <c r="H16" l="1"/>
  <c r="T187"/>
  <c r="T91" s="1"/>
  <c r="T10" s="1"/>
  <c r="J234"/>
  <c r="U234" s="1"/>
  <c r="U215" s="1"/>
  <c r="J308"/>
  <c r="U308" s="1"/>
  <c r="U284" s="1"/>
  <c r="I284"/>
  <c r="J284"/>
  <c r="K284"/>
  <c r="H284"/>
  <c r="U326"/>
  <c r="T326"/>
  <c r="U325"/>
  <c r="T325"/>
  <c r="R325"/>
  <c r="Q325"/>
  <c r="J39" l="1"/>
  <c r="J16" s="1"/>
  <c r="U97" l="1"/>
  <c r="T97"/>
  <c r="U96"/>
  <c r="U91" s="1"/>
  <c r="U10" s="1"/>
  <c r="U165"/>
  <c r="T165"/>
  <c r="U164"/>
  <c r="T164"/>
  <c r="I215"/>
  <c r="K215"/>
  <c r="L215"/>
  <c r="M215"/>
  <c r="N215"/>
  <c r="O215"/>
  <c r="P215"/>
  <c r="R215"/>
  <c r="S215"/>
  <c r="H215"/>
  <c r="J215"/>
  <c r="L284"/>
  <c r="N284"/>
  <c r="O284"/>
  <c r="P284"/>
  <c r="R284"/>
  <c r="S284"/>
  <c r="H333" l="1"/>
  <c r="I384"/>
  <c r="J384"/>
  <c r="K384"/>
  <c r="L384"/>
  <c r="M384"/>
  <c r="N384"/>
  <c r="O384"/>
  <c r="P384"/>
  <c r="Q384"/>
  <c r="R384"/>
  <c r="S384"/>
  <c r="I383"/>
  <c r="J383"/>
  <c r="K383"/>
  <c r="L383"/>
  <c r="M383"/>
  <c r="N383"/>
  <c r="O383"/>
  <c r="P383"/>
  <c r="Q383"/>
  <c r="R383"/>
  <c r="S383"/>
  <c r="I382"/>
  <c r="J382"/>
  <c r="K382"/>
  <c r="L382"/>
  <c r="M382"/>
  <c r="N382"/>
  <c r="O382"/>
  <c r="P382"/>
  <c r="Q382"/>
  <c r="R382"/>
  <c r="S382"/>
  <c r="H384"/>
  <c r="H383"/>
  <c r="H382"/>
  <c r="T382"/>
  <c r="I402"/>
  <c r="J402"/>
  <c r="K402"/>
  <c r="L402"/>
  <c r="M402"/>
  <c r="N402"/>
  <c r="O402"/>
  <c r="P402"/>
  <c r="Q402"/>
  <c r="R402"/>
  <c r="S402"/>
  <c r="H402"/>
  <c r="I401"/>
  <c r="J401"/>
  <c r="K401"/>
  <c r="L401"/>
  <c r="M401"/>
  <c r="N401"/>
  <c r="O401"/>
  <c r="P401"/>
  <c r="Q401"/>
  <c r="R401"/>
  <c r="S401"/>
  <c r="H401"/>
  <c r="L400"/>
  <c r="M400"/>
  <c r="N400"/>
  <c r="O400"/>
  <c r="P400"/>
  <c r="Q400"/>
  <c r="R400"/>
  <c r="S400"/>
  <c r="I400"/>
  <c r="J400"/>
  <c r="K400"/>
  <c r="H400"/>
  <c r="T401" l="1"/>
  <c r="H377"/>
  <c r="S376"/>
  <c r="Q376"/>
  <c r="O376"/>
  <c r="M376"/>
  <c r="K376"/>
  <c r="I376"/>
  <c r="R377"/>
  <c r="P377"/>
  <c r="N377"/>
  <c r="L377"/>
  <c r="J377"/>
  <c r="S378"/>
  <c r="S10" s="1"/>
  <c r="Q378"/>
  <c r="Q10" s="1"/>
  <c r="O378"/>
  <c r="M378"/>
  <c r="M10" s="1"/>
  <c r="K378"/>
  <c r="K10" s="1"/>
  <c r="I378"/>
  <c r="I10" s="1"/>
  <c r="H376"/>
  <c r="H378"/>
  <c r="R376"/>
  <c r="P376"/>
  <c r="N376"/>
  <c r="L376"/>
  <c r="J376"/>
  <c r="S377"/>
  <c r="Q377"/>
  <c r="O377"/>
  <c r="M377"/>
  <c r="K377"/>
  <c r="T383"/>
  <c r="R378"/>
  <c r="R10" s="1"/>
  <c r="P378"/>
  <c r="P10" s="1"/>
  <c r="N378"/>
  <c r="N10" s="1"/>
  <c r="L378"/>
  <c r="L10" s="1"/>
  <c r="J378"/>
  <c r="J10" s="1"/>
  <c r="I377"/>
  <c r="T400"/>
  <c r="T190"/>
  <c r="U194"/>
  <c r="U70"/>
  <c r="T73"/>
  <c r="H10" l="1"/>
  <c r="A10" s="1"/>
  <c r="U290"/>
  <c r="T469"/>
  <c r="V437"/>
  <c r="T431"/>
  <c r="T425"/>
  <c r="T413"/>
  <c r="T407"/>
  <c r="T395"/>
  <c r="T389"/>
  <c r="U350"/>
  <c r="U344"/>
  <c r="U338"/>
  <c r="U317"/>
  <c r="T317"/>
  <c r="U296" l="1"/>
  <c r="U261"/>
  <c r="U243"/>
  <c r="T233"/>
  <c r="U233"/>
  <c r="U227"/>
  <c r="U221"/>
  <c r="T160" l="1"/>
  <c r="U158"/>
  <c r="U155"/>
  <c r="T155"/>
  <c r="V150"/>
  <c r="U125"/>
  <c r="U119"/>
  <c r="T119"/>
  <c r="U113"/>
  <c r="Q113"/>
  <c r="T113" s="1"/>
  <c r="T181"/>
  <c r="R107"/>
  <c r="U107" s="1"/>
  <c r="R101"/>
  <c r="Q101"/>
  <c r="U101" l="1"/>
  <c r="T101"/>
  <c r="Q90"/>
  <c r="R65"/>
  <c r="U65" s="1"/>
  <c r="U50"/>
  <c r="U44"/>
  <c r="Q44"/>
  <c r="U84"/>
  <c r="R38"/>
  <c r="U38" s="1"/>
  <c r="Q38"/>
  <c r="T38" s="1"/>
  <c r="R32"/>
  <c r="U32" s="1"/>
  <c r="R26"/>
  <c r="U26" s="1"/>
  <c r="Q26"/>
  <c r="T26" s="1"/>
  <c r="U25" l="1"/>
  <c r="J214"/>
  <c r="K214"/>
  <c r="M214"/>
  <c r="N214"/>
  <c r="O214"/>
  <c r="P214"/>
  <c r="Q214"/>
  <c r="R214"/>
  <c r="S214"/>
  <c r="I214"/>
  <c r="H213"/>
  <c r="T273"/>
  <c r="I44"/>
  <c r="T44" s="1"/>
  <c r="T90" l="1"/>
  <c r="I15"/>
  <c r="I14" s="1"/>
  <c r="R283"/>
  <c r="Q283"/>
  <c r="R15"/>
  <c r="Q15"/>
  <c r="N15"/>
  <c r="N14" s="1"/>
  <c r="M15"/>
  <c r="M14" s="1"/>
  <c r="R181"/>
  <c r="R90" s="1"/>
  <c r="T15" l="1"/>
  <c r="U181"/>
  <c r="J283"/>
  <c r="U90" l="1"/>
  <c r="N331"/>
  <c r="T443" l="1"/>
  <c r="T449"/>
  <c r="T455"/>
  <c r="T377"/>
  <c r="P9"/>
  <c r="R332"/>
  <c r="N332"/>
  <c r="N283" l="1"/>
  <c r="R9"/>
  <c r="H9"/>
  <c r="J15"/>
  <c r="U15" l="1"/>
  <c r="J14"/>
  <c r="N9"/>
  <c r="Q9"/>
  <c r="V468"/>
  <c r="T468"/>
  <c r="T454"/>
  <c r="T448"/>
  <c r="T442"/>
  <c r="V436"/>
  <c r="V376" s="1"/>
  <c r="V8" s="1"/>
  <c r="T430"/>
  <c r="T424"/>
  <c r="T418"/>
  <c r="T412"/>
  <c r="T406"/>
  <c r="T394"/>
  <c r="T388"/>
  <c r="U358"/>
  <c r="U355"/>
  <c r="U349"/>
  <c r="U343"/>
  <c r="U337"/>
  <c r="U331" s="1"/>
  <c r="U316"/>
  <c r="T316"/>
  <c r="U306"/>
  <c r="T306"/>
  <c r="T282" s="1"/>
  <c r="U300"/>
  <c r="R300"/>
  <c r="U295"/>
  <c r="U289"/>
  <c r="T266"/>
  <c r="U260"/>
  <c r="U257"/>
  <c r="U254"/>
  <c r="U251"/>
  <c r="U248"/>
  <c r="U242"/>
  <c r="U232"/>
  <c r="T232"/>
  <c r="U226"/>
  <c r="U220"/>
  <c r="U154"/>
  <c r="T154"/>
  <c r="V149"/>
  <c r="T146"/>
  <c r="T89" s="1"/>
  <c r="U193"/>
  <c r="R193"/>
  <c r="U100"/>
  <c r="T100"/>
  <c r="U67"/>
  <c r="U64"/>
  <c r="U61"/>
  <c r="U55"/>
  <c r="U49"/>
  <c r="U43"/>
  <c r="T43"/>
  <c r="U83"/>
  <c r="U37"/>
  <c r="T37"/>
  <c r="U138"/>
  <c r="U132"/>
  <c r="U118"/>
  <c r="T118"/>
  <c r="U112"/>
  <c r="T112"/>
  <c r="U180"/>
  <c r="T180"/>
  <c r="U106"/>
  <c r="U31"/>
  <c r="U14" l="1"/>
  <c r="U213"/>
  <c r="U282"/>
  <c r="T376"/>
  <c r="T8" s="1"/>
  <c r="U89"/>
  <c r="R343"/>
  <c r="R337"/>
  <c r="Q316"/>
  <c r="Q282" s="1"/>
  <c r="R316"/>
  <c r="R306"/>
  <c r="R295"/>
  <c r="R289"/>
  <c r="R260"/>
  <c r="R242"/>
  <c r="R220"/>
  <c r="R138"/>
  <c r="R132"/>
  <c r="R118"/>
  <c r="R112"/>
  <c r="R180"/>
  <c r="R106"/>
  <c r="R100"/>
  <c r="R89" l="1"/>
  <c r="R282"/>
  <c r="R213"/>
  <c r="U8"/>
  <c r="R331"/>
  <c r="R64"/>
  <c r="R61"/>
  <c r="R55"/>
  <c r="R49"/>
  <c r="R83"/>
  <c r="R37"/>
  <c r="Q37"/>
  <c r="Q14" s="1"/>
  <c r="R31"/>
  <c r="R14" s="1"/>
  <c r="Q8" l="1"/>
  <c r="H14" l="1"/>
  <c r="H282"/>
  <c r="J332"/>
  <c r="J8"/>
  <c r="L15"/>
  <c r="L14" s="1"/>
  <c r="L235"/>
  <c r="L283"/>
  <c r="L332"/>
  <c r="L331"/>
  <c r="K331"/>
  <c r="H331"/>
  <c r="J9" l="1"/>
  <c r="U332"/>
  <c r="L9"/>
  <c r="H8"/>
  <c r="K8"/>
  <c r="R8"/>
  <c r="P8"/>
  <c r="N8"/>
  <c r="L8" l="1"/>
  <c r="M332"/>
  <c r="M331"/>
  <c r="M283"/>
  <c r="M235"/>
  <c r="M9" l="1"/>
  <c r="M8"/>
  <c r="I332" l="1"/>
  <c r="I283" l="1"/>
  <c r="I9" l="1"/>
  <c r="I8" l="1"/>
  <c r="I235"/>
</calcChain>
</file>

<file path=xl/sharedStrings.xml><?xml version="1.0" encoding="utf-8"?>
<sst xmlns="http://schemas.openxmlformats.org/spreadsheetml/2006/main" count="983" uniqueCount="295">
  <si>
    <t>Код целевой статьи расходов (2013 год)</t>
  </si>
  <si>
    <t>Федеральный бюджет</t>
  </si>
  <si>
    <t>Прочие источники</t>
  </si>
  <si>
    <t xml:space="preserve">Наименование муниципальной программы, подпрограммы,основного мероприятия, </t>
  </si>
  <si>
    <t>Областной бюджет</t>
  </si>
  <si>
    <t>Местный бюджет</t>
  </si>
  <si>
    <t>Первый год реализации</t>
  </si>
  <si>
    <t>Второй год реализации</t>
  </si>
  <si>
    <t>Третий год реализации</t>
  </si>
  <si>
    <t>01,01,2015</t>
  </si>
  <si>
    <t>Комитет образования администрации Волосовского муниципального района</t>
  </si>
  <si>
    <t>Фактическая дата начала реализации мероприятия (квартал, год)</t>
  </si>
  <si>
    <t>Фактическая дата окончания реализации мероприятия (квартал, год)</t>
  </si>
  <si>
    <t>№</t>
  </si>
  <si>
    <t>План расходов на реализацию муниципальной программы в отчетном году</t>
  </si>
  <si>
    <t>Фактическое исполнение расходов на  отчетную дату (нарастающим   итогом), тыс руб</t>
  </si>
  <si>
    <t>Выполнено  на отчетную  дату (нарастающим  итогои), тыс. руб</t>
  </si>
  <si>
    <t>периоды реализации</t>
  </si>
  <si>
    <t>01д0225</t>
  </si>
  <si>
    <t>01д0226/132</t>
  </si>
  <si>
    <r>
      <t xml:space="preserve">01д7135               </t>
    </r>
    <r>
      <rPr>
        <b/>
        <sz val="12"/>
        <color rgb="FFFF0000"/>
        <rFont val="Calibri"/>
        <family val="2"/>
        <scheme val="minor"/>
      </rPr>
      <t>без БУ</t>
    </r>
  </si>
  <si>
    <r>
      <t xml:space="preserve">01д0226/130 </t>
    </r>
    <r>
      <rPr>
        <b/>
        <sz val="12"/>
        <color rgb="FFFF0000"/>
        <rFont val="Calibri"/>
        <family val="2"/>
      </rPr>
      <t xml:space="preserve">без БУ </t>
    </r>
  </si>
  <si>
    <r>
      <t xml:space="preserve">01д7135     </t>
    </r>
    <r>
      <rPr>
        <sz val="12"/>
        <color rgb="FFFF0000"/>
        <rFont val="Calibri"/>
        <family val="2"/>
      </rPr>
      <t>БУ</t>
    </r>
  </si>
  <si>
    <r>
      <t>01д0228</t>
    </r>
    <r>
      <rPr>
        <sz val="12"/>
        <color rgb="FFFF0000"/>
        <rFont val="Calibri"/>
        <family val="2"/>
      </rPr>
      <t xml:space="preserve">  БУ</t>
    </r>
  </si>
  <si>
    <t>01д0229</t>
  </si>
  <si>
    <t>01д0310</t>
  </si>
  <si>
    <t>01д0311</t>
  </si>
  <si>
    <t>01д0312</t>
  </si>
  <si>
    <t>01д0314</t>
  </si>
  <si>
    <t>01ш7098</t>
  </si>
  <si>
    <t>01ш0225/130     01ш0225/132</t>
  </si>
  <si>
    <t>01ш0227</t>
  </si>
  <si>
    <r>
      <t xml:space="preserve">01ш7153 </t>
    </r>
    <r>
      <rPr>
        <sz val="12"/>
        <color rgb="FFFF0000"/>
        <rFont val="Calibri"/>
        <family val="2"/>
        <charset val="204"/>
      </rPr>
      <t>БУ</t>
    </r>
  </si>
  <si>
    <r>
      <t xml:space="preserve">01ш0228 </t>
    </r>
    <r>
      <rPr>
        <sz val="12"/>
        <color rgb="FFFF0000"/>
        <rFont val="Calibri"/>
        <family val="2"/>
        <charset val="204"/>
      </rPr>
      <t>БУ</t>
    </r>
  </si>
  <si>
    <t>01ш0310</t>
  </si>
  <si>
    <t>01ш0311</t>
  </si>
  <si>
    <t>01ш0312</t>
  </si>
  <si>
    <t>01ш0313</t>
  </si>
  <si>
    <t>01ш0314</t>
  </si>
  <si>
    <t>01ш7137</t>
  </si>
  <si>
    <t>01ф0225/130</t>
  </si>
  <si>
    <t>01ф0225/132</t>
  </si>
  <si>
    <t>01ф0228</t>
  </si>
  <si>
    <t>01ф0310</t>
  </si>
  <si>
    <t>01ф0311</t>
  </si>
  <si>
    <t>01ф0313</t>
  </si>
  <si>
    <t>01ф0314</t>
  </si>
  <si>
    <t>01ф0502</t>
  </si>
  <si>
    <t>01ф0597</t>
  </si>
  <si>
    <t>01л0225</t>
  </si>
  <si>
    <t>01л0310</t>
  </si>
  <si>
    <t>01л0311</t>
  </si>
  <si>
    <t>01л0510</t>
  </si>
  <si>
    <t>01л0511</t>
  </si>
  <si>
    <t>01п0225/130</t>
  </si>
  <si>
    <t>01п0225/132</t>
  </si>
  <si>
    <t>01п0229</t>
  </si>
  <si>
    <t>01п0310</t>
  </si>
  <si>
    <t>01п0314</t>
  </si>
  <si>
    <t>0104/0167136</t>
  </si>
  <si>
    <t>1004/0167136</t>
  </si>
  <si>
    <t>0104/0167138</t>
  </si>
  <si>
    <t>1003/0167147</t>
  </si>
  <si>
    <t>1003/0167145</t>
  </si>
  <si>
    <t>1004/0167146</t>
  </si>
  <si>
    <t>1004/0167143</t>
  </si>
  <si>
    <t>1004/0165260</t>
  </si>
  <si>
    <t>1003/0167150</t>
  </si>
  <si>
    <t>1003/0167148</t>
  </si>
  <si>
    <t xml:space="preserve">01д0597 </t>
  </si>
  <si>
    <t>0104/0167144</t>
  </si>
  <si>
    <t>1003/0167144</t>
  </si>
  <si>
    <t xml:space="preserve"> </t>
  </si>
  <si>
    <t>яблон</t>
  </si>
  <si>
    <t>Рериха</t>
  </si>
  <si>
    <t>01 ш 7051</t>
  </si>
  <si>
    <t>709 01 ф 7050</t>
  </si>
  <si>
    <t>01 ф 7057</t>
  </si>
  <si>
    <t>709 01 ш 7050</t>
  </si>
  <si>
    <t>Главный бухгалтер:</t>
  </si>
  <si>
    <t>Н.Н. Знудова</t>
  </si>
  <si>
    <t>01д7049</t>
  </si>
  <si>
    <t>неиспол обл б</t>
  </si>
  <si>
    <t>неиспол мес бюджет</t>
  </si>
  <si>
    <t>неис фед бюджет</t>
  </si>
  <si>
    <t>"Современное образование Волосовского муниципального района Ленинградской области."</t>
  </si>
  <si>
    <t>Подпрограмма 1. «Развитие дошкольного образования в Волосовском  муниципальном районе муниципальной программы  "Современное образование в Волосовском муниципальном районе Ленинградской области  »</t>
  </si>
  <si>
    <t>Подпрограмма 2. «Развитие начального, основного и среднего общего образования образования в Волосовском  муниципальном районе" муниципальной программы  "Современное образование в Волосовском муниципальном районе Ленинградской области ." »</t>
  </si>
  <si>
    <t>702 01 Ш 0018</t>
  </si>
  <si>
    <t>Подпрограмма 3. «Развитие системы дополнительного  образования образования в Волосовском  муниципальном районе" муниципальной программы  "Современное образование в Волосовском муниципальном районе Ленинградской области ." »</t>
  </si>
  <si>
    <t>Подпрограмма 4. «Развитие системы отдыха,оздоровления,занятости  детей, подростков и молодежи" муниципальной программы  "Современное образование в Волосовском муниципальном районе Ленинградской области ." »</t>
  </si>
  <si>
    <t>Подпрограмма 5. «Обеспечение условий реализации  программы"муниципальной программы  "Современное образование в Волосовском муниципальном районе Ленинградской области ." »</t>
  </si>
  <si>
    <t>Подпрограмма 6. «Реализация социальных гарантий для детей » муниципальной программы  "Современное образование в Волосовском муниципальном районе Ленинградской области ." »</t>
  </si>
  <si>
    <t>01 П  0311</t>
  </si>
  <si>
    <t>второй год реализации</t>
  </si>
  <si>
    <t>извара</t>
  </si>
  <si>
    <t>01ф7056</t>
  </si>
  <si>
    <t>6.2.12. Расходы на предоставление жилых помещений детям-сиротам и  детям, оставшихся без попечения родителей, лицам из их числа по договорам найма специализированных жилых помещений</t>
  </si>
  <si>
    <t>01,01,2016</t>
  </si>
  <si>
    <t>6.2.11.Расходы на обеспечение жилым помещением детей-сирот и детей, оставшихся без попечения родителей не имеющих закрепленного за ними жилого помещения</t>
  </si>
  <si>
    <t>6.2.10.Расходы по обеспечению постинтернатского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</si>
  <si>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6.2.9. Расходы предоставление мер социальной поддержки по аренде жилых помещений для  детей, оставшихся без попечения родителей, и лиц из числа детей-сирот и детй, оставшихся без попечения родителей, на период до обеспечения их жилыми помещениями</t>
  </si>
  <si>
    <t>6.2.7. Расходы на освобождение детей-сирот и детей, оставшихся без попечения родителей, а также лиц из числа детей-сирот и детей, оставшихся без паопечения родителей, на период  пребывания в учреждениях для детей-сирот и детей, оставшихся  без попечения родителей, в иных образовательных учреждениях, на военной службе по призыву, отбываюхих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найм),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оплаты за определение технического состояния и оценку сотимости жилого помещения в случае передачи его в собственность</t>
  </si>
  <si>
    <t>6.2.6. Выплата единовременного пособия при всех формах устройства детей, лишенных родительского попечения  в семью</t>
  </si>
  <si>
    <t>6.2.5. Расходы на выплату вознаграждения , причитающегося приемным родителям</t>
  </si>
  <si>
    <t xml:space="preserve">6.2.4. Расходы на содержание  детей-сирот и детей, оставшихся без попечения родителей, в семьях опекунов (попечителей) и приемных семьях  </t>
  </si>
  <si>
    <t xml:space="preserve">6.2.3. Расходы на на подготовку граждан желающих принять на воспитание в свою семью ребенка оставшегося  без попечения   родителей </t>
  </si>
  <si>
    <t>6.2.2. Расходы на обеспечение бесплатного проезда детей-сирот и детей, оставшихся без попечения родителей, обучающихъся в муниципальных образовательных учреждениях Ленинградской области, на городском, пригородном (в сельской местности - внутрирайонном) транспорте (кроме такси), а также беспоатного проезда один раз в год к месту жительства и обратно к месту учебы</t>
  </si>
  <si>
    <t xml:space="preserve">6.2.1. Расходы на осуществление деятельности по опеке и попечительству </t>
  </si>
  <si>
    <t>Основное мероприятие 6.2. Расходы на содержание, обустройство детей-сирот и детей, оставшихся без попечения родителей</t>
  </si>
  <si>
    <t xml:space="preserve">6.1.2. Расходы на организацию выплат компенсации части родительской платы  </t>
  </si>
  <si>
    <t xml:space="preserve">6.1.1 Расходы на организацию питания обучающихся общеобразовательных учреждений, расположенных на территории Ленинградлской области </t>
  </si>
  <si>
    <t>Основное мероприятие 6.1. Организация мероприятий, предоставление денежных выплат и пособий гражданам, имеющих детей</t>
  </si>
  <si>
    <t>01,01,2018</t>
  </si>
  <si>
    <t>четвертый год реализации</t>
  </si>
  <si>
    <t>Пятый год реализации</t>
  </si>
  <si>
    <t>5.6. Расходы на развитие кадрового потенциала системы дошкольного, общего и дополнительного образования</t>
  </si>
  <si>
    <t>01П0770840</t>
  </si>
  <si>
    <t>5.5. Мероприятия по текущему ремонту объекта для организации образования</t>
  </si>
  <si>
    <t>01П0703110</t>
  </si>
  <si>
    <t>5.3.    Мероприятия по укреплению материально-технической базы муниципальных учреждений образования</t>
  </si>
  <si>
    <t>01П0703100</t>
  </si>
  <si>
    <t xml:space="preserve">5.2. Мероприятия по повышению профессионализма в сфере образования </t>
  </si>
  <si>
    <t>01П0702290</t>
  </si>
  <si>
    <t xml:space="preserve">5.1. Расходы на обеспечение деятельности органа  управлением  образования  </t>
  </si>
  <si>
    <t>01П02250</t>
  </si>
  <si>
    <t>01Л1505100/     01Л1570600/ 01Л07S0600</t>
  </si>
  <si>
    <t>01Л0703110</t>
  </si>
  <si>
    <t>01Л0703100</t>
  </si>
  <si>
    <t>01Л0702250</t>
  </si>
  <si>
    <t>4,1. Основное мероприятие "Обеспечение деятельности муниципальных учреждений"</t>
  </si>
  <si>
    <t>4.1.1. Расходы на обеспечение деятельности муниципальных учреждений образования</t>
  </si>
  <si>
    <t xml:space="preserve">4.1.2. Мероприятия по укреплению материально-технической базы муниципальных учреждений для организации отдыха, оздоровления и занятости детей </t>
  </si>
  <si>
    <t>01Ф1470560</t>
  </si>
  <si>
    <t>01Ф14S0560</t>
  </si>
  <si>
    <t>01Ф0705970</t>
  </si>
  <si>
    <t>01Ф0703110</t>
  </si>
  <si>
    <t>01Ф0770570/ 01Ф0703100/  01Ф07S0570</t>
  </si>
  <si>
    <t>01Ф0702280</t>
  </si>
  <si>
    <t>01Ф0702250  130/132</t>
  </si>
  <si>
    <t>3.1. Основное мероприятие "Обеспечение деятельности муниципальных учреждений"</t>
  </si>
  <si>
    <t xml:space="preserve">3.1. 1. Расходы на обеспечение деятельности муниципальных учреждений дополнительного образования </t>
  </si>
  <si>
    <t xml:space="preserve">3.1.2 Предоставление бюджетным учреждениям дополнительного  образования субсидий </t>
  </si>
  <si>
    <t xml:space="preserve">3.1.3.    Мероприятия по укреплению материально-технической базы муниципальных учреждений дополнительного   образования </t>
  </si>
  <si>
    <t xml:space="preserve">3.1.6.    Мероприятия  по сохранению и укреплению здоровья детей  муниципальных учреждений дополнительного   образования </t>
  </si>
  <si>
    <t xml:space="preserve">3.1.5.    Мероприятия  по аттестации рабочих мест муниципальных учреждений дополнительного   образования </t>
  </si>
  <si>
    <t>2.2.1 Обновление содержания общего образования, создание современной образовательной среды и развития сети  муниципальных учреждений общего образования  »</t>
  </si>
  <si>
    <t>01Ш1002270</t>
  </si>
  <si>
    <t>2.2. Основное мероприятие "Развитие и совершенствование общего образования"</t>
  </si>
  <si>
    <t>01Ш0703030</t>
  </si>
  <si>
    <t>01Ш07S0840</t>
  </si>
  <si>
    <t>01Ш070510/ 01Ш0703100 /01Ш07S0510</t>
  </si>
  <si>
    <t>01Ш0771530/ 01Ш0702280/ 01Ш02260  БУ</t>
  </si>
  <si>
    <r>
      <t xml:space="preserve">01ш7153              </t>
    </r>
    <r>
      <rPr>
        <b/>
        <sz val="12"/>
        <rFont val="Calibri"/>
        <family val="2"/>
      </rPr>
      <t xml:space="preserve"> без БУ</t>
    </r>
  </si>
  <si>
    <r>
      <t>01ш0226/130</t>
    </r>
    <r>
      <rPr>
        <b/>
        <sz val="12"/>
        <rFont val="Calibri"/>
        <family val="2"/>
      </rPr>
      <t xml:space="preserve"> без БУ </t>
    </r>
  </si>
  <si>
    <t>2.1. Основное мероприятие "Обеспечение деятельности муниципальных учреждений"</t>
  </si>
  <si>
    <t xml:space="preserve">2.1.1 Расходы на реализацию основных общеобразовательных программ в части финансирования расходов на оплату труда работников общеобразовательных учреждений и учебных расходовобеспечение деятельности муниципальных учреждений общего образования </t>
  </si>
  <si>
    <t xml:space="preserve">2.1. 2. Расходы на обеспечение деятельности муниципальных учреждений общего образования </t>
  </si>
  <si>
    <t xml:space="preserve"> 2.1.3. Расходы на обеспечение присмотра и ухода в муниципальных учреждениях общего образования »</t>
  </si>
  <si>
    <t xml:space="preserve">2.1.4 Предоставление бюджетным учреждениям общего образования субсидий </t>
  </si>
  <si>
    <t xml:space="preserve"> 2.1.11.    Мероприятия  по выполнению функций классного руководителя в</t>
  </si>
  <si>
    <t xml:space="preserve">2.1.13.    Мероприятия  по обеспечению педагогических  работников и членов их семей проживающих в  волосовском районе жильем   в сельской местности , условий для занятий физической культурой и спортом </t>
  </si>
  <si>
    <t xml:space="preserve"> 2.1.12.    Мероприятия  по созданию в муниципалных учреждениях общего образования расположенных в сельской местности , условий для занятий физической культурой и спортом </t>
  </si>
  <si>
    <t>2.1.14.    Мероприятия  по формированию доступной среды жизнедеятельности инвалидов муниципальных учреждениях общего образования</t>
  </si>
  <si>
    <t>01Д1405980</t>
  </si>
  <si>
    <t>01Д092290</t>
  </si>
  <si>
    <t>1.2.Основное мероприятие "Развитие и совершенствование дошкольного образовани"</t>
  </si>
  <si>
    <t>01Д0770490/  01Д0703100/     01Д07S0490       с БУ</t>
  </si>
  <si>
    <t>01Д0771350 /01Д02280/    01Д0702260</t>
  </si>
  <si>
    <t>01Д0702250 без БУ</t>
  </si>
  <si>
    <r>
      <t xml:space="preserve">01Д071350               </t>
    </r>
    <r>
      <rPr>
        <b/>
        <sz val="12"/>
        <color rgb="FFFF0000"/>
        <rFont val="Calibri"/>
        <family val="2"/>
        <scheme val="minor"/>
      </rPr>
      <t>без БУ</t>
    </r>
  </si>
  <si>
    <t>1.1.Основное мероприятие "Обеспечение деятельности муниципальных учреждений"</t>
  </si>
  <si>
    <t xml:space="preserve">1.1. 2Расходы на обеспечение деятельности муниципальных учреждений дошкольного образования </t>
  </si>
  <si>
    <t xml:space="preserve">1.1.3. Расходы на обеспечение присмотра и ухода в  муниципальных учреждениях дошкольного образования </t>
  </si>
  <si>
    <t xml:space="preserve"> 1.1.4 Предоставление бюджетным учреждениям дошкольного образования субсидий </t>
  </si>
  <si>
    <t xml:space="preserve">1.1.5.    Расходы на мероприятия по  укреплению материально-технической базы дошкольного  образования </t>
  </si>
  <si>
    <t>1.1.6.    Мероприятия по текущему ремонту объектов для организации дошкольного   образования</t>
  </si>
  <si>
    <t xml:space="preserve"> 1.1.7.    Мероприятия  по энергосбережению и повышению энергоэффективности  муниципальных учреждений дошкольного  образования в рамках подпрограммы "Развитие  дошкольного образования в Волосовском  муниципальном районе "муниципальной программы  "Современное образование в Волосовском муниципальном районе Ленинградской области ." »</t>
  </si>
  <si>
    <t>1.1.8.    Мероприятия  по аттестации рабочих мест  муниципальных учреждений дошкольного  образования в рамках подпрограммы "Развитие  дошкольного образования в Волосовском  муниципальном районе" муниципальной программы  "Современное образование в Волосовском муниципальном районе Ленинградской области ." »</t>
  </si>
  <si>
    <t>1.1.9.    Мероприятия  по сохранению и укреплению здоровья детей  муниципальных учреждений дошкольного  образования в рамках подпрограммы "Развитие  дошкольного образования в Волосовском  муниципальном районе "муниципальной программы  "Современное образование в Волосовском муниципальном районе Ленинградской области." »</t>
  </si>
  <si>
    <t xml:space="preserve"> 1.1.10.    Расходы на обеспечение денежной выплаты помошникам воспитателей (  младшим воспитателям ) муниципальных учреждений дошкольного  образования в рамках подпрограммы "Развитие  дошкольного образования в Волосовском  муниципальном районе "муниципальной программы  "Современное образование в Волосовском муниципальном районе Ленинградской области." »</t>
  </si>
  <si>
    <t>1.1.11.    Строительство и реконструкция  объектов для организации дошкольного  образования в рамках подпрограммы "Развитие  дошкольного образования в Волосовском  муниципальном районе "муниципальной программы  "Современное образование в Волосовском муниципальном районе Ленинградской области ." »</t>
  </si>
  <si>
    <t xml:space="preserve">1.2.1    Мероприятия по организации разнообразных форм предоставления дошкольного и предшкольного  образования </t>
  </si>
  <si>
    <t xml:space="preserve">3.1.4.   Мероприятия по текущему ремонту объектов для организации  дополнительного образования </t>
  </si>
  <si>
    <t xml:space="preserve">   4.1.3. Мероприятия по текущему ремонту объектов  для организации отдыха, оздоровления и занятости детей </t>
  </si>
  <si>
    <t xml:space="preserve">4.1.4. Расходы (мероприятия) на организацию отдыха и оздоровления  детей и подростков </t>
  </si>
  <si>
    <t>4.2.Основное мероприятие "Организация мероприятий по обеспечению отдыха, оздоровления, занятости детей, подростков и молодежи"</t>
  </si>
  <si>
    <t>5.4. Мероприятия по сохранению и укреплениюз доровья детей в  сфере образования в  рамках подпрограммы "Обеспечения условий реализации программы" муниципальной программы  "Современное образование в Волосовском муниципальном районе Ленинградской области " »</t>
  </si>
  <si>
    <t>01Д070311 с БУ</t>
  </si>
  <si>
    <t>01Ш0771530КУ</t>
  </si>
  <si>
    <t>0101.2016</t>
  </si>
  <si>
    <t>третий год реализации</t>
  </si>
  <si>
    <t>1.1.1 Расходы на осуществление образовательных программ в муниципальных образовательных учреждениях, реализующих программу дошкольного воспитания</t>
  </si>
  <si>
    <t>1.1.13   Расходы на проектирование, строительство и реконструкцию объектов муниципальной собственности в рамках подпрограммы "Развитие  дошкольного образования в Волосовском  муниципальном районе "муниципальной программы  "Современное образование в Волосовском муниципальном районе Ленинградской области ." »</t>
  </si>
  <si>
    <t xml:space="preserve"> 1.1.12.   Расходы бюджета МО на страительство муниципальных  образовательных учреждений , предоставляющих общедоступное и бесплатное дошкольное образование по исполнению Указов президнта РФ </t>
  </si>
  <si>
    <t xml:space="preserve">2.1.5.    Расходы на укрепление материально-технической базы  учреждений общего   образования </t>
  </si>
  <si>
    <t xml:space="preserve">2.1.6.    Мероприятия по текущему ремонту объектов для организации  общего образования </t>
  </si>
  <si>
    <t xml:space="preserve">2.1.7.    Мероприятия  по энергосбережению и повышению энергоэффективности  муниципальных учреждений общего  образования </t>
  </si>
  <si>
    <t xml:space="preserve">2.1.9    Мероприятия  по сохранению и укреплению здоровья детей  муниципальных учреждений общего  образования </t>
  </si>
  <si>
    <t xml:space="preserve">2.1.10    Строительство  и реконструкция объектов для организации общего  образования </t>
  </si>
  <si>
    <t xml:space="preserve">4.2.2    Организация мероприятий для  детей , находящихся в трудной жизненной ситуации  </t>
  </si>
  <si>
    <t>01Ш0702260  без БУ (130,132)</t>
  </si>
  <si>
    <t>01Ш0703110 с БУ</t>
  </si>
  <si>
    <t xml:space="preserve"> 2.1.8    Мероприятия  по аттестации рабочих мест  муниципальных учреждений общего   образования  »</t>
  </si>
  <si>
    <t>октябрьская</t>
  </si>
  <si>
    <t>2.1.15.    Расходы на развитие кадрового потенциала системы дошкольного, общего и дополнительного образования в»</t>
  </si>
  <si>
    <t>2.1.16. Мероприятия по организации подвоза школьников к месту учебы и обратно</t>
  </si>
  <si>
    <t>2.3. Основное мероприятие "Строительство *(приобретение), реконструкции и капитальный, текущий ремонт объектов муниципальной собственности"</t>
  </si>
  <si>
    <t>01Ш1474300</t>
  </si>
  <si>
    <t>2.3.1.    Расходы на реновацию организаций общего образования</t>
  </si>
  <si>
    <t>2.3.2    Расходы на пректирование, строительство и реконструкцию объектов муниципальной собственности »</t>
  </si>
  <si>
    <t>01Ш1474450</t>
  </si>
  <si>
    <t xml:space="preserve">2.3.4    Софинансирование расходов на реновацию организациЙ общего  образования </t>
  </si>
  <si>
    <t>01Ш14S47300</t>
  </si>
  <si>
    <t xml:space="preserve">2.3.5    Софинансирование расходов на строительство, реконструкцию, приобретение и пристрою объектов для оганизаций общего  образования </t>
  </si>
  <si>
    <t>01Ш0704140,  01Ш0770530</t>
  </si>
  <si>
    <t xml:space="preserve">5.8. Расходы на поощрение победителей и лауреатов областных кокурсов в области образования </t>
  </si>
  <si>
    <t>01Д0772080</t>
  </si>
  <si>
    <t>01Ш0770280</t>
  </si>
  <si>
    <t>01Д0702260/  без БУ  130/132</t>
  </si>
  <si>
    <t>Четвертый год реализации</t>
  </si>
  <si>
    <t>ФБ 162550820</t>
  </si>
  <si>
    <t>Администрация Волосовского муниципального района</t>
  </si>
  <si>
    <t>01,01,2017</t>
  </si>
  <si>
    <t>Четветый год реализации</t>
  </si>
  <si>
    <t>Четветрый год реализации</t>
  </si>
  <si>
    <t>(0104/1004) 16257136</t>
  </si>
  <si>
    <t>Комитет образования администрации Волосовского муниципального района Администрация Волосовского муниципального района</t>
  </si>
  <si>
    <t>Комитет образования администрации Волосовского муниципального района  Администрация Волосовского муниципального района</t>
  </si>
  <si>
    <t xml:space="preserve">5.7. Расходы на поощрение победителей и лауреатов областных кокурсов в области образования </t>
  </si>
  <si>
    <t xml:space="preserve">4.2.4    Расходы на организацию отдыха детей в каникулярное время  </t>
  </si>
  <si>
    <t>01Л1574410</t>
  </si>
  <si>
    <t xml:space="preserve">4.2.3. Расходы на организацию отдыха и оздоравления детей и подростков </t>
  </si>
  <si>
    <t>01Л1570600</t>
  </si>
  <si>
    <t>Шестой год реализации</t>
  </si>
  <si>
    <t xml:space="preserve">4.2.1. Мероприятия по организации отдыха, оздоровления детей и подростков </t>
  </si>
  <si>
    <t>01Л1505100</t>
  </si>
  <si>
    <t xml:space="preserve">  01Л07S0600</t>
  </si>
  <si>
    <t>01Ф1404140</t>
  </si>
  <si>
    <t>3.2.3. Расходы на капитальный ремонт организации дополнительного образования</t>
  </si>
  <si>
    <t xml:space="preserve">3.2.2. Софинансирование расходов на строительство и реконструкцию объектов для организации дополнительного образования </t>
  </si>
  <si>
    <t xml:space="preserve">3.2.1.  Расходы на развитие системы дополнительного  образования </t>
  </si>
  <si>
    <t>3.2. Основное мероприятие " Строительство (приобретение), реконструкция и капитальный, текущий ремонт объектов муниципальной собственности</t>
  </si>
  <si>
    <t xml:space="preserve"> 3.1.9. Обновление содержания общего образования, создание современной образовательной среды и развития сети  муниципальных учреждений дополнительного  образования </t>
  </si>
  <si>
    <t xml:space="preserve">3.1.8    Мероприятия  по испонению Указов Президента РФ , предусматривающие поэтапное повышение заработной платы работников учреждений образования  </t>
  </si>
  <si>
    <t xml:space="preserve">3.1.7.    Мероприятия  по созданию единой информационно-образовательной среды учреждений дополнительного   образования </t>
  </si>
  <si>
    <t xml:space="preserve">3.2.2.    Строительство и реконструкция объектов для организации дополнительного  образования </t>
  </si>
  <si>
    <t>01Ш14R5200</t>
  </si>
  <si>
    <t>беседа, торосово</t>
  </si>
  <si>
    <t>01Ш0704140,</t>
  </si>
  <si>
    <t>1.1.14. Софинансирование расходов на мероприятия по развитию кадрового потенуиала системы дошкольного, общего и дополнительного образования</t>
  </si>
  <si>
    <t>01Д07S0840</t>
  </si>
  <si>
    <t>2.3.6    Расходы на реализацию мероприятий по содействию создания новых мест в общеобразовательных организациях</t>
  </si>
  <si>
    <t>01Ш14S0530</t>
  </si>
  <si>
    <t xml:space="preserve">2.3.3    Расходы на строительство,реконструкцию, приобретение и пристрою объектов для организации общего образования объектов для организации общего  образования </t>
  </si>
  <si>
    <t>2.3.7.мероприятия по текущему ремонту объектов для организации общего образования</t>
  </si>
  <si>
    <t>01625R0820</t>
  </si>
  <si>
    <t xml:space="preserve">6.2.8. Расходы на обеспечение текущего ремонта помещений, находящихся в собственности у детей - сирот и детей, оставшихся без попечения родителей, лиц из числа детей-сирот и детей, оставшихся без попечения родителей, или предоставленных по договору социального найма </t>
  </si>
  <si>
    <t>01Ш0770840</t>
  </si>
  <si>
    <t xml:space="preserve">01Л505110/              </t>
  </si>
  <si>
    <t>01Л1570600/ 01Л15S0600</t>
  </si>
  <si>
    <t>01Ф0703140</t>
  </si>
  <si>
    <t>01Ш1404140</t>
  </si>
  <si>
    <t>2.3.8. Мероприятия по строительству, реконструкции, капитальному  текущему ремонту объектов миципальной собственности и текущему ремонту объектов для организаций общего образования</t>
  </si>
  <si>
    <t>01Ш14S4450</t>
  </si>
  <si>
    <t>01Ш1474300/ 01Ш14S4300</t>
  </si>
  <si>
    <t>01Ш0770510,01Ш14S0510</t>
  </si>
  <si>
    <t xml:space="preserve">2.1.17. Мероприятия по укреплению материально-технической базы организаций общнго образования/софинансирование расходов на УМТБ учреждений общнго образования </t>
  </si>
  <si>
    <t>01Ш0703140</t>
  </si>
  <si>
    <r>
      <t xml:space="preserve">01Д071350               </t>
    </r>
    <r>
      <rPr>
        <b/>
        <sz val="12"/>
        <rFont val="Calibri"/>
        <family val="2"/>
        <scheme val="minor"/>
      </rPr>
      <t>без БУ</t>
    </r>
  </si>
  <si>
    <t>0408 01ш0703030</t>
  </si>
  <si>
    <t>Председатель Комитета образования:</t>
  </si>
  <si>
    <t>Н.В. Симакова</t>
  </si>
  <si>
    <t xml:space="preserve">1.1.15. Расходы на поощрение победителей и лауреатов областных кокурсов в области образования </t>
  </si>
  <si>
    <t>Шесчтой год реализации</t>
  </si>
  <si>
    <t>31.12.2019*</t>
  </si>
  <si>
    <t>Шесьтой год реализации</t>
  </si>
  <si>
    <t>014.01.2019*</t>
  </si>
  <si>
    <t xml:space="preserve">Пятый год реализации </t>
  </si>
  <si>
    <t>01.01.23019</t>
  </si>
  <si>
    <t>01.31.2019</t>
  </si>
  <si>
    <t>01.01.219</t>
  </si>
  <si>
    <t>2.1.18. Оснащение материально-технической базы для формирования у обучающихся современных технологических и гуманитарных навыков</t>
  </si>
  <si>
    <t>2.1.19. Организация электронно-дистанционного обучения дете-инвалидов</t>
  </si>
  <si>
    <t xml:space="preserve">  </t>
  </si>
  <si>
    <t>01ШЕ151690</t>
  </si>
  <si>
    <t>01Ш07S4700</t>
  </si>
  <si>
    <t>01П0700400</t>
  </si>
  <si>
    <t>01,01,2021</t>
  </si>
  <si>
    <t>5.9. Оказание психолого-педагогической, медицинской и социальной помощи обучающимся, испытывающим трудности в освоении основных общеобразовательных программ, развития и социальной адаптации</t>
  </si>
  <si>
    <t>ПФД</t>
  </si>
  <si>
    <t xml:space="preserve"> 3.1.10. Обеспечение функционирования модели персонифицированного финансирования дополнительного  образования детей</t>
  </si>
  <si>
    <t>-</t>
  </si>
  <si>
    <t>25.01. 2020   года</t>
  </si>
  <si>
    <t xml:space="preserve"> Отчет о реализации муниципальной программы "Современное образование в Волосовском муниципальном районе Ленинградской области" на 2014 - 2020 г</t>
  </si>
</sst>
</file>

<file path=xl/styles.xml><?xml version="1.0" encoding="utf-8"?>
<styleSheet xmlns="http://schemas.openxmlformats.org/spreadsheetml/2006/main">
  <fonts count="80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color indexed="8"/>
      <name val="Calibri"/>
      <family val="2"/>
    </font>
    <font>
      <b/>
      <i/>
      <sz val="12"/>
      <color indexed="8"/>
      <name val="Times New Roman"/>
      <family val="1"/>
      <charset val="204"/>
    </font>
    <font>
      <sz val="14"/>
      <color theme="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 tint="-4.9989318521683403E-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FF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Calibri"/>
      <family val="2"/>
    </font>
    <font>
      <sz val="11"/>
      <color indexed="8"/>
      <name val="Calibri"/>
      <family val="2"/>
    </font>
    <font>
      <b/>
      <i/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4"/>
      <name val="Calibri"/>
      <family val="2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</font>
    <font>
      <b/>
      <sz val="12"/>
      <color theme="1"/>
      <name val="Times New Roman"/>
      <family val="1"/>
      <charset val="204"/>
    </font>
    <font>
      <b/>
      <sz val="12"/>
      <color rgb="FFFF0000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4"/>
      <color theme="1"/>
      <name val="Calibri"/>
      <family val="2"/>
    </font>
    <font>
      <i/>
      <sz val="11"/>
      <color indexed="8"/>
      <name val="Calibri"/>
      <family val="2"/>
    </font>
    <font>
      <sz val="12"/>
      <color rgb="FFFF0000"/>
      <name val="Calibri"/>
      <family val="2"/>
      <charset val="204"/>
      <scheme val="minor"/>
    </font>
    <font>
      <b/>
      <i/>
      <sz val="12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 tint="4.9989318521683403E-2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407">
    <xf numFmtId="0" fontId="0" fillId="0" borderId="0" xfId="0"/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5" fillId="0" borderId="0" xfId="0" applyFont="1"/>
    <xf numFmtId="4" fontId="7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8" fillId="0" borderId="0" xfId="0" applyFont="1" applyFill="1"/>
    <xf numFmtId="0" fontId="15" fillId="0" borderId="0" xfId="0" applyFont="1" applyFill="1"/>
    <xf numFmtId="0" fontId="0" fillId="0" borderId="0" xfId="0" applyFont="1" applyFill="1"/>
    <xf numFmtId="0" fontId="6" fillId="0" borderId="0" xfId="0" applyFont="1" applyFill="1"/>
    <xf numFmtId="0" fontId="11" fillId="0" borderId="2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1" fillId="0" borderId="0" xfId="0" applyFont="1" applyFill="1"/>
    <xf numFmtId="0" fontId="11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4" borderId="0" xfId="0" applyFont="1" applyFill="1"/>
    <xf numFmtId="0" fontId="0" fillId="4" borderId="0" xfId="0" applyFont="1" applyFill="1"/>
    <xf numFmtId="0" fontId="0" fillId="4" borderId="0" xfId="0" applyFill="1"/>
    <xf numFmtId="0" fontId="10" fillId="4" borderId="0" xfId="0" applyFont="1" applyFill="1" applyAlignment="1">
      <alignment horizontal="center" vertical="center"/>
    </xf>
    <xf numFmtId="2" fontId="18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/>
    </xf>
    <xf numFmtId="0" fontId="23" fillId="0" borderId="0" xfId="0" applyFont="1" applyFill="1"/>
    <xf numFmtId="2" fontId="24" fillId="0" borderId="0" xfId="0" applyNumberFormat="1" applyFont="1" applyFill="1"/>
    <xf numFmtId="0" fontId="24" fillId="0" borderId="0" xfId="0" applyFont="1" applyFill="1"/>
    <xf numFmtId="14" fontId="25" fillId="4" borderId="1" xfId="0" applyNumberFormat="1" applyFont="1" applyFill="1" applyBorder="1" applyAlignment="1">
      <alignment horizontal="center" vertical="center"/>
    </xf>
    <xf numFmtId="14" fontId="2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14" fontId="22" fillId="5" borderId="1" xfId="0" applyNumberFormat="1" applyFont="1" applyFill="1" applyBorder="1" applyAlignment="1">
      <alignment horizontal="center" vertical="center"/>
    </xf>
    <xf numFmtId="14" fontId="22" fillId="5" borderId="1" xfId="0" applyNumberFormat="1" applyFont="1" applyFill="1" applyBorder="1" applyAlignment="1">
      <alignment horizontal="center" vertical="center" wrapText="1"/>
    </xf>
    <xf numFmtId="14" fontId="19" fillId="5" borderId="1" xfId="0" applyNumberFormat="1" applyFont="1" applyFill="1" applyBorder="1" applyAlignment="1">
      <alignment horizontal="center" vertical="center" wrapText="1"/>
    </xf>
    <xf numFmtId="14" fontId="19" fillId="5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wrapText="1"/>
    </xf>
    <xf numFmtId="0" fontId="35" fillId="0" borderId="1" xfId="0" applyFont="1" applyFill="1" applyBorder="1" applyAlignment="1">
      <alignment horizontal="center"/>
    </xf>
    <xf numFmtId="0" fontId="36" fillId="4" borderId="1" xfId="0" applyFont="1" applyFill="1" applyBorder="1" applyAlignment="1">
      <alignment horizontal="center" wrapText="1"/>
    </xf>
    <xf numFmtId="0" fontId="36" fillId="4" borderId="1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" fontId="19" fillId="5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Fill="1"/>
    <xf numFmtId="2" fontId="0" fillId="0" borderId="0" xfId="0" applyNumberFormat="1" applyFont="1" applyFill="1"/>
    <xf numFmtId="2" fontId="15" fillId="0" borderId="0" xfId="0" applyNumberFormat="1" applyFont="1" applyFill="1"/>
    <xf numFmtId="2" fontId="0" fillId="0" borderId="0" xfId="0" applyNumberFormat="1" applyFill="1"/>
    <xf numFmtId="14" fontId="42" fillId="6" borderId="1" xfId="0" applyNumberFormat="1" applyFont="1" applyFill="1" applyBorder="1" applyAlignment="1">
      <alignment horizontal="center" vertical="center"/>
    </xf>
    <xf numFmtId="14" fontId="42" fillId="6" borderId="1" xfId="0" applyNumberFormat="1" applyFont="1" applyFill="1" applyBorder="1" applyAlignment="1">
      <alignment horizontal="center" vertical="center" wrapText="1"/>
    </xf>
    <xf numFmtId="14" fontId="43" fillId="6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 wrapText="1"/>
    </xf>
    <xf numFmtId="14" fontId="43" fillId="6" borderId="1" xfId="0" applyNumberFormat="1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14" fontId="12" fillId="6" borderId="1" xfId="0" applyNumberFormat="1" applyFont="1" applyFill="1" applyBorder="1" applyAlignment="1">
      <alignment horizontal="center" vertical="center"/>
    </xf>
    <xf numFmtId="14" fontId="12" fillId="6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26" fillId="4" borderId="1" xfId="0" applyNumberFormat="1" applyFont="1" applyFill="1" applyBorder="1" applyAlignment="1">
      <alignment horizontal="center" vertical="center"/>
    </xf>
    <xf numFmtId="14" fontId="26" fillId="0" borderId="1" xfId="0" applyNumberFormat="1" applyFont="1" applyFill="1" applyBorder="1" applyAlignment="1">
      <alignment horizontal="center" vertical="center" wrapText="1"/>
    </xf>
    <xf numFmtId="14" fontId="32" fillId="4" borderId="1" xfId="0" applyNumberFormat="1" applyFont="1" applyFill="1" applyBorder="1" applyAlignment="1">
      <alignment horizontal="center" vertical="center"/>
    </xf>
    <xf numFmtId="14" fontId="3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49" fillId="6" borderId="1" xfId="0" applyNumberFormat="1" applyFont="1" applyFill="1" applyBorder="1" applyAlignment="1">
      <alignment horizontal="center" vertical="center"/>
    </xf>
    <xf numFmtId="14" fontId="49" fillId="6" borderId="1" xfId="0" applyNumberFormat="1" applyFont="1" applyFill="1" applyBorder="1" applyAlignment="1">
      <alignment horizontal="center" vertical="center" wrapText="1"/>
    </xf>
    <xf numFmtId="14" fontId="32" fillId="4" borderId="1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43" fillId="6" borderId="1" xfId="0" applyNumberFormat="1" applyFont="1" applyFill="1" applyBorder="1" applyAlignment="1">
      <alignment horizontal="center" vertical="center"/>
    </xf>
    <xf numFmtId="4" fontId="47" fillId="6" borderId="1" xfId="0" applyNumberFormat="1" applyFont="1" applyFill="1" applyBorder="1"/>
    <xf numFmtId="4" fontId="41" fillId="6" borderId="1" xfId="0" applyNumberFormat="1" applyFont="1" applyFill="1" applyBorder="1" applyAlignment="1">
      <alignment horizontal="center" vertical="center"/>
    </xf>
    <xf numFmtId="4" fontId="36" fillId="6" borderId="1" xfId="0" applyNumberFormat="1" applyFont="1" applyFill="1" applyBorder="1"/>
    <xf numFmtId="4" fontId="28" fillId="6" borderId="1" xfId="0" applyNumberFormat="1" applyFont="1" applyFill="1" applyBorder="1" applyAlignment="1">
      <alignment horizontal="center" vertical="center"/>
    </xf>
    <xf numFmtId="4" fontId="44" fillId="6" borderId="1" xfId="0" applyNumberFormat="1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/>
    </xf>
    <xf numFmtId="4" fontId="45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4" fontId="32" fillId="4" borderId="1" xfId="0" applyNumberFormat="1" applyFont="1" applyFill="1" applyBorder="1" applyAlignment="1">
      <alignment horizontal="center" vertical="center"/>
    </xf>
    <xf numFmtId="4" fontId="26" fillId="4" borderId="1" xfId="0" applyNumberFormat="1" applyFont="1" applyFill="1" applyBorder="1" applyAlignment="1">
      <alignment horizontal="center" vertical="center"/>
    </xf>
    <xf numFmtId="4" fontId="32" fillId="4" borderId="0" xfId="0" applyNumberFormat="1" applyFont="1" applyFill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/>
    </xf>
    <xf numFmtId="4" fontId="26" fillId="3" borderId="1" xfId="0" applyNumberFormat="1" applyFont="1" applyFill="1" applyBorder="1" applyAlignment="1">
      <alignment horizontal="center" vertical="center"/>
    </xf>
    <xf numFmtId="4" fontId="32" fillId="3" borderId="1" xfId="0" applyNumberFormat="1" applyFont="1" applyFill="1" applyBorder="1" applyAlignment="1">
      <alignment horizontal="center" vertical="center"/>
    </xf>
    <xf numFmtId="4" fontId="45" fillId="4" borderId="1" xfId="0" applyNumberFormat="1" applyFont="1" applyFill="1" applyBorder="1" applyAlignment="1">
      <alignment horizontal="center" vertical="center"/>
    </xf>
    <xf numFmtId="4" fontId="32" fillId="5" borderId="1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4" fontId="32" fillId="6" borderId="1" xfId="0" applyNumberFormat="1" applyFont="1" applyFill="1" applyBorder="1" applyAlignment="1">
      <alignment horizontal="center" vertical="center"/>
    </xf>
    <xf numFmtId="4" fontId="26" fillId="6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45" fillId="6" borderId="1" xfId="0" applyNumberFormat="1" applyFont="1" applyFill="1" applyBorder="1" applyAlignment="1">
      <alignment horizontal="center" vertical="center"/>
    </xf>
    <xf numFmtId="4" fontId="46" fillId="6" borderId="1" xfId="0" applyNumberFormat="1" applyFont="1" applyFill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 vertical="center"/>
    </xf>
    <xf numFmtId="4" fontId="43" fillId="7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48" fillId="0" borderId="1" xfId="0" applyNumberFormat="1" applyFont="1" applyFill="1" applyBorder="1"/>
    <xf numFmtId="14" fontId="43" fillId="7" borderId="1" xfId="0" applyNumberFormat="1" applyFont="1" applyFill="1" applyBorder="1" applyAlignment="1">
      <alignment horizontal="center" vertical="center"/>
    </xf>
    <xf numFmtId="14" fontId="43" fillId="7" borderId="1" xfId="0" applyNumberFormat="1" applyFont="1" applyFill="1" applyBorder="1" applyAlignment="1">
      <alignment horizontal="center" vertical="center" wrapText="1"/>
    </xf>
    <xf numFmtId="14" fontId="50" fillId="4" borderId="1" xfId="0" applyNumberFormat="1" applyFont="1" applyFill="1" applyBorder="1" applyAlignment="1">
      <alignment horizontal="center" vertical="center"/>
    </xf>
    <xf numFmtId="14" fontId="50" fillId="0" borderId="1" xfId="0" applyNumberFormat="1" applyFont="1" applyFill="1" applyBorder="1" applyAlignment="1">
      <alignment horizontal="center" vertical="center" wrapText="1"/>
    </xf>
    <xf numFmtId="14" fontId="51" fillId="4" borderId="1" xfId="0" applyNumberFormat="1" applyFont="1" applyFill="1" applyBorder="1" applyAlignment="1">
      <alignment horizontal="center" vertical="center"/>
    </xf>
    <xf numFmtId="14" fontId="51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/>
    <xf numFmtId="4" fontId="6" fillId="0" borderId="0" xfId="0" applyNumberFormat="1" applyFont="1" applyFill="1"/>
    <xf numFmtId="4" fontId="52" fillId="0" borderId="1" xfId="0" applyNumberFormat="1" applyFont="1" applyFill="1" applyBorder="1" applyAlignment="1">
      <alignment horizontal="center" vertical="center"/>
    </xf>
    <xf numFmtId="4" fontId="15" fillId="0" borderId="0" xfId="0" applyNumberFormat="1" applyFont="1" applyFill="1"/>
    <xf numFmtId="4" fontId="18" fillId="0" borderId="0" xfId="0" applyNumberFormat="1" applyFont="1" applyFill="1"/>
    <xf numFmtId="4" fontId="52" fillId="4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4" fontId="56" fillId="4" borderId="1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14" fontId="57" fillId="8" borderId="1" xfId="0" applyNumberFormat="1" applyFont="1" applyFill="1" applyBorder="1" applyAlignment="1">
      <alignment horizontal="center" vertical="center"/>
    </xf>
    <xf numFmtId="14" fontId="12" fillId="8" borderId="1" xfId="0" applyNumberFormat="1" applyFont="1" applyFill="1" applyBorder="1" applyAlignment="1">
      <alignment horizontal="center" vertical="center"/>
    </xf>
    <xf numFmtId="14" fontId="12" fillId="8" borderId="1" xfId="0" applyNumberFormat="1" applyFont="1" applyFill="1" applyBorder="1" applyAlignment="1">
      <alignment horizontal="center" vertical="center" wrapText="1"/>
    </xf>
    <xf numFmtId="4" fontId="12" fillId="8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14" fontId="1" fillId="8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wrapText="1"/>
    </xf>
    <xf numFmtId="0" fontId="59" fillId="0" borderId="1" xfId="0" applyFont="1" applyFill="1" applyBorder="1" applyAlignment="1">
      <alignment horizontal="center"/>
    </xf>
    <xf numFmtId="0" fontId="59" fillId="4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 wrapText="1"/>
    </xf>
    <xf numFmtId="0" fontId="38" fillId="4" borderId="1" xfId="0" applyFont="1" applyFill="1" applyBorder="1" applyAlignment="1">
      <alignment horizontal="center"/>
    </xf>
    <xf numFmtId="0" fontId="38" fillId="4" borderId="1" xfId="0" applyFont="1" applyFill="1" applyBorder="1" applyAlignment="1">
      <alignment horizontal="center" wrapText="1"/>
    </xf>
    <xf numFmtId="0" fontId="47" fillId="4" borderId="1" xfId="0" applyFont="1" applyFill="1" applyBorder="1" applyAlignment="1">
      <alignment horizontal="center" wrapText="1"/>
    </xf>
    <xf numFmtId="14" fontId="2" fillId="8" borderId="1" xfId="0" applyNumberFormat="1" applyFont="1" applyFill="1" applyBorder="1" applyAlignment="1">
      <alignment horizontal="center" vertical="center" wrapText="1"/>
    </xf>
    <xf numFmtId="14" fontId="54" fillId="8" borderId="1" xfId="0" applyNumberFormat="1" applyFont="1" applyFill="1" applyBorder="1" applyAlignment="1">
      <alignment horizontal="center" vertical="center"/>
    </xf>
    <xf numFmtId="14" fontId="54" fillId="8" borderId="1" xfId="0" applyNumberFormat="1" applyFont="1" applyFill="1" applyBorder="1" applyAlignment="1">
      <alignment horizontal="center" vertical="center" wrapText="1"/>
    </xf>
    <xf numFmtId="4" fontId="62" fillId="8" borderId="1" xfId="0" applyNumberFormat="1" applyFont="1" applyFill="1" applyBorder="1" applyAlignment="1">
      <alignment horizontal="center" vertical="center"/>
    </xf>
    <xf numFmtId="4" fontId="19" fillId="8" borderId="1" xfId="0" applyNumberFormat="1" applyFont="1" applyFill="1" applyBorder="1" applyAlignment="1">
      <alignment horizontal="center" vertical="center"/>
    </xf>
    <xf numFmtId="4" fontId="63" fillId="8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 vertical="center"/>
    </xf>
    <xf numFmtId="4" fontId="32" fillId="5" borderId="1" xfId="0" applyNumberFormat="1" applyFont="1" applyFill="1" applyBorder="1" applyAlignment="1">
      <alignment horizontal="center" vertical="center" wrapText="1"/>
    </xf>
    <xf numFmtId="0" fontId="67" fillId="0" borderId="0" xfId="0" applyFont="1" applyFill="1"/>
    <xf numFmtId="0" fontId="66" fillId="0" borderId="0" xfId="0" applyFont="1" applyFill="1"/>
    <xf numFmtId="0" fontId="67" fillId="4" borderId="0" xfId="0" applyFont="1" applyFill="1"/>
    <xf numFmtId="0" fontId="6" fillId="0" borderId="1" xfId="0" applyFont="1" applyFill="1" applyBorder="1"/>
    <xf numFmtId="4" fontId="69" fillId="5" borderId="1" xfId="0" applyNumberFormat="1" applyFont="1" applyFill="1" applyBorder="1" applyAlignment="1">
      <alignment horizontal="center" vertical="center"/>
    </xf>
    <xf numFmtId="4" fontId="69" fillId="6" borderId="1" xfId="0" applyNumberFormat="1" applyFont="1" applyFill="1" applyBorder="1" applyAlignment="1">
      <alignment horizontal="center" vertical="center"/>
    </xf>
    <xf numFmtId="4" fontId="43" fillId="5" borderId="1" xfId="0" applyNumberFormat="1" applyFont="1" applyFill="1" applyBorder="1" applyAlignment="1">
      <alignment horizontal="center" vertical="center"/>
    </xf>
    <xf numFmtId="4" fontId="12" fillId="5" borderId="1" xfId="0" applyNumberFormat="1" applyFont="1" applyFill="1" applyBorder="1" applyAlignment="1">
      <alignment horizontal="center" vertical="center"/>
    </xf>
    <xf numFmtId="4" fontId="48" fillId="0" borderId="0" xfId="0" applyNumberFormat="1" applyFont="1" applyFill="1"/>
    <xf numFmtId="2" fontId="48" fillId="0" borderId="0" xfId="0" applyNumberFormat="1" applyFont="1" applyFill="1"/>
    <xf numFmtId="4" fontId="56" fillId="0" borderId="1" xfId="0" applyNumberFormat="1" applyFont="1" applyFill="1" applyBorder="1" applyAlignment="1">
      <alignment horizontal="center" vertical="center"/>
    </xf>
    <xf numFmtId="0" fontId="48" fillId="0" borderId="0" xfId="0" applyFont="1" applyFill="1"/>
    <xf numFmtId="0" fontId="71" fillId="0" borderId="0" xfId="0" applyFont="1" applyFill="1"/>
    <xf numFmtId="0" fontId="47" fillId="0" borderId="1" xfId="0" applyFont="1" applyFill="1" applyBorder="1" applyAlignment="1">
      <alignment horizontal="center"/>
    </xf>
    <xf numFmtId="14" fontId="56" fillId="0" borderId="1" xfId="0" applyNumberFormat="1" applyFont="1" applyFill="1" applyBorder="1" applyAlignment="1">
      <alignment horizontal="center" vertical="center"/>
    </xf>
    <xf numFmtId="14" fontId="12" fillId="10" borderId="1" xfId="0" applyNumberFormat="1" applyFont="1" applyFill="1" applyBorder="1" applyAlignment="1">
      <alignment horizontal="center" vertical="center" wrapText="1"/>
    </xf>
    <xf numFmtId="4" fontId="12" fillId="10" borderId="1" xfId="0" applyNumberFormat="1" applyFont="1" applyFill="1" applyBorder="1" applyAlignment="1">
      <alignment horizontal="center" vertical="center"/>
    </xf>
    <xf numFmtId="14" fontId="57" fillId="10" borderId="1" xfId="0" applyNumberFormat="1" applyFont="1" applyFill="1" applyBorder="1" applyAlignment="1">
      <alignment horizontal="center" vertical="center"/>
    </xf>
    <xf numFmtId="14" fontId="32" fillId="0" borderId="1" xfId="0" applyNumberFormat="1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14" fontId="12" fillId="11" borderId="1" xfId="0" applyNumberFormat="1" applyFont="1" applyFill="1" applyBorder="1" applyAlignment="1">
      <alignment horizontal="center" vertical="center"/>
    </xf>
    <xf numFmtId="14" fontId="2" fillId="10" borderId="1" xfId="0" applyNumberFormat="1" applyFont="1" applyFill="1" applyBorder="1" applyAlignment="1">
      <alignment horizontal="center" vertical="center" wrapText="1"/>
    </xf>
    <xf numFmtId="4" fontId="2" fillId="10" borderId="1" xfId="0" applyNumberFormat="1" applyFont="1" applyFill="1" applyBorder="1" applyAlignment="1">
      <alignment horizontal="center" vertical="center"/>
    </xf>
    <xf numFmtId="0" fontId="65" fillId="0" borderId="5" xfId="0" applyFont="1" applyFill="1" applyBorder="1" applyAlignment="1">
      <alignment horizontal="center" vertical="center"/>
    </xf>
    <xf numFmtId="0" fontId="7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14" fontId="12" fillId="11" borderId="1" xfId="0" applyNumberFormat="1" applyFont="1" applyFill="1" applyBorder="1" applyAlignment="1">
      <alignment horizontal="center" vertical="center" wrapText="1"/>
    </xf>
    <xf numFmtId="4" fontId="32" fillId="11" borderId="1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14" fillId="0" borderId="5" xfId="0" applyFont="1" applyFill="1" applyBorder="1" applyAlignment="1">
      <alignment horizontal="center" vertical="center"/>
    </xf>
    <xf numFmtId="14" fontId="54" fillId="10" borderId="1" xfId="0" applyNumberFormat="1" applyFont="1" applyFill="1" applyBorder="1" applyAlignment="1">
      <alignment horizontal="center" vertical="center" wrapText="1"/>
    </xf>
    <xf numFmtId="4" fontId="62" fillId="10" borderId="1" xfId="0" applyNumberFormat="1" applyFont="1" applyFill="1" applyBorder="1" applyAlignment="1">
      <alignment horizontal="center" vertical="center"/>
    </xf>
    <xf numFmtId="4" fontId="19" fillId="10" borderId="1" xfId="0" applyNumberFormat="1" applyFont="1" applyFill="1" applyBorder="1" applyAlignment="1">
      <alignment horizontal="center" vertical="center"/>
    </xf>
    <xf numFmtId="4" fontId="63" fillId="10" borderId="1" xfId="0" applyNumberFormat="1" applyFont="1" applyFill="1" applyBorder="1" applyAlignment="1">
      <alignment horizontal="center"/>
    </xf>
    <xf numFmtId="2" fontId="70" fillId="0" borderId="0" xfId="0" applyNumberFormat="1" applyFont="1" applyFill="1"/>
    <xf numFmtId="4" fontId="53" fillId="0" borderId="0" xfId="0" applyNumberFormat="1" applyFont="1" applyFill="1"/>
    <xf numFmtId="2" fontId="66" fillId="0" borderId="0" xfId="0" applyNumberFormat="1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0" xfId="0" applyFont="1" applyFill="1"/>
    <xf numFmtId="0" fontId="14" fillId="0" borderId="0" xfId="0" applyFont="1" applyFill="1"/>
    <xf numFmtId="4" fontId="14" fillId="0" borderId="0" xfId="0" applyNumberFormat="1" applyFont="1" applyFill="1"/>
    <xf numFmtId="4" fontId="12" fillId="0" borderId="0" xfId="0" applyNumberFormat="1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wrapText="1"/>
    </xf>
    <xf numFmtId="14" fontId="12" fillId="12" borderId="1" xfId="0" applyNumberFormat="1" applyFont="1" applyFill="1" applyBorder="1" applyAlignment="1">
      <alignment horizontal="center" vertical="center" wrapText="1"/>
    </xf>
    <xf numFmtId="4" fontId="12" fillId="12" borderId="1" xfId="0" applyNumberFormat="1" applyFont="1" applyFill="1" applyBorder="1" applyAlignment="1">
      <alignment horizontal="center" vertical="center"/>
    </xf>
    <xf numFmtId="14" fontId="12" fillId="10" borderId="1" xfId="0" applyNumberFormat="1" applyFont="1" applyFill="1" applyBorder="1" applyAlignment="1">
      <alignment horizontal="center" vertical="center"/>
    </xf>
    <xf numFmtId="14" fontId="12" fillId="12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4" fontId="2" fillId="12" borderId="1" xfId="0" applyNumberFormat="1" applyFont="1" applyFill="1" applyBorder="1" applyAlignment="1">
      <alignment horizontal="center" vertical="center" wrapText="1"/>
    </xf>
    <xf numFmtId="4" fontId="2" fillId="12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wrapText="1"/>
    </xf>
    <xf numFmtId="0" fontId="74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/>
    </xf>
    <xf numFmtId="0" fontId="33" fillId="4" borderId="3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4" fontId="2" fillId="5" borderId="8" xfId="0" applyNumberFormat="1" applyFont="1" applyFill="1" applyBorder="1" applyAlignment="1">
      <alignment horizontal="center" vertical="center"/>
    </xf>
    <xf numFmtId="14" fontId="12" fillId="11" borderId="8" xfId="0" applyNumberFormat="1" applyFont="1" applyFill="1" applyBorder="1" applyAlignment="1">
      <alignment horizontal="center" vertical="center"/>
    </xf>
    <xf numFmtId="14" fontId="12" fillId="8" borderId="8" xfId="0" applyNumberFormat="1" applyFont="1" applyFill="1" applyBorder="1" applyAlignment="1">
      <alignment horizontal="center" vertical="center"/>
    </xf>
    <xf numFmtId="14" fontId="12" fillId="10" borderId="8" xfId="0" applyNumberFormat="1" applyFont="1" applyFill="1" applyBorder="1" applyAlignment="1">
      <alignment horizontal="center" vertical="center"/>
    </xf>
    <xf numFmtId="14" fontId="12" fillId="12" borderId="8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7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14" fontId="42" fillId="10" borderId="1" xfId="0" applyNumberFormat="1" applyFont="1" applyFill="1" applyBorder="1" applyAlignment="1">
      <alignment horizontal="center" vertical="center"/>
    </xf>
    <xf numFmtId="14" fontId="54" fillId="12" borderId="1" xfId="0" applyNumberFormat="1" applyFont="1" applyFill="1" applyBorder="1" applyAlignment="1">
      <alignment horizontal="center" vertical="center" wrapText="1"/>
    </xf>
    <xf numFmtId="4" fontId="62" fillId="12" borderId="1" xfId="0" applyNumberFormat="1" applyFont="1" applyFill="1" applyBorder="1" applyAlignment="1">
      <alignment horizontal="center" vertical="center"/>
    </xf>
    <xf numFmtId="4" fontId="19" fillId="12" borderId="1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4" fontId="32" fillId="4" borderId="1" xfId="0" applyNumberFormat="1" applyFont="1" applyFill="1" applyBorder="1" applyAlignment="1">
      <alignment horizontal="center" vertical="center" wrapText="1"/>
    </xf>
    <xf numFmtId="2" fontId="32" fillId="4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4" fontId="56" fillId="4" borderId="2" xfId="0" applyNumberFormat="1" applyFont="1" applyFill="1" applyBorder="1" applyAlignment="1">
      <alignment horizontal="center" vertical="center"/>
    </xf>
    <xf numFmtId="4" fontId="1" fillId="5" borderId="2" xfId="0" applyNumberFormat="1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/>
    </xf>
    <xf numFmtId="14" fontId="12" fillId="13" borderId="1" xfId="0" applyNumberFormat="1" applyFont="1" applyFill="1" applyBorder="1" applyAlignment="1">
      <alignment horizontal="center" vertical="center"/>
    </xf>
    <xf numFmtId="14" fontId="12" fillId="14" borderId="1" xfId="0" applyNumberFormat="1" applyFont="1" applyFill="1" applyBorder="1" applyAlignment="1">
      <alignment horizontal="center" vertical="center"/>
    </xf>
    <xf numFmtId="14" fontId="12" fillId="13" borderId="1" xfId="0" applyNumberFormat="1" applyFont="1" applyFill="1" applyBorder="1" applyAlignment="1">
      <alignment horizontal="center" vertical="center" wrapText="1"/>
    </xf>
    <xf numFmtId="4" fontId="12" fillId="13" borderId="1" xfId="0" applyNumberFormat="1" applyFont="1" applyFill="1" applyBorder="1" applyAlignment="1">
      <alignment horizontal="center" vertical="center"/>
    </xf>
    <xf numFmtId="4" fontId="12" fillId="13" borderId="0" xfId="0" applyNumberFormat="1" applyFont="1" applyFill="1" applyBorder="1" applyAlignment="1">
      <alignment horizontal="center" vertical="center"/>
    </xf>
    <xf numFmtId="14" fontId="57" fillId="14" borderId="1" xfId="0" applyNumberFormat="1" applyFont="1" applyFill="1" applyBorder="1" applyAlignment="1">
      <alignment horizontal="center" vertical="center"/>
    </xf>
    <xf numFmtId="14" fontId="57" fillId="13" borderId="1" xfId="0" applyNumberFormat="1" applyFont="1" applyFill="1" applyBorder="1" applyAlignment="1">
      <alignment horizontal="center" vertical="center"/>
    </xf>
    <xf numFmtId="4" fontId="57" fillId="13" borderId="1" xfId="0" applyNumberFormat="1" applyFont="1" applyFill="1" applyBorder="1" applyAlignment="1">
      <alignment horizontal="center" vertical="center"/>
    </xf>
    <xf numFmtId="14" fontId="76" fillId="0" borderId="1" xfId="0" applyNumberFormat="1" applyFont="1" applyFill="1" applyBorder="1" applyAlignment="1">
      <alignment horizontal="center" vertical="center"/>
    </xf>
    <xf numFmtId="0" fontId="77" fillId="0" borderId="1" xfId="0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center" wrapText="1"/>
    </xf>
    <xf numFmtId="4" fontId="26" fillId="0" borderId="5" xfId="0" applyNumberFormat="1" applyFont="1" applyFill="1" applyBorder="1" applyAlignment="1">
      <alignment horizontal="center" vertical="center"/>
    </xf>
    <xf numFmtId="4" fontId="32" fillId="0" borderId="5" xfId="0" applyNumberFormat="1" applyFont="1" applyFill="1" applyBorder="1" applyAlignment="1">
      <alignment horizontal="center" vertical="center"/>
    </xf>
    <xf numFmtId="4" fontId="2" fillId="14" borderId="1" xfId="0" applyNumberFormat="1" applyFont="1" applyFill="1" applyBorder="1" applyAlignment="1">
      <alignment horizontal="center" vertical="center"/>
    </xf>
    <xf numFmtId="14" fontId="57" fillId="15" borderId="1" xfId="0" applyNumberFormat="1" applyFont="1" applyFill="1" applyBorder="1" applyAlignment="1">
      <alignment horizontal="center" vertical="center"/>
    </xf>
    <xf numFmtId="14" fontId="12" fillId="15" borderId="1" xfId="0" applyNumberFormat="1" applyFont="1" applyFill="1" applyBorder="1" applyAlignment="1">
      <alignment horizontal="center" vertical="center" wrapText="1"/>
    </xf>
    <xf numFmtId="4" fontId="2" fillId="15" borderId="1" xfId="0" applyNumberFormat="1" applyFont="1" applyFill="1" applyBorder="1" applyAlignment="1">
      <alignment horizontal="center" vertical="center"/>
    </xf>
    <xf numFmtId="14" fontId="2" fillId="14" borderId="1" xfId="0" applyNumberFormat="1" applyFont="1" applyFill="1" applyBorder="1" applyAlignment="1">
      <alignment horizontal="center" vertical="center" wrapText="1"/>
    </xf>
    <xf numFmtId="14" fontId="56" fillId="0" borderId="8" xfId="0" applyNumberFormat="1" applyFont="1" applyFill="1" applyBorder="1" applyAlignment="1">
      <alignment horizontal="center" vertical="center"/>
    </xf>
    <xf numFmtId="0" fontId="38" fillId="4" borderId="3" xfId="0" applyFont="1" applyFill="1" applyBorder="1" applyAlignment="1">
      <alignment horizontal="center"/>
    </xf>
    <xf numFmtId="4" fontId="26" fillId="4" borderId="8" xfId="0" applyNumberFormat="1" applyFont="1" applyFill="1" applyBorder="1" applyAlignment="1">
      <alignment horizontal="center" vertical="center"/>
    </xf>
    <xf numFmtId="14" fontId="1" fillId="4" borderId="8" xfId="0" applyNumberFormat="1" applyFont="1" applyFill="1" applyBorder="1" applyAlignment="1">
      <alignment horizontal="center" vertical="center"/>
    </xf>
    <xf numFmtId="14" fontId="32" fillId="4" borderId="8" xfId="0" applyNumberFormat="1" applyFont="1" applyFill="1" applyBorder="1" applyAlignment="1">
      <alignment horizontal="center" vertical="center"/>
    </xf>
    <xf numFmtId="14" fontId="32" fillId="0" borderId="8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4" fontId="12" fillId="14" borderId="1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 horizontal="center" vertical="center" wrapText="1"/>
    </xf>
    <xf numFmtId="14" fontId="42" fillId="12" borderId="1" xfId="0" applyNumberFormat="1" applyFont="1" applyFill="1" applyBorder="1" applyAlignment="1">
      <alignment horizontal="center" vertical="center"/>
    </xf>
    <xf numFmtId="14" fontId="73" fillId="14" borderId="1" xfId="0" applyNumberFormat="1" applyFont="1" applyFill="1" applyBorder="1" applyAlignment="1">
      <alignment horizontal="center" vertical="center"/>
    </xf>
    <xf numFmtId="14" fontId="54" fillId="14" borderId="1" xfId="0" applyNumberFormat="1" applyFont="1" applyFill="1" applyBorder="1" applyAlignment="1">
      <alignment horizontal="center" vertical="center" wrapText="1"/>
    </xf>
    <xf numFmtId="4" fontId="62" fillId="14" borderId="1" xfId="0" applyNumberFormat="1" applyFont="1" applyFill="1" applyBorder="1" applyAlignment="1">
      <alignment horizontal="center" vertical="center"/>
    </xf>
    <xf numFmtId="4" fontId="19" fillId="14" borderId="1" xfId="0" applyNumberFormat="1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/>
    </xf>
    <xf numFmtId="14" fontId="32" fillId="4" borderId="2" xfId="0" applyNumberFormat="1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>
      <alignment horizontal="center" vertical="center"/>
    </xf>
    <xf numFmtId="4" fontId="32" fillId="0" borderId="2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/>
    </xf>
    <xf numFmtId="4" fontId="78" fillId="5" borderId="1" xfId="0" applyNumberFormat="1" applyFont="1" applyFill="1" applyBorder="1" applyAlignment="1">
      <alignment horizontal="center" vertical="center"/>
    </xf>
    <xf numFmtId="4" fontId="1" fillId="16" borderId="2" xfId="0" applyNumberFormat="1" applyFont="1" applyFill="1" applyBorder="1" applyAlignment="1">
      <alignment horizontal="center" vertical="center"/>
    </xf>
    <xf numFmtId="4" fontId="32" fillId="16" borderId="1" xfId="0" applyNumberFormat="1" applyFont="1" applyFill="1" applyBorder="1" applyAlignment="1">
      <alignment horizontal="center" vertical="center"/>
    </xf>
    <xf numFmtId="4" fontId="1" fillId="16" borderId="1" xfId="0" applyNumberFormat="1" applyFont="1" applyFill="1" applyBorder="1" applyAlignment="1">
      <alignment horizontal="center" vertical="center"/>
    </xf>
    <xf numFmtId="4" fontId="4" fillId="16" borderId="1" xfId="0" applyNumberFormat="1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4" fontId="32" fillId="16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8" fillId="8" borderId="3" xfId="0" applyFont="1" applyFill="1" applyBorder="1" applyAlignment="1">
      <alignment horizontal="center" vertical="center"/>
    </xf>
    <xf numFmtId="0" fontId="55" fillId="8" borderId="5" xfId="0" applyFont="1" applyFill="1" applyBorder="1" applyAlignment="1">
      <alignment horizontal="center" vertical="center"/>
    </xf>
    <xf numFmtId="0" fontId="55" fillId="8" borderId="8" xfId="0" applyFont="1" applyFill="1" applyBorder="1" applyAlignment="1">
      <alignment horizontal="center" vertical="center"/>
    </xf>
    <xf numFmtId="0" fontId="55" fillId="0" borderId="5" xfId="0" applyFont="1" applyBorder="1" applyAlignment="1">
      <alignment horizontal="center" vertical="center"/>
    </xf>
    <xf numFmtId="0" fontId="55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46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0" fillId="8" borderId="3" xfId="0" applyFont="1" applyFill="1" applyBorder="1" applyAlignment="1">
      <alignment horizontal="center" vertical="center"/>
    </xf>
    <xf numFmtId="0" fontId="62" fillId="9" borderId="3" xfId="0" applyFont="1" applyFill="1" applyBorder="1" applyAlignment="1">
      <alignment horizontal="center" vertical="center" wrapText="1"/>
    </xf>
    <xf numFmtId="0" fontId="46" fillId="9" borderId="5" xfId="0" applyFont="1" applyFill="1" applyBorder="1" applyAlignment="1">
      <alignment horizontal="center" vertical="center" wrapText="1"/>
    </xf>
    <xf numFmtId="0" fontId="46" fillId="9" borderId="8" xfId="0" applyFont="1" applyFill="1" applyBorder="1" applyAlignment="1">
      <alignment horizontal="center" vertical="center" wrapText="1"/>
    </xf>
    <xf numFmtId="49" fontId="68" fillId="8" borderId="3" xfId="0" applyNumberFormat="1" applyFont="1" applyFill="1" applyBorder="1" applyAlignment="1">
      <alignment horizontal="center" vertical="center"/>
    </xf>
    <xf numFmtId="49" fontId="65" fillId="0" borderId="5" xfId="0" applyNumberFormat="1" applyFont="1" applyBorder="1" applyAlignment="1">
      <alignment horizontal="center" vertical="center"/>
    </xf>
    <xf numFmtId="49" fontId="65" fillId="0" borderId="8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2" fillId="8" borderId="2" xfId="0" applyNumberFormat="1" applyFont="1" applyFill="1" applyBorder="1" applyAlignment="1">
      <alignment horizontal="center" vertical="center" wrapText="1"/>
    </xf>
    <xf numFmtId="49" fontId="0" fillId="8" borderId="6" xfId="0" applyNumberFormat="1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49" fontId="45" fillId="0" borderId="6" xfId="0" applyNumberFormat="1" applyFont="1" applyBorder="1" applyAlignment="1">
      <alignment horizontal="center" vertical="center" wrapText="1"/>
    </xf>
    <xf numFmtId="49" fontId="45" fillId="0" borderId="7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64" fillId="8" borderId="3" xfId="0" applyFont="1" applyFill="1" applyBorder="1" applyAlignment="1">
      <alignment horizontal="center" vertical="center" wrapText="1"/>
    </xf>
    <xf numFmtId="0" fontId="65" fillId="8" borderId="5" xfId="0" applyFont="1" applyFill="1" applyBorder="1" applyAlignment="1">
      <alignment horizontal="center" vertical="center"/>
    </xf>
    <xf numFmtId="0" fontId="65" fillId="8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C477"/>
  <sheetViews>
    <sheetView tabSelected="1" zoomScale="70" zoomScaleNormal="70" zoomScaleSheetLayoutView="77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A2" sqref="A2:S2"/>
    </sheetView>
  </sheetViews>
  <sheetFormatPr defaultRowHeight="15.75"/>
  <cols>
    <col min="1" max="1" width="17.7109375" style="68" customWidth="1"/>
    <col min="2" max="2" width="8.85546875" style="1" hidden="1" customWidth="1"/>
    <col min="3" max="3" width="57.5703125" style="3" customWidth="1"/>
    <col min="4" max="4" width="18.5703125" style="14" customWidth="1"/>
    <col min="5" max="5" width="15" style="2" customWidth="1"/>
    <col min="6" max="6" width="14.7109375" style="2" customWidth="1"/>
    <col min="7" max="7" width="26" style="2" customWidth="1"/>
    <col min="8" max="8" width="24.85546875" style="2" customWidth="1"/>
    <col min="9" max="9" width="20.140625" style="5" customWidth="1"/>
    <col min="10" max="10" width="17" style="5" customWidth="1"/>
    <col min="11" max="11" width="15.85546875" style="5" customWidth="1"/>
    <col min="12" max="12" width="20.140625" style="21" customWidth="1"/>
    <col min="13" max="13" width="22.28515625" style="27" customWidth="1"/>
    <col min="14" max="14" width="16.5703125" style="27" customWidth="1"/>
    <col min="15" max="16" width="14.28515625" style="27" customWidth="1"/>
    <col min="17" max="17" width="19.5703125" style="27" customWidth="1"/>
    <col min="18" max="18" width="16.5703125" style="27" customWidth="1"/>
    <col min="19" max="19" width="23.42578125" style="27" customWidth="1"/>
    <col min="20" max="20" width="24.140625" style="7" customWidth="1"/>
    <col min="21" max="21" width="19" style="7" customWidth="1"/>
    <col min="22" max="22" width="16.7109375" style="7" customWidth="1"/>
  </cols>
  <sheetData>
    <row r="1" spans="1:24">
      <c r="A1" s="68" t="s">
        <v>72</v>
      </c>
    </row>
    <row r="2" spans="1:24" ht="38.25" customHeight="1">
      <c r="A2" s="406" t="s">
        <v>294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</row>
    <row r="3" spans="1:24" s="7" customFormat="1" ht="17.45" customHeight="1">
      <c r="A3" s="67"/>
      <c r="B3" s="12"/>
      <c r="C3" s="6"/>
      <c r="D3" s="17"/>
      <c r="E3" s="18"/>
      <c r="F3" s="18"/>
      <c r="G3" s="18"/>
      <c r="H3" s="388"/>
      <c r="I3" s="388"/>
      <c r="J3" s="388"/>
      <c r="K3" s="19"/>
      <c r="L3" s="20"/>
      <c r="M3" s="20"/>
      <c r="N3" s="20"/>
      <c r="O3" s="20"/>
      <c r="P3" s="20"/>
      <c r="Q3" s="20"/>
      <c r="R3" s="20"/>
      <c r="S3" s="20"/>
    </row>
    <row r="4" spans="1:24" s="7" customFormat="1" ht="17.45" customHeight="1">
      <c r="A4" s="67"/>
      <c r="B4" s="77"/>
      <c r="C4" s="6" t="s">
        <v>72</v>
      </c>
      <c r="D4" s="17"/>
      <c r="E4" s="18"/>
      <c r="F4" s="18"/>
      <c r="G4" s="18"/>
      <c r="H4" s="18"/>
      <c r="I4" s="76"/>
      <c r="J4" s="19"/>
      <c r="K4" s="19"/>
      <c r="L4" s="20"/>
      <c r="M4" s="20"/>
      <c r="N4" s="20"/>
      <c r="O4" s="20"/>
      <c r="P4" s="20"/>
      <c r="Q4" s="20"/>
      <c r="R4" s="20"/>
      <c r="S4" s="20"/>
    </row>
    <row r="5" spans="1:24" s="7" customFormat="1" ht="38.25" customHeight="1">
      <c r="A5" s="392" t="s">
        <v>13</v>
      </c>
      <c r="B5" s="381" t="s">
        <v>3</v>
      </c>
      <c r="C5" s="382"/>
      <c r="D5" s="320" t="s">
        <v>72</v>
      </c>
      <c r="E5" s="366" t="s">
        <v>11</v>
      </c>
      <c r="F5" s="386" t="s">
        <v>12</v>
      </c>
      <c r="G5" s="394" t="s">
        <v>14</v>
      </c>
      <c r="H5" s="395"/>
      <c r="I5" s="396"/>
      <c r="J5" s="396"/>
      <c r="K5" s="397"/>
      <c r="L5" s="389" t="s">
        <v>15</v>
      </c>
      <c r="M5" s="390"/>
      <c r="N5" s="390"/>
      <c r="O5" s="391"/>
      <c r="P5" s="389" t="s">
        <v>16</v>
      </c>
      <c r="Q5" s="390"/>
      <c r="R5" s="390"/>
      <c r="S5" s="391"/>
      <c r="T5" s="7" t="s">
        <v>82</v>
      </c>
      <c r="U5" s="7" t="s">
        <v>83</v>
      </c>
      <c r="V5" s="7" t="s">
        <v>84</v>
      </c>
    </row>
    <row r="6" spans="1:24" s="7" customFormat="1" ht="63" customHeight="1">
      <c r="A6" s="393"/>
      <c r="B6" s="383"/>
      <c r="C6" s="384"/>
      <c r="D6" s="385"/>
      <c r="E6" s="326"/>
      <c r="F6" s="387"/>
      <c r="G6" s="58" t="s">
        <v>17</v>
      </c>
      <c r="H6" s="28" t="s">
        <v>1</v>
      </c>
      <c r="I6" s="13" t="s">
        <v>4</v>
      </c>
      <c r="J6" s="13" t="s">
        <v>5</v>
      </c>
      <c r="K6" s="13" t="s">
        <v>2</v>
      </c>
      <c r="L6" s="37" t="s">
        <v>1</v>
      </c>
      <c r="M6" s="13" t="s">
        <v>4</v>
      </c>
      <c r="N6" s="13" t="s">
        <v>5</v>
      </c>
      <c r="O6" s="13" t="s">
        <v>2</v>
      </c>
      <c r="P6" s="37" t="s">
        <v>1</v>
      </c>
      <c r="Q6" s="13" t="s">
        <v>4</v>
      </c>
      <c r="R6" s="13" t="s">
        <v>5</v>
      </c>
      <c r="S6" s="13" t="s">
        <v>2</v>
      </c>
      <c r="T6" s="34"/>
    </row>
    <row r="7" spans="1:24" s="7" customFormat="1" ht="18.75" customHeight="1">
      <c r="A7" s="69">
        <v>1</v>
      </c>
      <c r="B7" s="42"/>
      <c r="C7" s="38">
        <v>2</v>
      </c>
      <c r="D7" s="39">
        <v>3</v>
      </c>
      <c r="E7" s="40">
        <v>4</v>
      </c>
      <c r="F7" s="41">
        <v>5</v>
      </c>
      <c r="G7" s="37">
        <v>6</v>
      </c>
      <c r="H7" s="37"/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3">
        <v>12</v>
      </c>
      <c r="O7" s="13">
        <v>13</v>
      </c>
      <c r="P7" s="13">
        <v>14</v>
      </c>
      <c r="Q7" s="13">
        <v>15</v>
      </c>
      <c r="R7" s="13">
        <v>16</v>
      </c>
      <c r="S7" s="13">
        <v>17</v>
      </c>
      <c r="T7" s="34"/>
    </row>
    <row r="8" spans="1:24" s="8" customFormat="1" ht="40.5" customHeight="1">
      <c r="A8" s="70"/>
      <c r="B8" s="43"/>
      <c r="C8" s="400" t="s">
        <v>85</v>
      </c>
      <c r="D8" s="402" t="s">
        <v>227</v>
      </c>
      <c r="E8" s="62">
        <v>41640</v>
      </c>
      <c r="F8" s="62">
        <v>42004</v>
      </c>
      <c r="G8" s="61" t="s">
        <v>6</v>
      </c>
      <c r="H8" s="78">
        <f t="shared" ref="H8:N8" si="0">H14+H89+H213+H282+H331+H376</f>
        <v>3449100</v>
      </c>
      <c r="I8" s="185">
        <f t="shared" si="0"/>
        <v>1010836708.8099999</v>
      </c>
      <c r="J8" s="78">
        <f t="shared" si="0"/>
        <v>821283295.30999994</v>
      </c>
      <c r="K8" s="78">
        <f t="shared" si="0"/>
        <v>0</v>
      </c>
      <c r="L8" s="78">
        <f t="shared" si="0"/>
        <v>3362155.8200000003</v>
      </c>
      <c r="M8" s="78">
        <f t="shared" si="0"/>
        <v>1007356738.3</v>
      </c>
      <c r="N8" s="78">
        <f t="shared" si="0"/>
        <v>816108634.72999978</v>
      </c>
      <c r="O8" s="78"/>
      <c r="P8" s="78">
        <f>P14+P89+P213+P282+P331+P376</f>
        <v>3362155.8200000003</v>
      </c>
      <c r="Q8" s="78">
        <f>Q14+Q89+Q213+Q282+Q331+Q376</f>
        <v>1007356738.3</v>
      </c>
      <c r="R8" s="78">
        <f>R14+R89+R213+R282+R331+R376</f>
        <v>852641064.72999978</v>
      </c>
      <c r="S8" s="78"/>
      <c r="T8" s="26">
        <f>T14+T89+T213+T282+T331+T376</f>
        <v>6437170.5099999998</v>
      </c>
      <c r="U8" s="26">
        <f>U14+U89+U213+U282+U331+U376</f>
        <v>4756115.8299999954</v>
      </c>
      <c r="V8" s="26">
        <f>V14+V89+V213+V282+V331+V376</f>
        <v>86944.18</v>
      </c>
    </row>
    <row r="9" spans="1:24" s="8" customFormat="1" ht="39.6" customHeight="1">
      <c r="A9" s="70"/>
      <c r="B9" s="43"/>
      <c r="C9" s="401"/>
      <c r="D9" s="403"/>
      <c r="E9" s="89">
        <v>42005</v>
      </c>
      <c r="F9" s="89">
        <v>42369</v>
      </c>
      <c r="G9" s="86" t="s">
        <v>7</v>
      </c>
      <c r="H9" s="105">
        <f t="shared" ref="H9:J12" si="1">H15+H90+H214+H283+H332+H377</f>
        <v>3957500</v>
      </c>
      <c r="I9" s="105">
        <f t="shared" si="1"/>
        <v>686801694.88999999</v>
      </c>
      <c r="J9" s="105">
        <f t="shared" si="1"/>
        <v>332612444.99000001</v>
      </c>
      <c r="K9" s="106"/>
      <c r="L9" s="105">
        <f>L15+L90+L214+L283+L332+L377</f>
        <v>3957500</v>
      </c>
      <c r="M9" s="105">
        <f>M15+M90+M214+M283+M332+M377+M155</f>
        <v>645073017.93000007</v>
      </c>
      <c r="N9" s="105">
        <f>N15+N90+N214+N283+N332+N377</f>
        <v>335500748.54000002</v>
      </c>
      <c r="O9" s="105"/>
      <c r="P9" s="105">
        <f>+P15+P90+P214+P283+P332+P377</f>
        <v>3957500</v>
      </c>
      <c r="Q9" s="105">
        <f t="shared" ref="Q9:R12" si="2">Q15+Q90+Q214+Q283+Q332+Q377</f>
        <v>643812434.43000007</v>
      </c>
      <c r="R9" s="105">
        <f t="shared" si="2"/>
        <v>368938102.53000003</v>
      </c>
      <c r="S9" s="105"/>
      <c r="T9" s="148"/>
      <c r="U9" s="26"/>
    </row>
    <row r="10" spans="1:24" s="8" customFormat="1" ht="36.75" customHeight="1">
      <c r="A10" s="176">
        <f>H10+I10+J10+K10</f>
        <v>1309533616.24</v>
      </c>
      <c r="B10" s="44" t="s">
        <v>0</v>
      </c>
      <c r="C10" s="401"/>
      <c r="D10" s="403"/>
      <c r="E10" s="158">
        <v>42370</v>
      </c>
      <c r="F10" s="172">
        <v>42735</v>
      </c>
      <c r="G10" s="173" t="s">
        <v>8</v>
      </c>
      <c r="H10" s="175">
        <f t="shared" si="1"/>
        <v>1719400</v>
      </c>
      <c r="I10" s="175">
        <f t="shared" si="1"/>
        <v>1038644155.5599999</v>
      </c>
      <c r="J10" s="175">
        <f t="shared" si="1"/>
        <v>269170060.68000001</v>
      </c>
      <c r="K10" s="175">
        <f>K16+K91+K215+K284+K333+K378</f>
        <v>0</v>
      </c>
      <c r="L10" s="175">
        <f>L16+L91+L215+L284+L333+L378</f>
        <v>1640362.7</v>
      </c>
      <c r="M10" s="175">
        <f>M16+M91+M215+M284+M333+M378</f>
        <v>1035884938.1099999</v>
      </c>
      <c r="N10" s="175">
        <f>N16+N91+N215+N284+N333+N378</f>
        <v>265469080.74999997</v>
      </c>
      <c r="O10" s="175"/>
      <c r="P10" s="175">
        <f>P16+P91+P215+P284+P333+P378</f>
        <v>1640362.7</v>
      </c>
      <c r="Q10" s="175">
        <f t="shared" si="2"/>
        <v>998441481.31999993</v>
      </c>
      <c r="R10" s="175">
        <f t="shared" si="2"/>
        <v>265864310.74999997</v>
      </c>
      <c r="S10" s="175">
        <f>S16+S91+S215+S284+S333+S378</f>
        <v>0</v>
      </c>
      <c r="T10" s="26">
        <f>T16+T91+T215+T284+T333+T378</f>
        <v>37443456.789999969</v>
      </c>
      <c r="U10" s="26">
        <f>U16+U91+U215+U284+U333+U378</f>
        <v>3305749.9300000006</v>
      </c>
      <c r="V10" s="8">
        <f>V16+V91+V215+V284+V333+V378</f>
        <v>0</v>
      </c>
    </row>
    <row r="11" spans="1:24" s="8" customFormat="1" ht="41.25" customHeight="1">
      <c r="A11" s="217">
        <f>H11+I11+J11+K11</f>
        <v>1297562659.8000002</v>
      </c>
      <c r="B11" s="44"/>
      <c r="C11" s="347"/>
      <c r="D11" s="339"/>
      <c r="E11" s="230">
        <v>42736</v>
      </c>
      <c r="F11" s="253">
        <v>43100</v>
      </c>
      <c r="G11" s="214" t="s">
        <v>220</v>
      </c>
      <c r="H11" s="216">
        <f t="shared" si="1"/>
        <v>3215900</v>
      </c>
      <c r="I11" s="216">
        <f t="shared" si="1"/>
        <v>1016650094.6800001</v>
      </c>
      <c r="J11" s="216">
        <f t="shared" si="1"/>
        <v>277696665.12</v>
      </c>
      <c r="K11" s="216">
        <f>K17+K92+K216+K285+K334+K379</f>
        <v>0</v>
      </c>
      <c r="L11" s="216">
        <f>L17+L92+L216+L285+L334+L379</f>
        <v>3214518.2</v>
      </c>
      <c r="M11" s="216">
        <f>M17+M92+M216+M285+M334+M379</f>
        <v>973863024.31999993</v>
      </c>
      <c r="N11" s="216">
        <f>N17+N92+N216+N285+N334+N379</f>
        <v>276210746.29000002</v>
      </c>
      <c r="O11" s="216">
        <f>O17+O92+O216+O285+O334+O379</f>
        <v>0</v>
      </c>
      <c r="P11" s="216">
        <f>P17+P92+P216+P285+P334+P379</f>
        <v>3214518.2</v>
      </c>
      <c r="Q11" s="216">
        <f t="shared" si="2"/>
        <v>970020046.31999993</v>
      </c>
      <c r="R11" s="216">
        <f t="shared" si="2"/>
        <v>276210746.29000002</v>
      </c>
      <c r="S11" s="216">
        <f>S17+S92+S216+S285+S334+S379</f>
        <v>0</v>
      </c>
      <c r="T11" s="26"/>
      <c r="U11" s="26"/>
    </row>
    <row r="12" spans="1:24" s="8" customFormat="1" ht="41.25" customHeight="1">
      <c r="A12" s="217">
        <f>H12+I12+J12+K12</f>
        <v>1235585243.1500001</v>
      </c>
      <c r="B12" s="44"/>
      <c r="C12" s="347"/>
      <c r="D12" s="339"/>
      <c r="E12" s="231">
        <v>43101</v>
      </c>
      <c r="F12" s="294">
        <v>43465</v>
      </c>
      <c r="G12" s="254" t="s">
        <v>115</v>
      </c>
      <c r="H12" s="256">
        <f t="shared" si="1"/>
        <v>953400</v>
      </c>
      <c r="I12" s="256">
        <f t="shared" si="1"/>
        <v>864978913.63</v>
      </c>
      <c r="J12" s="256">
        <f t="shared" si="1"/>
        <v>369652929.51999998</v>
      </c>
      <c r="K12" s="256">
        <f>K18+K93+K217+K286+K335+K380</f>
        <v>0</v>
      </c>
      <c r="L12" s="256">
        <f>L93+L217+L286+L335+L380</f>
        <v>953327.26</v>
      </c>
      <c r="M12" s="256">
        <f>M18+M93+M217+M286+M335+M380</f>
        <v>862861460.63</v>
      </c>
      <c r="N12" s="256">
        <f>N18+N93+N217+N286+N335+N380</f>
        <v>368048631.43000001</v>
      </c>
      <c r="O12" s="256">
        <f>O18+O93+O217+O286+O335+O380</f>
        <v>0</v>
      </c>
      <c r="P12" s="256">
        <f>P18+P93+P217+P286+P335+P380</f>
        <v>953327.26</v>
      </c>
      <c r="Q12" s="256">
        <f t="shared" si="2"/>
        <v>857630483.64999998</v>
      </c>
      <c r="R12" s="256">
        <f t="shared" si="2"/>
        <v>368048631.43000001</v>
      </c>
      <c r="S12" s="256">
        <f>S18+S93+S217+S286+S335+S380</f>
        <v>0</v>
      </c>
      <c r="T12" s="26"/>
      <c r="U12" s="26"/>
    </row>
    <row r="13" spans="1:24" s="8" customFormat="1" ht="41.25" customHeight="1">
      <c r="A13" s="217">
        <f>H13+I13+J13+K13</f>
        <v>1170846682.6999998</v>
      </c>
      <c r="B13" s="44"/>
      <c r="C13" s="348"/>
      <c r="D13" s="340"/>
      <c r="E13" s="272">
        <v>43466</v>
      </c>
      <c r="F13" s="295">
        <v>43830</v>
      </c>
      <c r="G13" s="296" t="s">
        <v>234</v>
      </c>
      <c r="H13" s="298">
        <f>H19+H94+H218+H287+H336+H381</f>
        <v>6837361.4199999999</v>
      </c>
      <c r="I13" s="298">
        <f t="shared" ref="I13:S13" si="3">I19+I94+I218+I287+I336+I381</f>
        <v>774987530</v>
      </c>
      <c r="J13" s="298">
        <f t="shared" si="3"/>
        <v>389021791.27999997</v>
      </c>
      <c r="K13" s="298">
        <f t="shared" si="3"/>
        <v>0</v>
      </c>
      <c r="L13" s="298">
        <f t="shared" si="3"/>
        <v>6784878.9900000002</v>
      </c>
      <c r="M13" s="298">
        <f t="shared" si="3"/>
        <v>767576601.84000003</v>
      </c>
      <c r="N13" s="298">
        <f t="shared" si="3"/>
        <v>387689875.07999998</v>
      </c>
      <c r="O13" s="298">
        <f t="shared" si="3"/>
        <v>0</v>
      </c>
      <c r="P13" s="298">
        <f t="shared" si="3"/>
        <v>6784878.9900000002</v>
      </c>
      <c r="Q13" s="298">
        <f t="shared" si="3"/>
        <v>767576601.84000003</v>
      </c>
      <c r="R13" s="298">
        <f t="shared" si="3"/>
        <v>387689875.07999998</v>
      </c>
      <c r="S13" s="298">
        <f t="shared" si="3"/>
        <v>0</v>
      </c>
      <c r="T13" s="26"/>
      <c r="U13" s="26"/>
    </row>
    <row r="14" spans="1:24" s="9" customFormat="1" ht="41.25" customHeight="1">
      <c r="A14" s="70"/>
      <c r="B14" s="45"/>
      <c r="C14" s="321" t="s">
        <v>86</v>
      </c>
      <c r="D14" s="398" t="s">
        <v>227</v>
      </c>
      <c r="E14" s="59">
        <v>41640</v>
      </c>
      <c r="F14" s="59">
        <v>42004</v>
      </c>
      <c r="G14" s="60" t="s">
        <v>6</v>
      </c>
      <c r="H14" s="78">
        <f>H15+H16+H25+H26+H27+H31+H32+H33+H37+H38+H39+H83+H84+H85+H43+H44+H45+H49+H50+H51+H55+H56+H57+H58+H59+H60+H61+H62+H63+H64+H65+H66+H67+H68+H69</f>
        <v>0</v>
      </c>
      <c r="I14" s="78">
        <f t="shared" ref="I14:S14" si="4">I15+I16+I25+I26+I27+I31+I32+I33+I37+I38+I39+I83+I84+I85+I43+I44+I45+I49+I50+I51+I55+I56+I57+I58+I59+I60+I61+I62+I63+I64+I65+I66+I67+I68+I69</f>
        <v>672737864</v>
      </c>
      <c r="J14" s="78">
        <f t="shared" si="4"/>
        <v>671369247.36000001</v>
      </c>
      <c r="K14" s="78">
        <f t="shared" si="4"/>
        <v>0</v>
      </c>
      <c r="L14" s="78">
        <f t="shared" si="4"/>
        <v>0</v>
      </c>
      <c r="M14" s="78">
        <f t="shared" si="4"/>
        <v>675695064</v>
      </c>
      <c r="N14" s="78">
        <f t="shared" si="4"/>
        <v>671207081.14999986</v>
      </c>
      <c r="O14" s="78">
        <f t="shared" si="4"/>
        <v>0</v>
      </c>
      <c r="P14" s="78">
        <f t="shared" si="4"/>
        <v>0</v>
      </c>
      <c r="Q14" s="78">
        <f t="shared" si="4"/>
        <v>675695064</v>
      </c>
      <c r="R14" s="78">
        <f t="shared" si="4"/>
        <v>707739511.14999986</v>
      </c>
      <c r="S14" s="78">
        <f t="shared" si="4"/>
        <v>0</v>
      </c>
      <c r="T14" s="9">
        <v>0</v>
      </c>
      <c r="U14" s="82">
        <f>U31+U43+U49+U61+U64</f>
        <v>126269.32999999681</v>
      </c>
    </row>
    <row r="15" spans="1:24" s="9" customFormat="1" ht="39.75" customHeight="1">
      <c r="A15" s="70"/>
      <c r="B15" s="45"/>
      <c r="C15" s="322"/>
      <c r="D15" s="399"/>
      <c r="E15" s="84">
        <v>42005</v>
      </c>
      <c r="F15" s="84">
        <v>42369</v>
      </c>
      <c r="G15" s="85" t="s">
        <v>7</v>
      </c>
      <c r="H15" s="107"/>
      <c r="I15" s="105">
        <f>I26+I32+I38+I84+I44+I50+I65+I68+I70+I73-80</f>
        <v>219229900</v>
      </c>
      <c r="J15" s="105">
        <f>J26+J32+J38+J84+J44+J50+J56+J59+J62+J65+J68+J70</f>
        <v>181900299.19999999</v>
      </c>
      <c r="K15" s="108"/>
      <c r="L15" s="107">
        <f>L26+L32+L38+L84+L44+L50+L56+L59+L62+L68+L65</f>
        <v>0</v>
      </c>
      <c r="M15" s="107">
        <f>M26+M32+M38+M84+M44+M50+M56+M59+M62+M68+M73</f>
        <v>219229900</v>
      </c>
      <c r="N15" s="107">
        <f>N26+N32+N38+N84+N44+N50+N56+N59+N62+N65+N68+N71+N70</f>
        <v>185276955.77000001</v>
      </c>
      <c r="O15" s="109"/>
      <c r="P15" s="110"/>
      <c r="Q15" s="107">
        <f>Q26+Q32+Q38+Q84+Q44+Q50+Q56+Q59+Q62+Q65+Q68+Q71+Q73</f>
        <v>219229900</v>
      </c>
      <c r="R15" s="107">
        <f>R26+R32+R38+R84+R44+R50+R56+R59+R62+R65+R68+R71+R70</f>
        <v>203543170.77000001</v>
      </c>
      <c r="S15" s="110"/>
      <c r="T15" s="147">
        <f>I15-Q15</f>
        <v>0</v>
      </c>
      <c r="U15" s="147">
        <f>J15-R15</f>
        <v>-21642871.570000023</v>
      </c>
    </row>
    <row r="16" spans="1:24" s="9" customFormat="1" ht="33" customHeight="1">
      <c r="A16" s="70"/>
      <c r="B16" s="46"/>
      <c r="C16" s="322"/>
      <c r="D16" s="399"/>
      <c r="E16" s="158">
        <v>42370</v>
      </c>
      <c r="F16" s="172">
        <v>42735</v>
      </c>
      <c r="G16" s="173" t="s">
        <v>8</v>
      </c>
      <c r="H16" s="174">
        <f>H21+H27+H33+H39+H45+H51+H85+H71</f>
        <v>0</v>
      </c>
      <c r="I16" s="174">
        <f>I21+I27+I33+I39+I45+I51+I85+I71</f>
        <v>187376200</v>
      </c>
      <c r="J16" s="174">
        <f t="shared" ref="J16:S16" si="5">J21+J27+J33+J39+J45+J51+J85+J71</f>
        <v>102404913</v>
      </c>
      <c r="K16" s="174">
        <f t="shared" si="5"/>
        <v>0</v>
      </c>
      <c r="L16" s="174">
        <f t="shared" si="5"/>
        <v>0</v>
      </c>
      <c r="M16" s="174">
        <f t="shared" si="5"/>
        <v>187376200</v>
      </c>
      <c r="N16" s="174">
        <f t="shared" si="5"/>
        <v>100883173.98</v>
      </c>
      <c r="O16" s="174">
        <f t="shared" si="5"/>
        <v>0</v>
      </c>
      <c r="P16" s="174">
        <f t="shared" si="5"/>
        <v>0</v>
      </c>
      <c r="Q16" s="174">
        <f t="shared" si="5"/>
        <v>187376200</v>
      </c>
      <c r="R16" s="174">
        <f t="shared" si="5"/>
        <v>100883173.98</v>
      </c>
      <c r="S16" s="174">
        <f t="shared" si="5"/>
        <v>0</v>
      </c>
      <c r="T16" s="218">
        <f>T21+T27+T33+T39+T45+T71+T85</f>
        <v>0</v>
      </c>
      <c r="U16" s="219">
        <f>U21+U27+U33+U39+U45+U51+U71+U85</f>
        <v>1521739.0200000009</v>
      </c>
      <c r="V16" s="32"/>
      <c r="W16" s="32"/>
      <c r="X16" s="32"/>
    </row>
    <row r="17" spans="1:207" s="9" customFormat="1" ht="48.75" customHeight="1">
      <c r="A17" s="207"/>
      <c r="B17" s="213"/>
      <c r="C17" s="323"/>
      <c r="D17" s="323"/>
      <c r="E17" s="230">
        <v>42736</v>
      </c>
      <c r="F17" s="253">
        <v>43100</v>
      </c>
      <c r="G17" s="214" t="s">
        <v>220</v>
      </c>
      <c r="H17" s="215">
        <f>H22+H28+H34+H40+H46+H52+H72+H76+H86</f>
        <v>0</v>
      </c>
      <c r="I17" s="215">
        <f t="shared" ref="I17:S17" si="6">I22+I28+I34+I40+I46+I52+I72+I76+I86</f>
        <v>199828000</v>
      </c>
      <c r="J17" s="215">
        <f t="shared" si="6"/>
        <v>94822999.700000003</v>
      </c>
      <c r="K17" s="215">
        <f t="shared" si="6"/>
        <v>0</v>
      </c>
      <c r="L17" s="215">
        <f t="shared" si="6"/>
        <v>0</v>
      </c>
      <c r="M17" s="215">
        <f>M22+M28+M34+M40+M46+M52+M72+M76+M86</f>
        <v>199828000</v>
      </c>
      <c r="N17" s="215">
        <f>N28+N34+N40+N46+N52+N72+N76+N86</f>
        <v>94017146.300000012</v>
      </c>
      <c r="O17" s="215">
        <f t="shared" si="6"/>
        <v>0</v>
      </c>
      <c r="P17" s="215">
        <f t="shared" si="6"/>
        <v>0</v>
      </c>
      <c r="Q17" s="215">
        <f>Q22+Q28+Q34+Q40+Q46+Q52+Q72+Q76+Q86</f>
        <v>199828000</v>
      </c>
      <c r="R17" s="215">
        <f>R28+R34+R40+R46+R52+R72+R76+R86</f>
        <v>94017146.300000012</v>
      </c>
      <c r="S17" s="215">
        <f t="shared" si="6"/>
        <v>0</v>
      </c>
      <c r="T17" s="218"/>
      <c r="U17" s="219"/>
      <c r="V17" s="32"/>
      <c r="W17" s="32"/>
      <c r="X17" s="32"/>
    </row>
    <row r="18" spans="1:207" s="9" customFormat="1" ht="48.75" customHeight="1">
      <c r="A18" s="207"/>
      <c r="B18" s="213"/>
      <c r="C18" s="323"/>
      <c r="D18" s="323"/>
      <c r="E18" s="231">
        <v>43101</v>
      </c>
      <c r="F18" s="294">
        <v>43465</v>
      </c>
      <c r="G18" s="254" t="s">
        <v>115</v>
      </c>
      <c r="H18" s="255">
        <f>H23+H29+H35+H41+H47+H53+H59+H87+H81</f>
        <v>0</v>
      </c>
      <c r="I18" s="255">
        <f>I23+I29+I35+I41+I47+I53+I59+I87+I81</f>
        <v>216533100</v>
      </c>
      <c r="J18" s="255">
        <f t="shared" ref="J18:S18" si="7">J23+J29+J35+J41+J47+J53+J59+J87+J81</f>
        <v>109839870</v>
      </c>
      <c r="K18" s="255">
        <f t="shared" si="7"/>
        <v>0</v>
      </c>
      <c r="L18" s="255">
        <f t="shared" si="7"/>
        <v>0</v>
      </c>
      <c r="M18" s="255">
        <f t="shared" si="7"/>
        <v>216533100</v>
      </c>
      <c r="N18" s="255">
        <f t="shared" si="7"/>
        <v>109265602.40000001</v>
      </c>
      <c r="O18" s="255">
        <f t="shared" si="7"/>
        <v>0</v>
      </c>
      <c r="P18" s="255">
        <f t="shared" si="7"/>
        <v>0</v>
      </c>
      <c r="Q18" s="255">
        <f>Q23+Q41+Q47+Q81</f>
        <v>216385213.15000001</v>
      </c>
      <c r="R18" s="255">
        <f>R23+R29+R35+R41+R47+R53+R59+R87+R81</f>
        <v>109265602.40000001</v>
      </c>
      <c r="S18" s="255">
        <f t="shared" si="7"/>
        <v>0</v>
      </c>
      <c r="T18" s="218">
        <f>Q23+Q41+Q47+Q81</f>
        <v>216385213.15000001</v>
      </c>
      <c r="U18" s="219"/>
      <c r="V18" s="32"/>
      <c r="W18" s="32"/>
      <c r="X18" s="32"/>
    </row>
    <row r="19" spans="1:207" s="9" customFormat="1" ht="48.75" customHeight="1">
      <c r="A19" s="207"/>
      <c r="B19" s="213"/>
      <c r="C19" s="324"/>
      <c r="D19" s="324"/>
      <c r="E19" s="272">
        <v>43466</v>
      </c>
      <c r="F19" s="295">
        <v>43830</v>
      </c>
      <c r="G19" s="296" t="s">
        <v>234</v>
      </c>
      <c r="H19" s="297">
        <f>H24+H30+H36+H42+H48+H54+H88</f>
        <v>0</v>
      </c>
      <c r="I19" s="297">
        <f t="shared" ref="I19:S19" si="8">I24+I30+I36+I42+I48+I54+I88</f>
        <v>223415700</v>
      </c>
      <c r="J19" s="297">
        <f t="shared" si="8"/>
        <v>121704126.75</v>
      </c>
      <c r="K19" s="297">
        <f t="shared" si="8"/>
        <v>0</v>
      </c>
      <c r="L19" s="297">
        <f t="shared" si="8"/>
        <v>0</v>
      </c>
      <c r="M19" s="297">
        <f t="shared" si="8"/>
        <v>223415700</v>
      </c>
      <c r="N19" s="297">
        <f t="shared" si="8"/>
        <v>120945130.8</v>
      </c>
      <c r="O19" s="297">
        <f t="shared" si="8"/>
        <v>0</v>
      </c>
      <c r="P19" s="297">
        <f t="shared" si="8"/>
        <v>0</v>
      </c>
      <c r="Q19" s="297">
        <f t="shared" si="8"/>
        <v>223415700</v>
      </c>
      <c r="R19" s="297">
        <f t="shared" si="8"/>
        <v>120945130.8</v>
      </c>
      <c r="S19" s="297">
        <f t="shared" si="8"/>
        <v>0</v>
      </c>
      <c r="T19" s="218"/>
      <c r="U19" s="219"/>
      <c r="V19" s="32"/>
      <c r="W19" s="32"/>
      <c r="X19" s="32"/>
    </row>
    <row r="20" spans="1:207" s="22" customFormat="1" ht="30.75" customHeight="1">
      <c r="A20" s="327" t="s">
        <v>171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1"/>
      <c r="T20" s="150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</row>
    <row r="21" spans="1:207" s="10" customFormat="1" ht="38.25" customHeight="1">
      <c r="A21" s="235" t="s">
        <v>269</v>
      </c>
      <c r="B21" s="47"/>
      <c r="C21" s="316" t="s">
        <v>192</v>
      </c>
      <c r="D21" s="313" t="s">
        <v>10</v>
      </c>
      <c r="E21" s="197">
        <v>42370</v>
      </c>
      <c r="F21" s="197">
        <v>42735</v>
      </c>
      <c r="G21" s="93" t="s">
        <v>8</v>
      </c>
      <c r="H21" s="104"/>
      <c r="I21" s="111">
        <f>127491176+6280800</f>
        <v>133771976</v>
      </c>
      <c r="J21" s="112"/>
      <c r="K21" s="113"/>
      <c r="L21" s="114"/>
      <c r="M21" s="114">
        <v>133771976</v>
      </c>
      <c r="N21" s="114"/>
      <c r="O21" s="114"/>
      <c r="P21" s="114"/>
      <c r="Q21" s="114">
        <v>133771976</v>
      </c>
      <c r="R21" s="114"/>
      <c r="S21" s="114"/>
      <c r="T21" s="220">
        <f>I21-Q21</f>
        <v>0</v>
      </c>
      <c r="U21" s="81">
        <f>J21-R21</f>
        <v>0</v>
      </c>
      <c r="V21" s="34"/>
      <c r="W21" s="34"/>
      <c r="X21" s="34"/>
    </row>
    <row r="22" spans="1:207" s="10" customFormat="1" ht="33.75" customHeight="1">
      <c r="A22" s="235" t="s">
        <v>269</v>
      </c>
      <c r="B22" s="47"/>
      <c r="C22" s="317"/>
      <c r="D22" s="318"/>
      <c r="E22" s="197">
        <v>42736</v>
      </c>
      <c r="F22" s="197">
        <v>43100</v>
      </c>
      <c r="G22" s="93" t="s">
        <v>220</v>
      </c>
      <c r="H22" s="115"/>
      <c r="I22" s="111">
        <v>145496947</v>
      </c>
      <c r="J22" s="111"/>
      <c r="K22" s="113"/>
      <c r="L22" s="116"/>
      <c r="M22" s="111">
        <v>145496947</v>
      </c>
      <c r="N22" s="111"/>
      <c r="O22" s="116"/>
      <c r="P22" s="111"/>
      <c r="Q22" s="111">
        <v>145496947</v>
      </c>
      <c r="R22" s="111"/>
      <c r="S22" s="116"/>
      <c r="T22" s="144"/>
      <c r="U22" s="144"/>
    </row>
    <row r="23" spans="1:207" s="10" customFormat="1" ht="45.75" customHeight="1">
      <c r="A23" s="164" t="s">
        <v>170</v>
      </c>
      <c r="B23" s="47"/>
      <c r="C23" s="317"/>
      <c r="D23" s="318"/>
      <c r="E23" s="197">
        <v>43101</v>
      </c>
      <c r="F23" s="197">
        <v>43465</v>
      </c>
      <c r="G23" s="93" t="s">
        <v>115</v>
      </c>
      <c r="H23" s="115"/>
      <c r="I23" s="111">
        <v>156972784</v>
      </c>
      <c r="J23" s="111"/>
      <c r="K23" s="113"/>
      <c r="L23" s="116"/>
      <c r="M23" s="259">
        <v>156972784</v>
      </c>
      <c r="N23" s="116"/>
      <c r="O23" s="116"/>
      <c r="P23" s="116"/>
      <c r="Q23" s="111">
        <v>156824897.15000001</v>
      </c>
      <c r="R23" s="116"/>
      <c r="S23" s="116"/>
      <c r="T23" s="144">
        <v>147886.85</v>
      </c>
    </row>
    <row r="24" spans="1:207" s="10" customFormat="1" ht="45.75" customHeight="1">
      <c r="A24" s="164"/>
      <c r="B24" s="47"/>
      <c r="C24" s="315"/>
      <c r="D24" s="315"/>
      <c r="E24" s="193">
        <v>43466</v>
      </c>
      <c r="F24" s="193">
        <v>43830</v>
      </c>
      <c r="G24" s="93"/>
      <c r="H24" s="115"/>
      <c r="I24" s="311">
        <v>142769322</v>
      </c>
      <c r="J24" s="293"/>
      <c r="K24" s="113"/>
      <c r="L24" s="116"/>
      <c r="M24" s="178">
        <v>142769322</v>
      </c>
      <c r="N24" s="116"/>
      <c r="O24" s="116"/>
      <c r="P24" s="111"/>
      <c r="Q24" s="178">
        <v>142769322</v>
      </c>
      <c r="R24" s="116"/>
      <c r="S24" s="116"/>
      <c r="T24" s="144"/>
    </row>
    <row r="25" spans="1:207" s="10" customFormat="1" ht="38.25" customHeight="1">
      <c r="A25" s="63" t="s">
        <v>20</v>
      </c>
      <c r="B25" s="47"/>
      <c r="C25" s="316" t="s">
        <v>172</v>
      </c>
      <c r="D25" s="313" t="s">
        <v>10</v>
      </c>
      <c r="E25" s="87">
        <v>41640</v>
      </c>
      <c r="F25" s="87">
        <v>42004</v>
      </c>
      <c r="G25" s="93" t="s">
        <v>6</v>
      </c>
      <c r="H25" s="104"/>
      <c r="I25" s="111">
        <v>73094040</v>
      </c>
      <c r="J25" s="112">
        <v>51019305</v>
      </c>
      <c r="K25" s="113"/>
      <c r="L25" s="114"/>
      <c r="M25" s="114">
        <v>73094040</v>
      </c>
      <c r="N25" s="114">
        <v>50990293.079999998</v>
      </c>
      <c r="O25" s="114"/>
      <c r="P25" s="114"/>
      <c r="Q25" s="114">
        <v>73094040</v>
      </c>
      <c r="R25" s="114">
        <v>50990293.079999998</v>
      </c>
      <c r="S25" s="114"/>
      <c r="T25" s="33"/>
      <c r="U25" s="33">
        <f>U26+U32+U38+U84+U44+U50</f>
        <v>-17696415.490000002</v>
      </c>
      <c r="V25" s="34"/>
      <c r="W25" s="34"/>
      <c r="X25" s="34"/>
    </row>
    <row r="26" spans="1:207" s="10" customFormat="1" ht="33.75" customHeight="1">
      <c r="A26" s="64" t="s">
        <v>18</v>
      </c>
      <c r="B26" s="47"/>
      <c r="C26" s="317"/>
      <c r="D26" s="318"/>
      <c r="E26" s="87">
        <v>42005</v>
      </c>
      <c r="F26" s="87">
        <v>42369</v>
      </c>
      <c r="G26" s="93" t="s">
        <v>7</v>
      </c>
      <c r="H26" s="115"/>
      <c r="I26" s="111">
        <v>75718500</v>
      </c>
      <c r="J26" s="111">
        <v>56064596.18</v>
      </c>
      <c r="K26" s="113"/>
      <c r="L26" s="116"/>
      <c r="M26" s="111">
        <v>75718500</v>
      </c>
      <c r="N26" s="111">
        <v>56064112.380000003</v>
      </c>
      <c r="O26" s="116"/>
      <c r="P26" s="111"/>
      <c r="Q26" s="111">
        <f>M26</f>
        <v>75718500</v>
      </c>
      <c r="R26" s="111">
        <f>N26</f>
        <v>56064112.380000003</v>
      </c>
      <c r="S26" s="116"/>
      <c r="T26" s="144">
        <f>I26-Q26</f>
        <v>0</v>
      </c>
      <c r="U26" s="144">
        <f>J26-R26</f>
        <v>483.79999999701977</v>
      </c>
    </row>
    <row r="27" spans="1:207" s="10" customFormat="1" ht="38.25" customHeight="1">
      <c r="A27" s="235" t="s">
        <v>169</v>
      </c>
      <c r="B27" s="47"/>
      <c r="C27" s="317"/>
      <c r="D27" s="318"/>
      <c r="E27" s="197">
        <v>42370</v>
      </c>
      <c r="F27" s="197">
        <v>42735</v>
      </c>
      <c r="G27" s="93" t="s">
        <v>8</v>
      </c>
      <c r="H27" s="115"/>
      <c r="I27" s="111"/>
      <c r="J27" s="111">
        <f>31930417+1427939</f>
        <v>33358356</v>
      </c>
      <c r="K27" s="113"/>
      <c r="L27" s="116"/>
      <c r="M27" s="114"/>
      <c r="N27" s="111">
        <v>33267499.559999999</v>
      </c>
      <c r="O27" s="116"/>
      <c r="P27" s="116"/>
      <c r="Q27" s="111"/>
      <c r="R27" s="111">
        <v>33267499.559999999</v>
      </c>
      <c r="S27" s="116"/>
      <c r="U27" s="144">
        <f>J27-R27</f>
        <v>90856.440000001341</v>
      </c>
    </row>
    <row r="28" spans="1:207" s="10" customFormat="1" ht="40.5" customHeight="1">
      <c r="A28" s="235" t="s">
        <v>169</v>
      </c>
      <c r="B28" s="47"/>
      <c r="C28" s="314"/>
      <c r="D28" s="314"/>
      <c r="E28" s="197">
        <v>42736</v>
      </c>
      <c r="F28" s="197">
        <v>43100</v>
      </c>
      <c r="G28" s="93" t="s">
        <v>220</v>
      </c>
      <c r="H28" s="115"/>
      <c r="I28" s="111"/>
      <c r="J28" s="111">
        <v>34724602</v>
      </c>
      <c r="K28" s="113"/>
      <c r="L28" s="116"/>
      <c r="M28" s="114"/>
      <c r="N28" s="111">
        <v>34636024.780000001</v>
      </c>
      <c r="O28" s="116"/>
      <c r="P28" s="116"/>
      <c r="Q28" s="111"/>
      <c r="R28" s="111">
        <v>34636024.780000001</v>
      </c>
      <c r="S28" s="116"/>
      <c r="U28" s="144">
        <f>J28-R28</f>
        <v>88577.219999998808</v>
      </c>
    </row>
    <row r="29" spans="1:207" s="10" customFormat="1" ht="40.5" customHeight="1">
      <c r="A29" s="164" t="s">
        <v>169</v>
      </c>
      <c r="B29" s="47"/>
      <c r="C29" s="314"/>
      <c r="D29" s="314"/>
      <c r="E29" s="197">
        <v>43101</v>
      </c>
      <c r="F29" s="197">
        <v>43465</v>
      </c>
      <c r="G29" s="93" t="s">
        <v>115</v>
      </c>
      <c r="H29" s="115"/>
      <c r="I29" s="111"/>
      <c r="J29" s="111">
        <v>38385295</v>
      </c>
      <c r="K29" s="113"/>
      <c r="L29" s="116"/>
      <c r="M29" s="114"/>
      <c r="N29" s="111">
        <v>38325829.200000003</v>
      </c>
      <c r="O29" s="116"/>
      <c r="P29" s="116"/>
      <c r="Q29" s="111"/>
      <c r="R29" s="111">
        <v>38325829.200000003</v>
      </c>
      <c r="S29" s="116"/>
      <c r="U29" s="144"/>
    </row>
    <row r="30" spans="1:207" s="10" customFormat="1" ht="40.5" customHeight="1">
      <c r="A30" s="164"/>
      <c r="B30" s="47"/>
      <c r="C30" s="315"/>
      <c r="D30" s="315"/>
      <c r="E30" s="193">
        <v>43466</v>
      </c>
      <c r="F30" s="193">
        <v>43830</v>
      </c>
      <c r="G30" s="93" t="s">
        <v>234</v>
      </c>
      <c r="H30" s="115"/>
      <c r="I30" s="111"/>
      <c r="J30" s="311">
        <v>32795702.75</v>
      </c>
      <c r="K30" s="113"/>
      <c r="L30" s="116"/>
      <c r="M30" s="114"/>
      <c r="N30" s="178">
        <v>32644460.359999999</v>
      </c>
      <c r="O30" s="116"/>
      <c r="P30" s="116"/>
      <c r="Q30" s="111"/>
      <c r="R30" s="178">
        <v>32644460.359999999</v>
      </c>
      <c r="S30" s="116"/>
      <c r="U30" s="144"/>
    </row>
    <row r="31" spans="1:207" s="22" customFormat="1" ht="37.5" customHeight="1">
      <c r="A31" s="65" t="s">
        <v>21</v>
      </c>
      <c r="B31" s="48"/>
      <c r="C31" s="316" t="s">
        <v>173</v>
      </c>
      <c r="D31" s="313" t="s">
        <v>10</v>
      </c>
      <c r="E31" s="87">
        <v>41640</v>
      </c>
      <c r="F31" s="87">
        <v>42004</v>
      </c>
      <c r="G31" s="93" t="s">
        <v>6</v>
      </c>
      <c r="H31" s="117"/>
      <c r="I31" s="117"/>
      <c r="J31" s="118">
        <v>54099000</v>
      </c>
      <c r="K31" s="117"/>
      <c r="L31" s="117"/>
      <c r="M31" s="117"/>
      <c r="N31" s="117">
        <v>53976773.520000003</v>
      </c>
      <c r="O31" s="117"/>
      <c r="P31" s="117"/>
      <c r="Q31" s="118"/>
      <c r="R31" s="117">
        <f>N31</f>
        <v>53976773.520000003</v>
      </c>
      <c r="S31" s="117"/>
      <c r="T31" s="11"/>
      <c r="U31" s="80">
        <f>J31-N31</f>
        <v>122226.47999999672</v>
      </c>
      <c r="V31" s="11"/>
      <c r="W31" s="22" t="s">
        <v>72</v>
      </c>
    </row>
    <row r="32" spans="1:207" s="22" customFormat="1" ht="33" customHeight="1">
      <c r="A32" s="66" t="s">
        <v>19</v>
      </c>
      <c r="B32" s="48"/>
      <c r="C32" s="317"/>
      <c r="D32" s="318"/>
      <c r="E32" s="87">
        <v>42005</v>
      </c>
      <c r="F32" s="87">
        <v>42369</v>
      </c>
      <c r="G32" s="93" t="s">
        <v>7</v>
      </c>
      <c r="H32" s="119"/>
      <c r="I32" s="118"/>
      <c r="J32" s="118">
        <v>57068135.020000003</v>
      </c>
      <c r="K32" s="117"/>
      <c r="L32" s="119"/>
      <c r="M32" s="117"/>
      <c r="N32" s="118">
        <v>56498819.310000002</v>
      </c>
      <c r="O32" s="119"/>
      <c r="P32" s="119"/>
      <c r="Q32" s="118"/>
      <c r="R32" s="118">
        <f>N32</f>
        <v>56498819.310000002</v>
      </c>
      <c r="S32" s="119"/>
      <c r="T32" s="11"/>
      <c r="U32" s="145">
        <f>J32-R32</f>
        <v>569315.71000000089</v>
      </c>
      <c r="V32" s="11"/>
    </row>
    <row r="33" spans="1:22" s="22" customFormat="1" ht="36.75" customHeight="1">
      <c r="A33" s="170" t="s">
        <v>219</v>
      </c>
      <c r="B33" s="49">
        <v>5210238</v>
      </c>
      <c r="C33" s="317"/>
      <c r="D33" s="318"/>
      <c r="E33" s="197">
        <v>42370</v>
      </c>
      <c r="F33" s="197">
        <v>42735</v>
      </c>
      <c r="G33" s="93" t="s">
        <v>8</v>
      </c>
      <c r="H33" s="119"/>
      <c r="I33" s="118"/>
      <c r="J33" s="121">
        <f>37631839-1376500</f>
        <v>36255339</v>
      </c>
      <c r="K33" s="117"/>
      <c r="L33" s="119"/>
      <c r="M33" s="117"/>
      <c r="N33" s="118">
        <v>35054196.640000001</v>
      </c>
      <c r="O33" s="119"/>
      <c r="P33" s="119"/>
      <c r="Q33" s="119"/>
      <c r="R33" s="118">
        <v>35054196.640000001</v>
      </c>
      <c r="S33" s="119"/>
      <c r="T33" s="11"/>
      <c r="U33" s="145">
        <f>J33-R33</f>
        <v>1201142.3599999994</v>
      </c>
      <c r="V33" s="11"/>
    </row>
    <row r="34" spans="1:22" s="11" customFormat="1" ht="36.75" customHeight="1">
      <c r="A34" s="227" t="s">
        <v>219</v>
      </c>
      <c r="B34" s="50"/>
      <c r="C34" s="314"/>
      <c r="D34" s="314"/>
      <c r="E34" s="197">
        <v>42736</v>
      </c>
      <c r="F34" s="197">
        <v>43100</v>
      </c>
      <c r="G34" s="93" t="s">
        <v>220</v>
      </c>
      <c r="H34" s="115"/>
      <c r="I34" s="121"/>
      <c r="J34" s="121">
        <v>36316604</v>
      </c>
      <c r="K34" s="104"/>
      <c r="L34" s="115"/>
      <c r="M34" s="104"/>
      <c r="N34" s="121">
        <v>35603059.420000002</v>
      </c>
      <c r="O34" s="115"/>
      <c r="P34" s="115"/>
      <c r="Q34" s="115"/>
      <c r="R34" s="121">
        <v>35603059.420000002</v>
      </c>
      <c r="S34" s="115"/>
      <c r="U34" s="145"/>
    </row>
    <row r="35" spans="1:22" s="22" customFormat="1" ht="36.75" customHeight="1">
      <c r="A35" s="169" t="s">
        <v>219</v>
      </c>
      <c r="B35" s="49"/>
      <c r="C35" s="314"/>
      <c r="D35" s="314"/>
      <c r="E35" s="197">
        <v>43101</v>
      </c>
      <c r="F35" s="197">
        <v>43465</v>
      </c>
      <c r="G35" s="93" t="s">
        <v>115</v>
      </c>
      <c r="H35" s="119"/>
      <c r="I35" s="118"/>
      <c r="J35" s="121">
        <v>40690442</v>
      </c>
      <c r="K35" s="117"/>
      <c r="L35" s="119"/>
      <c r="M35" s="117"/>
      <c r="N35" s="121">
        <v>40175640.200000003</v>
      </c>
      <c r="O35" s="115"/>
      <c r="P35" s="115"/>
      <c r="Q35" s="115"/>
      <c r="R35" s="121">
        <v>40175640.200000003</v>
      </c>
      <c r="S35" s="119"/>
      <c r="T35" s="11"/>
      <c r="U35" s="145"/>
      <c r="V35" s="11"/>
    </row>
    <row r="36" spans="1:22" s="22" customFormat="1" ht="36.75" customHeight="1">
      <c r="A36" s="169"/>
      <c r="B36" s="49"/>
      <c r="C36" s="315"/>
      <c r="D36" s="315"/>
      <c r="E36" s="193">
        <v>43466</v>
      </c>
      <c r="F36" s="193">
        <v>43830</v>
      </c>
      <c r="G36" s="93" t="s">
        <v>234</v>
      </c>
      <c r="H36" s="119"/>
      <c r="I36" s="118"/>
      <c r="J36" s="307">
        <v>40456120</v>
      </c>
      <c r="K36" s="117"/>
      <c r="L36" s="119"/>
      <c r="M36" s="117"/>
      <c r="N36" s="125">
        <v>39853370.240000002</v>
      </c>
      <c r="O36" s="119"/>
      <c r="P36" s="119"/>
      <c r="Q36" s="119"/>
      <c r="R36" s="125">
        <v>39853370.240000002</v>
      </c>
      <c r="S36" s="119"/>
      <c r="T36" s="11"/>
      <c r="U36" s="145"/>
      <c r="V36" s="11"/>
    </row>
    <row r="37" spans="1:22" s="22" customFormat="1" ht="38.25" customHeight="1">
      <c r="A37" s="66" t="s">
        <v>22</v>
      </c>
      <c r="B37" s="49"/>
      <c r="C37" s="316" t="s">
        <v>174</v>
      </c>
      <c r="D37" s="313" t="s">
        <v>10</v>
      </c>
      <c r="E37" s="87">
        <v>41640</v>
      </c>
      <c r="F37" s="87">
        <v>42004</v>
      </c>
      <c r="G37" s="93" t="s">
        <v>6</v>
      </c>
      <c r="H37" s="117"/>
      <c r="I37" s="117">
        <v>28400600</v>
      </c>
      <c r="J37" s="120">
        <v>26655161</v>
      </c>
      <c r="K37" s="117"/>
      <c r="L37" s="117"/>
      <c r="M37" s="117">
        <v>31357800</v>
      </c>
      <c r="N37" s="117">
        <v>26655161</v>
      </c>
      <c r="O37" s="117"/>
      <c r="P37" s="117"/>
      <c r="Q37" s="117">
        <f>M37</f>
        <v>31357800</v>
      </c>
      <c r="R37" s="117">
        <f>N37</f>
        <v>26655161</v>
      </c>
      <c r="S37" s="117"/>
      <c r="T37" s="80">
        <f>I37-M37</f>
        <v>-2957200</v>
      </c>
      <c r="U37" s="80">
        <f>J37-N37</f>
        <v>0</v>
      </c>
      <c r="V37" s="11"/>
    </row>
    <row r="38" spans="1:22" s="22" customFormat="1" ht="30" customHeight="1">
      <c r="A38" s="66" t="s">
        <v>23</v>
      </c>
      <c r="B38" s="49"/>
      <c r="C38" s="317"/>
      <c r="D38" s="318"/>
      <c r="E38" s="96" t="s">
        <v>9</v>
      </c>
      <c r="F38" s="96">
        <v>42369</v>
      </c>
      <c r="G38" s="97" t="s">
        <v>7</v>
      </c>
      <c r="H38" s="118"/>
      <c r="I38" s="118">
        <v>32530800</v>
      </c>
      <c r="J38" s="118">
        <v>28814875</v>
      </c>
      <c r="K38" s="117"/>
      <c r="L38" s="119"/>
      <c r="M38" s="117">
        <v>32530800</v>
      </c>
      <c r="N38" s="118">
        <v>28814875</v>
      </c>
      <c r="O38" s="119"/>
      <c r="P38" s="119"/>
      <c r="Q38" s="118">
        <f>M38</f>
        <v>32530800</v>
      </c>
      <c r="R38" s="118">
        <f>N38</f>
        <v>28814875</v>
      </c>
      <c r="S38" s="119"/>
      <c r="T38" s="145">
        <f>I38-Q38</f>
        <v>0</v>
      </c>
      <c r="U38" s="145">
        <f>J38-R38</f>
        <v>0</v>
      </c>
      <c r="V38" s="11"/>
    </row>
    <row r="39" spans="1:22" s="22" customFormat="1" ht="46.5" customHeight="1">
      <c r="A39" s="170" t="s">
        <v>168</v>
      </c>
      <c r="B39" s="49">
        <v>5055534</v>
      </c>
      <c r="C39" s="317"/>
      <c r="D39" s="318"/>
      <c r="E39" s="197">
        <v>42370</v>
      </c>
      <c r="F39" s="197">
        <v>42735</v>
      </c>
      <c r="G39" s="93" t="s">
        <v>8</v>
      </c>
      <c r="H39" s="119"/>
      <c r="I39" s="121">
        <f>50691724+1370000</f>
        <v>52061724</v>
      </c>
      <c r="J39" s="121">
        <f>8039295+8747222</f>
        <v>16786517</v>
      </c>
      <c r="K39" s="117"/>
      <c r="L39" s="119"/>
      <c r="M39" s="117">
        <v>52061724</v>
      </c>
      <c r="N39" s="118">
        <v>16786517</v>
      </c>
      <c r="O39" s="119"/>
      <c r="P39" s="119"/>
      <c r="Q39" s="118">
        <v>52061724</v>
      </c>
      <c r="R39" s="118">
        <v>16786517</v>
      </c>
      <c r="S39" s="119"/>
      <c r="T39" s="11"/>
      <c r="U39" s="11"/>
      <c r="V39" s="11"/>
    </row>
    <row r="40" spans="1:22" s="11" customFormat="1" ht="46.5" customHeight="1">
      <c r="A40" s="227" t="s">
        <v>168</v>
      </c>
      <c r="B40" s="50"/>
      <c r="C40" s="314"/>
      <c r="D40" s="314"/>
      <c r="E40" s="197">
        <v>42736</v>
      </c>
      <c r="F40" s="197">
        <v>43100</v>
      </c>
      <c r="G40" s="93" t="s">
        <v>220</v>
      </c>
      <c r="H40" s="115"/>
      <c r="I40" s="121">
        <v>53018553</v>
      </c>
      <c r="J40" s="121">
        <v>16255284</v>
      </c>
      <c r="K40" s="104"/>
      <c r="L40" s="115"/>
      <c r="M40" s="104">
        <v>53018553</v>
      </c>
      <c r="N40" s="121">
        <v>16255284</v>
      </c>
      <c r="O40" s="115"/>
      <c r="P40" s="115"/>
      <c r="Q40" s="121">
        <v>53018553</v>
      </c>
      <c r="R40" s="121">
        <v>16255284</v>
      </c>
      <c r="S40" s="115"/>
    </row>
    <row r="41" spans="1:22" s="22" customFormat="1" ht="46.5" customHeight="1">
      <c r="A41" s="169" t="s">
        <v>168</v>
      </c>
      <c r="B41" s="49"/>
      <c r="C41" s="314"/>
      <c r="D41" s="314"/>
      <c r="E41" s="197">
        <v>43101</v>
      </c>
      <c r="F41" s="197">
        <v>43465</v>
      </c>
      <c r="G41" s="93" t="s">
        <v>115</v>
      </c>
      <c r="H41" s="119"/>
      <c r="I41" s="121">
        <v>58413116</v>
      </c>
      <c r="J41" s="121">
        <v>18633728</v>
      </c>
      <c r="K41" s="117"/>
      <c r="L41" s="119"/>
      <c r="M41" s="104">
        <v>58413116</v>
      </c>
      <c r="N41" s="121">
        <v>18633728</v>
      </c>
      <c r="O41" s="115"/>
      <c r="P41" s="115"/>
      <c r="Q41" s="121">
        <v>58413116</v>
      </c>
      <c r="R41" s="121">
        <v>18633728</v>
      </c>
      <c r="S41" s="119"/>
      <c r="T41" s="11"/>
      <c r="U41" s="11"/>
      <c r="V41" s="11"/>
    </row>
    <row r="42" spans="1:22" s="22" customFormat="1" ht="46.5" customHeight="1">
      <c r="A42" s="169"/>
      <c r="B42" s="49"/>
      <c r="C42" s="315"/>
      <c r="D42" s="315"/>
      <c r="E42" s="193">
        <v>43466</v>
      </c>
      <c r="F42" s="193">
        <v>43830</v>
      </c>
      <c r="G42" s="93" t="s">
        <v>284</v>
      </c>
      <c r="H42" s="119"/>
      <c r="I42" s="307">
        <v>79613978</v>
      </c>
      <c r="J42" s="307">
        <v>30130610</v>
      </c>
      <c r="K42" s="117"/>
      <c r="L42" s="119"/>
      <c r="M42" s="177">
        <v>79613978</v>
      </c>
      <c r="N42" s="125">
        <v>30130610</v>
      </c>
      <c r="O42" s="119"/>
      <c r="P42" s="119"/>
      <c r="Q42" s="125">
        <v>79613978</v>
      </c>
      <c r="R42" s="125">
        <v>30130610</v>
      </c>
      <c r="S42" s="119"/>
      <c r="T42" s="11"/>
      <c r="U42" s="11"/>
      <c r="V42" s="11"/>
    </row>
    <row r="43" spans="1:22" s="22" customFormat="1" ht="35.25" customHeight="1">
      <c r="A43" s="66" t="s">
        <v>25</v>
      </c>
      <c r="B43" s="49"/>
      <c r="C43" s="316" t="s">
        <v>175</v>
      </c>
      <c r="D43" s="313" t="s">
        <v>10</v>
      </c>
      <c r="E43" s="87">
        <v>41640</v>
      </c>
      <c r="F43" s="87">
        <v>42004</v>
      </c>
      <c r="G43" s="93" t="s">
        <v>6</v>
      </c>
      <c r="H43" s="117"/>
      <c r="I43" s="117">
        <v>1217000</v>
      </c>
      <c r="J43" s="117">
        <v>400000</v>
      </c>
      <c r="K43" s="117"/>
      <c r="L43" s="117"/>
      <c r="M43" s="117">
        <v>1217000</v>
      </c>
      <c r="N43" s="117">
        <v>398204.48</v>
      </c>
      <c r="O43" s="117"/>
      <c r="P43" s="117"/>
      <c r="Q43" s="117">
        <v>1217000</v>
      </c>
      <c r="R43" s="117">
        <v>398204.48</v>
      </c>
      <c r="S43" s="117"/>
      <c r="T43" s="80">
        <f>I43-M43</f>
        <v>0</v>
      </c>
      <c r="U43" s="80">
        <f>J43-N43</f>
        <v>1795.5200000000186</v>
      </c>
      <c r="V43" s="11"/>
    </row>
    <row r="44" spans="1:22" s="22" customFormat="1" ht="30" customHeight="1">
      <c r="A44" s="66" t="s">
        <v>81</v>
      </c>
      <c r="B44" s="49"/>
      <c r="C44" s="317"/>
      <c r="D44" s="318"/>
      <c r="E44" s="96">
        <v>42005</v>
      </c>
      <c r="F44" s="96">
        <v>42369</v>
      </c>
      <c r="G44" s="97" t="s">
        <v>7</v>
      </c>
      <c r="H44" s="118"/>
      <c r="I44" s="118">
        <f>1287500+279100</f>
        <v>1566600</v>
      </c>
      <c r="J44" s="118">
        <v>367513</v>
      </c>
      <c r="K44" s="117"/>
      <c r="L44" s="119"/>
      <c r="M44" s="117">
        <v>1566600</v>
      </c>
      <c r="N44" s="118">
        <v>367513</v>
      </c>
      <c r="O44" s="119"/>
      <c r="P44" s="119"/>
      <c r="Q44" s="117">
        <f>M44</f>
        <v>1566600</v>
      </c>
      <c r="R44" s="118">
        <f>R41</f>
        <v>18633728</v>
      </c>
      <c r="S44" s="119"/>
      <c r="T44" s="145">
        <f>I44-Q44</f>
        <v>0</v>
      </c>
      <c r="U44" s="145">
        <f>J44-R44</f>
        <v>-18266215</v>
      </c>
      <c r="V44" s="11"/>
    </row>
    <row r="45" spans="1:22" s="22" customFormat="1" ht="45" customHeight="1">
      <c r="A45" s="170" t="s">
        <v>167</v>
      </c>
      <c r="B45" s="49">
        <v>5210206</v>
      </c>
      <c r="C45" s="317"/>
      <c r="D45" s="318"/>
      <c r="E45" s="197">
        <v>42370</v>
      </c>
      <c r="F45" s="197">
        <v>42735</v>
      </c>
      <c r="G45" s="93" t="s">
        <v>8</v>
      </c>
      <c r="H45" s="119"/>
      <c r="I45" s="121">
        <v>1542500</v>
      </c>
      <c r="J45" s="121">
        <v>459250</v>
      </c>
      <c r="K45" s="117"/>
      <c r="L45" s="119"/>
      <c r="M45" s="117">
        <v>1542500</v>
      </c>
      <c r="N45" s="118">
        <v>459245.81</v>
      </c>
      <c r="O45" s="119"/>
      <c r="P45" s="119"/>
      <c r="Q45" s="118">
        <v>1542500</v>
      </c>
      <c r="R45" s="118">
        <v>459245.81</v>
      </c>
      <c r="S45" s="119"/>
      <c r="T45" s="145">
        <f>I45-Q45</f>
        <v>0</v>
      </c>
      <c r="U45" s="145">
        <f>J45-R45</f>
        <v>4.1900000000023283</v>
      </c>
      <c r="V45" s="11"/>
    </row>
    <row r="46" spans="1:22" s="11" customFormat="1" ht="61.5" customHeight="1">
      <c r="A46" s="227" t="s">
        <v>167</v>
      </c>
      <c r="B46" s="50"/>
      <c r="C46" s="314"/>
      <c r="D46" s="314"/>
      <c r="E46" s="197">
        <v>42736</v>
      </c>
      <c r="F46" s="197">
        <v>43100</v>
      </c>
      <c r="G46" s="93" t="s">
        <v>220</v>
      </c>
      <c r="H46" s="115"/>
      <c r="I46" s="121">
        <v>1312500</v>
      </c>
      <c r="J46" s="121">
        <v>524250</v>
      </c>
      <c r="K46" s="104"/>
      <c r="L46" s="115"/>
      <c r="M46" s="104">
        <v>1312500</v>
      </c>
      <c r="N46" s="121">
        <v>523584.4</v>
      </c>
      <c r="O46" s="115"/>
      <c r="P46" s="115"/>
      <c r="Q46" s="121">
        <v>1312500</v>
      </c>
      <c r="R46" s="121">
        <v>523584.4</v>
      </c>
      <c r="S46" s="115"/>
      <c r="T46" s="145"/>
      <c r="U46" s="145"/>
    </row>
    <row r="47" spans="1:22" s="22" customFormat="1" ht="61.5" customHeight="1">
      <c r="A47" s="169" t="s">
        <v>167</v>
      </c>
      <c r="B47" s="49"/>
      <c r="C47" s="314"/>
      <c r="D47" s="314"/>
      <c r="E47" s="197">
        <v>43101</v>
      </c>
      <c r="F47" s="197">
        <v>43465</v>
      </c>
      <c r="G47" s="93" t="s">
        <v>115</v>
      </c>
      <c r="H47" s="119"/>
      <c r="I47" s="121">
        <v>1067200</v>
      </c>
      <c r="J47" s="121">
        <v>1080532</v>
      </c>
      <c r="K47" s="117"/>
      <c r="L47" s="119"/>
      <c r="M47" s="104">
        <v>1067200</v>
      </c>
      <c r="N47" s="121">
        <v>1080532</v>
      </c>
      <c r="O47" s="115"/>
      <c r="P47" s="115"/>
      <c r="Q47" s="121">
        <v>1067200</v>
      </c>
      <c r="R47" s="121">
        <v>1080532</v>
      </c>
      <c r="S47" s="119"/>
      <c r="T47" s="145"/>
      <c r="U47" s="145"/>
      <c r="V47" s="11"/>
    </row>
    <row r="48" spans="1:22" s="22" customFormat="1" ht="61.5" customHeight="1">
      <c r="A48" s="169"/>
      <c r="B48" s="49"/>
      <c r="C48" s="315"/>
      <c r="D48" s="315"/>
      <c r="E48" s="193">
        <v>43466</v>
      </c>
      <c r="F48" s="193">
        <v>43830</v>
      </c>
      <c r="G48" s="93" t="s">
        <v>234</v>
      </c>
      <c r="H48" s="119"/>
      <c r="I48" s="307">
        <v>1032400</v>
      </c>
      <c r="J48" s="307">
        <v>1396036</v>
      </c>
      <c r="K48" s="117"/>
      <c r="L48" s="119"/>
      <c r="M48" s="177">
        <v>1032400</v>
      </c>
      <c r="N48" s="125">
        <v>1396036</v>
      </c>
      <c r="O48" s="119"/>
      <c r="P48" s="119"/>
      <c r="Q48" s="125">
        <v>1032400</v>
      </c>
      <c r="R48" s="125">
        <v>1396036</v>
      </c>
      <c r="S48" s="119"/>
      <c r="T48" s="145"/>
      <c r="U48" s="145"/>
      <c r="V48" s="11"/>
    </row>
    <row r="49" spans="1:1520" s="22" customFormat="1" ht="33.75" customHeight="1">
      <c r="A49" s="66" t="s">
        <v>26</v>
      </c>
      <c r="B49" s="49"/>
      <c r="C49" s="316" t="s">
        <v>176</v>
      </c>
      <c r="D49" s="313" t="s">
        <v>10</v>
      </c>
      <c r="E49" s="87">
        <v>41640</v>
      </c>
      <c r="F49" s="87">
        <v>42004</v>
      </c>
      <c r="G49" s="93" t="s">
        <v>6</v>
      </c>
      <c r="H49" s="117"/>
      <c r="I49" s="117"/>
      <c r="J49" s="117">
        <v>3700000</v>
      </c>
      <c r="K49" s="117"/>
      <c r="L49" s="117"/>
      <c r="M49" s="117"/>
      <c r="N49" s="117">
        <v>3697753</v>
      </c>
      <c r="O49" s="117"/>
      <c r="P49" s="117"/>
      <c r="Q49" s="118"/>
      <c r="R49" s="117">
        <f>N49</f>
        <v>3697753</v>
      </c>
      <c r="S49" s="117"/>
      <c r="T49" s="11"/>
      <c r="U49" s="80">
        <f>J49-N49</f>
        <v>2247</v>
      </c>
      <c r="V49" s="11"/>
    </row>
    <row r="50" spans="1:1520" s="22" customFormat="1" ht="33" customHeight="1">
      <c r="A50" s="66"/>
      <c r="B50" s="49"/>
      <c r="C50" s="317"/>
      <c r="D50" s="318"/>
      <c r="E50" s="96" t="s">
        <v>9</v>
      </c>
      <c r="F50" s="96">
        <v>42369</v>
      </c>
      <c r="G50" s="97" t="s">
        <v>7</v>
      </c>
      <c r="H50" s="118"/>
      <c r="I50" s="118"/>
      <c r="J50" s="118">
        <v>732000</v>
      </c>
      <c r="K50" s="117"/>
      <c r="L50" s="119"/>
      <c r="M50" s="119"/>
      <c r="N50" s="118">
        <v>732000</v>
      </c>
      <c r="O50" s="119"/>
      <c r="P50" s="119"/>
      <c r="Q50" s="119"/>
      <c r="R50" s="118">
        <v>732000</v>
      </c>
      <c r="S50" s="119"/>
      <c r="T50" s="11"/>
      <c r="U50" s="145">
        <f>J50-R50</f>
        <v>0</v>
      </c>
      <c r="V50" s="11"/>
    </row>
    <row r="51" spans="1:1520" s="22" customFormat="1" ht="32.25" customHeight="1">
      <c r="A51" s="251" t="s">
        <v>188</v>
      </c>
      <c r="B51" s="49">
        <v>5210213</v>
      </c>
      <c r="C51" s="317"/>
      <c r="D51" s="318"/>
      <c r="E51" s="197">
        <v>42370</v>
      </c>
      <c r="F51" s="197">
        <v>42735</v>
      </c>
      <c r="G51" s="93" t="s">
        <v>8</v>
      </c>
      <c r="H51" s="119"/>
      <c r="I51" s="119"/>
      <c r="J51" s="121">
        <f>5594168+871883</f>
        <v>6466051</v>
      </c>
      <c r="K51" s="117"/>
      <c r="L51" s="119"/>
      <c r="M51" s="119"/>
      <c r="N51" s="118">
        <v>6466051</v>
      </c>
      <c r="O51" s="119"/>
      <c r="P51" s="119"/>
      <c r="Q51" s="119"/>
      <c r="R51" s="118">
        <v>6466051</v>
      </c>
      <c r="S51" s="119"/>
      <c r="T51" s="11"/>
      <c r="U51" s="145">
        <f>J51-R51</f>
        <v>0</v>
      </c>
      <c r="V51" s="11"/>
    </row>
    <row r="52" spans="1:1520" s="11" customFormat="1" ht="39.75" customHeight="1">
      <c r="A52" s="192" t="s">
        <v>188</v>
      </c>
      <c r="B52" s="50"/>
      <c r="C52" s="314"/>
      <c r="D52" s="314"/>
      <c r="E52" s="197">
        <v>42736</v>
      </c>
      <c r="F52" s="197">
        <v>43100</v>
      </c>
      <c r="G52" s="93" t="s">
        <v>220</v>
      </c>
      <c r="H52" s="115"/>
      <c r="I52" s="115"/>
      <c r="J52" s="121">
        <v>5716367.54</v>
      </c>
      <c r="K52" s="104"/>
      <c r="L52" s="115"/>
      <c r="M52" s="115"/>
      <c r="N52" s="121">
        <v>5715301.54</v>
      </c>
      <c r="O52" s="115"/>
      <c r="P52" s="115"/>
      <c r="Q52" s="115"/>
      <c r="R52" s="121">
        <v>5715301.54</v>
      </c>
      <c r="S52" s="115"/>
      <c r="U52" s="145"/>
    </row>
    <row r="53" spans="1:1520" s="22" customFormat="1" ht="39.75" customHeight="1">
      <c r="A53" s="168" t="s">
        <v>188</v>
      </c>
      <c r="B53" s="49"/>
      <c r="C53" s="314"/>
      <c r="D53" s="314"/>
      <c r="E53" s="197">
        <v>43101</v>
      </c>
      <c r="F53" s="197">
        <v>43465</v>
      </c>
      <c r="G53" s="93" t="s">
        <v>115</v>
      </c>
      <c r="H53" s="119"/>
      <c r="I53" s="119"/>
      <c r="J53" s="121">
        <v>8510573</v>
      </c>
      <c r="K53" s="117"/>
      <c r="L53" s="119"/>
      <c r="M53" s="119"/>
      <c r="N53" s="121">
        <v>8510573</v>
      </c>
      <c r="O53" s="115"/>
      <c r="P53" s="115"/>
      <c r="Q53" s="115"/>
      <c r="R53" s="121">
        <v>8510573</v>
      </c>
      <c r="S53" s="119"/>
      <c r="T53" s="11"/>
      <c r="U53" s="145"/>
      <c r="V53" s="11"/>
    </row>
    <row r="54" spans="1:1520" s="22" customFormat="1" ht="39.75" customHeight="1">
      <c r="A54" s="168"/>
      <c r="B54" s="49"/>
      <c r="C54" s="315"/>
      <c r="D54" s="315"/>
      <c r="E54" s="193">
        <v>43466</v>
      </c>
      <c r="F54" s="193">
        <v>43830</v>
      </c>
      <c r="G54" s="93" t="s">
        <v>234</v>
      </c>
      <c r="H54" s="119"/>
      <c r="I54" s="119"/>
      <c r="J54" s="307">
        <v>15365658</v>
      </c>
      <c r="K54" s="117"/>
      <c r="L54" s="119"/>
      <c r="M54" s="119"/>
      <c r="N54" s="125">
        <v>15360843</v>
      </c>
      <c r="O54" s="119"/>
      <c r="P54" s="119"/>
      <c r="Q54" s="119"/>
      <c r="R54" s="125">
        <v>15360843</v>
      </c>
      <c r="S54" s="119"/>
      <c r="T54" s="11"/>
      <c r="U54" s="145"/>
      <c r="V54" s="11"/>
    </row>
    <row r="55" spans="1:1520" s="22" customFormat="1" ht="30" customHeight="1">
      <c r="A55" s="66" t="s">
        <v>27</v>
      </c>
      <c r="B55" s="49"/>
      <c r="C55" s="319" t="s">
        <v>177</v>
      </c>
      <c r="D55" s="320" t="s">
        <v>10</v>
      </c>
      <c r="E55" s="87">
        <v>41640</v>
      </c>
      <c r="F55" s="87">
        <v>42004</v>
      </c>
      <c r="G55" s="93" t="s">
        <v>6</v>
      </c>
      <c r="H55" s="117"/>
      <c r="I55" s="117"/>
      <c r="J55" s="117">
        <v>100000</v>
      </c>
      <c r="K55" s="117"/>
      <c r="L55" s="117"/>
      <c r="M55" s="117"/>
      <c r="N55" s="117">
        <v>100000</v>
      </c>
      <c r="O55" s="117"/>
      <c r="P55" s="117"/>
      <c r="Q55" s="117"/>
      <c r="R55" s="117">
        <f>N55</f>
        <v>100000</v>
      </c>
      <c r="S55" s="117"/>
      <c r="T55" s="11"/>
      <c r="U55" s="80">
        <f>J55-N55</f>
        <v>0</v>
      </c>
      <c r="V55" s="11"/>
    </row>
    <row r="56" spans="1:1520" s="22" customFormat="1" ht="29.25" customHeight="1">
      <c r="A56" s="66"/>
      <c r="B56" s="49"/>
      <c r="C56" s="319"/>
      <c r="D56" s="320"/>
      <c r="E56" s="94" t="s">
        <v>9</v>
      </c>
      <c r="F56" s="94">
        <v>42369</v>
      </c>
      <c r="G56" s="95" t="s">
        <v>7</v>
      </c>
      <c r="H56" s="119"/>
      <c r="I56" s="119"/>
      <c r="J56" s="119"/>
      <c r="K56" s="117"/>
      <c r="L56" s="119"/>
      <c r="M56" s="117"/>
      <c r="N56" s="119"/>
      <c r="O56" s="119"/>
      <c r="P56" s="119"/>
      <c r="Q56" s="119"/>
      <c r="R56" s="119"/>
      <c r="S56" s="119"/>
      <c r="T56" s="11"/>
      <c r="U56" s="11"/>
      <c r="V56" s="11"/>
    </row>
    <row r="57" spans="1:1520" s="22" customFormat="1" ht="40.5" customHeight="1">
      <c r="A57" s="66"/>
      <c r="B57" s="49">
        <v>5210239</v>
      </c>
      <c r="C57" s="319"/>
      <c r="D57" s="320"/>
      <c r="E57" s="94">
        <v>42370</v>
      </c>
      <c r="F57" s="94">
        <v>42735</v>
      </c>
      <c r="G57" s="95" t="s">
        <v>8</v>
      </c>
      <c r="H57" s="119"/>
      <c r="I57" s="119"/>
      <c r="J57" s="119"/>
      <c r="K57" s="117"/>
      <c r="L57" s="119"/>
      <c r="M57" s="117"/>
      <c r="N57" s="119"/>
      <c r="O57" s="119"/>
      <c r="P57" s="119"/>
      <c r="Q57" s="119"/>
      <c r="R57" s="119"/>
      <c r="S57" s="119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  <c r="IY57" s="11"/>
      <c r="IZ57" s="11"/>
      <c r="JA57" s="11"/>
      <c r="JB57" s="11"/>
      <c r="JC57" s="11"/>
      <c r="JD57" s="11"/>
      <c r="JE57" s="11"/>
      <c r="JF57" s="11"/>
      <c r="JG57" s="11"/>
      <c r="JH57" s="11"/>
      <c r="JI57" s="11"/>
      <c r="JJ57" s="11"/>
      <c r="JK57" s="11"/>
      <c r="JL57" s="11"/>
      <c r="JM57" s="11"/>
      <c r="JN57" s="11"/>
      <c r="JO57" s="11"/>
      <c r="JP57" s="11"/>
      <c r="JQ57" s="11"/>
      <c r="JR57" s="11"/>
      <c r="JS57" s="11"/>
      <c r="JT57" s="11"/>
      <c r="JU57" s="11"/>
      <c r="JV57" s="11"/>
      <c r="JW57" s="11"/>
      <c r="JX57" s="11"/>
      <c r="JY57" s="11"/>
      <c r="JZ57" s="11"/>
      <c r="KA57" s="11"/>
      <c r="KB57" s="11"/>
      <c r="KC57" s="11"/>
      <c r="KD57" s="11"/>
      <c r="KE57" s="11"/>
      <c r="KF57" s="11"/>
      <c r="KG57" s="11"/>
      <c r="KH57" s="11"/>
      <c r="KI57" s="11"/>
      <c r="KJ57" s="11"/>
      <c r="KK57" s="11"/>
      <c r="KL57" s="11"/>
      <c r="KM57" s="11"/>
      <c r="KN57" s="11"/>
      <c r="KO57" s="11"/>
      <c r="KP57" s="11"/>
      <c r="KQ57" s="11"/>
      <c r="KR57" s="11"/>
      <c r="KS57" s="11"/>
      <c r="KT57" s="11"/>
      <c r="KU57" s="11"/>
      <c r="KV57" s="11"/>
      <c r="KW57" s="11"/>
      <c r="KX57" s="11"/>
      <c r="KY57" s="11"/>
      <c r="KZ57" s="11"/>
      <c r="LA57" s="11"/>
      <c r="LB57" s="11"/>
      <c r="LC57" s="11"/>
      <c r="LD57" s="11"/>
      <c r="LE57" s="11"/>
      <c r="LF57" s="11"/>
      <c r="LG57" s="11"/>
      <c r="LH57" s="11"/>
      <c r="LI57" s="11"/>
      <c r="LJ57" s="11"/>
      <c r="LK57" s="11"/>
      <c r="LL57" s="11"/>
      <c r="LM57" s="11"/>
      <c r="LN57" s="11"/>
      <c r="LO57" s="11"/>
      <c r="LP57" s="11"/>
      <c r="LQ57" s="11"/>
      <c r="LR57" s="11"/>
      <c r="LS57" s="11"/>
      <c r="LT57" s="11"/>
      <c r="LU57" s="11"/>
      <c r="LV57" s="11"/>
      <c r="LW57" s="11"/>
      <c r="LX57" s="11"/>
      <c r="LY57" s="11"/>
      <c r="LZ57" s="11"/>
      <c r="MA57" s="11"/>
      <c r="MB57" s="11"/>
      <c r="MC57" s="11"/>
      <c r="MD57" s="11"/>
      <c r="ME57" s="11"/>
      <c r="MF57" s="11"/>
      <c r="MG57" s="11"/>
      <c r="MH57" s="11"/>
      <c r="MI57" s="11"/>
      <c r="MJ57" s="11"/>
      <c r="MK57" s="11"/>
      <c r="ML57" s="11"/>
      <c r="MM57" s="11"/>
      <c r="MN57" s="11"/>
      <c r="MO57" s="11"/>
      <c r="MP57" s="11"/>
      <c r="MQ57" s="11"/>
      <c r="MR57" s="11"/>
      <c r="MS57" s="11"/>
      <c r="MT57" s="11"/>
      <c r="MU57" s="11"/>
      <c r="MV57" s="11"/>
      <c r="MW57" s="11"/>
      <c r="MX57" s="11"/>
      <c r="MY57" s="11"/>
      <c r="MZ57" s="11"/>
      <c r="NA57" s="11"/>
      <c r="NB57" s="11"/>
      <c r="NC57" s="11"/>
      <c r="ND57" s="11"/>
      <c r="NE57" s="11"/>
      <c r="NF57" s="11"/>
      <c r="NG57" s="11"/>
      <c r="NH57" s="11"/>
      <c r="NI57" s="11"/>
      <c r="NJ57" s="11"/>
      <c r="NK57" s="11"/>
      <c r="NL57" s="11"/>
      <c r="NM57" s="11"/>
      <c r="NN57" s="11"/>
      <c r="NO57" s="11"/>
      <c r="NP57" s="11"/>
      <c r="NQ57" s="11"/>
      <c r="NR57" s="11"/>
      <c r="NS57" s="11"/>
      <c r="NT57" s="11"/>
      <c r="NU57" s="11"/>
      <c r="NV57" s="11"/>
      <c r="NW57" s="11"/>
      <c r="NX57" s="11"/>
      <c r="NY57" s="11"/>
      <c r="NZ57" s="11"/>
      <c r="OA57" s="11"/>
      <c r="OB57" s="11"/>
      <c r="OC57" s="11"/>
      <c r="OD57" s="11"/>
      <c r="OE57" s="11"/>
      <c r="OF57" s="11"/>
      <c r="OG57" s="11"/>
      <c r="OH57" s="11"/>
      <c r="OI57" s="11"/>
      <c r="OJ57" s="11"/>
      <c r="OK57" s="11"/>
      <c r="OL57" s="11"/>
      <c r="OM57" s="11"/>
      <c r="ON57" s="11"/>
      <c r="OO57" s="11"/>
      <c r="OP57" s="11"/>
      <c r="OQ57" s="11"/>
      <c r="OR57" s="11"/>
      <c r="OS57" s="11"/>
      <c r="OT57" s="11"/>
      <c r="OU57" s="11"/>
      <c r="OV57" s="11"/>
      <c r="OW57" s="11"/>
      <c r="OX57" s="11"/>
      <c r="OY57" s="11"/>
      <c r="OZ57" s="11"/>
      <c r="PA57" s="11"/>
      <c r="PB57" s="11"/>
      <c r="PC57" s="11"/>
      <c r="PD57" s="11"/>
      <c r="PE57" s="11"/>
      <c r="PF57" s="11"/>
      <c r="PG57" s="11"/>
      <c r="PH57" s="11"/>
      <c r="PI57" s="11"/>
      <c r="PJ57" s="11"/>
      <c r="PK57" s="11"/>
      <c r="PL57" s="11"/>
      <c r="PM57" s="11"/>
      <c r="PN57" s="11"/>
      <c r="PO57" s="11"/>
      <c r="PP57" s="11"/>
      <c r="PQ57" s="11"/>
      <c r="PR57" s="11"/>
      <c r="PS57" s="11"/>
      <c r="PT57" s="11"/>
      <c r="PU57" s="11"/>
      <c r="PV57" s="11"/>
      <c r="PW57" s="11"/>
      <c r="PX57" s="11"/>
      <c r="PY57" s="11"/>
      <c r="PZ57" s="11"/>
      <c r="QA57" s="11"/>
      <c r="QB57" s="11"/>
      <c r="QC57" s="11"/>
      <c r="QD57" s="11"/>
      <c r="QE57" s="11"/>
      <c r="QF57" s="11"/>
      <c r="QG57" s="11"/>
      <c r="QH57" s="11"/>
      <c r="QI57" s="11"/>
      <c r="QJ57" s="11"/>
      <c r="QK57" s="11"/>
      <c r="QL57" s="11"/>
      <c r="QM57" s="11"/>
      <c r="QN57" s="11"/>
      <c r="QO57" s="11"/>
      <c r="QP57" s="11"/>
      <c r="QQ57" s="11"/>
      <c r="QR57" s="11"/>
      <c r="QS57" s="11"/>
      <c r="QT57" s="11"/>
      <c r="QU57" s="11"/>
      <c r="QV57" s="11"/>
      <c r="QW57" s="11"/>
      <c r="QX57" s="11"/>
      <c r="QY57" s="11"/>
      <c r="QZ57" s="11"/>
      <c r="RA57" s="11"/>
      <c r="RB57" s="11"/>
      <c r="RC57" s="11"/>
      <c r="RD57" s="11"/>
      <c r="RE57" s="11"/>
      <c r="RF57" s="11"/>
      <c r="RG57" s="11"/>
      <c r="RH57" s="11"/>
      <c r="RI57" s="11"/>
      <c r="RJ57" s="11"/>
      <c r="RK57" s="11"/>
      <c r="RL57" s="11"/>
      <c r="RM57" s="11"/>
      <c r="RN57" s="11"/>
      <c r="RO57" s="11"/>
      <c r="RP57" s="11"/>
      <c r="RQ57" s="11"/>
      <c r="RR57" s="11"/>
      <c r="RS57" s="11"/>
      <c r="RT57" s="11"/>
      <c r="RU57" s="11"/>
      <c r="RV57" s="11"/>
      <c r="RW57" s="11"/>
      <c r="RX57" s="11"/>
      <c r="RY57" s="11"/>
      <c r="RZ57" s="11"/>
      <c r="SA57" s="11"/>
      <c r="SB57" s="11"/>
      <c r="SC57" s="11"/>
      <c r="SD57" s="11"/>
      <c r="SE57" s="11"/>
      <c r="SF57" s="11"/>
      <c r="SG57" s="11"/>
      <c r="SH57" s="11"/>
      <c r="SI57" s="11"/>
      <c r="SJ57" s="11"/>
      <c r="SK57" s="11"/>
      <c r="SL57" s="11"/>
      <c r="SM57" s="11"/>
      <c r="SN57" s="11"/>
      <c r="SO57" s="11"/>
      <c r="SP57" s="11"/>
      <c r="SQ57" s="11"/>
      <c r="SR57" s="11"/>
      <c r="SS57" s="11"/>
      <c r="ST57" s="11"/>
      <c r="SU57" s="11"/>
      <c r="SV57" s="11"/>
      <c r="SW57" s="11"/>
      <c r="SX57" s="11"/>
      <c r="SY57" s="11"/>
      <c r="SZ57" s="11"/>
      <c r="TA57" s="11"/>
      <c r="TB57" s="11"/>
      <c r="TC57" s="11"/>
      <c r="TD57" s="11"/>
      <c r="TE57" s="11"/>
      <c r="TF57" s="11"/>
      <c r="TG57" s="11"/>
      <c r="TH57" s="11"/>
      <c r="TI57" s="11"/>
      <c r="TJ57" s="11"/>
      <c r="TK57" s="11"/>
      <c r="TL57" s="11"/>
      <c r="TM57" s="11"/>
      <c r="TN57" s="11"/>
      <c r="TO57" s="11"/>
      <c r="TP57" s="11"/>
      <c r="TQ57" s="11"/>
      <c r="TR57" s="11"/>
      <c r="TS57" s="11"/>
      <c r="TT57" s="11"/>
      <c r="TU57" s="11"/>
      <c r="TV57" s="11"/>
      <c r="TW57" s="11"/>
      <c r="TX57" s="11"/>
      <c r="TY57" s="11"/>
      <c r="TZ57" s="11"/>
      <c r="UA57" s="11"/>
      <c r="UB57" s="11"/>
      <c r="UC57" s="11"/>
      <c r="UD57" s="11"/>
      <c r="UE57" s="11"/>
      <c r="UF57" s="11"/>
      <c r="UG57" s="11"/>
      <c r="UH57" s="11"/>
      <c r="UI57" s="11"/>
      <c r="UJ57" s="11"/>
      <c r="UK57" s="11"/>
      <c r="UL57" s="11"/>
      <c r="UM57" s="11"/>
      <c r="UN57" s="11"/>
      <c r="UO57" s="11"/>
      <c r="UP57" s="11"/>
      <c r="UQ57" s="11"/>
      <c r="UR57" s="11"/>
      <c r="US57" s="11"/>
      <c r="UT57" s="11"/>
      <c r="UU57" s="11"/>
      <c r="UV57" s="11"/>
      <c r="UW57" s="11"/>
      <c r="UX57" s="11"/>
      <c r="UY57" s="11"/>
      <c r="UZ57" s="11"/>
      <c r="VA57" s="11"/>
      <c r="VB57" s="11"/>
      <c r="VC57" s="11"/>
      <c r="VD57" s="11"/>
      <c r="VE57" s="11"/>
      <c r="VF57" s="11"/>
      <c r="VG57" s="11"/>
      <c r="VH57" s="11"/>
      <c r="VI57" s="11"/>
      <c r="VJ57" s="11"/>
      <c r="VK57" s="11"/>
      <c r="VL57" s="11"/>
      <c r="VM57" s="11"/>
      <c r="VN57" s="11"/>
      <c r="VO57" s="11"/>
      <c r="VP57" s="11"/>
      <c r="VQ57" s="11"/>
      <c r="VR57" s="11"/>
      <c r="VS57" s="11"/>
      <c r="VT57" s="11"/>
      <c r="VU57" s="11"/>
      <c r="VV57" s="11"/>
      <c r="VW57" s="11"/>
      <c r="VX57" s="11"/>
      <c r="VY57" s="11"/>
      <c r="VZ57" s="11"/>
      <c r="WA57" s="11"/>
      <c r="WB57" s="11"/>
      <c r="WC57" s="11"/>
      <c r="WD57" s="11"/>
      <c r="WE57" s="11"/>
      <c r="WF57" s="11"/>
      <c r="WG57" s="11"/>
      <c r="WH57" s="11"/>
      <c r="WI57" s="11"/>
      <c r="WJ57" s="11"/>
      <c r="WK57" s="11"/>
      <c r="WL57" s="11"/>
      <c r="WM57" s="11"/>
      <c r="WN57" s="11"/>
      <c r="WO57" s="11"/>
      <c r="WP57" s="11"/>
      <c r="WQ57" s="11"/>
      <c r="WR57" s="11"/>
      <c r="WS57" s="11"/>
      <c r="WT57" s="11"/>
      <c r="WU57" s="11"/>
      <c r="WV57" s="11"/>
      <c r="WW57" s="11"/>
      <c r="WX57" s="11"/>
      <c r="WY57" s="11"/>
      <c r="WZ57" s="11"/>
      <c r="XA57" s="11"/>
      <c r="XB57" s="11"/>
      <c r="XC57" s="11"/>
      <c r="XD57" s="11"/>
      <c r="XE57" s="11"/>
      <c r="XF57" s="11"/>
      <c r="XG57" s="11"/>
      <c r="XH57" s="11"/>
      <c r="XI57" s="11"/>
      <c r="XJ57" s="11"/>
      <c r="XK57" s="11"/>
      <c r="XL57" s="11"/>
      <c r="XM57" s="11"/>
      <c r="XN57" s="11"/>
      <c r="XO57" s="11"/>
      <c r="XP57" s="11"/>
      <c r="XQ57" s="11"/>
      <c r="XR57" s="11"/>
      <c r="XS57" s="11"/>
      <c r="XT57" s="11"/>
      <c r="XU57" s="11"/>
      <c r="XV57" s="11"/>
      <c r="XW57" s="11"/>
      <c r="XX57" s="11"/>
      <c r="XY57" s="11"/>
      <c r="XZ57" s="11"/>
      <c r="YA57" s="11"/>
      <c r="YB57" s="11"/>
      <c r="YC57" s="11"/>
      <c r="YD57" s="11"/>
      <c r="YE57" s="11"/>
      <c r="YF57" s="11"/>
      <c r="YG57" s="11"/>
      <c r="YH57" s="11"/>
      <c r="YI57" s="11"/>
      <c r="YJ57" s="11"/>
      <c r="YK57" s="11"/>
      <c r="YL57" s="11"/>
      <c r="YM57" s="11"/>
      <c r="YN57" s="11"/>
      <c r="YO57" s="11"/>
      <c r="YP57" s="11"/>
      <c r="YQ57" s="11"/>
      <c r="YR57" s="11"/>
      <c r="YS57" s="11"/>
      <c r="YT57" s="11"/>
      <c r="YU57" s="11"/>
      <c r="YV57" s="11"/>
      <c r="YW57" s="11"/>
      <c r="YX57" s="11"/>
      <c r="YY57" s="11"/>
      <c r="YZ57" s="11"/>
      <c r="ZA57" s="11"/>
      <c r="ZB57" s="11"/>
      <c r="ZC57" s="11"/>
      <c r="ZD57" s="11"/>
      <c r="ZE57" s="11"/>
      <c r="ZF57" s="11"/>
      <c r="ZG57" s="11"/>
      <c r="ZH57" s="11"/>
      <c r="ZI57" s="11"/>
      <c r="ZJ57" s="11"/>
      <c r="ZK57" s="11"/>
      <c r="ZL57" s="11"/>
      <c r="ZM57" s="11"/>
      <c r="ZN57" s="11"/>
      <c r="ZO57" s="11"/>
      <c r="ZP57" s="11"/>
      <c r="ZQ57" s="11"/>
      <c r="ZR57" s="11"/>
      <c r="ZS57" s="11"/>
      <c r="ZT57" s="11"/>
      <c r="ZU57" s="11"/>
      <c r="ZV57" s="11"/>
      <c r="ZW57" s="11"/>
      <c r="ZX57" s="11"/>
      <c r="ZY57" s="11"/>
      <c r="ZZ57" s="11"/>
      <c r="AAA57" s="11"/>
      <c r="AAB57" s="11"/>
      <c r="AAC57" s="11"/>
      <c r="AAD57" s="11"/>
      <c r="AAE57" s="11"/>
      <c r="AAF57" s="11"/>
      <c r="AAG57" s="11"/>
      <c r="AAH57" s="11"/>
      <c r="AAI57" s="11"/>
      <c r="AAJ57" s="11"/>
      <c r="AAK57" s="11"/>
      <c r="AAL57" s="11"/>
      <c r="AAM57" s="11"/>
      <c r="AAN57" s="11"/>
      <c r="AAO57" s="11"/>
      <c r="AAP57" s="11"/>
      <c r="AAQ57" s="11"/>
      <c r="AAR57" s="11"/>
      <c r="AAS57" s="11"/>
      <c r="AAT57" s="11"/>
      <c r="AAU57" s="11"/>
      <c r="AAV57" s="11"/>
      <c r="AAW57" s="11"/>
      <c r="AAX57" s="11"/>
      <c r="AAY57" s="11"/>
      <c r="AAZ57" s="11"/>
      <c r="ABA57" s="11"/>
      <c r="ABB57" s="11"/>
      <c r="ABC57" s="11"/>
      <c r="ABD57" s="11"/>
      <c r="ABE57" s="11"/>
      <c r="ABF57" s="11"/>
      <c r="ABG57" s="11"/>
      <c r="ABH57" s="11"/>
      <c r="ABI57" s="11"/>
      <c r="ABJ57" s="11"/>
      <c r="ABK57" s="11"/>
      <c r="ABL57" s="11"/>
      <c r="ABM57" s="11"/>
      <c r="ABN57" s="11"/>
      <c r="ABO57" s="11"/>
      <c r="ABP57" s="11"/>
      <c r="ABQ57" s="11"/>
      <c r="ABR57" s="11"/>
      <c r="ABS57" s="11"/>
      <c r="ABT57" s="11"/>
      <c r="ABU57" s="11"/>
      <c r="ABV57" s="11"/>
      <c r="ABW57" s="11"/>
      <c r="ABX57" s="11"/>
      <c r="ABY57" s="11"/>
      <c r="ABZ57" s="11"/>
      <c r="ACA57" s="11"/>
      <c r="ACB57" s="11"/>
      <c r="ACC57" s="11"/>
      <c r="ACD57" s="11"/>
      <c r="ACE57" s="11"/>
      <c r="ACF57" s="11"/>
      <c r="ACG57" s="11"/>
      <c r="ACH57" s="11"/>
      <c r="ACI57" s="11"/>
      <c r="ACJ57" s="11"/>
      <c r="ACK57" s="11"/>
      <c r="ACL57" s="11"/>
      <c r="ACM57" s="11"/>
      <c r="ACN57" s="11"/>
      <c r="ACO57" s="11"/>
      <c r="ACP57" s="11"/>
      <c r="ACQ57" s="11"/>
      <c r="ACR57" s="11"/>
      <c r="ACS57" s="11"/>
      <c r="ACT57" s="11"/>
      <c r="ACU57" s="11"/>
      <c r="ACV57" s="11"/>
      <c r="ACW57" s="11"/>
      <c r="ACX57" s="11"/>
      <c r="ACY57" s="11"/>
      <c r="ACZ57" s="11"/>
      <c r="ADA57" s="11"/>
      <c r="ADB57" s="11"/>
      <c r="ADC57" s="11"/>
      <c r="ADD57" s="11"/>
      <c r="ADE57" s="11"/>
      <c r="ADF57" s="11"/>
      <c r="ADG57" s="11"/>
      <c r="ADH57" s="11"/>
      <c r="ADI57" s="11"/>
      <c r="ADJ57" s="11"/>
      <c r="ADK57" s="11"/>
      <c r="ADL57" s="11"/>
      <c r="ADM57" s="11"/>
      <c r="ADN57" s="11"/>
      <c r="ADO57" s="11"/>
      <c r="ADP57" s="11"/>
      <c r="ADQ57" s="11"/>
      <c r="ADR57" s="11"/>
      <c r="ADS57" s="11"/>
      <c r="ADT57" s="11"/>
      <c r="ADU57" s="11"/>
      <c r="ADV57" s="11"/>
      <c r="ADW57" s="11"/>
      <c r="ADX57" s="11"/>
      <c r="ADY57" s="11"/>
      <c r="ADZ57" s="11"/>
      <c r="AEA57" s="11"/>
      <c r="AEB57" s="11"/>
      <c r="AEC57" s="11"/>
      <c r="AED57" s="11"/>
      <c r="AEE57" s="11"/>
      <c r="AEF57" s="11"/>
      <c r="AEG57" s="11"/>
      <c r="AEH57" s="11"/>
      <c r="AEI57" s="11"/>
      <c r="AEJ57" s="11"/>
      <c r="AEK57" s="11"/>
      <c r="AEL57" s="11"/>
      <c r="AEM57" s="11"/>
      <c r="AEN57" s="11"/>
      <c r="AEO57" s="11"/>
      <c r="AEP57" s="11"/>
      <c r="AEQ57" s="11"/>
      <c r="AER57" s="11"/>
      <c r="AES57" s="11"/>
      <c r="AET57" s="11"/>
      <c r="AEU57" s="11"/>
      <c r="AEV57" s="11"/>
      <c r="AEW57" s="11"/>
      <c r="AEX57" s="11"/>
      <c r="AEY57" s="11"/>
      <c r="AEZ57" s="11"/>
      <c r="AFA57" s="11"/>
      <c r="AFB57" s="11"/>
      <c r="AFC57" s="11"/>
      <c r="AFD57" s="11"/>
      <c r="AFE57" s="11"/>
      <c r="AFF57" s="11"/>
      <c r="AFG57" s="11"/>
      <c r="AFH57" s="11"/>
      <c r="AFI57" s="11"/>
      <c r="AFJ57" s="11"/>
      <c r="AFK57" s="11"/>
      <c r="AFL57" s="11"/>
      <c r="AFM57" s="11"/>
      <c r="AFN57" s="11"/>
      <c r="AFO57" s="11"/>
      <c r="AFP57" s="11"/>
      <c r="AFQ57" s="11"/>
      <c r="AFR57" s="11"/>
      <c r="AFS57" s="11"/>
      <c r="AFT57" s="11"/>
      <c r="AFU57" s="11"/>
      <c r="AFV57" s="11"/>
      <c r="AFW57" s="11"/>
      <c r="AFX57" s="11"/>
      <c r="AFY57" s="11"/>
      <c r="AFZ57" s="11"/>
      <c r="AGA57" s="11"/>
      <c r="AGB57" s="11"/>
      <c r="AGC57" s="11"/>
      <c r="AGD57" s="11"/>
      <c r="AGE57" s="11"/>
      <c r="AGF57" s="11"/>
      <c r="AGG57" s="11"/>
      <c r="AGH57" s="11"/>
      <c r="AGI57" s="11"/>
      <c r="AGJ57" s="11"/>
      <c r="AGK57" s="11"/>
      <c r="AGL57" s="11"/>
      <c r="AGM57" s="11"/>
      <c r="AGN57" s="11"/>
      <c r="AGO57" s="11"/>
      <c r="AGP57" s="11"/>
      <c r="AGQ57" s="11"/>
      <c r="AGR57" s="11"/>
      <c r="AGS57" s="11"/>
      <c r="AGT57" s="11"/>
      <c r="AGU57" s="11"/>
      <c r="AGV57" s="11"/>
      <c r="AGW57" s="11"/>
      <c r="AGX57" s="11"/>
      <c r="AGY57" s="11"/>
      <c r="AGZ57" s="11"/>
      <c r="AHA57" s="11"/>
      <c r="AHB57" s="11"/>
      <c r="AHC57" s="11"/>
      <c r="AHD57" s="11"/>
      <c r="AHE57" s="11"/>
      <c r="AHF57" s="11"/>
      <c r="AHG57" s="11"/>
      <c r="AHH57" s="11"/>
      <c r="AHI57" s="11"/>
      <c r="AHJ57" s="11"/>
      <c r="AHK57" s="11"/>
      <c r="AHL57" s="11"/>
      <c r="AHM57" s="11"/>
      <c r="AHN57" s="11"/>
      <c r="AHO57" s="11"/>
      <c r="AHP57" s="11"/>
      <c r="AHQ57" s="11"/>
      <c r="AHR57" s="11"/>
      <c r="AHS57" s="11"/>
      <c r="AHT57" s="11"/>
      <c r="AHU57" s="11"/>
      <c r="AHV57" s="11"/>
      <c r="AHW57" s="11"/>
      <c r="AHX57" s="11"/>
      <c r="AHY57" s="11"/>
      <c r="AHZ57" s="11"/>
      <c r="AIA57" s="11"/>
      <c r="AIB57" s="11"/>
      <c r="AIC57" s="11"/>
      <c r="AID57" s="11"/>
      <c r="AIE57" s="11"/>
      <c r="AIF57" s="11"/>
      <c r="AIG57" s="11"/>
      <c r="AIH57" s="11"/>
      <c r="AII57" s="11"/>
      <c r="AIJ57" s="11"/>
      <c r="AIK57" s="11"/>
      <c r="AIL57" s="11"/>
      <c r="AIM57" s="11"/>
      <c r="AIN57" s="11"/>
      <c r="AIO57" s="11"/>
      <c r="AIP57" s="11"/>
      <c r="AIQ57" s="11"/>
      <c r="AIR57" s="11"/>
      <c r="AIS57" s="11"/>
      <c r="AIT57" s="11"/>
      <c r="AIU57" s="11"/>
      <c r="AIV57" s="11"/>
      <c r="AIW57" s="11"/>
      <c r="AIX57" s="11"/>
      <c r="AIY57" s="11"/>
      <c r="AIZ57" s="11"/>
      <c r="AJA57" s="11"/>
      <c r="AJB57" s="11"/>
      <c r="AJC57" s="11"/>
      <c r="AJD57" s="11"/>
      <c r="AJE57" s="11"/>
      <c r="AJF57" s="11"/>
      <c r="AJG57" s="11"/>
      <c r="AJH57" s="11"/>
      <c r="AJI57" s="11"/>
      <c r="AJJ57" s="11"/>
      <c r="AJK57" s="11"/>
      <c r="AJL57" s="11"/>
      <c r="AJM57" s="11"/>
      <c r="AJN57" s="11"/>
      <c r="AJO57" s="11"/>
      <c r="AJP57" s="11"/>
      <c r="AJQ57" s="11"/>
      <c r="AJR57" s="11"/>
      <c r="AJS57" s="11"/>
      <c r="AJT57" s="11"/>
      <c r="AJU57" s="11"/>
      <c r="AJV57" s="11"/>
      <c r="AJW57" s="11"/>
      <c r="AJX57" s="11"/>
      <c r="AJY57" s="11"/>
      <c r="AJZ57" s="11"/>
      <c r="AKA57" s="11"/>
      <c r="AKB57" s="11"/>
      <c r="AKC57" s="11"/>
      <c r="AKD57" s="11"/>
      <c r="AKE57" s="11"/>
      <c r="AKF57" s="11"/>
      <c r="AKG57" s="11"/>
      <c r="AKH57" s="11"/>
      <c r="AKI57" s="11"/>
      <c r="AKJ57" s="11"/>
      <c r="AKK57" s="11"/>
      <c r="AKL57" s="11"/>
      <c r="AKM57" s="11"/>
      <c r="AKN57" s="11"/>
      <c r="AKO57" s="11"/>
      <c r="AKP57" s="11"/>
      <c r="AKQ57" s="11"/>
      <c r="AKR57" s="11"/>
      <c r="AKS57" s="11"/>
      <c r="AKT57" s="11"/>
      <c r="AKU57" s="11"/>
      <c r="AKV57" s="11"/>
      <c r="AKW57" s="11"/>
      <c r="AKX57" s="11"/>
      <c r="AKY57" s="11"/>
      <c r="AKZ57" s="11"/>
      <c r="ALA57" s="11"/>
      <c r="ALB57" s="11"/>
      <c r="ALC57" s="11"/>
      <c r="ALD57" s="11"/>
      <c r="ALE57" s="11"/>
      <c r="ALF57" s="11"/>
      <c r="ALG57" s="11"/>
      <c r="ALH57" s="11"/>
      <c r="ALI57" s="11"/>
      <c r="ALJ57" s="11"/>
      <c r="ALK57" s="11"/>
      <c r="ALL57" s="11"/>
      <c r="ALM57" s="11"/>
      <c r="ALN57" s="11"/>
      <c r="ALO57" s="11"/>
      <c r="ALP57" s="11"/>
      <c r="ALQ57" s="11"/>
      <c r="ALR57" s="11"/>
      <c r="ALS57" s="11"/>
      <c r="ALT57" s="11"/>
      <c r="ALU57" s="11"/>
      <c r="ALV57" s="11"/>
      <c r="ALW57" s="11"/>
      <c r="ALX57" s="11"/>
      <c r="ALY57" s="11"/>
      <c r="ALZ57" s="11"/>
      <c r="AMA57" s="11"/>
      <c r="AMB57" s="11"/>
      <c r="AMC57" s="11"/>
      <c r="AMD57" s="11"/>
      <c r="AME57" s="11"/>
      <c r="AMF57" s="11"/>
      <c r="AMG57" s="11"/>
      <c r="AMH57" s="11"/>
      <c r="AMI57" s="11"/>
      <c r="AMJ57" s="11"/>
      <c r="AMK57" s="11"/>
      <c r="AML57" s="11"/>
      <c r="AMM57" s="11"/>
      <c r="AMN57" s="11"/>
      <c r="AMO57" s="11"/>
      <c r="AMP57" s="11"/>
      <c r="AMQ57" s="11"/>
      <c r="AMR57" s="11"/>
      <c r="AMS57" s="11"/>
      <c r="AMT57" s="11"/>
      <c r="AMU57" s="11"/>
      <c r="AMV57" s="11"/>
      <c r="AMW57" s="11"/>
      <c r="AMX57" s="11"/>
      <c r="AMY57" s="11"/>
      <c r="AMZ57" s="11"/>
      <c r="ANA57" s="11"/>
      <c r="ANB57" s="11"/>
      <c r="ANC57" s="11"/>
      <c r="AND57" s="11"/>
      <c r="ANE57" s="11"/>
      <c r="ANF57" s="11"/>
      <c r="ANG57" s="11"/>
      <c r="ANH57" s="11"/>
      <c r="ANI57" s="11"/>
      <c r="ANJ57" s="11"/>
      <c r="ANK57" s="11"/>
      <c r="ANL57" s="11"/>
      <c r="ANM57" s="11"/>
      <c r="ANN57" s="11"/>
      <c r="ANO57" s="11"/>
      <c r="ANP57" s="11"/>
      <c r="ANQ57" s="11"/>
      <c r="ANR57" s="11"/>
      <c r="ANS57" s="11"/>
      <c r="ANT57" s="11"/>
      <c r="ANU57" s="11"/>
      <c r="ANV57" s="11"/>
      <c r="ANW57" s="11"/>
      <c r="ANX57" s="11"/>
      <c r="ANY57" s="11"/>
      <c r="ANZ57" s="11"/>
      <c r="AOA57" s="11"/>
      <c r="AOB57" s="11"/>
      <c r="AOC57" s="11"/>
      <c r="AOD57" s="11"/>
      <c r="AOE57" s="11"/>
      <c r="AOF57" s="11"/>
      <c r="AOG57" s="11"/>
      <c r="AOH57" s="11"/>
      <c r="AOI57" s="11"/>
      <c r="AOJ57" s="11"/>
      <c r="AOK57" s="11"/>
      <c r="AOL57" s="11"/>
      <c r="AOM57" s="11"/>
      <c r="AON57" s="11"/>
      <c r="AOO57" s="11"/>
      <c r="AOP57" s="11"/>
      <c r="AOQ57" s="11"/>
      <c r="AOR57" s="11"/>
      <c r="AOS57" s="11"/>
      <c r="AOT57" s="11"/>
      <c r="AOU57" s="11"/>
      <c r="AOV57" s="11"/>
      <c r="AOW57" s="11"/>
      <c r="AOX57" s="11"/>
      <c r="AOY57" s="11"/>
      <c r="AOZ57" s="11"/>
      <c r="APA57" s="11"/>
      <c r="APB57" s="11"/>
      <c r="APC57" s="11"/>
      <c r="APD57" s="11"/>
      <c r="APE57" s="11"/>
      <c r="APF57" s="11"/>
      <c r="APG57" s="11"/>
      <c r="APH57" s="11"/>
      <c r="API57" s="11"/>
      <c r="APJ57" s="11"/>
      <c r="APK57" s="11"/>
      <c r="APL57" s="11"/>
      <c r="APM57" s="11"/>
      <c r="APN57" s="11"/>
      <c r="APO57" s="11"/>
      <c r="APP57" s="11"/>
      <c r="APQ57" s="11"/>
      <c r="APR57" s="11"/>
      <c r="APS57" s="11"/>
      <c r="APT57" s="11"/>
      <c r="APU57" s="11"/>
      <c r="APV57" s="11"/>
      <c r="APW57" s="11"/>
      <c r="APX57" s="11"/>
      <c r="APY57" s="11"/>
      <c r="APZ57" s="11"/>
      <c r="AQA57" s="11"/>
      <c r="AQB57" s="11"/>
      <c r="AQC57" s="11"/>
      <c r="AQD57" s="11"/>
      <c r="AQE57" s="11"/>
      <c r="AQF57" s="11"/>
      <c r="AQG57" s="11"/>
      <c r="AQH57" s="11"/>
      <c r="AQI57" s="11"/>
      <c r="AQJ57" s="11"/>
      <c r="AQK57" s="11"/>
      <c r="AQL57" s="11"/>
      <c r="AQM57" s="11"/>
      <c r="AQN57" s="11"/>
      <c r="AQO57" s="11"/>
      <c r="AQP57" s="11"/>
      <c r="AQQ57" s="11"/>
      <c r="AQR57" s="11"/>
      <c r="AQS57" s="11"/>
      <c r="AQT57" s="11"/>
      <c r="AQU57" s="11"/>
      <c r="AQV57" s="11"/>
      <c r="AQW57" s="11"/>
      <c r="AQX57" s="11"/>
      <c r="AQY57" s="11"/>
      <c r="AQZ57" s="11"/>
      <c r="ARA57" s="11"/>
      <c r="ARB57" s="11"/>
      <c r="ARC57" s="11"/>
      <c r="ARD57" s="11"/>
      <c r="ARE57" s="11"/>
      <c r="ARF57" s="11"/>
      <c r="ARG57" s="11"/>
      <c r="ARH57" s="11"/>
      <c r="ARI57" s="11"/>
      <c r="ARJ57" s="11"/>
      <c r="ARK57" s="11"/>
      <c r="ARL57" s="11"/>
      <c r="ARM57" s="11"/>
      <c r="ARN57" s="11"/>
      <c r="ARO57" s="11"/>
      <c r="ARP57" s="11"/>
      <c r="ARQ57" s="11"/>
      <c r="ARR57" s="11"/>
      <c r="ARS57" s="11"/>
      <c r="ART57" s="11"/>
      <c r="ARU57" s="11"/>
      <c r="ARV57" s="11"/>
      <c r="ARW57" s="11"/>
      <c r="ARX57" s="11"/>
      <c r="ARY57" s="11"/>
      <c r="ARZ57" s="11"/>
      <c r="ASA57" s="11"/>
      <c r="ASB57" s="11"/>
      <c r="ASC57" s="11"/>
      <c r="ASD57" s="11"/>
      <c r="ASE57" s="11"/>
      <c r="ASF57" s="11"/>
      <c r="ASG57" s="11"/>
      <c r="ASH57" s="11"/>
      <c r="ASI57" s="11"/>
      <c r="ASJ57" s="11"/>
      <c r="ASK57" s="11"/>
      <c r="ASL57" s="11"/>
      <c r="ASM57" s="11"/>
      <c r="ASN57" s="11"/>
      <c r="ASO57" s="11"/>
      <c r="ASP57" s="11"/>
      <c r="ASQ57" s="11"/>
      <c r="ASR57" s="11"/>
      <c r="ASS57" s="11"/>
      <c r="AST57" s="11"/>
      <c r="ASU57" s="11"/>
      <c r="ASV57" s="11"/>
      <c r="ASW57" s="11"/>
      <c r="ASX57" s="11"/>
      <c r="ASY57" s="11"/>
      <c r="ASZ57" s="11"/>
      <c r="ATA57" s="11"/>
      <c r="ATB57" s="11"/>
      <c r="ATC57" s="11"/>
      <c r="ATD57" s="11"/>
      <c r="ATE57" s="11"/>
      <c r="ATF57" s="11"/>
      <c r="ATG57" s="11"/>
      <c r="ATH57" s="11"/>
      <c r="ATI57" s="11"/>
      <c r="ATJ57" s="11"/>
      <c r="ATK57" s="11"/>
      <c r="ATL57" s="11"/>
      <c r="ATM57" s="11"/>
      <c r="ATN57" s="11"/>
      <c r="ATO57" s="11"/>
      <c r="ATP57" s="11"/>
      <c r="ATQ57" s="11"/>
      <c r="ATR57" s="11"/>
      <c r="ATS57" s="11"/>
      <c r="ATT57" s="11"/>
      <c r="ATU57" s="11"/>
      <c r="ATV57" s="11"/>
      <c r="ATW57" s="11"/>
      <c r="ATX57" s="11"/>
      <c r="ATY57" s="11"/>
      <c r="ATZ57" s="11"/>
      <c r="AUA57" s="11"/>
      <c r="AUB57" s="11"/>
      <c r="AUC57" s="11"/>
      <c r="AUD57" s="11"/>
      <c r="AUE57" s="11"/>
      <c r="AUF57" s="11"/>
      <c r="AUG57" s="11"/>
      <c r="AUH57" s="11"/>
      <c r="AUI57" s="11"/>
      <c r="AUJ57" s="11"/>
      <c r="AUK57" s="11"/>
      <c r="AUL57" s="11"/>
      <c r="AUM57" s="11"/>
      <c r="AUN57" s="11"/>
      <c r="AUO57" s="11"/>
      <c r="AUP57" s="11"/>
      <c r="AUQ57" s="11"/>
      <c r="AUR57" s="11"/>
      <c r="AUS57" s="11"/>
      <c r="AUT57" s="11"/>
      <c r="AUU57" s="11"/>
      <c r="AUV57" s="11"/>
      <c r="AUW57" s="11"/>
      <c r="AUX57" s="11"/>
      <c r="AUY57" s="11"/>
      <c r="AUZ57" s="11"/>
      <c r="AVA57" s="11"/>
      <c r="AVB57" s="11"/>
      <c r="AVC57" s="11"/>
      <c r="AVD57" s="11"/>
      <c r="AVE57" s="11"/>
      <c r="AVF57" s="11"/>
      <c r="AVG57" s="11"/>
      <c r="AVH57" s="11"/>
      <c r="AVI57" s="11"/>
      <c r="AVJ57" s="11"/>
      <c r="AVK57" s="11"/>
      <c r="AVL57" s="11"/>
      <c r="AVM57" s="11"/>
      <c r="AVN57" s="11"/>
      <c r="AVO57" s="11"/>
      <c r="AVP57" s="11"/>
      <c r="AVQ57" s="11"/>
      <c r="AVR57" s="11"/>
      <c r="AVS57" s="11"/>
      <c r="AVT57" s="11"/>
      <c r="AVU57" s="11"/>
      <c r="AVV57" s="11"/>
      <c r="AVW57" s="11"/>
      <c r="AVX57" s="11"/>
      <c r="AVY57" s="11"/>
      <c r="AVZ57" s="11"/>
      <c r="AWA57" s="11"/>
      <c r="AWB57" s="11"/>
      <c r="AWC57" s="11"/>
      <c r="AWD57" s="11"/>
      <c r="AWE57" s="11"/>
      <c r="AWF57" s="11"/>
      <c r="AWG57" s="11"/>
      <c r="AWH57" s="11"/>
      <c r="AWI57" s="11"/>
      <c r="AWJ57" s="11"/>
      <c r="AWK57" s="11"/>
      <c r="AWL57" s="11"/>
      <c r="AWM57" s="11"/>
      <c r="AWN57" s="11"/>
      <c r="AWO57" s="11"/>
      <c r="AWP57" s="11"/>
      <c r="AWQ57" s="11"/>
      <c r="AWR57" s="11"/>
      <c r="AWS57" s="11"/>
      <c r="AWT57" s="11"/>
      <c r="AWU57" s="11"/>
      <c r="AWV57" s="11"/>
      <c r="AWW57" s="11"/>
      <c r="AWX57" s="11"/>
      <c r="AWY57" s="11"/>
      <c r="AWZ57" s="11"/>
      <c r="AXA57" s="11"/>
      <c r="AXB57" s="11"/>
      <c r="AXC57" s="11"/>
      <c r="AXD57" s="11"/>
      <c r="AXE57" s="11"/>
      <c r="AXF57" s="11"/>
      <c r="AXG57" s="11"/>
      <c r="AXH57" s="11"/>
      <c r="AXI57" s="11"/>
      <c r="AXJ57" s="11"/>
      <c r="AXK57" s="11"/>
      <c r="AXL57" s="11"/>
      <c r="AXM57" s="11"/>
      <c r="AXN57" s="11"/>
      <c r="AXO57" s="11"/>
      <c r="AXP57" s="11"/>
      <c r="AXQ57" s="11"/>
      <c r="AXR57" s="11"/>
      <c r="AXS57" s="11"/>
      <c r="AXT57" s="11"/>
      <c r="AXU57" s="11"/>
      <c r="AXV57" s="11"/>
      <c r="AXW57" s="11"/>
      <c r="AXX57" s="11"/>
      <c r="AXY57" s="11"/>
      <c r="AXZ57" s="11"/>
      <c r="AYA57" s="11"/>
      <c r="AYB57" s="11"/>
      <c r="AYC57" s="11"/>
      <c r="AYD57" s="11"/>
      <c r="AYE57" s="11"/>
      <c r="AYF57" s="11"/>
      <c r="AYG57" s="11"/>
      <c r="AYH57" s="11"/>
      <c r="AYI57" s="11"/>
      <c r="AYJ57" s="11"/>
      <c r="AYK57" s="11"/>
      <c r="AYL57" s="11"/>
      <c r="AYM57" s="11"/>
      <c r="AYN57" s="11"/>
      <c r="AYO57" s="11"/>
      <c r="AYP57" s="11"/>
      <c r="AYQ57" s="11"/>
      <c r="AYR57" s="11"/>
      <c r="AYS57" s="11"/>
      <c r="AYT57" s="11"/>
      <c r="AYU57" s="11"/>
      <c r="AYV57" s="11"/>
      <c r="AYW57" s="11"/>
      <c r="AYX57" s="11"/>
      <c r="AYY57" s="11"/>
      <c r="AYZ57" s="11"/>
      <c r="AZA57" s="11"/>
      <c r="AZB57" s="11"/>
      <c r="AZC57" s="11"/>
      <c r="AZD57" s="11"/>
      <c r="AZE57" s="11"/>
      <c r="AZF57" s="11"/>
      <c r="AZG57" s="11"/>
      <c r="AZH57" s="11"/>
      <c r="AZI57" s="11"/>
      <c r="AZJ57" s="11"/>
      <c r="AZK57" s="11"/>
      <c r="AZL57" s="11"/>
      <c r="AZM57" s="11"/>
      <c r="AZN57" s="11"/>
      <c r="AZO57" s="11"/>
      <c r="AZP57" s="11"/>
      <c r="AZQ57" s="11"/>
      <c r="AZR57" s="11"/>
      <c r="AZS57" s="11"/>
      <c r="AZT57" s="11"/>
      <c r="AZU57" s="11"/>
      <c r="AZV57" s="11"/>
      <c r="AZW57" s="11"/>
      <c r="AZX57" s="11"/>
      <c r="AZY57" s="11"/>
      <c r="AZZ57" s="11"/>
      <c r="BAA57" s="11"/>
      <c r="BAB57" s="11"/>
      <c r="BAC57" s="11"/>
      <c r="BAD57" s="11"/>
      <c r="BAE57" s="11"/>
      <c r="BAF57" s="11"/>
      <c r="BAG57" s="11"/>
      <c r="BAH57" s="11"/>
      <c r="BAI57" s="11"/>
      <c r="BAJ57" s="11"/>
      <c r="BAK57" s="11"/>
      <c r="BAL57" s="11"/>
      <c r="BAM57" s="11"/>
      <c r="BAN57" s="11"/>
      <c r="BAO57" s="11"/>
      <c r="BAP57" s="11"/>
      <c r="BAQ57" s="11"/>
      <c r="BAR57" s="11"/>
      <c r="BAS57" s="11"/>
      <c r="BAT57" s="11"/>
      <c r="BAU57" s="11"/>
      <c r="BAV57" s="11"/>
      <c r="BAW57" s="11"/>
      <c r="BAX57" s="11"/>
      <c r="BAY57" s="11"/>
      <c r="BAZ57" s="11"/>
      <c r="BBA57" s="11"/>
      <c r="BBB57" s="11"/>
      <c r="BBC57" s="11"/>
      <c r="BBD57" s="11"/>
      <c r="BBE57" s="11"/>
      <c r="BBF57" s="11"/>
      <c r="BBG57" s="11"/>
      <c r="BBH57" s="11"/>
      <c r="BBI57" s="11"/>
      <c r="BBJ57" s="11"/>
      <c r="BBK57" s="11"/>
      <c r="BBL57" s="11"/>
      <c r="BBM57" s="11"/>
      <c r="BBN57" s="11"/>
      <c r="BBO57" s="11"/>
      <c r="BBP57" s="11"/>
      <c r="BBQ57" s="11"/>
      <c r="BBR57" s="11"/>
      <c r="BBS57" s="11"/>
      <c r="BBT57" s="11"/>
      <c r="BBU57" s="11"/>
      <c r="BBV57" s="11"/>
      <c r="BBW57" s="11"/>
      <c r="BBX57" s="11"/>
      <c r="BBY57" s="11"/>
      <c r="BBZ57" s="11"/>
      <c r="BCA57" s="11"/>
      <c r="BCB57" s="11"/>
      <c r="BCC57" s="11"/>
      <c r="BCD57" s="11"/>
      <c r="BCE57" s="11"/>
      <c r="BCF57" s="11"/>
      <c r="BCG57" s="11"/>
      <c r="BCH57" s="11"/>
      <c r="BCI57" s="11"/>
      <c r="BCJ57" s="11"/>
      <c r="BCK57" s="11"/>
      <c r="BCL57" s="11"/>
      <c r="BCM57" s="11"/>
      <c r="BCN57" s="11"/>
      <c r="BCO57" s="11"/>
      <c r="BCP57" s="11"/>
      <c r="BCQ57" s="11"/>
      <c r="BCR57" s="11"/>
      <c r="BCS57" s="11"/>
      <c r="BCT57" s="11"/>
      <c r="BCU57" s="11"/>
      <c r="BCV57" s="11"/>
      <c r="BCW57" s="11"/>
      <c r="BCX57" s="11"/>
      <c r="BCY57" s="11"/>
      <c r="BCZ57" s="11"/>
      <c r="BDA57" s="11"/>
      <c r="BDB57" s="11"/>
      <c r="BDC57" s="11"/>
      <c r="BDD57" s="11"/>
      <c r="BDE57" s="11"/>
      <c r="BDF57" s="11"/>
      <c r="BDG57" s="11"/>
      <c r="BDH57" s="11"/>
      <c r="BDI57" s="11"/>
      <c r="BDJ57" s="11"/>
      <c r="BDK57" s="11"/>
      <c r="BDL57" s="11"/>
      <c r="BDM57" s="11"/>
      <c r="BDN57" s="11"/>
      <c r="BDO57" s="11"/>
      <c r="BDP57" s="11"/>
      <c r="BDQ57" s="11"/>
      <c r="BDR57" s="11"/>
      <c r="BDS57" s="11"/>
      <c r="BDT57" s="11"/>
      <c r="BDU57" s="11"/>
      <c r="BDV57" s="11"/>
      <c r="BDW57" s="11"/>
      <c r="BDX57" s="11"/>
      <c r="BDY57" s="11"/>
      <c r="BDZ57" s="11"/>
      <c r="BEA57" s="11"/>
      <c r="BEB57" s="11"/>
      <c r="BEC57" s="11"/>
      <c r="BED57" s="11"/>
      <c r="BEE57" s="11"/>
      <c r="BEF57" s="11"/>
      <c r="BEG57" s="11"/>
      <c r="BEH57" s="11"/>
      <c r="BEI57" s="11"/>
      <c r="BEJ57" s="11"/>
      <c r="BEK57" s="11"/>
      <c r="BEL57" s="11"/>
      <c r="BEM57" s="11"/>
      <c r="BEN57" s="11"/>
      <c r="BEO57" s="11"/>
      <c r="BEP57" s="11"/>
      <c r="BEQ57" s="11"/>
      <c r="BER57" s="11"/>
      <c r="BES57" s="11"/>
      <c r="BET57" s="11"/>
      <c r="BEU57" s="11"/>
      <c r="BEV57" s="11"/>
      <c r="BEW57" s="11"/>
      <c r="BEX57" s="11"/>
      <c r="BEY57" s="11"/>
      <c r="BEZ57" s="11"/>
      <c r="BFA57" s="11"/>
      <c r="BFB57" s="11"/>
      <c r="BFC57" s="11"/>
      <c r="BFD57" s="11"/>
      <c r="BFE57" s="11"/>
      <c r="BFF57" s="11"/>
      <c r="BFG57" s="11"/>
      <c r="BFH57" s="11"/>
      <c r="BFI57" s="11"/>
      <c r="BFJ57" s="11"/>
      <c r="BFK57" s="11"/>
      <c r="BFL57" s="11"/>
    </row>
    <row r="58" spans="1:1520" s="22" customFormat="1" ht="31.5" customHeight="1">
      <c r="A58" s="66"/>
      <c r="B58" s="49"/>
      <c r="C58" s="319" t="s">
        <v>178</v>
      </c>
      <c r="D58" s="320" t="s">
        <v>10</v>
      </c>
      <c r="E58" s="87">
        <v>41640</v>
      </c>
      <c r="F58" s="87">
        <v>42004</v>
      </c>
      <c r="G58" s="93" t="s">
        <v>6</v>
      </c>
      <c r="H58" s="117"/>
      <c r="I58" s="117"/>
      <c r="J58" s="117">
        <v>0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1"/>
      <c r="JF58" s="11"/>
      <c r="JG58" s="11"/>
      <c r="JH58" s="11"/>
      <c r="JI58" s="11"/>
      <c r="JJ58" s="11"/>
      <c r="JK58" s="11"/>
      <c r="JL58" s="11"/>
      <c r="JM58" s="11"/>
      <c r="JN58" s="11"/>
      <c r="JO58" s="11"/>
      <c r="JP58" s="11"/>
      <c r="JQ58" s="11"/>
      <c r="JR58" s="11"/>
      <c r="JS58" s="11"/>
      <c r="JT58" s="11"/>
      <c r="JU58" s="11"/>
      <c r="JV58" s="11"/>
      <c r="JW58" s="11"/>
      <c r="JX58" s="11"/>
      <c r="JY58" s="11"/>
      <c r="JZ58" s="11"/>
      <c r="KA58" s="11"/>
      <c r="KB58" s="11"/>
      <c r="KC58" s="11"/>
      <c r="KD58" s="11"/>
      <c r="KE58" s="11"/>
      <c r="KF58" s="11"/>
      <c r="KG58" s="11"/>
      <c r="KH58" s="11"/>
      <c r="KI58" s="11"/>
      <c r="KJ58" s="11"/>
      <c r="KK58" s="11"/>
      <c r="KL58" s="11"/>
      <c r="KM58" s="11"/>
      <c r="KN58" s="11"/>
      <c r="KO58" s="11"/>
      <c r="KP58" s="11"/>
      <c r="KQ58" s="11"/>
      <c r="KR58" s="11"/>
      <c r="KS58" s="11"/>
      <c r="KT58" s="11"/>
      <c r="KU58" s="11"/>
      <c r="KV58" s="11"/>
      <c r="KW58" s="11"/>
      <c r="KX58" s="11"/>
      <c r="KY58" s="11"/>
      <c r="KZ58" s="11"/>
      <c r="LA58" s="11"/>
      <c r="LB58" s="11"/>
      <c r="LC58" s="11"/>
      <c r="LD58" s="11"/>
      <c r="LE58" s="11"/>
      <c r="LF58" s="11"/>
      <c r="LG58" s="11"/>
      <c r="LH58" s="11"/>
      <c r="LI58" s="11"/>
      <c r="LJ58" s="11"/>
      <c r="LK58" s="11"/>
      <c r="LL58" s="11"/>
      <c r="LM58" s="11"/>
      <c r="LN58" s="11"/>
      <c r="LO58" s="11"/>
      <c r="LP58" s="11"/>
      <c r="LQ58" s="11"/>
      <c r="LR58" s="11"/>
      <c r="LS58" s="11"/>
      <c r="LT58" s="11"/>
      <c r="LU58" s="11"/>
      <c r="LV58" s="11"/>
      <c r="LW58" s="11"/>
      <c r="LX58" s="11"/>
      <c r="LY58" s="11"/>
      <c r="LZ58" s="11"/>
      <c r="MA58" s="11"/>
      <c r="MB58" s="11"/>
      <c r="MC58" s="11"/>
      <c r="MD58" s="11"/>
      <c r="ME58" s="11"/>
      <c r="MF58" s="11"/>
      <c r="MG58" s="11"/>
      <c r="MH58" s="11"/>
      <c r="MI58" s="11"/>
      <c r="MJ58" s="11"/>
      <c r="MK58" s="11"/>
      <c r="ML58" s="11"/>
      <c r="MM58" s="11"/>
      <c r="MN58" s="11"/>
      <c r="MO58" s="11"/>
      <c r="MP58" s="11"/>
      <c r="MQ58" s="11"/>
      <c r="MR58" s="11"/>
      <c r="MS58" s="11"/>
      <c r="MT58" s="11"/>
      <c r="MU58" s="11"/>
      <c r="MV58" s="11"/>
      <c r="MW58" s="11"/>
      <c r="MX58" s="11"/>
      <c r="MY58" s="11"/>
      <c r="MZ58" s="11"/>
      <c r="NA58" s="11"/>
      <c r="NB58" s="11"/>
      <c r="NC58" s="11"/>
      <c r="ND58" s="11"/>
      <c r="NE58" s="11"/>
      <c r="NF58" s="11"/>
      <c r="NG58" s="11"/>
      <c r="NH58" s="11"/>
      <c r="NI58" s="11"/>
      <c r="NJ58" s="11"/>
      <c r="NK58" s="11"/>
      <c r="NL58" s="11"/>
      <c r="NM58" s="11"/>
      <c r="NN58" s="11"/>
      <c r="NO58" s="11"/>
      <c r="NP58" s="11"/>
      <c r="NQ58" s="11"/>
      <c r="NR58" s="11"/>
      <c r="NS58" s="11"/>
      <c r="NT58" s="11"/>
      <c r="NU58" s="11"/>
      <c r="NV58" s="11"/>
      <c r="NW58" s="11"/>
      <c r="NX58" s="11"/>
      <c r="NY58" s="11"/>
      <c r="NZ58" s="11"/>
      <c r="OA58" s="11"/>
      <c r="OB58" s="11"/>
      <c r="OC58" s="11"/>
      <c r="OD58" s="11"/>
      <c r="OE58" s="11"/>
      <c r="OF58" s="11"/>
      <c r="OG58" s="11"/>
      <c r="OH58" s="11"/>
      <c r="OI58" s="11"/>
      <c r="OJ58" s="11"/>
      <c r="OK58" s="11"/>
      <c r="OL58" s="11"/>
      <c r="OM58" s="11"/>
      <c r="ON58" s="11"/>
      <c r="OO58" s="11"/>
      <c r="OP58" s="11"/>
      <c r="OQ58" s="11"/>
      <c r="OR58" s="11"/>
      <c r="OS58" s="11"/>
      <c r="OT58" s="11"/>
      <c r="OU58" s="11"/>
      <c r="OV58" s="11"/>
      <c r="OW58" s="11"/>
      <c r="OX58" s="11"/>
      <c r="OY58" s="11"/>
      <c r="OZ58" s="11"/>
      <c r="PA58" s="11"/>
      <c r="PB58" s="11"/>
      <c r="PC58" s="11"/>
      <c r="PD58" s="11"/>
      <c r="PE58" s="11"/>
      <c r="PF58" s="11"/>
      <c r="PG58" s="11"/>
      <c r="PH58" s="11"/>
      <c r="PI58" s="11"/>
      <c r="PJ58" s="11"/>
      <c r="PK58" s="11"/>
      <c r="PL58" s="11"/>
      <c r="PM58" s="11"/>
      <c r="PN58" s="11"/>
      <c r="PO58" s="11"/>
      <c r="PP58" s="11"/>
      <c r="PQ58" s="11"/>
      <c r="PR58" s="11"/>
      <c r="PS58" s="11"/>
      <c r="PT58" s="11"/>
      <c r="PU58" s="11"/>
      <c r="PV58" s="11"/>
      <c r="PW58" s="11"/>
      <c r="PX58" s="11"/>
      <c r="PY58" s="11"/>
      <c r="PZ58" s="11"/>
      <c r="QA58" s="11"/>
      <c r="QB58" s="11"/>
      <c r="QC58" s="11"/>
      <c r="QD58" s="11"/>
      <c r="QE58" s="11"/>
      <c r="QF58" s="11"/>
      <c r="QG58" s="11"/>
      <c r="QH58" s="11"/>
      <c r="QI58" s="11"/>
      <c r="QJ58" s="11"/>
      <c r="QK58" s="11"/>
      <c r="QL58" s="11"/>
      <c r="QM58" s="11"/>
      <c r="QN58" s="11"/>
      <c r="QO58" s="11"/>
      <c r="QP58" s="11"/>
      <c r="QQ58" s="11"/>
      <c r="QR58" s="11"/>
      <c r="QS58" s="11"/>
      <c r="QT58" s="11"/>
      <c r="QU58" s="11"/>
      <c r="QV58" s="11"/>
      <c r="QW58" s="11"/>
      <c r="QX58" s="11"/>
      <c r="QY58" s="11"/>
      <c r="QZ58" s="11"/>
      <c r="RA58" s="11"/>
      <c r="RB58" s="11"/>
      <c r="RC58" s="11"/>
      <c r="RD58" s="11"/>
      <c r="RE58" s="11"/>
      <c r="RF58" s="11"/>
      <c r="RG58" s="11"/>
      <c r="RH58" s="11"/>
      <c r="RI58" s="11"/>
      <c r="RJ58" s="11"/>
      <c r="RK58" s="11"/>
      <c r="RL58" s="11"/>
      <c r="RM58" s="11"/>
      <c r="RN58" s="11"/>
      <c r="RO58" s="11"/>
      <c r="RP58" s="11"/>
      <c r="RQ58" s="11"/>
      <c r="RR58" s="11"/>
      <c r="RS58" s="11"/>
      <c r="RT58" s="11"/>
      <c r="RU58" s="11"/>
      <c r="RV58" s="11"/>
      <c r="RW58" s="11"/>
      <c r="RX58" s="11"/>
      <c r="RY58" s="11"/>
      <c r="RZ58" s="11"/>
      <c r="SA58" s="11"/>
      <c r="SB58" s="11"/>
      <c r="SC58" s="11"/>
      <c r="SD58" s="11"/>
      <c r="SE58" s="11"/>
      <c r="SF58" s="11"/>
      <c r="SG58" s="11"/>
      <c r="SH58" s="11"/>
      <c r="SI58" s="11"/>
      <c r="SJ58" s="11"/>
      <c r="SK58" s="11"/>
      <c r="SL58" s="11"/>
      <c r="SM58" s="11"/>
      <c r="SN58" s="11"/>
      <c r="SO58" s="11"/>
      <c r="SP58" s="11"/>
      <c r="SQ58" s="11"/>
      <c r="SR58" s="11"/>
      <c r="SS58" s="11"/>
      <c r="ST58" s="11"/>
      <c r="SU58" s="11"/>
      <c r="SV58" s="11"/>
      <c r="SW58" s="11"/>
      <c r="SX58" s="11"/>
      <c r="SY58" s="11"/>
      <c r="SZ58" s="11"/>
      <c r="TA58" s="11"/>
      <c r="TB58" s="11"/>
      <c r="TC58" s="11"/>
      <c r="TD58" s="11"/>
      <c r="TE58" s="11"/>
      <c r="TF58" s="11"/>
      <c r="TG58" s="11"/>
      <c r="TH58" s="11"/>
      <c r="TI58" s="11"/>
      <c r="TJ58" s="11"/>
      <c r="TK58" s="11"/>
      <c r="TL58" s="11"/>
      <c r="TM58" s="11"/>
      <c r="TN58" s="11"/>
      <c r="TO58" s="11"/>
      <c r="TP58" s="11"/>
      <c r="TQ58" s="11"/>
      <c r="TR58" s="11"/>
      <c r="TS58" s="11"/>
      <c r="TT58" s="11"/>
      <c r="TU58" s="11"/>
      <c r="TV58" s="11"/>
      <c r="TW58" s="11"/>
      <c r="TX58" s="11"/>
      <c r="TY58" s="11"/>
      <c r="TZ58" s="11"/>
      <c r="UA58" s="11"/>
      <c r="UB58" s="11"/>
      <c r="UC58" s="11"/>
      <c r="UD58" s="11"/>
      <c r="UE58" s="11"/>
      <c r="UF58" s="11"/>
      <c r="UG58" s="11"/>
      <c r="UH58" s="11"/>
      <c r="UI58" s="11"/>
      <c r="UJ58" s="11"/>
      <c r="UK58" s="11"/>
      <c r="UL58" s="11"/>
      <c r="UM58" s="11"/>
      <c r="UN58" s="11"/>
      <c r="UO58" s="11"/>
      <c r="UP58" s="11"/>
      <c r="UQ58" s="11"/>
      <c r="UR58" s="11"/>
      <c r="US58" s="11"/>
      <c r="UT58" s="11"/>
      <c r="UU58" s="11"/>
      <c r="UV58" s="11"/>
      <c r="UW58" s="11"/>
      <c r="UX58" s="11"/>
      <c r="UY58" s="11"/>
      <c r="UZ58" s="11"/>
      <c r="VA58" s="11"/>
      <c r="VB58" s="11"/>
      <c r="VC58" s="11"/>
      <c r="VD58" s="11"/>
      <c r="VE58" s="11"/>
      <c r="VF58" s="11"/>
      <c r="VG58" s="11"/>
      <c r="VH58" s="11"/>
      <c r="VI58" s="11"/>
      <c r="VJ58" s="11"/>
      <c r="VK58" s="11"/>
      <c r="VL58" s="11"/>
      <c r="VM58" s="11"/>
      <c r="VN58" s="11"/>
      <c r="VO58" s="11"/>
      <c r="VP58" s="11"/>
      <c r="VQ58" s="11"/>
      <c r="VR58" s="11"/>
      <c r="VS58" s="11"/>
      <c r="VT58" s="11"/>
      <c r="VU58" s="11"/>
      <c r="VV58" s="11"/>
      <c r="VW58" s="11"/>
      <c r="VX58" s="11"/>
      <c r="VY58" s="11"/>
      <c r="VZ58" s="11"/>
      <c r="WA58" s="11"/>
      <c r="WB58" s="11"/>
      <c r="WC58" s="11"/>
      <c r="WD58" s="11"/>
      <c r="WE58" s="11"/>
      <c r="WF58" s="11"/>
      <c r="WG58" s="11"/>
      <c r="WH58" s="11"/>
      <c r="WI58" s="11"/>
      <c r="WJ58" s="11"/>
      <c r="WK58" s="11"/>
      <c r="WL58" s="11"/>
      <c r="WM58" s="11"/>
      <c r="WN58" s="11"/>
      <c r="WO58" s="11"/>
      <c r="WP58" s="11"/>
      <c r="WQ58" s="11"/>
      <c r="WR58" s="11"/>
      <c r="WS58" s="11"/>
      <c r="WT58" s="11"/>
      <c r="WU58" s="11"/>
      <c r="WV58" s="11"/>
      <c r="WW58" s="11"/>
      <c r="WX58" s="11"/>
      <c r="WY58" s="11"/>
      <c r="WZ58" s="11"/>
      <c r="XA58" s="11"/>
      <c r="XB58" s="11"/>
      <c r="XC58" s="11"/>
      <c r="XD58" s="11"/>
      <c r="XE58" s="11"/>
      <c r="XF58" s="11"/>
      <c r="XG58" s="11"/>
      <c r="XH58" s="11"/>
      <c r="XI58" s="11"/>
      <c r="XJ58" s="11"/>
      <c r="XK58" s="11"/>
      <c r="XL58" s="11"/>
      <c r="XM58" s="11"/>
      <c r="XN58" s="11"/>
      <c r="XO58" s="11"/>
      <c r="XP58" s="11"/>
      <c r="XQ58" s="11"/>
      <c r="XR58" s="11"/>
      <c r="XS58" s="11"/>
      <c r="XT58" s="11"/>
      <c r="XU58" s="11"/>
      <c r="XV58" s="11"/>
      <c r="XW58" s="11"/>
      <c r="XX58" s="11"/>
      <c r="XY58" s="11"/>
      <c r="XZ58" s="11"/>
      <c r="YA58" s="11"/>
      <c r="YB58" s="11"/>
      <c r="YC58" s="11"/>
      <c r="YD58" s="11"/>
      <c r="YE58" s="11"/>
      <c r="YF58" s="11"/>
      <c r="YG58" s="11"/>
      <c r="YH58" s="11"/>
      <c r="YI58" s="11"/>
      <c r="YJ58" s="11"/>
      <c r="YK58" s="11"/>
      <c r="YL58" s="11"/>
      <c r="YM58" s="11"/>
      <c r="YN58" s="11"/>
      <c r="YO58" s="11"/>
      <c r="YP58" s="11"/>
      <c r="YQ58" s="11"/>
      <c r="YR58" s="11"/>
      <c r="YS58" s="11"/>
      <c r="YT58" s="11"/>
      <c r="YU58" s="11"/>
      <c r="YV58" s="11"/>
      <c r="YW58" s="11"/>
      <c r="YX58" s="11"/>
      <c r="YY58" s="11"/>
      <c r="YZ58" s="11"/>
      <c r="ZA58" s="11"/>
      <c r="ZB58" s="11"/>
      <c r="ZC58" s="11"/>
      <c r="ZD58" s="11"/>
      <c r="ZE58" s="11"/>
      <c r="ZF58" s="11"/>
      <c r="ZG58" s="11"/>
      <c r="ZH58" s="11"/>
      <c r="ZI58" s="11"/>
      <c r="ZJ58" s="11"/>
      <c r="ZK58" s="11"/>
      <c r="ZL58" s="11"/>
      <c r="ZM58" s="11"/>
      <c r="ZN58" s="11"/>
      <c r="ZO58" s="11"/>
      <c r="ZP58" s="11"/>
      <c r="ZQ58" s="11"/>
      <c r="ZR58" s="11"/>
      <c r="ZS58" s="11"/>
      <c r="ZT58" s="11"/>
      <c r="ZU58" s="11"/>
      <c r="ZV58" s="11"/>
      <c r="ZW58" s="11"/>
      <c r="ZX58" s="11"/>
      <c r="ZY58" s="11"/>
      <c r="ZZ58" s="11"/>
      <c r="AAA58" s="11"/>
      <c r="AAB58" s="11"/>
      <c r="AAC58" s="11"/>
      <c r="AAD58" s="11"/>
      <c r="AAE58" s="11"/>
      <c r="AAF58" s="11"/>
      <c r="AAG58" s="11"/>
      <c r="AAH58" s="11"/>
      <c r="AAI58" s="11"/>
      <c r="AAJ58" s="11"/>
      <c r="AAK58" s="11"/>
      <c r="AAL58" s="11"/>
      <c r="AAM58" s="11"/>
      <c r="AAN58" s="11"/>
      <c r="AAO58" s="11"/>
      <c r="AAP58" s="11"/>
      <c r="AAQ58" s="11"/>
      <c r="AAR58" s="11"/>
      <c r="AAS58" s="11"/>
      <c r="AAT58" s="11"/>
      <c r="AAU58" s="11"/>
      <c r="AAV58" s="11"/>
      <c r="AAW58" s="11"/>
      <c r="AAX58" s="11"/>
      <c r="AAY58" s="11"/>
      <c r="AAZ58" s="11"/>
      <c r="ABA58" s="11"/>
      <c r="ABB58" s="11"/>
      <c r="ABC58" s="11"/>
      <c r="ABD58" s="11"/>
      <c r="ABE58" s="11"/>
      <c r="ABF58" s="11"/>
      <c r="ABG58" s="11"/>
      <c r="ABH58" s="11"/>
      <c r="ABI58" s="11"/>
      <c r="ABJ58" s="11"/>
      <c r="ABK58" s="11"/>
      <c r="ABL58" s="11"/>
      <c r="ABM58" s="11"/>
      <c r="ABN58" s="11"/>
      <c r="ABO58" s="11"/>
      <c r="ABP58" s="11"/>
      <c r="ABQ58" s="11"/>
      <c r="ABR58" s="11"/>
      <c r="ABS58" s="11"/>
      <c r="ABT58" s="11"/>
      <c r="ABU58" s="11"/>
      <c r="ABV58" s="11"/>
      <c r="ABW58" s="11"/>
      <c r="ABX58" s="11"/>
      <c r="ABY58" s="11"/>
      <c r="ABZ58" s="11"/>
      <c r="ACA58" s="11"/>
      <c r="ACB58" s="11"/>
      <c r="ACC58" s="11"/>
      <c r="ACD58" s="11"/>
      <c r="ACE58" s="11"/>
      <c r="ACF58" s="11"/>
      <c r="ACG58" s="11"/>
      <c r="ACH58" s="11"/>
      <c r="ACI58" s="11"/>
      <c r="ACJ58" s="11"/>
      <c r="ACK58" s="11"/>
      <c r="ACL58" s="11"/>
      <c r="ACM58" s="11"/>
      <c r="ACN58" s="11"/>
      <c r="ACO58" s="11"/>
      <c r="ACP58" s="11"/>
      <c r="ACQ58" s="11"/>
      <c r="ACR58" s="11"/>
      <c r="ACS58" s="11"/>
      <c r="ACT58" s="11"/>
      <c r="ACU58" s="11"/>
      <c r="ACV58" s="11"/>
      <c r="ACW58" s="11"/>
      <c r="ACX58" s="11"/>
      <c r="ACY58" s="11"/>
      <c r="ACZ58" s="11"/>
      <c r="ADA58" s="11"/>
      <c r="ADB58" s="11"/>
      <c r="ADC58" s="11"/>
      <c r="ADD58" s="11"/>
      <c r="ADE58" s="11"/>
      <c r="ADF58" s="11"/>
      <c r="ADG58" s="11"/>
      <c r="ADH58" s="11"/>
      <c r="ADI58" s="11"/>
      <c r="ADJ58" s="11"/>
      <c r="ADK58" s="11"/>
      <c r="ADL58" s="11"/>
      <c r="ADM58" s="11"/>
      <c r="ADN58" s="11"/>
      <c r="ADO58" s="11"/>
      <c r="ADP58" s="11"/>
      <c r="ADQ58" s="11"/>
      <c r="ADR58" s="11"/>
      <c r="ADS58" s="11"/>
      <c r="ADT58" s="11"/>
      <c r="ADU58" s="11"/>
      <c r="ADV58" s="11"/>
      <c r="ADW58" s="11"/>
      <c r="ADX58" s="11"/>
      <c r="ADY58" s="11"/>
      <c r="ADZ58" s="11"/>
      <c r="AEA58" s="11"/>
      <c r="AEB58" s="11"/>
      <c r="AEC58" s="11"/>
      <c r="AED58" s="11"/>
      <c r="AEE58" s="11"/>
      <c r="AEF58" s="11"/>
      <c r="AEG58" s="11"/>
      <c r="AEH58" s="11"/>
      <c r="AEI58" s="11"/>
      <c r="AEJ58" s="11"/>
      <c r="AEK58" s="11"/>
      <c r="AEL58" s="11"/>
      <c r="AEM58" s="11"/>
      <c r="AEN58" s="11"/>
      <c r="AEO58" s="11"/>
      <c r="AEP58" s="11"/>
      <c r="AEQ58" s="11"/>
      <c r="AER58" s="11"/>
      <c r="AES58" s="11"/>
      <c r="AET58" s="11"/>
      <c r="AEU58" s="11"/>
      <c r="AEV58" s="11"/>
      <c r="AEW58" s="11"/>
      <c r="AEX58" s="11"/>
      <c r="AEY58" s="11"/>
      <c r="AEZ58" s="11"/>
      <c r="AFA58" s="11"/>
      <c r="AFB58" s="11"/>
      <c r="AFC58" s="11"/>
      <c r="AFD58" s="11"/>
      <c r="AFE58" s="11"/>
      <c r="AFF58" s="11"/>
      <c r="AFG58" s="11"/>
      <c r="AFH58" s="11"/>
      <c r="AFI58" s="11"/>
      <c r="AFJ58" s="11"/>
      <c r="AFK58" s="11"/>
      <c r="AFL58" s="11"/>
      <c r="AFM58" s="11"/>
      <c r="AFN58" s="11"/>
      <c r="AFO58" s="11"/>
      <c r="AFP58" s="11"/>
      <c r="AFQ58" s="11"/>
      <c r="AFR58" s="11"/>
      <c r="AFS58" s="11"/>
      <c r="AFT58" s="11"/>
      <c r="AFU58" s="11"/>
      <c r="AFV58" s="11"/>
      <c r="AFW58" s="11"/>
      <c r="AFX58" s="11"/>
      <c r="AFY58" s="11"/>
      <c r="AFZ58" s="11"/>
      <c r="AGA58" s="11"/>
      <c r="AGB58" s="11"/>
      <c r="AGC58" s="11"/>
      <c r="AGD58" s="11"/>
      <c r="AGE58" s="11"/>
      <c r="AGF58" s="11"/>
      <c r="AGG58" s="11"/>
      <c r="AGH58" s="11"/>
      <c r="AGI58" s="11"/>
      <c r="AGJ58" s="11"/>
      <c r="AGK58" s="11"/>
      <c r="AGL58" s="11"/>
      <c r="AGM58" s="11"/>
      <c r="AGN58" s="11"/>
      <c r="AGO58" s="11"/>
      <c r="AGP58" s="11"/>
      <c r="AGQ58" s="11"/>
      <c r="AGR58" s="11"/>
      <c r="AGS58" s="11"/>
      <c r="AGT58" s="11"/>
      <c r="AGU58" s="11"/>
      <c r="AGV58" s="11"/>
      <c r="AGW58" s="11"/>
      <c r="AGX58" s="11"/>
      <c r="AGY58" s="11"/>
      <c r="AGZ58" s="11"/>
      <c r="AHA58" s="11"/>
      <c r="AHB58" s="11"/>
      <c r="AHC58" s="11"/>
      <c r="AHD58" s="11"/>
      <c r="AHE58" s="11"/>
      <c r="AHF58" s="11"/>
      <c r="AHG58" s="11"/>
      <c r="AHH58" s="11"/>
      <c r="AHI58" s="11"/>
      <c r="AHJ58" s="11"/>
      <c r="AHK58" s="11"/>
      <c r="AHL58" s="11"/>
      <c r="AHM58" s="11"/>
      <c r="AHN58" s="11"/>
      <c r="AHO58" s="11"/>
      <c r="AHP58" s="11"/>
      <c r="AHQ58" s="11"/>
      <c r="AHR58" s="11"/>
      <c r="AHS58" s="11"/>
      <c r="AHT58" s="11"/>
      <c r="AHU58" s="11"/>
      <c r="AHV58" s="11"/>
      <c r="AHW58" s="11"/>
      <c r="AHX58" s="11"/>
      <c r="AHY58" s="11"/>
      <c r="AHZ58" s="11"/>
      <c r="AIA58" s="11"/>
      <c r="AIB58" s="11"/>
      <c r="AIC58" s="11"/>
      <c r="AID58" s="11"/>
      <c r="AIE58" s="11"/>
      <c r="AIF58" s="11"/>
      <c r="AIG58" s="11"/>
      <c r="AIH58" s="11"/>
      <c r="AII58" s="11"/>
      <c r="AIJ58" s="11"/>
      <c r="AIK58" s="11"/>
      <c r="AIL58" s="11"/>
      <c r="AIM58" s="11"/>
      <c r="AIN58" s="11"/>
      <c r="AIO58" s="11"/>
      <c r="AIP58" s="11"/>
      <c r="AIQ58" s="11"/>
      <c r="AIR58" s="11"/>
      <c r="AIS58" s="11"/>
      <c r="AIT58" s="11"/>
      <c r="AIU58" s="11"/>
      <c r="AIV58" s="11"/>
      <c r="AIW58" s="11"/>
      <c r="AIX58" s="11"/>
      <c r="AIY58" s="11"/>
      <c r="AIZ58" s="11"/>
      <c r="AJA58" s="11"/>
      <c r="AJB58" s="11"/>
      <c r="AJC58" s="11"/>
      <c r="AJD58" s="11"/>
      <c r="AJE58" s="11"/>
      <c r="AJF58" s="11"/>
      <c r="AJG58" s="11"/>
      <c r="AJH58" s="11"/>
      <c r="AJI58" s="11"/>
      <c r="AJJ58" s="11"/>
      <c r="AJK58" s="11"/>
      <c r="AJL58" s="11"/>
      <c r="AJM58" s="11"/>
      <c r="AJN58" s="11"/>
      <c r="AJO58" s="11"/>
      <c r="AJP58" s="11"/>
      <c r="AJQ58" s="11"/>
      <c r="AJR58" s="11"/>
      <c r="AJS58" s="11"/>
      <c r="AJT58" s="11"/>
      <c r="AJU58" s="11"/>
      <c r="AJV58" s="11"/>
      <c r="AJW58" s="11"/>
      <c r="AJX58" s="11"/>
      <c r="AJY58" s="11"/>
      <c r="AJZ58" s="11"/>
      <c r="AKA58" s="11"/>
      <c r="AKB58" s="11"/>
      <c r="AKC58" s="11"/>
      <c r="AKD58" s="11"/>
      <c r="AKE58" s="11"/>
      <c r="AKF58" s="11"/>
      <c r="AKG58" s="11"/>
      <c r="AKH58" s="11"/>
      <c r="AKI58" s="11"/>
      <c r="AKJ58" s="11"/>
      <c r="AKK58" s="11"/>
      <c r="AKL58" s="11"/>
      <c r="AKM58" s="11"/>
      <c r="AKN58" s="11"/>
      <c r="AKO58" s="11"/>
      <c r="AKP58" s="11"/>
      <c r="AKQ58" s="11"/>
      <c r="AKR58" s="11"/>
      <c r="AKS58" s="11"/>
      <c r="AKT58" s="11"/>
      <c r="AKU58" s="11"/>
      <c r="AKV58" s="11"/>
      <c r="AKW58" s="11"/>
      <c r="AKX58" s="11"/>
      <c r="AKY58" s="11"/>
      <c r="AKZ58" s="11"/>
      <c r="ALA58" s="11"/>
      <c r="ALB58" s="11"/>
      <c r="ALC58" s="11"/>
      <c r="ALD58" s="11"/>
      <c r="ALE58" s="11"/>
      <c r="ALF58" s="11"/>
      <c r="ALG58" s="11"/>
      <c r="ALH58" s="11"/>
      <c r="ALI58" s="11"/>
      <c r="ALJ58" s="11"/>
      <c r="ALK58" s="11"/>
      <c r="ALL58" s="11"/>
      <c r="ALM58" s="11"/>
      <c r="ALN58" s="11"/>
      <c r="ALO58" s="11"/>
      <c r="ALP58" s="11"/>
      <c r="ALQ58" s="11"/>
      <c r="ALR58" s="11"/>
      <c r="ALS58" s="11"/>
      <c r="ALT58" s="11"/>
      <c r="ALU58" s="11"/>
      <c r="ALV58" s="11"/>
      <c r="ALW58" s="11"/>
      <c r="ALX58" s="11"/>
      <c r="ALY58" s="11"/>
      <c r="ALZ58" s="11"/>
      <c r="AMA58" s="11"/>
      <c r="AMB58" s="11"/>
      <c r="AMC58" s="11"/>
      <c r="AMD58" s="11"/>
      <c r="AME58" s="11"/>
      <c r="AMF58" s="11"/>
      <c r="AMG58" s="11"/>
      <c r="AMH58" s="11"/>
      <c r="AMI58" s="11"/>
      <c r="AMJ58" s="11"/>
      <c r="AMK58" s="11"/>
      <c r="AML58" s="11"/>
      <c r="AMM58" s="11"/>
      <c r="AMN58" s="11"/>
      <c r="AMO58" s="11"/>
      <c r="AMP58" s="11"/>
      <c r="AMQ58" s="11"/>
      <c r="AMR58" s="11"/>
      <c r="AMS58" s="11"/>
      <c r="AMT58" s="11"/>
      <c r="AMU58" s="11"/>
      <c r="AMV58" s="11"/>
      <c r="AMW58" s="11"/>
      <c r="AMX58" s="11"/>
      <c r="AMY58" s="11"/>
      <c r="AMZ58" s="11"/>
      <c r="ANA58" s="11"/>
      <c r="ANB58" s="11"/>
      <c r="ANC58" s="11"/>
      <c r="AND58" s="11"/>
      <c r="ANE58" s="11"/>
      <c r="ANF58" s="11"/>
      <c r="ANG58" s="11"/>
      <c r="ANH58" s="11"/>
      <c r="ANI58" s="11"/>
      <c r="ANJ58" s="11"/>
      <c r="ANK58" s="11"/>
      <c r="ANL58" s="11"/>
      <c r="ANM58" s="11"/>
      <c r="ANN58" s="11"/>
      <c r="ANO58" s="11"/>
      <c r="ANP58" s="11"/>
      <c r="ANQ58" s="11"/>
      <c r="ANR58" s="11"/>
      <c r="ANS58" s="11"/>
      <c r="ANT58" s="11"/>
      <c r="ANU58" s="11"/>
      <c r="ANV58" s="11"/>
      <c r="ANW58" s="11"/>
      <c r="ANX58" s="11"/>
      <c r="ANY58" s="11"/>
      <c r="ANZ58" s="11"/>
      <c r="AOA58" s="11"/>
      <c r="AOB58" s="11"/>
      <c r="AOC58" s="11"/>
      <c r="AOD58" s="11"/>
      <c r="AOE58" s="11"/>
      <c r="AOF58" s="11"/>
      <c r="AOG58" s="11"/>
      <c r="AOH58" s="11"/>
      <c r="AOI58" s="11"/>
      <c r="AOJ58" s="11"/>
      <c r="AOK58" s="11"/>
      <c r="AOL58" s="11"/>
      <c r="AOM58" s="11"/>
      <c r="AON58" s="11"/>
      <c r="AOO58" s="11"/>
      <c r="AOP58" s="11"/>
      <c r="AOQ58" s="11"/>
      <c r="AOR58" s="11"/>
      <c r="AOS58" s="11"/>
      <c r="AOT58" s="11"/>
      <c r="AOU58" s="11"/>
      <c r="AOV58" s="11"/>
      <c r="AOW58" s="11"/>
      <c r="AOX58" s="11"/>
      <c r="AOY58" s="11"/>
      <c r="AOZ58" s="11"/>
      <c r="APA58" s="11"/>
      <c r="APB58" s="11"/>
      <c r="APC58" s="11"/>
      <c r="APD58" s="11"/>
      <c r="APE58" s="11"/>
      <c r="APF58" s="11"/>
      <c r="APG58" s="11"/>
      <c r="APH58" s="11"/>
      <c r="API58" s="11"/>
      <c r="APJ58" s="11"/>
      <c r="APK58" s="11"/>
      <c r="APL58" s="11"/>
      <c r="APM58" s="11"/>
      <c r="APN58" s="11"/>
      <c r="APO58" s="11"/>
      <c r="APP58" s="11"/>
      <c r="APQ58" s="11"/>
      <c r="APR58" s="11"/>
      <c r="APS58" s="11"/>
      <c r="APT58" s="11"/>
      <c r="APU58" s="11"/>
      <c r="APV58" s="11"/>
      <c r="APW58" s="11"/>
      <c r="APX58" s="11"/>
      <c r="APY58" s="11"/>
      <c r="APZ58" s="11"/>
      <c r="AQA58" s="11"/>
      <c r="AQB58" s="11"/>
      <c r="AQC58" s="11"/>
      <c r="AQD58" s="11"/>
      <c r="AQE58" s="11"/>
      <c r="AQF58" s="11"/>
      <c r="AQG58" s="11"/>
      <c r="AQH58" s="11"/>
      <c r="AQI58" s="11"/>
      <c r="AQJ58" s="11"/>
      <c r="AQK58" s="11"/>
      <c r="AQL58" s="11"/>
      <c r="AQM58" s="11"/>
      <c r="AQN58" s="11"/>
      <c r="AQO58" s="11"/>
      <c r="AQP58" s="11"/>
      <c r="AQQ58" s="11"/>
      <c r="AQR58" s="11"/>
      <c r="AQS58" s="11"/>
      <c r="AQT58" s="11"/>
      <c r="AQU58" s="11"/>
      <c r="AQV58" s="11"/>
      <c r="AQW58" s="11"/>
      <c r="AQX58" s="11"/>
      <c r="AQY58" s="11"/>
      <c r="AQZ58" s="11"/>
      <c r="ARA58" s="11"/>
      <c r="ARB58" s="11"/>
      <c r="ARC58" s="11"/>
      <c r="ARD58" s="11"/>
      <c r="ARE58" s="11"/>
      <c r="ARF58" s="11"/>
      <c r="ARG58" s="11"/>
      <c r="ARH58" s="11"/>
      <c r="ARI58" s="11"/>
      <c r="ARJ58" s="11"/>
      <c r="ARK58" s="11"/>
      <c r="ARL58" s="11"/>
      <c r="ARM58" s="11"/>
      <c r="ARN58" s="11"/>
      <c r="ARO58" s="11"/>
      <c r="ARP58" s="11"/>
      <c r="ARQ58" s="11"/>
      <c r="ARR58" s="11"/>
      <c r="ARS58" s="11"/>
      <c r="ART58" s="11"/>
      <c r="ARU58" s="11"/>
      <c r="ARV58" s="11"/>
      <c r="ARW58" s="11"/>
      <c r="ARX58" s="11"/>
      <c r="ARY58" s="11"/>
      <c r="ARZ58" s="11"/>
      <c r="ASA58" s="11"/>
      <c r="ASB58" s="11"/>
      <c r="ASC58" s="11"/>
      <c r="ASD58" s="11"/>
      <c r="ASE58" s="11"/>
      <c r="ASF58" s="11"/>
      <c r="ASG58" s="11"/>
      <c r="ASH58" s="11"/>
      <c r="ASI58" s="11"/>
      <c r="ASJ58" s="11"/>
      <c r="ASK58" s="11"/>
      <c r="ASL58" s="11"/>
      <c r="ASM58" s="11"/>
      <c r="ASN58" s="11"/>
      <c r="ASO58" s="11"/>
      <c r="ASP58" s="11"/>
      <c r="ASQ58" s="11"/>
      <c r="ASR58" s="11"/>
      <c r="ASS58" s="11"/>
      <c r="AST58" s="11"/>
      <c r="ASU58" s="11"/>
      <c r="ASV58" s="11"/>
      <c r="ASW58" s="11"/>
      <c r="ASX58" s="11"/>
      <c r="ASY58" s="11"/>
      <c r="ASZ58" s="11"/>
      <c r="ATA58" s="11"/>
      <c r="ATB58" s="11"/>
      <c r="ATC58" s="11"/>
      <c r="ATD58" s="11"/>
      <c r="ATE58" s="11"/>
      <c r="ATF58" s="11"/>
      <c r="ATG58" s="11"/>
      <c r="ATH58" s="11"/>
      <c r="ATI58" s="11"/>
      <c r="ATJ58" s="11"/>
      <c r="ATK58" s="11"/>
      <c r="ATL58" s="11"/>
      <c r="ATM58" s="11"/>
      <c r="ATN58" s="11"/>
      <c r="ATO58" s="11"/>
      <c r="ATP58" s="11"/>
      <c r="ATQ58" s="11"/>
      <c r="ATR58" s="11"/>
      <c r="ATS58" s="11"/>
      <c r="ATT58" s="11"/>
      <c r="ATU58" s="11"/>
      <c r="ATV58" s="11"/>
      <c r="ATW58" s="11"/>
      <c r="ATX58" s="11"/>
      <c r="ATY58" s="11"/>
      <c r="ATZ58" s="11"/>
      <c r="AUA58" s="11"/>
      <c r="AUB58" s="11"/>
      <c r="AUC58" s="11"/>
      <c r="AUD58" s="11"/>
      <c r="AUE58" s="11"/>
      <c r="AUF58" s="11"/>
      <c r="AUG58" s="11"/>
      <c r="AUH58" s="11"/>
      <c r="AUI58" s="11"/>
      <c r="AUJ58" s="11"/>
      <c r="AUK58" s="11"/>
      <c r="AUL58" s="11"/>
      <c r="AUM58" s="11"/>
      <c r="AUN58" s="11"/>
      <c r="AUO58" s="11"/>
      <c r="AUP58" s="11"/>
      <c r="AUQ58" s="11"/>
      <c r="AUR58" s="11"/>
      <c r="AUS58" s="11"/>
      <c r="AUT58" s="11"/>
      <c r="AUU58" s="11"/>
      <c r="AUV58" s="11"/>
      <c r="AUW58" s="11"/>
      <c r="AUX58" s="11"/>
      <c r="AUY58" s="11"/>
      <c r="AUZ58" s="11"/>
      <c r="AVA58" s="11"/>
      <c r="AVB58" s="11"/>
      <c r="AVC58" s="11"/>
      <c r="AVD58" s="11"/>
      <c r="AVE58" s="11"/>
      <c r="AVF58" s="11"/>
      <c r="AVG58" s="11"/>
      <c r="AVH58" s="11"/>
      <c r="AVI58" s="11"/>
      <c r="AVJ58" s="11"/>
      <c r="AVK58" s="11"/>
      <c r="AVL58" s="11"/>
      <c r="AVM58" s="11"/>
      <c r="AVN58" s="11"/>
      <c r="AVO58" s="11"/>
      <c r="AVP58" s="11"/>
      <c r="AVQ58" s="11"/>
      <c r="AVR58" s="11"/>
      <c r="AVS58" s="11"/>
      <c r="AVT58" s="11"/>
      <c r="AVU58" s="11"/>
      <c r="AVV58" s="11"/>
      <c r="AVW58" s="11"/>
      <c r="AVX58" s="11"/>
      <c r="AVY58" s="11"/>
      <c r="AVZ58" s="11"/>
      <c r="AWA58" s="11"/>
      <c r="AWB58" s="11"/>
      <c r="AWC58" s="11"/>
      <c r="AWD58" s="11"/>
      <c r="AWE58" s="11"/>
      <c r="AWF58" s="11"/>
      <c r="AWG58" s="11"/>
      <c r="AWH58" s="11"/>
      <c r="AWI58" s="11"/>
      <c r="AWJ58" s="11"/>
      <c r="AWK58" s="11"/>
      <c r="AWL58" s="11"/>
      <c r="AWM58" s="11"/>
      <c r="AWN58" s="11"/>
      <c r="AWO58" s="11"/>
      <c r="AWP58" s="11"/>
      <c r="AWQ58" s="11"/>
      <c r="AWR58" s="11"/>
      <c r="AWS58" s="11"/>
      <c r="AWT58" s="11"/>
      <c r="AWU58" s="11"/>
      <c r="AWV58" s="11"/>
      <c r="AWW58" s="11"/>
      <c r="AWX58" s="11"/>
      <c r="AWY58" s="11"/>
      <c r="AWZ58" s="11"/>
      <c r="AXA58" s="11"/>
      <c r="AXB58" s="11"/>
      <c r="AXC58" s="11"/>
      <c r="AXD58" s="11"/>
      <c r="AXE58" s="11"/>
      <c r="AXF58" s="11"/>
      <c r="AXG58" s="11"/>
      <c r="AXH58" s="11"/>
      <c r="AXI58" s="11"/>
      <c r="AXJ58" s="11"/>
      <c r="AXK58" s="11"/>
      <c r="AXL58" s="11"/>
      <c r="AXM58" s="11"/>
      <c r="AXN58" s="11"/>
      <c r="AXO58" s="11"/>
      <c r="AXP58" s="11"/>
      <c r="AXQ58" s="11"/>
      <c r="AXR58" s="11"/>
      <c r="AXS58" s="11"/>
      <c r="AXT58" s="11"/>
      <c r="AXU58" s="11"/>
      <c r="AXV58" s="11"/>
      <c r="AXW58" s="11"/>
      <c r="AXX58" s="11"/>
      <c r="AXY58" s="11"/>
      <c r="AXZ58" s="11"/>
      <c r="AYA58" s="11"/>
      <c r="AYB58" s="11"/>
      <c r="AYC58" s="11"/>
      <c r="AYD58" s="11"/>
      <c r="AYE58" s="11"/>
      <c r="AYF58" s="11"/>
      <c r="AYG58" s="11"/>
      <c r="AYH58" s="11"/>
      <c r="AYI58" s="11"/>
      <c r="AYJ58" s="11"/>
      <c r="AYK58" s="11"/>
      <c r="AYL58" s="11"/>
      <c r="AYM58" s="11"/>
      <c r="AYN58" s="11"/>
      <c r="AYO58" s="11"/>
      <c r="AYP58" s="11"/>
      <c r="AYQ58" s="11"/>
      <c r="AYR58" s="11"/>
      <c r="AYS58" s="11"/>
      <c r="AYT58" s="11"/>
      <c r="AYU58" s="11"/>
      <c r="AYV58" s="11"/>
      <c r="AYW58" s="11"/>
      <c r="AYX58" s="11"/>
      <c r="AYY58" s="11"/>
      <c r="AYZ58" s="11"/>
      <c r="AZA58" s="11"/>
      <c r="AZB58" s="11"/>
      <c r="AZC58" s="11"/>
      <c r="AZD58" s="11"/>
      <c r="AZE58" s="11"/>
      <c r="AZF58" s="11"/>
      <c r="AZG58" s="11"/>
      <c r="AZH58" s="11"/>
      <c r="AZI58" s="11"/>
      <c r="AZJ58" s="11"/>
      <c r="AZK58" s="11"/>
      <c r="AZL58" s="11"/>
      <c r="AZM58" s="11"/>
      <c r="AZN58" s="11"/>
      <c r="AZO58" s="11"/>
      <c r="AZP58" s="11"/>
      <c r="AZQ58" s="11"/>
      <c r="AZR58" s="11"/>
      <c r="AZS58" s="11"/>
      <c r="AZT58" s="11"/>
      <c r="AZU58" s="11"/>
      <c r="AZV58" s="11"/>
      <c r="AZW58" s="11"/>
      <c r="AZX58" s="11"/>
      <c r="AZY58" s="11"/>
      <c r="AZZ58" s="11"/>
      <c r="BAA58" s="11"/>
      <c r="BAB58" s="11"/>
      <c r="BAC58" s="11"/>
      <c r="BAD58" s="11"/>
      <c r="BAE58" s="11"/>
      <c r="BAF58" s="11"/>
      <c r="BAG58" s="11"/>
      <c r="BAH58" s="11"/>
      <c r="BAI58" s="11"/>
      <c r="BAJ58" s="11"/>
      <c r="BAK58" s="11"/>
      <c r="BAL58" s="11"/>
      <c r="BAM58" s="11"/>
      <c r="BAN58" s="11"/>
      <c r="BAO58" s="11"/>
      <c r="BAP58" s="11"/>
      <c r="BAQ58" s="11"/>
      <c r="BAR58" s="11"/>
      <c r="BAS58" s="11"/>
      <c r="BAT58" s="11"/>
      <c r="BAU58" s="11"/>
      <c r="BAV58" s="11"/>
      <c r="BAW58" s="11"/>
      <c r="BAX58" s="11"/>
      <c r="BAY58" s="11"/>
      <c r="BAZ58" s="11"/>
      <c r="BBA58" s="11"/>
      <c r="BBB58" s="11"/>
      <c r="BBC58" s="11"/>
      <c r="BBD58" s="11"/>
      <c r="BBE58" s="11"/>
      <c r="BBF58" s="11"/>
      <c r="BBG58" s="11"/>
      <c r="BBH58" s="11"/>
      <c r="BBI58" s="11"/>
      <c r="BBJ58" s="11"/>
      <c r="BBK58" s="11"/>
      <c r="BBL58" s="11"/>
      <c r="BBM58" s="11"/>
      <c r="BBN58" s="11"/>
      <c r="BBO58" s="11"/>
      <c r="BBP58" s="11"/>
      <c r="BBQ58" s="11"/>
      <c r="BBR58" s="11"/>
      <c r="BBS58" s="11"/>
      <c r="BBT58" s="11"/>
      <c r="BBU58" s="11"/>
      <c r="BBV58" s="11"/>
      <c r="BBW58" s="11"/>
      <c r="BBX58" s="11"/>
      <c r="BBY58" s="11"/>
      <c r="BBZ58" s="11"/>
      <c r="BCA58" s="11"/>
      <c r="BCB58" s="11"/>
      <c r="BCC58" s="11"/>
      <c r="BCD58" s="11"/>
      <c r="BCE58" s="11"/>
      <c r="BCF58" s="11"/>
      <c r="BCG58" s="11"/>
      <c r="BCH58" s="11"/>
      <c r="BCI58" s="11"/>
      <c r="BCJ58" s="11"/>
      <c r="BCK58" s="11"/>
      <c r="BCL58" s="11"/>
      <c r="BCM58" s="11"/>
      <c r="BCN58" s="11"/>
      <c r="BCO58" s="11"/>
      <c r="BCP58" s="11"/>
      <c r="BCQ58" s="11"/>
      <c r="BCR58" s="11"/>
      <c r="BCS58" s="11"/>
      <c r="BCT58" s="11"/>
      <c r="BCU58" s="11"/>
      <c r="BCV58" s="11"/>
      <c r="BCW58" s="11"/>
      <c r="BCX58" s="11"/>
      <c r="BCY58" s="11"/>
      <c r="BCZ58" s="11"/>
      <c r="BDA58" s="11"/>
      <c r="BDB58" s="11"/>
      <c r="BDC58" s="11"/>
      <c r="BDD58" s="11"/>
      <c r="BDE58" s="11"/>
      <c r="BDF58" s="11"/>
      <c r="BDG58" s="11"/>
      <c r="BDH58" s="11"/>
      <c r="BDI58" s="11"/>
      <c r="BDJ58" s="11"/>
      <c r="BDK58" s="11"/>
      <c r="BDL58" s="11"/>
      <c r="BDM58" s="11"/>
      <c r="BDN58" s="11"/>
      <c r="BDO58" s="11"/>
      <c r="BDP58" s="11"/>
      <c r="BDQ58" s="11"/>
      <c r="BDR58" s="11"/>
      <c r="BDS58" s="11"/>
      <c r="BDT58" s="11"/>
      <c r="BDU58" s="11"/>
      <c r="BDV58" s="11"/>
      <c r="BDW58" s="11"/>
      <c r="BDX58" s="11"/>
      <c r="BDY58" s="11"/>
      <c r="BDZ58" s="11"/>
      <c r="BEA58" s="11"/>
      <c r="BEB58" s="11"/>
      <c r="BEC58" s="11"/>
      <c r="BED58" s="11"/>
      <c r="BEE58" s="11"/>
      <c r="BEF58" s="11"/>
      <c r="BEG58" s="11"/>
      <c r="BEH58" s="11"/>
      <c r="BEI58" s="11"/>
      <c r="BEJ58" s="11"/>
      <c r="BEK58" s="11"/>
      <c r="BEL58" s="11"/>
      <c r="BEM58" s="11"/>
      <c r="BEN58" s="11"/>
      <c r="BEO58" s="11"/>
      <c r="BEP58" s="11"/>
      <c r="BEQ58" s="11"/>
      <c r="BER58" s="11"/>
      <c r="BES58" s="11"/>
      <c r="BET58" s="11"/>
      <c r="BEU58" s="11"/>
      <c r="BEV58" s="11"/>
      <c r="BEW58" s="11"/>
      <c r="BEX58" s="11"/>
      <c r="BEY58" s="11"/>
      <c r="BEZ58" s="11"/>
      <c r="BFA58" s="11"/>
      <c r="BFB58" s="11"/>
      <c r="BFC58" s="11"/>
      <c r="BFD58" s="11"/>
      <c r="BFE58" s="11"/>
      <c r="BFF58" s="11"/>
      <c r="BFG58" s="11"/>
      <c r="BFH58" s="11"/>
      <c r="BFI58" s="11"/>
      <c r="BFJ58" s="11"/>
      <c r="BFK58" s="11"/>
      <c r="BFL58" s="11"/>
    </row>
    <row r="59" spans="1:1520" s="22" customFormat="1" ht="30.75" customHeight="1">
      <c r="A59" s="66"/>
      <c r="B59" s="49"/>
      <c r="C59" s="319"/>
      <c r="D59" s="320"/>
      <c r="E59" s="96">
        <v>43101</v>
      </c>
      <c r="F59" s="96">
        <v>43465</v>
      </c>
      <c r="G59" s="93" t="s">
        <v>115</v>
      </c>
      <c r="H59" s="119"/>
      <c r="I59" s="119"/>
      <c r="J59" s="121">
        <v>604300</v>
      </c>
      <c r="K59" s="117"/>
      <c r="L59" s="119"/>
      <c r="M59" s="117"/>
      <c r="N59" s="121">
        <v>604300</v>
      </c>
      <c r="O59" s="115"/>
      <c r="P59" s="115"/>
      <c r="Q59" s="115"/>
      <c r="R59" s="121">
        <v>604300</v>
      </c>
      <c r="S59" s="119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</row>
    <row r="60" spans="1:1520" s="22" customFormat="1" ht="37.5" customHeight="1">
      <c r="A60" s="66"/>
      <c r="B60" s="49">
        <v>5055533</v>
      </c>
      <c r="C60" s="319"/>
      <c r="D60" s="320"/>
      <c r="E60" s="94">
        <v>42370</v>
      </c>
      <c r="F60" s="94">
        <v>42735</v>
      </c>
      <c r="G60" s="95" t="s">
        <v>8</v>
      </c>
      <c r="H60" s="119"/>
      <c r="I60" s="119"/>
      <c r="J60" s="119"/>
      <c r="K60" s="117"/>
      <c r="L60" s="119"/>
      <c r="M60" s="117"/>
      <c r="N60" s="119"/>
      <c r="O60" s="119"/>
      <c r="P60" s="119"/>
      <c r="Q60" s="119"/>
      <c r="R60" s="119"/>
      <c r="S60" s="119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</row>
    <row r="61" spans="1:1520" s="22" customFormat="1" ht="32.25" customHeight="1">
      <c r="A61" s="66" t="s">
        <v>28</v>
      </c>
      <c r="B61" s="49"/>
      <c r="C61" s="319" t="s">
        <v>179</v>
      </c>
      <c r="D61" s="320" t="s">
        <v>10</v>
      </c>
      <c r="E61" s="87">
        <v>41640</v>
      </c>
      <c r="F61" s="87">
        <v>42004</v>
      </c>
      <c r="G61" s="93" t="s">
        <v>6</v>
      </c>
      <c r="H61" s="117"/>
      <c r="I61" s="117"/>
      <c r="J61" s="117">
        <v>640000</v>
      </c>
      <c r="K61" s="117"/>
      <c r="L61" s="117"/>
      <c r="M61" s="117"/>
      <c r="N61" s="117">
        <v>639999.76</v>
      </c>
      <c r="O61" s="117"/>
      <c r="P61" s="117"/>
      <c r="Q61" s="117"/>
      <c r="R61" s="117">
        <f>N61</f>
        <v>639999.76</v>
      </c>
      <c r="S61" s="117"/>
      <c r="T61" s="10"/>
      <c r="U61" s="81">
        <f>J61-N61</f>
        <v>0.23999999999068677</v>
      </c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</row>
    <row r="62" spans="1:1520" s="22" customFormat="1" ht="27" customHeight="1">
      <c r="A62" s="66"/>
      <c r="B62" s="49"/>
      <c r="C62" s="319"/>
      <c r="D62" s="320"/>
      <c r="E62" s="94" t="s">
        <v>9</v>
      </c>
      <c r="F62" s="94">
        <v>42369</v>
      </c>
      <c r="G62" s="95" t="s">
        <v>7</v>
      </c>
      <c r="H62" s="119"/>
      <c r="I62" s="119"/>
      <c r="J62" s="119"/>
      <c r="K62" s="117"/>
      <c r="L62" s="119"/>
      <c r="M62" s="117"/>
      <c r="N62" s="119"/>
      <c r="O62" s="119"/>
      <c r="P62" s="119"/>
      <c r="Q62" s="119"/>
      <c r="R62" s="119"/>
      <c r="S62" s="119"/>
      <c r="T62" s="11"/>
      <c r="U62" s="11"/>
      <c r="V62" s="11"/>
    </row>
    <row r="63" spans="1:1520" s="22" customFormat="1" ht="36.75" customHeight="1">
      <c r="A63" s="66"/>
      <c r="B63" s="49">
        <v>5210212</v>
      </c>
      <c r="C63" s="319"/>
      <c r="D63" s="320"/>
      <c r="E63" s="94">
        <v>42370</v>
      </c>
      <c r="F63" s="94">
        <v>42735</v>
      </c>
      <c r="G63" s="95" t="s">
        <v>8</v>
      </c>
      <c r="H63" s="119"/>
      <c r="I63" s="119"/>
      <c r="J63" s="119"/>
      <c r="K63" s="117"/>
      <c r="L63" s="119"/>
      <c r="M63" s="117"/>
      <c r="N63" s="119"/>
      <c r="O63" s="119"/>
      <c r="P63" s="119"/>
      <c r="Q63" s="119"/>
      <c r="R63" s="119"/>
      <c r="S63" s="119"/>
      <c r="T63" s="11"/>
      <c r="U63" s="11"/>
      <c r="V63" s="11"/>
    </row>
    <row r="64" spans="1:1520" s="22" customFormat="1" ht="49.5" customHeight="1">
      <c r="A64" s="66" t="s">
        <v>69</v>
      </c>
      <c r="B64" s="49"/>
      <c r="C64" s="319" t="s">
        <v>180</v>
      </c>
      <c r="D64" s="320" t="s">
        <v>10</v>
      </c>
      <c r="E64" s="87">
        <v>41640</v>
      </c>
      <c r="F64" s="87">
        <v>42004</v>
      </c>
      <c r="G64" s="93" t="s">
        <v>6</v>
      </c>
      <c r="H64" s="117"/>
      <c r="I64" s="117"/>
      <c r="J64" s="117">
        <v>1850000</v>
      </c>
      <c r="K64" s="117"/>
      <c r="L64" s="117"/>
      <c r="M64" s="117"/>
      <c r="N64" s="117">
        <v>1849999.91</v>
      </c>
      <c r="O64" s="117"/>
      <c r="P64" s="117"/>
      <c r="Q64" s="117"/>
      <c r="R64" s="117">
        <f>N64</f>
        <v>1849999.91</v>
      </c>
      <c r="S64" s="117"/>
      <c r="T64" s="10"/>
      <c r="U64" s="81">
        <f>J64-N64</f>
        <v>9.0000000083819032E-2</v>
      </c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</row>
    <row r="65" spans="1:207" s="22" customFormat="1" ht="50.25" customHeight="1">
      <c r="A65" s="66"/>
      <c r="B65" s="49"/>
      <c r="C65" s="319"/>
      <c r="D65" s="320"/>
      <c r="E65" s="96">
        <v>42005</v>
      </c>
      <c r="F65" s="96">
        <v>42369</v>
      </c>
      <c r="G65" s="97" t="s">
        <v>7</v>
      </c>
      <c r="H65" s="118"/>
      <c r="I65" s="118"/>
      <c r="J65" s="118">
        <v>1753880</v>
      </c>
      <c r="K65" s="117"/>
      <c r="L65" s="119"/>
      <c r="M65" s="117"/>
      <c r="N65" s="118">
        <v>1753879.99</v>
      </c>
      <c r="O65" s="119"/>
      <c r="P65" s="119"/>
      <c r="Q65" s="119"/>
      <c r="R65" s="118">
        <f>N65</f>
        <v>1753879.99</v>
      </c>
      <c r="S65" s="119"/>
      <c r="T65" s="10"/>
      <c r="U65" s="144">
        <f>J65-R65</f>
        <v>1.0000000009313226E-2</v>
      </c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</row>
    <row r="66" spans="1:207" s="22" customFormat="1" ht="37.5" customHeight="1">
      <c r="A66" s="66"/>
      <c r="B66" s="49"/>
      <c r="C66" s="319"/>
      <c r="D66" s="320"/>
      <c r="E66" s="94">
        <v>42370</v>
      </c>
      <c r="F66" s="94">
        <v>42735</v>
      </c>
      <c r="G66" s="95" t="s">
        <v>8</v>
      </c>
      <c r="H66" s="119"/>
      <c r="I66" s="119"/>
      <c r="J66" s="119"/>
      <c r="K66" s="117"/>
      <c r="L66" s="119"/>
      <c r="M66" s="117"/>
      <c r="N66" s="119"/>
      <c r="O66" s="119"/>
      <c r="P66" s="119"/>
      <c r="Q66" s="119"/>
      <c r="R66" s="119"/>
      <c r="S66" s="11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</row>
    <row r="67" spans="1:207" s="22" customFormat="1" ht="51" customHeight="1">
      <c r="A67" s="66"/>
      <c r="B67" s="49"/>
      <c r="C67" s="319" t="s">
        <v>181</v>
      </c>
      <c r="D67" s="320" t="s">
        <v>222</v>
      </c>
      <c r="E67" s="87">
        <v>41640</v>
      </c>
      <c r="F67" s="87">
        <v>42004</v>
      </c>
      <c r="G67" s="93" t="s">
        <v>6</v>
      </c>
      <c r="H67" s="117"/>
      <c r="I67" s="117"/>
      <c r="J67" s="118">
        <v>6210356.96</v>
      </c>
      <c r="K67" s="117"/>
      <c r="L67" s="117"/>
      <c r="M67" s="117"/>
      <c r="N67" s="117">
        <v>6210356.96</v>
      </c>
      <c r="O67" s="117"/>
      <c r="P67" s="117"/>
      <c r="Q67" s="117"/>
      <c r="R67" s="117">
        <v>6210356.96</v>
      </c>
      <c r="S67" s="117"/>
      <c r="T67" s="7"/>
      <c r="U67" s="83">
        <f>J67-N67</f>
        <v>0</v>
      </c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</row>
    <row r="68" spans="1:207" s="22" customFormat="1" ht="51" customHeight="1">
      <c r="A68" s="66"/>
      <c r="B68" s="49"/>
      <c r="C68" s="319"/>
      <c r="D68" s="320"/>
      <c r="E68" s="96">
        <v>42005</v>
      </c>
      <c r="F68" s="96">
        <v>42369</v>
      </c>
      <c r="G68" s="97" t="s">
        <v>7</v>
      </c>
      <c r="H68" s="118"/>
      <c r="I68" s="118"/>
      <c r="J68" s="118">
        <v>0</v>
      </c>
      <c r="K68" s="117"/>
      <c r="L68" s="119"/>
      <c r="M68" s="119"/>
      <c r="N68" s="119"/>
      <c r="O68" s="119"/>
      <c r="P68" s="119"/>
      <c r="Q68" s="119"/>
      <c r="R68" s="119"/>
      <c r="S68" s="119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</row>
    <row r="69" spans="1:207" s="22" customFormat="1" ht="51.75" customHeight="1">
      <c r="A69" s="66"/>
      <c r="B69" s="49">
        <v>5054800</v>
      </c>
      <c r="C69" s="319"/>
      <c r="D69" s="320"/>
      <c r="E69" s="94">
        <v>42370</v>
      </c>
      <c r="F69" s="94">
        <v>42735</v>
      </c>
      <c r="G69" s="95" t="s">
        <v>8</v>
      </c>
      <c r="H69" s="119"/>
      <c r="I69" s="119"/>
      <c r="J69" s="119"/>
      <c r="K69" s="117"/>
      <c r="L69" s="119"/>
      <c r="M69" s="119"/>
      <c r="N69" s="119"/>
      <c r="O69" s="119"/>
      <c r="P69" s="119"/>
      <c r="Q69" s="119"/>
      <c r="R69" s="119"/>
      <c r="S69" s="119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</row>
    <row r="70" spans="1:207" s="22" customFormat="1" ht="48" customHeight="1">
      <c r="A70" s="66"/>
      <c r="B70" s="49"/>
      <c r="C70" s="319" t="s">
        <v>194</v>
      </c>
      <c r="D70" s="320" t="s">
        <v>222</v>
      </c>
      <c r="E70" s="96" t="s">
        <v>9</v>
      </c>
      <c r="F70" s="96">
        <v>42369</v>
      </c>
      <c r="G70" s="97" t="s">
        <v>7</v>
      </c>
      <c r="H70" s="119"/>
      <c r="I70" s="119">
        <v>80</v>
      </c>
      <c r="J70" s="118">
        <v>35500000</v>
      </c>
      <c r="K70" s="117"/>
      <c r="L70" s="119"/>
      <c r="M70" s="119"/>
      <c r="N70" s="118">
        <v>31676192.120000001</v>
      </c>
      <c r="O70" s="119"/>
      <c r="P70" s="119"/>
      <c r="Q70" s="119"/>
      <c r="R70" s="118">
        <v>31676192.120000001</v>
      </c>
      <c r="S70" s="119"/>
      <c r="T70" s="7"/>
      <c r="U70" s="150">
        <f>J70-R70</f>
        <v>3823807.879999999</v>
      </c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</row>
    <row r="71" spans="1:207" s="22" customFormat="1" ht="48.75" customHeight="1">
      <c r="A71" s="168" t="s">
        <v>164</v>
      </c>
      <c r="B71" s="49"/>
      <c r="C71" s="319"/>
      <c r="D71" s="320"/>
      <c r="E71" s="197">
        <v>42370</v>
      </c>
      <c r="F71" s="197">
        <v>42735</v>
      </c>
      <c r="G71" s="93" t="s">
        <v>8</v>
      </c>
      <c r="H71" s="119"/>
      <c r="I71" s="119"/>
      <c r="J71" s="121">
        <v>8000000</v>
      </c>
      <c r="K71" s="117"/>
      <c r="L71" s="119"/>
      <c r="M71" s="119"/>
      <c r="N71" s="118">
        <v>7770263.9699999997</v>
      </c>
      <c r="O71" s="119"/>
      <c r="P71" s="119"/>
      <c r="Q71" s="119"/>
      <c r="R71" s="118">
        <v>7770263.9699999997</v>
      </c>
      <c r="S71" s="119"/>
      <c r="T71" s="7"/>
      <c r="U71" s="150">
        <f>J71-R71</f>
        <v>229736.03000000026</v>
      </c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</row>
    <row r="72" spans="1:207" s="11" customFormat="1" ht="51" customHeight="1">
      <c r="A72" s="153" t="s">
        <v>164</v>
      </c>
      <c r="B72" s="50"/>
      <c r="C72" s="319"/>
      <c r="D72" s="320"/>
      <c r="E72" s="197">
        <v>42736</v>
      </c>
      <c r="F72" s="197">
        <v>43100</v>
      </c>
      <c r="G72" s="93" t="s">
        <v>220</v>
      </c>
      <c r="H72" s="115"/>
      <c r="I72" s="115"/>
      <c r="J72" s="121">
        <v>98892.160000000003</v>
      </c>
      <c r="K72" s="104"/>
      <c r="L72" s="115"/>
      <c r="M72" s="115"/>
      <c r="N72" s="121">
        <v>96892.160000000003</v>
      </c>
      <c r="O72" s="115"/>
      <c r="P72" s="115"/>
      <c r="Q72" s="115"/>
      <c r="R72" s="121">
        <v>96892.160000000003</v>
      </c>
      <c r="S72" s="115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</row>
    <row r="73" spans="1:207" s="22" customFormat="1" ht="48" customHeight="1">
      <c r="A73" s="66"/>
      <c r="B73" s="49"/>
      <c r="C73" s="319" t="s">
        <v>193</v>
      </c>
      <c r="D73" s="320" t="s">
        <v>222</v>
      </c>
      <c r="E73" s="96" t="s">
        <v>9</v>
      </c>
      <c r="F73" s="96">
        <v>42369</v>
      </c>
      <c r="G73" s="97" t="s">
        <v>7</v>
      </c>
      <c r="H73" s="119"/>
      <c r="I73" s="118">
        <v>109414000</v>
      </c>
      <c r="J73" s="118">
        <v>0</v>
      </c>
      <c r="K73" s="117"/>
      <c r="L73" s="119"/>
      <c r="M73" s="118">
        <v>109414000</v>
      </c>
      <c r="N73" s="118"/>
      <c r="O73" s="119"/>
      <c r="P73" s="119"/>
      <c r="Q73" s="118">
        <v>109414000</v>
      </c>
      <c r="R73" s="118"/>
      <c r="S73" s="119"/>
      <c r="T73" s="150">
        <f>I73-Q73</f>
        <v>0</v>
      </c>
      <c r="U73" s="150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</row>
    <row r="74" spans="1:207" s="22" customFormat="1" ht="48.75" customHeight="1">
      <c r="A74" s="66"/>
      <c r="B74" s="49"/>
      <c r="C74" s="319"/>
      <c r="D74" s="320"/>
      <c r="E74" s="96"/>
      <c r="F74" s="96"/>
      <c r="G74" s="97"/>
      <c r="H74" s="119"/>
      <c r="I74" s="119"/>
      <c r="J74" s="119"/>
      <c r="K74" s="117"/>
      <c r="L74" s="119"/>
      <c r="M74" s="119"/>
      <c r="N74" s="119"/>
      <c r="O74" s="119"/>
      <c r="P74" s="119"/>
      <c r="Q74" s="119"/>
      <c r="R74" s="119"/>
      <c r="S74" s="119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</row>
    <row r="75" spans="1:207" s="22" customFormat="1" ht="51" customHeight="1">
      <c r="A75" s="66"/>
      <c r="B75" s="49"/>
      <c r="C75" s="319"/>
      <c r="D75" s="320"/>
      <c r="E75" s="94"/>
      <c r="F75" s="94"/>
      <c r="G75" s="95"/>
      <c r="H75" s="119"/>
      <c r="I75" s="119"/>
      <c r="J75" s="119"/>
      <c r="K75" s="117"/>
      <c r="L75" s="119"/>
      <c r="M75" s="119"/>
      <c r="N75" s="119"/>
      <c r="O75" s="119"/>
      <c r="P75" s="119"/>
      <c r="Q75" s="119"/>
      <c r="R75" s="119"/>
      <c r="S75" s="119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</row>
    <row r="76" spans="1:207" s="11" customFormat="1" ht="35.25" customHeight="1">
      <c r="A76" s="153" t="s">
        <v>251</v>
      </c>
      <c r="B76" s="208"/>
      <c r="C76" s="319" t="s">
        <v>250</v>
      </c>
      <c r="D76" s="320" t="s">
        <v>10</v>
      </c>
      <c r="E76" s="197">
        <v>42736</v>
      </c>
      <c r="F76" s="197">
        <v>43100</v>
      </c>
      <c r="G76" s="93" t="s">
        <v>220</v>
      </c>
      <c r="H76" s="115"/>
      <c r="I76" s="115"/>
      <c r="J76" s="121">
        <v>12000</v>
      </c>
      <c r="K76" s="104"/>
      <c r="L76" s="115"/>
      <c r="M76" s="115"/>
      <c r="N76" s="121">
        <v>12000</v>
      </c>
      <c r="O76" s="115"/>
      <c r="P76" s="115"/>
      <c r="Q76" s="115"/>
      <c r="R76" s="121">
        <v>12000</v>
      </c>
      <c r="S76" s="115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</row>
    <row r="77" spans="1:207" s="22" customFormat="1" ht="35.25" customHeight="1">
      <c r="A77" s="66"/>
      <c r="B77" s="211"/>
      <c r="C77" s="332"/>
      <c r="D77" s="332"/>
      <c r="E77" s="94"/>
      <c r="F77" s="94"/>
      <c r="G77" s="95"/>
      <c r="H77" s="119"/>
      <c r="I77" s="119"/>
      <c r="J77" s="119"/>
      <c r="K77" s="117"/>
      <c r="L77" s="119"/>
      <c r="M77" s="119"/>
      <c r="N77" s="119"/>
      <c r="O77" s="119"/>
      <c r="P77" s="119"/>
      <c r="Q77" s="119"/>
      <c r="R77" s="119"/>
      <c r="S77" s="119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</row>
    <row r="78" spans="1:207" s="22" customFormat="1" ht="35.25" customHeight="1">
      <c r="A78" s="66"/>
      <c r="B78" s="211"/>
      <c r="C78" s="332"/>
      <c r="D78" s="332"/>
      <c r="E78" s="94"/>
      <c r="F78" s="94"/>
      <c r="G78" s="95"/>
      <c r="H78" s="119"/>
      <c r="I78" s="119"/>
      <c r="J78" s="119"/>
      <c r="K78" s="117"/>
      <c r="L78" s="119"/>
      <c r="M78" s="119"/>
      <c r="N78" s="119"/>
      <c r="O78" s="119"/>
      <c r="P78" s="119"/>
      <c r="Q78" s="119"/>
      <c r="R78" s="119"/>
      <c r="S78" s="119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</row>
    <row r="79" spans="1:207" s="9" customFormat="1" ht="27" customHeight="1">
      <c r="A79" s="192" t="s">
        <v>217</v>
      </c>
      <c r="B79" s="29"/>
      <c r="C79" s="316" t="s">
        <v>273</v>
      </c>
      <c r="D79" s="313" t="s">
        <v>10</v>
      </c>
      <c r="E79" s="197">
        <v>42370</v>
      </c>
      <c r="F79" s="197">
        <v>42735</v>
      </c>
      <c r="G79" s="93" t="s">
        <v>8</v>
      </c>
      <c r="H79" s="115"/>
      <c r="I79" s="121"/>
      <c r="J79" s="121"/>
      <c r="K79" s="104"/>
      <c r="L79" s="104"/>
      <c r="M79" s="104"/>
      <c r="N79" s="104"/>
      <c r="O79" s="104"/>
      <c r="P79" s="104"/>
      <c r="Q79" s="104"/>
      <c r="R79" s="104"/>
      <c r="S79" s="104"/>
      <c r="T79" s="150"/>
      <c r="U79" s="150">
        <f>J79-R79</f>
        <v>0</v>
      </c>
      <c r="V79" s="7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</row>
    <row r="80" spans="1:207" s="9" customFormat="1" ht="33" customHeight="1">
      <c r="A80" s="70"/>
      <c r="B80" s="29"/>
      <c r="C80" s="314"/>
      <c r="D80" s="314"/>
      <c r="E80" s="197">
        <v>42736</v>
      </c>
      <c r="F80" s="197">
        <v>43100</v>
      </c>
      <c r="G80" s="93" t="s">
        <v>220</v>
      </c>
      <c r="H80" s="115"/>
      <c r="I80" s="121"/>
      <c r="J80" s="121"/>
      <c r="K80" s="104"/>
      <c r="L80" s="104"/>
      <c r="M80" s="104"/>
      <c r="N80" s="104"/>
      <c r="O80" s="104"/>
      <c r="P80" s="104"/>
      <c r="Q80" s="104"/>
      <c r="R80" s="104"/>
      <c r="S80" s="104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</row>
    <row r="81" spans="1:1144" s="9" customFormat="1" ht="33.75" customHeight="1">
      <c r="A81" s="153" t="s">
        <v>217</v>
      </c>
      <c r="B81" s="29"/>
      <c r="C81" s="314"/>
      <c r="D81" s="314"/>
      <c r="E81" s="96" t="s">
        <v>113</v>
      </c>
      <c r="F81" s="96">
        <v>43465</v>
      </c>
      <c r="G81" s="93" t="s">
        <v>115</v>
      </c>
      <c r="H81" s="115"/>
      <c r="I81" s="121">
        <v>80000</v>
      </c>
      <c r="J81" s="121">
        <v>0</v>
      </c>
      <c r="K81" s="104"/>
      <c r="L81" s="104"/>
      <c r="M81" s="104">
        <v>80000</v>
      </c>
      <c r="N81" s="104"/>
      <c r="O81" s="104"/>
      <c r="P81" s="104"/>
      <c r="Q81" s="104">
        <v>80000</v>
      </c>
      <c r="R81" s="104"/>
      <c r="S81" s="104"/>
      <c r="T81" s="7"/>
      <c r="U81" s="7"/>
      <c r="V81" s="7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</row>
    <row r="82" spans="1:1144" s="22" customFormat="1" ht="30.75" customHeight="1">
      <c r="A82" s="327" t="s">
        <v>166</v>
      </c>
      <c r="B82" s="330"/>
      <c r="C82" s="330"/>
      <c r="D82" s="330"/>
      <c r="E82" s="330"/>
      <c r="F82" s="330"/>
      <c r="G82" s="330"/>
      <c r="H82" s="330"/>
      <c r="I82" s="330"/>
      <c r="J82" s="330"/>
      <c r="K82" s="330"/>
      <c r="L82" s="330"/>
      <c r="M82" s="330"/>
      <c r="N82" s="330"/>
      <c r="O82" s="330"/>
      <c r="P82" s="330"/>
      <c r="Q82" s="330"/>
      <c r="R82" s="330"/>
      <c r="S82" s="331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</row>
    <row r="83" spans="1:1144" s="22" customFormat="1" ht="36" customHeight="1">
      <c r="A83" s="66" t="s">
        <v>24</v>
      </c>
      <c r="B83" s="49"/>
      <c r="C83" s="345" t="s">
        <v>182</v>
      </c>
      <c r="D83" s="337" t="s">
        <v>10</v>
      </c>
      <c r="E83" s="87">
        <v>41640</v>
      </c>
      <c r="F83" s="87">
        <v>42004</v>
      </c>
      <c r="G83" s="93" t="s">
        <v>6</v>
      </c>
      <c r="H83" s="117"/>
      <c r="I83" s="117"/>
      <c r="J83" s="117">
        <v>1585000</v>
      </c>
      <c r="K83" s="117"/>
      <c r="L83" s="117"/>
      <c r="M83" s="117"/>
      <c r="N83" s="117">
        <v>1585000</v>
      </c>
      <c r="O83" s="117"/>
      <c r="P83" s="117"/>
      <c r="Q83" s="117"/>
      <c r="R83" s="117">
        <f>N83</f>
        <v>1585000</v>
      </c>
      <c r="S83" s="117"/>
      <c r="T83" s="11"/>
      <c r="U83" s="80">
        <f>J83-N83</f>
        <v>0</v>
      </c>
      <c r="V83" s="11"/>
    </row>
    <row r="84" spans="1:1144" s="22" customFormat="1" ht="29.45" customHeight="1">
      <c r="A84" s="66"/>
      <c r="B84" s="49"/>
      <c r="C84" s="346"/>
      <c r="D84" s="338"/>
      <c r="E84" s="96" t="s">
        <v>9</v>
      </c>
      <c r="F84" s="96">
        <v>42369</v>
      </c>
      <c r="G84" s="97" t="s">
        <v>7</v>
      </c>
      <c r="H84" s="118"/>
      <c r="I84" s="118"/>
      <c r="J84" s="118">
        <v>995000</v>
      </c>
      <c r="K84" s="117"/>
      <c r="L84" s="119"/>
      <c r="M84" s="117"/>
      <c r="N84" s="118">
        <v>995000</v>
      </c>
      <c r="O84" s="119"/>
      <c r="P84" s="119"/>
      <c r="Q84" s="119"/>
      <c r="R84" s="118">
        <v>995000</v>
      </c>
      <c r="S84" s="119"/>
      <c r="T84" s="11"/>
      <c r="U84" s="145">
        <f>J84-R84</f>
        <v>0</v>
      </c>
      <c r="V84" s="11"/>
    </row>
    <row r="85" spans="1:1144" s="22" customFormat="1" ht="33" customHeight="1">
      <c r="A85" s="251" t="s">
        <v>165</v>
      </c>
      <c r="B85" s="49">
        <v>5210240</v>
      </c>
      <c r="C85" s="346"/>
      <c r="D85" s="338"/>
      <c r="E85" s="197">
        <v>42370</v>
      </c>
      <c r="F85" s="197">
        <v>42735</v>
      </c>
      <c r="G85" s="93" t="s">
        <v>8</v>
      </c>
      <c r="H85" s="119"/>
      <c r="I85" s="119"/>
      <c r="J85" s="121">
        <v>1079400</v>
      </c>
      <c r="K85" s="117"/>
      <c r="L85" s="119"/>
      <c r="M85" s="117"/>
      <c r="N85" s="118">
        <v>1079400</v>
      </c>
      <c r="O85" s="119"/>
      <c r="P85" s="119"/>
      <c r="Q85" s="119"/>
      <c r="R85" s="118">
        <v>1079400</v>
      </c>
      <c r="S85" s="119"/>
      <c r="T85" s="145">
        <f>I85-Q85</f>
        <v>0</v>
      </c>
      <c r="U85" s="145">
        <f>J85-R85</f>
        <v>0</v>
      </c>
      <c r="V85" s="11"/>
    </row>
    <row r="86" spans="1:1144" s="11" customFormat="1" ht="36" customHeight="1">
      <c r="A86" s="192" t="s">
        <v>165</v>
      </c>
      <c r="B86" s="50"/>
      <c r="C86" s="347"/>
      <c r="D86" s="339"/>
      <c r="E86" s="197">
        <v>42736</v>
      </c>
      <c r="F86" s="197">
        <v>43100</v>
      </c>
      <c r="G86" s="93" t="s">
        <v>220</v>
      </c>
      <c r="H86" s="115"/>
      <c r="I86" s="115"/>
      <c r="J86" s="121">
        <v>1175000</v>
      </c>
      <c r="K86" s="104"/>
      <c r="L86" s="115"/>
      <c r="M86" s="104"/>
      <c r="N86" s="121">
        <v>1175000</v>
      </c>
      <c r="O86" s="115"/>
      <c r="P86" s="115"/>
      <c r="Q86" s="115"/>
      <c r="R86" s="121">
        <v>1175000</v>
      </c>
      <c r="S86" s="115"/>
      <c r="T86" s="145"/>
      <c r="U86" s="145"/>
    </row>
    <row r="87" spans="1:1144" s="22" customFormat="1" ht="36" customHeight="1">
      <c r="A87" s="168" t="s">
        <v>165</v>
      </c>
      <c r="B87" s="49"/>
      <c r="C87" s="347"/>
      <c r="D87" s="339"/>
      <c r="E87" s="197">
        <v>43101</v>
      </c>
      <c r="F87" s="197">
        <v>43465</v>
      </c>
      <c r="G87" s="93" t="s">
        <v>115</v>
      </c>
      <c r="H87" s="119"/>
      <c r="I87" s="119"/>
      <c r="J87" s="121">
        <v>1935000</v>
      </c>
      <c r="K87" s="117"/>
      <c r="L87" s="119"/>
      <c r="M87" s="117"/>
      <c r="N87" s="121">
        <v>1935000</v>
      </c>
      <c r="O87" s="115"/>
      <c r="P87" s="115"/>
      <c r="Q87" s="115"/>
      <c r="R87" s="121">
        <v>1935000</v>
      </c>
      <c r="S87" s="119"/>
      <c r="T87" s="145"/>
      <c r="U87" s="145"/>
      <c r="V87" s="11"/>
    </row>
    <row r="88" spans="1:1144" s="22" customFormat="1" ht="36" customHeight="1">
      <c r="A88" s="168"/>
      <c r="B88" s="49"/>
      <c r="C88" s="348"/>
      <c r="D88" s="340"/>
      <c r="E88" s="193" t="s">
        <v>281</v>
      </c>
      <c r="F88" s="193">
        <v>43830</v>
      </c>
      <c r="G88" s="93" t="s">
        <v>234</v>
      </c>
      <c r="H88" s="119"/>
      <c r="I88" s="119"/>
      <c r="J88" s="307">
        <v>1560000</v>
      </c>
      <c r="K88" s="117"/>
      <c r="L88" s="119"/>
      <c r="M88" s="117"/>
      <c r="N88" s="125">
        <v>1559811.2</v>
      </c>
      <c r="O88" s="119"/>
      <c r="P88" s="119"/>
      <c r="Q88" s="119"/>
      <c r="R88" s="125">
        <v>1559811.2</v>
      </c>
      <c r="S88" s="119"/>
      <c r="T88" s="145"/>
      <c r="U88" s="145"/>
      <c r="V88" s="11"/>
    </row>
    <row r="89" spans="1:1144" s="22" customFormat="1" ht="38.25" customHeight="1">
      <c r="A89" s="66"/>
      <c r="B89" s="49"/>
      <c r="C89" s="321" t="s">
        <v>87</v>
      </c>
      <c r="D89" s="343" t="s">
        <v>227</v>
      </c>
      <c r="E89" s="62">
        <v>41640</v>
      </c>
      <c r="F89" s="62">
        <v>42004</v>
      </c>
      <c r="G89" s="61" t="s">
        <v>6</v>
      </c>
      <c r="H89" s="78">
        <f t="shared" ref="H89:S89" si="9">H100+H106+H112+H118+H124+H132+H135+H138+H146+H149+H154+H180+H193+H198+H204+H141</f>
        <v>2037700</v>
      </c>
      <c r="I89" s="78">
        <f t="shared" si="9"/>
        <v>260022343.5</v>
      </c>
      <c r="J89" s="185">
        <f t="shared" si="9"/>
        <v>77685877.930000007</v>
      </c>
      <c r="K89" s="78">
        <f t="shared" si="9"/>
        <v>0</v>
      </c>
      <c r="L89" s="78">
        <f t="shared" si="9"/>
        <v>2037700</v>
      </c>
      <c r="M89" s="78">
        <f t="shared" si="9"/>
        <v>258628234.83000001</v>
      </c>
      <c r="N89" s="183">
        <f t="shared" si="9"/>
        <v>77152193.5</v>
      </c>
      <c r="O89" s="78">
        <f t="shared" si="9"/>
        <v>0</v>
      </c>
      <c r="P89" s="78">
        <f t="shared" si="9"/>
        <v>2037700</v>
      </c>
      <c r="Q89" s="78">
        <f t="shared" si="9"/>
        <v>258628234.83000001</v>
      </c>
      <c r="R89" s="78">
        <f t="shared" si="9"/>
        <v>77152193.5</v>
      </c>
      <c r="S89" s="78">
        <f t="shared" si="9"/>
        <v>0</v>
      </c>
      <c r="T89" s="188">
        <f>T146+T154</f>
        <v>1394108.67</v>
      </c>
      <c r="U89" s="188">
        <f>U100+U106+U118+U124+U132+U193+U154</f>
        <v>151036.55999999942</v>
      </c>
      <c r="V89" s="9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</row>
    <row r="90" spans="1:1144" s="11" customFormat="1" ht="40.5" customHeight="1">
      <c r="A90" s="70"/>
      <c r="B90" s="50"/>
      <c r="C90" s="322"/>
      <c r="D90" s="344"/>
      <c r="E90" s="89" t="s">
        <v>9</v>
      </c>
      <c r="F90" s="89">
        <v>42369</v>
      </c>
      <c r="G90" s="86" t="s">
        <v>7</v>
      </c>
      <c r="H90" s="105">
        <f t="shared" ref="H90:S90" si="10">H101+H107+H113+H119+H125+H150+H155+H158+H160+H181+H190+H194+H199+H205+H142</f>
        <v>1292300</v>
      </c>
      <c r="I90" s="105">
        <f t="shared" si="10"/>
        <v>337630223.5</v>
      </c>
      <c r="J90" s="105">
        <f t="shared" si="10"/>
        <v>74927430.540000007</v>
      </c>
      <c r="K90" s="105">
        <f t="shared" si="10"/>
        <v>0</v>
      </c>
      <c r="L90" s="105">
        <f t="shared" si="10"/>
        <v>1292300</v>
      </c>
      <c r="M90" s="105">
        <f t="shared" si="10"/>
        <v>313657163.05000001</v>
      </c>
      <c r="N90" s="184">
        <f t="shared" si="10"/>
        <v>74218751.549999997</v>
      </c>
      <c r="O90" s="105">
        <f t="shared" si="10"/>
        <v>0</v>
      </c>
      <c r="P90" s="105">
        <f t="shared" si="10"/>
        <v>1292300</v>
      </c>
      <c r="Q90" s="105">
        <f t="shared" si="10"/>
        <v>313657163.05000001</v>
      </c>
      <c r="R90" s="105">
        <f t="shared" si="10"/>
        <v>89389890.539999992</v>
      </c>
      <c r="S90" s="105">
        <f t="shared" si="10"/>
        <v>0</v>
      </c>
      <c r="T90" s="145">
        <f>I90-Q90</f>
        <v>23973060.449999988</v>
      </c>
      <c r="U90" s="145">
        <f>J90-R90</f>
        <v>-14462459.999999985</v>
      </c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  <c r="IV90" s="22"/>
      <c r="IW90" s="22"/>
      <c r="IX90" s="22"/>
      <c r="IY90" s="22"/>
      <c r="IZ90" s="22"/>
      <c r="JA90" s="22"/>
      <c r="JB90" s="22"/>
      <c r="JC90" s="22"/>
      <c r="JD90" s="22"/>
      <c r="JE90" s="22"/>
      <c r="JF90" s="22"/>
      <c r="JG90" s="22"/>
      <c r="JH90" s="22"/>
      <c r="JI90" s="22"/>
      <c r="JJ90" s="22"/>
      <c r="JK90" s="22"/>
      <c r="JL90" s="22"/>
      <c r="JM90" s="22"/>
      <c r="JN90" s="22"/>
      <c r="JO90" s="22"/>
      <c r="JP90" s="22"/>
      <c r="JQ90" s="22"/>
      <c r="JR90" s="22"/>
      <c r="JS90" s="22"/>
      <c r="JT90" s="22"/>
      <c r="JU90" s="22"/>
      <c r="JV90" s="22"/>
      <c r="JW90" s="22"/>
      <c r="JX90" s="22"/>
      <c r="JY90" s="22"/>
      <c r="JZ90" s="22"/>
      <c r="KA90" s="22"/>
      <c r="KB90" s="22"/>
      <c r="KC90" s="22"/>
      <c r="KD90" s="22"/>
      <c r="KE90" s="22"/>
      <c r="KF90" s="22"/>
      <c r="KG90" s="22"/>
      <c r="KH90" s="22"/>
      <c r="KI90" s="22"/>
      <c r="KJ90" s="22"/>
      <c r="KK90" s="22"/>
      <c r="KL90" s="22"/>
      <c r="KM90" s="22"/>
      <c r="KN90" s="22"/>
      <c r="KO90" s="22"/>
      <c r="KP90" s="22"/>
      <c r="KQ90" s="22"/>
      <c r="KR90" s="22"/>
      <c r="KS90" s="22"/>
      <c r="KT90" s="22"/>
      <c r="KU90" s="22"/>
      <c r="KV90" s="22"/>
      <c r="KW90" s="22"/>
      <c r="KX90" s="22"/>
      <c r="KY90" s="22"/>
      <c r="KZ90" s="22"/>
      <c r="LA90" s="22"/>
      <c r="LB90" s="22"/>
      <c r="LC90" s="22"/>
      <c r="LD90" s="22"/>
      <c r="LE90" s="22"/>
      <c r="LF90" s="22"/>
      <c r="LG90" s="22"/>
      <c r="LH90" s="22"/>
      <c r="LI90" s="22"/>
      <c r="LJ90" s="22"/>
      <c r="LK90" s="22"/>
      <c r="LL90" s="22"/>
      <c r="LM90" s="22"/>
      <c r="LN90" s="22"/>
      <c r="LO90" s="22"/>
      <c r="LP90" s="22"/>
      <c r="LQ90" s="22"/>
      <c r="LR90" s="22"/>
      <c r="LS90" s="22"/>
      <c r="LT90" s="22"/>
      <c r="LU90" s="22"/>
      <c r="LV90" s="22"/>
      <c r="LW90" s="22"/>
      <c r="LX90" s="22"/>
      <c r="LY90" s="22"/>
      <c r="LZ90" s="22"/>
      <c r="MA90" s="22"/>
      <c r="MB90" s="22"/>
      <c r="MC90" s="22"/>
      <c r="MD90" s="22"/>
      <c r="ME90" s="22"/>
      <c r="MF90" s="22"/>
      <c r="MG90" s="22"/>
      <c r="MH90" s="22"/>
      <c r="MI90" s="22"/>
      <c r="MJ90" s="22"/>
      <c r="MK90" s="22"/>
      <c r="ML90" s="22"/>
      <c r="MM90" s="22"/>
      <c r="MN90" s="22"/>
      <c r="MO90" s="22"/>
      <c r="MP90" s="22"/>
      <c r="MQ90" s="22"/>
      <c r="MR90" s="22"/>
      <c r="MS90" s="22"/>
      <c r="MT90" s="22"/>
      <c r="MU90" s="22"/>
      <c r="MV90" s="22"/>
      <c r="MW90" s="22"/>
      <c r="MX90" s="22"/>
      <c r="MY90" s="22"/>
      <c r="MZ90" s="22"/>
      <c r="NA90" s="22"/>
      <c r="NB90" s="22"/>
      <c r="NC90" s="22"/>
      <c r="ND90" s="22"/>
      <c r="NE90" s="22"/>
      <c r="NF90" s="22"/>
      <c r="NG90" s="22"/>
      <c r="NH90" s="22"/>
      <c r="NI90" s="22"/>
      <c r="NJ90" s="22"/>
      <c r="NK90" s="22"/>
      <c r="NL90" s="22"/>
      <c r="NM90" s="22"/>
      <c r="NN90" s="22"/>
      <c r="NO90" s="22"/>
      <c r="NP90" s="22"/>
      <c r="NQ90" s="22"/>
      <c r="NR90" s="22"/>
      <c r="NS90" s="22"/>
      <c r="NT90" s="22"/>
      <c r="NU90" s="22"/>
      <c r="NV90" s="22"/>
      <c r="NW90" s="22"/>
      <c r="NX90" s="22"/>
      <c r="NY90" s="22"/>
      <c r="NZ90" s="22"/>
      <c r="OA90" s="22"/>
      <c r="OB90" s="22"/>
      <c r="OC90" s="22"/>
      <c r="OD90" s="22"/>
      <c r="OE90" s="22"/>
      <c r="OF90" s="22"/>
      <c r="OG90" s="22"/>
      <c r="OH90" s="22"/>
      <c r="OI90" s="22"/>
      <c r="OJ90" s="22"/>
      <c r="OK90" s="22"/>
      <c r="OL90" s="22"/>
      <c r="OM90" s="22"/>
      <c r="ON90" s="22"/>
      <c r="OO90" s="22"/>
      <c r="OP90" s="22"/>
      <c r="OQ90" s="22"/>
      <c r="OR90" s="22"/>
      <c r="OS90" s="22"/>
      <c r="OT90" s="22"/>
      <c r="OU90" s="22"/>
      <c r="OV90" s="22"/>
      <c r="OW90" s="22"/>
      <c r="OX90" s="22"/>
      <c r="OY90" s="22"/>
      <c r="OZ90" s="22"/>
      <c r="PA90" s="22"/>
      <c r="PB90" s="22"/>
      <c r="PC90" s="22"/>
      <c r="PD90" s="22"/>
      <c r="PE90" s="22"/>
      <c r="PF90" s="22"/>
      <c r="PG90" s="22"/>
      <c r="PH90" s="22"/>
      <c r="PI90" s="22"/>
      <c r="PJ90" s="22"/>
      <c r="PK90" s="22"/>
      <c r="PL90" s="22"/>
      <c r="PM90" s="22"/>
      <c r="PN90" s="22"/>
      <c r="PO90" s="22"/>
      <c r="PP90" s="22"/>
      <c r="PQ90" s="22"/>
      <c r="PR90" s="22"/>
      <c r="PS90" s="22"/>
      <c r="PT90" s="22"/>
      <c r="PU90" s="22"/>
      <c r="PV90" s="22"/>
      <c r="PW90" s="22"/>
      <c r="PX90" s="22"/>
      <c r="PY90" s="22"/>
      <c r="PZ90" s="22"/>
      <c r="QA90" s="22"/>
      <c r="QB90" s="22"/>
      <c r="QC90" s="22"/>
      <c r="QD90" s="22"/>
      <c r="QE90" s="22"/>
      <c r="QF90" s="22"/>
      <c r="QG90" s="22"/>
      <c r="QH90" s="22"/>
      <c r="QI90" s="22"/>
      <c r="QJ90" s="22"/>
      <c r="QK90" s="22"/>
      <c r="QL90" s="22"/>
      <c r="QM90" s="22"/>
      <c r="QN90" s="22"/>
      <c r="QO90" s="22"/>
      <c r="QP90" s="22"/>
      <c r="QQ90" s="22"/>
      <c r="QR90" s="22"/>
      <c r="QS90" s="22"/>
      <c r="QT90" s="22"/>
      <c r="QU90" s="22"/>
      <c r="QV90" s="22"/>
      <c r="QW90" s="22"/>
      <c r="QX90" s="22"/>
      <c r="QY90" s="22"/>
      <c r="QZ90" s="22"/>
      <c r="RA90" s="22"/>
      <c r="RB90" s="22"/>
      <c r="RC90" s="22"/>
      <c r="RD90" s="22"/>
      <c r="RE90" s="22"/>
      <c r="RF90" s="22"/>
      <c r="RG90" s="22"/>
      <c r="RH90" s="22"/>
      <c r="RI90" s="22"/>
      <c r="RJ90" s="22"/>
      <c r="RK90" s="22"/>
      <c r="RL90" s="22"/>
      <c r="RM90" s="22"/>
      <c r="RN90" s="22"/>
      <c r="RO90" s="22"/>
      <c r="RP90" s="22"/>
      <c r="RQ90" s="22"/>
      <c r="RR90" s="22"/>
      <c r="RS90" s="22"/>
      <c r="RT90" s="22"/>
      <c r="RU90" s="22"/>
      <c r="RV90" s="22"/>
      <c r="RW90" s="22"/>
      <c r="RX90" s="22"/>
      <c r="RY90" s="22"/>
      <c r="RZ90" s="22"/>
      <c r="SA90" s="22"/>
      <c r="SB90" s="22"/>
      <c r="SC90" s="22"/>
      <c r="SD90" s="22"/>
      <c r="SE90" s="22"/>
      <c r="SF90" s="22"/>
      <c r="SG90" s="22"/>
      <c r="SH90" s="22"/>
      <c r="SI90" s="22"/>
      <c r="SJ90" s="22"/>
      <c r="SK90" s="22"/>
      <c r="SL90" s="22"/>
      <c r="SM90" s="22"/>
      <c r="SN90" s="22"/>
      <c r="SO90" s="22"/>
      <c r="SP90" s="22"/>
      <c r="SQ90" s="22"/>
      <c r="SR90" s="22"/>
      <c r="SS90" s="22"/>
      <c r="ST90" s="22"/>
      <c r="SU90" s="22"/>
      <c r="SV90" s="22"/>
      <c r="SW90" s="22"/>
      <c r="SX90" s="22"/>
      <c r="SY90" s="22"/>
      <c r="SZ90" s="22"/>
      <c r="TA90" s="22"/>
      <c r="TB90" s="22"/>
      <c r="TC90" s="22"/>
      <c r="TD90" s="22"/>
      <c r="TE90" s="22"/>
      <c r="TF90" s="22"/>
      <c r="TG90" s="22"/>
      <c r="TH90" s="22"/>
      <c r="TI90" s="22"/>
      <c r="TJ90" s="22"/>
      <c r="TK90" s="22"/>
      <c r="TL90" s="22"/>
      <c r="TM90" s="22"/>
      <c r="TN90" s="22"/>
      <c r="TO90" s="22"/>
      <c r="TP90" s="22"/>
      <c r="TQ90" s="22"/>
      <c r="TR90" s="22"/>
      <c r="TS90" s="22"/>
      <c r="TT90" s="22"/>
      <c r="TU90" s="22"/>
      <c r="TV90" s="22"/>
      <c r="TW90" s="22"/>
      <c r="TX90" s="22"/>
      <c r="TY90" s="22"/>
      <c r="TZ90" s="22"/>
      <c r="UA90" s="22"/>
      <c r="UB90" s="22"/>
      <c r="UC90" s="22"/>
      <c r="UD90" s="22"/>
      <c r="UE90" s="22"/>
      <c r="UF90" s="22"/>
      <c r="UG90" s="22"/>
      <c r="UH90" s="22"/>
      <c r="UI90" s="22"/>
      <c r="UJ90" s="22"/>
      <c r="UK90" s="22"/>
      <c r="UL90" s="22"/>
      <c r="UM90" s="22"/>
      <c r="UN90" s="22"/>
      <c r="UO90" s="22"/>
      <c r="UP90" s="22"/>
      <c r="UQ90" s="22"/>
      <c r="UR90" s="22"/>
      <c r="US90" s="22"/>
      <c r="UT90" s="22"/>
      <c r="UU90" s="22"/>
      <c r="UV90" s="22"/>
      <c r="UW90" s="22"/>
      <c r="UX90" s="22"/>
      <c r="UY90" s="22"/>
      <c r="UZ90" s="22"/>
      <c r="VA90" s="22"/>
      <c r="VB90" s="22"/>
      <c r="VC90" s="22"/>
      <c r="VD90" s="22"/>
      <c r="VE90" s="22"/>
      <c r="VF90" s="22"/>
      <c r="VG90" s="22"/>
      <c r="VH90" s="22"/>
      <c r="VI90" s="22"/>
      <c r="VJ90" s="22"/>
      <c r="VK90" s="22"/>
      <c r="VL90" s="22"/>
      <c r="VM90" s="22"/>
      <c r="VN90" s="22"/>
      <c r="VO90" s="22"/>
      <c r="VP90" s="22"/>
      <c r="VQ90" s="22"/>
      <c r="VR90" s="22"/>
      <c r="VS90" s="22"/>
      <c r="VT90" s="22"/>
      <c r="VU90" s="22"/>
      <c r="VV90" s="22"/>
      <c r="VW90" s="22"/>
      <c r="VX90" s="22"/>
      <c r="VY90" s="22"/>
      <c r="VZ90" s="22"/>
      <c r="WA90" s="22"/>
      <c r="WB90" s="22"/>
      <c r="WC90" s="22"/>
      <c r="WD90" s="22"/>
      <c r="WE90" s="22"/>
      <c r="WF90" s="22"/>
      <c r="WG90" s="22"/>
      <c r="WH90" s="22"/>
      <c r="WI90" s="22"/>
      <c r="WJ90" s="22"/>
      <c r="WK90" s="22"/>
      <c r="WL90" s="22"/>
      <c r="WM90" s="22"/>
      <c r="WN90" s="22"/>
      <c r="WO90" s="22"/>
      <c r="WP90" s="22"/>
      <c r="WQ90" s="22"/>
      <c r="WR90" s="22"/>
      <c r="WS90" s="22"/>
      <c r="WT90" s="22"/>
      <c r="WU90" s="22"/>
      <c r="WV90" s="22"/>
      <c r="WW90" s="22"/>
      <c r="WX90" s="22"/>
      <c r="WY90" s="22"/>
      <c r="WZ90" s="22"/>
      <c r="XA90" s="22"/>
      <c r="XB90" s="22"/>
      <c r="XC90" s="22"/>
      <c r="XD90" s="22"/>
      <c r="XE90" s="22"/>
      <c r="XF90" s="22"/>
      <c r="XG90" s="22"/>
      <c r="XH90" s="22"/>
      <c r="XI90" s="22"/>
      <c r="XJ90" s="22"/>
      <c r="XK90" s="22"/>
      <c r="XL90" s="22"/>
      <c r="XM90" s="22"/>
      <c r="XN90" s="22"/>
      <c r="XO90" s="22"/>
      <c r="XP90" s="22"/>
      <c r="XQ90" s="22"/>
      <c r="XR90" s="22"/>
      <c r="XS90" s="22"/>
      <c r="XT90" s="22"/>
      <c r="XU90" s="22"/>
      <c r="XV90" s="22"/>
      <c r="XW90" s="22"/>
      <c r="XX90" s="22"/>
      <c r="XY90" s="22"/>
      <c r="XZ90" s="22"/>
      <c r="YA90" s="22"/>
      <c r="YB90" s="22"/>
      <c r="YC90" s="22"/>
      <c r="YD90" s="22"/>
      <c r="YE90" s="22"/>
      <c r="YF90" s="22"/>
      <c r="YG90" s="22"/>
      <c r="YH90" s="22"/>
      <c r="YI90" s="22"/>
      <c r="YJ90" s="22"/>
      <c r="YK90" s="22"/>
      <c r="YL90" s="22"/>
      <c r="YM90" s="22"/>
      <c r="YN90" s="22"/>
      <c r="YO90" s="22"/>
      <c r="YP90" s="22"/>
      <c r="YQ90" s="22"/>
      <c r="YR90" s="22"/>
      <c r="YS90" s="22"/>
      <c r="YT90" s="22"/>
      <c r="YU90" s="22"/>
      <c r="YV90" s="22"/>
      <c r="YW90" s="22"/>
      <c r="YX90" s="22"/>
      <c r="YY90" s="22"/>
      <c r="YZ90" s="22"/>
      <c r="ZA90" s="22"/>
      <c r="ZB90" s="22"/>
      <c r="ZC90" s="22"/>
      <c r="ZD90" s="22"/>
      <c r="ZE90" s="22"/>
      <c r="ZF90" s="22"/>
      <c r="ZG90" s="22"/>
      <c r="ZH90" s="22"/>
      <c r="ZI90" s="22"/>
      <c r="ZJ90" s="22"/>
      <c r="ZK90" s="22"/>
      <c r="ZL90" s="22"/>
      <c r="ZM90" s="22"/>
      <c r="ZN90" s="22"/>
      <c r="ZO90" s="22"/>
      <c r="ZP90" s="22"/>
      <c r="ZQ90" s="22"/>
      <c r="ZR90" s="22"/>
      <c r="ZS90" s="22"/>
      <c r="ZT90" s="22"/>
      <c r="ZU90" s="22"/>
      <c r="ZV90" s="22"/>
      <c r="ZW90" s="22"/>
      <c r="ZX90" s="22"/>
      <c r="ZY90" s="22"/>
      <c r="ZZ90" s="22"/>
      <c r="AAA90" s="22"/>
      <c r="AAB90" s="22"/>
      <c r="AAC90" s="22"/>
      <c r="AAD90" s="22"/>
      <c r="AAE90" s="22"/>
      <c r="AAF90" s="22"/>
      <c r="AAG90" s="22"/>
      <c r="AAH90" s="22"/>
      <c r="AAI90" s="22"/>
      <c r="AAJ90" s="22"/>
      <c r="AAK90" s="22"/>
      <c r="AAL90" s="22"/>
      <c r="AAM90" s="22"/>
      <c r="AAN90" s="22"/>
      <c r="AAO90" s="22"/>
      <c r="AAP90" s="22"/>
      <c r="AAQ90" s="22"/>
      <c r="AAR90" s="22"/>
      <c r="AAS90" s="22"/>
      <c r="AAT90" s="22"/>
      <c r="AAU90" s="22"/>
      <c r="AAV90" s="22"/>
      <c r="AAW90" s="22"/>
      <c r="AAX90" s="22"/>
      <c r="AAY90" s="22"/>
      <c r="AAZ90" s="22"/>
      <c r="ABA90" s="22"/>
      <c r="ABB90" s="22"/>
      <c r="ABC90" s="22"/>
      <c r="ABD90" s="22"/>
      <c r="ABE90" s="22"/>
      <c r="ABF90" s="22"/>
      <c r="ABG90" s="22"/>
      <c r="ABH90" s="22"/>
      <c r="ABI90" s="22"/>
      <c r="ABJ90" s="22"/>
      <c r="ABK90" s="22"/>
      <c r="ABL90" s="22"/>
      <c r="ABM90" s="22"/>
      <c r="ABN90" s="22"/>
      <c r="ABO90" s="22"/>
      <c r="ABP90" s="22"/>
      <c r="ABQ90" s="22"/>
      <c r="ABR90" s="22"/>
      <c r="ABS90" s="22"/>
      <c r="ABT90" s="22"/>
      <c r="ABU90" s="22"/>
      <c r="ABV90" s="22"/>
      <c r="ABW90" s="22"/>
      <c r="ABX90" s="22"/>
      <c r="ABY90" s="22"/>
      <c r="ABZ90" s="22"/>
      <c r="ACA90" s="22"/>
      <c r="ACB90" s="22"/>
      <c r="ACC90" s="22"/>
      <c r="ACD90" s="22"/>
      <c r="ACE90" s="22"/>
      <c r="ACF90" s="22"/>
      <c r="ACG90" s="22"/>
      <c r="ACH90" s="22"/>
      <c r="ACI90" s="22"/>
      <c r="ACJ90" s="22"/>
      <c r="ACK90" s="22"/>
      <c r="ACL90" s="22"/>
      <c r="ACM90" s="22"/>
      <c r="ACN90" s="22"/>
      <c r="ACO90" s="22"/>
      <c r="ACP90" s="22"/>
      <c r="ACQ90" s="22"/>
      <c r="ACR90" s="22"/>
      <c r="ACS90" s="22"/>
      <c r="ACT90" s="22"/>
      <c r="ACU90" s="22"/>
      <c r="ACV90" s="22"/>
      <c r="ACW90" s="22"/>
      <c r="ACX90" s="22"/>
      <c r="ACY90" s="22"/>
      <c r="ACZ90" s="22"/>
      <c r="ADA90" s="22"/>
      <c r="ADB90" s="22"/>
      <c r="ADC90" s="22"/>
      <c r="ADD90" s="22"/>
      <c r="ADE90" s="22"/>
      <c r="ADF90" s="22"/>
      <c r="ADG90" s="22"/>
      <c r="ADH90" s="22"/>
      <c r="ADI90" s="22"/>
      <c r="ADJ90" s="22"/>
      <c r="ADK90" s="22"/>
      <c r="ADL90" s="22"/>
      <c r="ADM90" s="22"/>
      <c r="ADN90" s="22"/>
      <c r="ADO90" s="22"/>
      <c r="ADP90" s="22"/>
      <c r="ADQ90" s="22"/>
      <c r="ADR90" s="22"/>
      <c r="ADS90" s="22"/>
      <c r="ADT90" s="22"/>
      <c r="ADU90" s="22"/>
      <c r="ADV90" s="22"/>
      <c r="ADW90" s="22"/>
      <c r="ADX90" s="22"/>
      <c r="ADY90" s="22"/>
      <c r="ADZ90" s="22"/>
      <c r="AEA90" s="22"/>
      <c r="AEB90" s="22"/>
      <c r="AEC90" s="22"/>
      <c r="AED90" s="22"/>
      <c r="AEE90" s="22"/>
      <c r="AEF90" s="22"/>
      <c r="AEG90" s="22"/>
      <c r="AEH90" s="22"/>
      <c r="AEI90" s="22"/>
      <c r="AEJ90" s="22"/>
      <c r="AEK90" s="22"/>
      <c r="AEL90" s="22"/>
      <c r="AEM90" s="22"/>
      <c r="AEN90" s="22"/>
      <c r="AEO90" s="22"/>
      <c r="AEP90" s="22"/>
      <c r="AEQ90" s="22"/>
      <c r="AER90" s="22"/>
      <c r="AES90" s="22"/>
      <c r="AET90" s="22"/>
      <c r="AEU90" s="22"/>
      <c r="AEV90" s="22"/>
      <c r="AEW90" s="22"/>
      <c r="AEX90" s="22"/>
      <c r="AEY90" s="22"/>
      <c r="AEZ90" s="22"/>
      <c r="AFA90" s="22"/>
      <c r="AFB90" s="22"/>
      <c r="AFC90" s="22"/>
      <c r="AFD90" s="22"/>
      <c r="AFE90" s="22"/>
      <c r="AFF90" s="22"/>
      <c r="AFG90" s="22"/>
      <c r="AFH90" s="22"/>
      <c r="AFI90" s="22"/>
      <c r="AFJ90" s="22"/>
      <c r="AFK90" s="22"/>
      <c r="AFL90" s="22"/>
      <c r="AFM90" s="22"/>
      <c r="AFN90" s="22"/>
      <c r="AFO90" s="22"/>
      <c r="AFP90" s="22"/>
      <c r="AFQ90" s="22"/>
      <c r="AFR90" s="22"/>
      <c r="AFS90" s="22"/>
      <c r="AFT90" s="22"/>
      <c r="AFU90" s="22"/>
      <c r="AFV90" s="22"/>
      <c r="AFW90" s="22"/>
      <c r="AFX90" s="22"/>
      <c r="AFY90" s="22"/>
      <c r="AFZ90" s="22"/>
      <c r="AGA90" s="22"/>
      <c r="AGB90" s="22"/>
      <c r="AGC90" s="22"/>
      <c r="AGD90" s="22"/>
      <c r="AGE90" s="22"/>
      <c r="AGF90" s="22"/>
      <c r="AGG90" s="22"/>
      <c r="AGH90" s="22"/>
      <c r="AGI90" s="22"/>
      <c r="AGJ90" s="22"/>
      <c r="AGK90" s="22"/>
      <c r="AGL90" s="22"/>
      <c r="AGM90" s="22"/>
      <c r="AGN90" s="22"/>
      <c r="AGO90" s="22"/>
      <c r="AGP90" s="22"/>
      <c r="AGQ90" s="22"/>
      <c r="AGR90" s="22"/>
      <c r="AGS90" s="22"/>
      <c r="AGT90" s="22"/>
      <c r="AGU90" s="22"/>
      <c r="AGV90" s="22"/>
      <c r="AGW90" s="22"/>
      <c r="AGX90" s="22"/>
      <c r="AGY90" s="22"/>
      <c r="AGZ90" s="22"/>
      <c r="AHA90" s="22"/>
      <c r="AHB90" s="22"/>
      <c r="AHC90" s="22"/>
      <c r="AHD90" s="22"/>
      <c r="AHE90" s="22"/>
      <c r="AHF90" s="22"/>
      <c r="AHG90" s="22"/>
      <c r="AHH90" s="22"/>
      <c r="AHI90" s="22"/>
      <c r="AHJ90" s="22"/>
      <c r="AHK90" s="22"/>
      <c r="AHL90" s="22"/>
      <c r="AHM90" s="22"/>
      <c r="AHN90" s="22"/>
      <c r="AHO90" s="22"/>
      <c r="AHP90" s="22"/>
      <c r="AHQ90" s="22"/>
      <c r="AHR90" s="22"/>
      <c r="AHS90" s="22"/>
      <c r="AHT90" s="22"/>
      <c r="AHU90" s="22"/>
      <c r="AHV90" s="22"/>
      <c r="AHW90" s="22"/>
      <c r="AHX90" s="22"/>
      <c r="AHY90" s="22"/>
      <c r="AHZ90" s="22"/>
      <c r="AIA90" s="22"/>
      <c r="AIB90" s="22"/>
      <c r="AIC90" s="22"/>
      <c r="AID90" s="22"/>
      <c r="AIE90" s="22"/>
      <c r="AIF90" s="22"/>
      <c r="AIG90" s="22"/>
      <c r="AIH90" s="22"/>
      <c r="AII90" s="22"/>
      <c r="AIJ90" s="22"/>
      <c r="AIK90" s="22"/>
      <c r="AIL90" s="22"/>
      <c r="AIM90" s="22"/>
      <c r="AIN90" s="22"/>
      <c r="AIO90" s="22"/>
      <c r="AIP90" s="22"/>
      <c r="AIQ90" s="22"/>
      <c r="AIR90" s="22"/>
      <c r="AIS90" s="22"/>
      <c r="AIT90" s="22"/>
      <c r="AIU90" s="22"/>
      <c r="AIV90" s="22"/>
      <c r="AIW90" s="22"/>
      <c r="AIX90" s="22"/>
      <c r="AIY90" s="22"/>
      <c r="AIZ90" s="22"/>
      <c r="AJA90" s="22"/>
      <c r="AJB90" s="22"/>
      <c r="AJC90" s="22"/>
      <c r="AJD90" s="22"/>
      <c r="AJE90" s="22"/>
      <c r="AJF90" s="22"/>
      <c r="AJG90" s="22"/>
      <c r="AJH90" s="22"/>
      <c r="AJI90" s="22"/>
      <c r="AJJ90" s="22"/>
      <c r="AJK90" s="22"/>
      <c r="AJL90" s="22"/>
      <c r="AJM90" s="22"/>
      <c r="AJN90" s="22"/>
      <c r="AJO90" s="22"/>
      <c r="AJP90" s="22"/>
      <c r="AJQ90" s="22"/>
      <c r="AJR90" s="22"/>
      <c r="AJS90" s="22"/>
      <c r="AJT90" s="22"/>
      <c r="AJU90" s="22"/>
      <c r="AJV90" s="22"/>
      <c r="AJW90" s="22"/>
      <c r="AJX90" s="22"/>
      <c r="AJY90" s="22"/>
      <c r="AJZ90" s="22"/>
      <c r="AKA90" s="22"/>
      <c r="AKB90" s="22"/>
      <c r="AKC90" s="22"/>
      <c r="AKD90" s="22"/>
      <c r="AKE90" s="22"/>
      <c r="AKF90" s="22"/>
      <c r="AKG90" s="22"/>
      <c r="AKH90" s="22"/>
      <c r="AKI90" s="22"/>
      <c r="AKJ90" s="22"/>
      <c r="AKK90" s="22"/>
      <c r="AKL90" s="22"/>
      <c r="AKM90" s="22"/>
      <c r="AKN90" s="22"/>
      <c r="AKO90" s="22"/>
      <c r="AKP90" s="22"/>
      <c r="AKQ90" s="22"/>
      <c r="AKR90" s="22"/>
      <c r="AKS90" s="22"/>
      <c r="AKT90" s="22"/>
      <c r="AKU90" s="22"/>
      <c r="AKV90" s="22"/>
      <c r="AKW90" s="22"/>
      <c r="AKX90" s="22"/>
      <c r="AKY90" s="22"/>
      <c r="AKZ90" s="22"/>
      <c r="ALA90" s="22"/>
      <c r="ALB90" s="22"/>
      <c r="ALC90" s="22"/>
      <c r="ALD90" s="22"/>
      <c r="ALE90" s="22"/>
      <c r="ALF90" s="22"/>
      <c r="ALG90" s="22"/>
      <c r="ALH90" s="22"/>
      <c r="ALI90" s="22"/>
      <c r="ALJ90" s="22"/>
      <c r="ALK90" s="22"/>
      <c r="ALL90" s="22"/>
      <c r="ALM90" s="22"/>
      <c r="ALN90" s="22"/>
      <c r="ALO90" s="22"/>
      <c r="ALP90" s="22"/>
      <c r="ALQ90" s="22"/>
      <c r="ALR90" s="22"/>
      <c r="ALS90" s="22"/>
      <c r="ALT90" s="22"/>
      <c r="ALU90" s="22"/>
      <c r="ALV90" s="22"/>
      <c r="ALW90" s="22"/>
      <c r="ALX90" s="22"/>
      <c r="ALY90" s="22"/>
      <c r="ALZ90" s="22"/>
      <c r="AMA90" s="22"/>
      <c r="AMB90" s="22"/>
      <c r="AMC90" s="22"/>
      <c r="AMD90" s="22"/>
      <c r="AME90" s="22"/>
      <c r="AMF90" s="22"/>
      <c r="AMG90" s="22"/>
      <c r="AMH90" s="22"/>
      <c r="AMI90" s="22"/>
      <c r="AMJ90" s="22"/>
      <c r="AMK90" s="22"/>
      <c r="AML90" s="22"/>
      <c r="AMM90" s="22"/>
      <c r="AMN90" s="22"/>
      <c r="AMO90" s="22"/>
      <c r="AMP90" s="22"/>
      <c r="AMQ90" s="22"/>
      <c r="AMR90" s="22"/>
      <c r="AMS90" s="22"/>
      <c r="AMT90" s="22"/>
      <c r="AMU90" s="22"/>
      <c r="AMV90" s="22"/>
      <c r="AMW90" s="22"/>
      <c r="AMX90" s="22"/>
      <c r="AMY90" s="22"/>
      <c r="AMZ90" s="22"/>
      <c r="ANA90" s="22"/>
      <c r="ANB90" s="22"/>
      <c r="ANC90" s="22"/>
      <c r="AND90" s="22"/>
      <c r="ANE90" s="22"/>
      <c r="ANF90" s="22"/>
      <c r="ANG90" s="22"/>
      <c r="ANH90" s="22"/>
      <c r="ANI90" s="22"/>
      <c r="ANJ90" s="22"/>
      <c r="ANK90" s="22"/>
      <c r="ANL90" s="22"/>
      <c r="ANM90" s="22"/>
      <c r="ANN90" s="22"/>
      <c r="ANO90" s="22"/>
      <c r="ANP90" s="22"/>
      <c r="ANQ90" s="22"/>
      <c r="ANR90" s="22"/>
      <c r="ANS90" s="22"/>
      <c r="ANT90" s="22"/>
      <c r="ANU90" s="22"/>
      <c r="ANV90" s="22"/>
      <c r="ANW90" s="22"/>
      <c r="ANX90" s="22"/>
      <c r="ANY90" s="22"/>
      <c r="ANZ90" s="22"/>
      <c r="AOA90" s="22"/>
      <c r="AOB90" s="22"/>
      <c r="AOC90" s="22"/>
      <c r="AOD90" s="22"/>
      <c r="AOE90" s="22"/>
      <c r="AOF90" s="22"/>
      <c r="AOG90" s="22"/>
      <c r="AOH90" s="22"/>
      <c r="AOI90" s="22"/>
      <c r="AOJ90" s="22"/>
      <c r="AOK90" s="22"/>
      <c r="AOL90" s="22"/>
      <c r="AOM90" s="22"/>
      <c r="AON90" s="22"/>
      <c r="AOO90" s="22"/>
      <c r="AOP90" s="22"/>
      <c r="AOQ90" s="22"/>
      <c r="AOR90" s="22"/>
      <c r="AOS90" s="22"/>
      <c r="AOT90" s="22"/>
      <c r="AOU90" s="22"/>
      <c r="AOV90" s="22"/>
      <c r="AOW90" s="22"/>
      <c r="AOX90" s="22"/>
      <c r="AOY90" s="22"/>
      <c r="AOZ90" s="22"/>
      <c r="APA90" s="22"/>
      <c r="APB90" s="22"/>
      <c r="APC90" s="22"/>
      <c r="APD90" s="22"/>
      <c r="APE90" s="22"/>
      <c r="APF90" s="22"/>
      <c r="APG90" s="22"/>
      <c r="APH90" s="22"/>
      <c r="API90" s="22"/>
      <c r="APJ90" s="22"/>
      <c r="APK90" s="22"/>
      <c r="APL90" s="22"/>
      <c r="APM90" s="22"/>
      <c r="APN90" s="22"/>
      <c r="APO90" s="22"/>
      <c r="APP90" s="22"/>
      <c r="APQ90" s="22"/>
      <c r="APR90" s="22"/>
      <c r="APS90" s="22"/>
      <c r="APT90" s="22"/>
      <c r="APU90" s="22"/>
      <c r="APV90" s="22"/>
      <c r="APW90" s="22"/>
      <c r="APX90" s="22"/>
      <c r="APY90" s="22"/>
      <c r="APZ90" s="22"/>
      <c r="AQA90" s="22"/>
      <c r="AQB90" s="22"/>
      <c r="AQC90" s="22"/>
      <c r="AQD90" s="22"/>
      <c r="AQE90" s="22"/>
      <c r="AQF90" s="22"/>
      <c r="AQG90" s="22"/>
      <c r="AQH90" s="22"/>
      <c r="AQI90" s="22"/>
      <c r="AQJ90" s="22"/>
      <c r="AQK90" s="22"/>
      <c r="AQL90" s="22"/>
      <c r="AQM90" s="22"/>
      <c r="AQN90" s="22"/>
      <c r="AQO90" s="22"/>
      <c r="AQP90" s="22"/>
      <c r="AQQ90" s="22"/>
      <c r="AQR90" s="22"/>
      <c r="AQS90" s="22"/>
      <c r="AQT90" s="22"/>
      <c r="AQU90" s="22"/>
      <c r="AQV90" s="22"/>
      <c r="AQW90" s="22"/>
      <c r="AQX90" s="22"/>
      <c r="AQY90" s="22"/>
      <c r="AQZ90" s="22"/>
    </row>
    <row r="91" spans="1:1144" s="11" customFormat="1" ht="35.25" customHeight="1">
      <c r="A91" s="70"/>
      <c r="B91" s="50">
        <v>5054601</v>
      </c>
      <c r="C91" s="322"/>
      <c r="D91" s="344"/>
      <c r="E91" s="158">
        <v>42370</v>
      </c>
      <c r="F91" s="158">
        <v>42735</v>
      </c>
      <c r="G91" s="171" t="s">
        <v>8</v>
      </c>
      <c r="H91" s="160">
        <f t="shared" ref="H91:S91" si="11">H96+H102+H108+H114+H120+H126+H151+H161+H164+H182+H187+H195+H200+H206+H143</f>
        <v>540300</v>
      </c>
      <c r="I91" s="160">
        <f t="shared" si="11"/>
        <v>541758050</v>
      </c>
      <c r="J91" s="160">
        <f t="shared" si="11"/>
        <v>84429313.710000008</v>
      </c>
      <c r="K91" s="160">
        <f t="shared" si="11"/>
        <v>0</v>
      </c>
      <c r="L91" s="160">
        <f t="shared" si="11"/>
        <v>540300</v>
      </c>
      <c r="M91" s="160">
        <f t="shared" si="11"/>
        <v>541758050</v>
      </c>
      <c r="N91" s="160">
        <f t="shared" si="11"/>
        <v>82637632.179999992</v>
      </c>
      <c r="O91" s="160">
        <f t="shared" si="11"/>
        <v>0</v>
      </c>
      <c r="P91" s="160">
        <f t="shared" si="11"/>
        <v>540300</v>
      </c>
      <c r="Q91" s="160">
        <f t="shared" si="11"/>
        <v>512217614.49000001</v>
      </c>
      <c r="R91" s="160">
        <f t="shared" si="11"/>
        <v>83032862.179999992</v>
      </c>
      <c r="S91" s="160">
        <f t="shared" si="11"/>
        <v>0</v>
      </c>
      <c r="T91" s="187">
        <f>T96+T102+T108+T120+T126+T143+T151+T161+T182+T195+T200+T206+T187</f>
        <v>29540435.509999983</v>
      </c>
      <c r="U91" s="187">
        <f>U96+U102+U108+U120+U126+U143+U151+U161+U182+U195+U200+U206+U187</f>
        <v>1396451.5299999984</v>
      </c>
      <c r="V91" s="190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  <c r="IW91" s="22"/>
      <c r="IX91" s="22"/>
      <c r="IY91" s="22"/>
      <c r="IZ91" s="22"/>
      <c r="JA91" s="22"/>
      <c r="JB91" s="22"/>
      <c r="JC91" s="22"/>
      <c r="JD91" s="22"/>
      <c r="JE91" s="22"/>
      <c r="JF91" s="22"/>
      <c r="JG91" s="22"/>
      <c r="JH91" s="22"/>
      <c r="JI91" s="22"/>
      <c r="JJ91" s="22"/>
      <c r="JK91" s="22"/>
      <c r="JL91" s="22"/>
      <c r="JM91" s="22"/>
      <c r="JN91" s="22"/>
      <c r="JO91" s="22"/>
      <c r="JP91" s="22"/>
      <c r="JQ91" s="22"/>
      <c r="JR91" s="22"/>
      <c r="JS91" s="22"/>
      <c r="JT91" s="22"/>
      <c r="JU91" s="22"/>
      <c r="JV91" s="22"/>
      <c r="JW91" s="22"/>
      <c r="JX91" s="22"/>
      <c r="JY91" s="22"/>
      <c r="JZ91" s="22"/>
      <c r="KA91" s="22"/>
      <c r="KB91" s="22"/>
      <c r="KC91" s="22"/>
      <c r="KD91" s="22"/>
      <c r="KE91" s="22"/>
      <c r="KF91" s="22"/>
      <c r="KG91" s="22"/>
      <c r="KH91" s="22"/>
      <c r="KI91" s="22"/>
      <c r="KJ91" s="22"/>
      <c r="KK91" s="22"/>
      <c r="KL91" s="22"/>
      <c r="KM91" s="22"/>
      <c r="KN91" s="22"/>
      <c r="KO91" s="22"/>
      <c r="KP91" s="22"/>
      <c r="KQ91" s="22"/>
      <c r="KR91" s="22"/>
      <c r="KS91" s="22"/>
      <c r="KT91" s="22"/>
      <c r="KU91" s="22"/>
      <c r="KV91" s="22"/>
      <c r="KW91" s="22"/>
      <c r="KX91" s="22"/>
      <c r="KY91" s="22"/>
      <c r="KZ91" s="22"/>
      <c r="LA91" s="22"/>
      <c r="LB91" s="22"/>
      <c r="LC91" s="22"/>
      <c r="LD91" s="22"/>
      <c r="LE91" s="22"/>
      <c r="LF91" s="22"/>
      <c r="LG91" s="22"/>
      <c r="LH91" s="22"/>
      <c r="LI91" s="22"/>
      <c r="LJ91" s="22"/>
      <c r="LK91" s="22"/>
      <c r="LL91" s="22"/>
      <c r="LM91" s="22"/>
      <c r="LN91" s="22"/>
      <c r="LO91" s="22"/>
      <c r="LP91" s="22"/>
      <c r="LQ91" s="22"/>
      <c r="LR91" s="22"/>
      <c r="LS91" s="22"/>
      <c r="LT91" s="22"/>
      <c r="LU91" s="22"/>
      <c r="LV91" s="22"/>
      <c r="LW91" s="22"/>
      <c r="LX91" s="22"/>
      <c r="LY91" s="22"/>
      <c r="LZ91" s="22"/>
      <c r="MA91" s="22"/>
      <c r="MB91" s="22"/>
      <c r="MC91" s="22"/>
      <c r="MD91" s="22"/>
      <c r="ME91" s="22"/>
      <c r="MF91" s="22"/>
      <c r="MG91" s="22"/>
      <c r="MH91" s="22"/>
      <c r="MI91" s="22"/>
      <c r="MJ91" s="22"/>
      <c r="MK91" s="22"/>
      <c r="ML91" s="22"/>
      <c r="MM91" s="22"/>
      <c r="MN91" s="22"/>
      <c r="MO91" s="22"/>
      <c r="MP91" s="22"/>
      <c r="MQ91" s="22"/>
      <c r="MR91" s="22"/>
      <c r="MS91" s="22"/>
      <c r="MT91" s="22"/>
      <c r="MU91" s="22"/>
      <c r="MV91" s="22"/>
      <c r="MW91" s="22"/>
      <c r="MX91" s="22"/>
      <c r="MY91" s="22"/>
      <c r="MZ91" s="22"/>
      <c r="NA91" s="22"/>
      <c r="NB91" s="22"/>
      <c r="NC91" s="22"/>
      <c r="ND91" s="22"/>
      <c r="NE91" s="22"/>
      <c r="NF91" s="22"/>
      <c r="NG91" s="22"/>
      <c r="NH91" s="22"/>
      <c r="NI91" s="22"/>
      <c r="NJ91" s="22"/>
      <c r="NK91" s="22"/>
      <c r="NL91" s="22"/>
      <c r="NM91" s="22"/>
      <c r="NN91" s="22"/>
      <c r="NO91" s="22"/>
      <c r="NP91" s="22"/>
      <c r="NQ91" s="22"/>
      <c r="NR91" s="22"/>
      <c r="NS91" s="22"/>
      <c r="NT91" s="22"/>
      <c r="NU91" s="22"/>
      <c r="NV91" s="22"/>
      <c r="NW91" s="22"/>
      <c r="NX91" s="22"/>
      <c r="NY91" s="22"/>
      <c r="NZ91" s="22"/>
      <c r="OA91" s="22"/>
      <c r="OB91" s="22"/>
      <c r="OC91" s="22"/>
      <c r="OD91" s="22"/>
      <c r="OE91" s="22"/>
      <c r="OF91" s="22"/>
      <c r="OG91" s="22"/>
      <c r="OH91" s="22"/>
      <c r="OI91" s="22"/>
      <c r="OJ91" s="22"/>
      <c r="OK91" s="22"/>
      <c r="OL91" s="22"/>
      <c r="OM91" s="22"/>
      <c r="ON91" s="22"/>
      <c r="OO91" s="22"/>
      <c r="OP91" s="22"/>
      <c r="OQ91" s="22"/>
      <c r="OR91" s="22"/>
      <c r="OS91" s="22"/>
      <c r="OT91" s="22"/>
      <c r="OU91" s="22"/>
      <c r="OV91" s="22"/>
      <c r="OW91" s="22"/>
      <c r="OX91" s="22"/>
      <c r="OY91" s="22"/>
      <c r="OZ91" s="22"/>
      <c r="PA91" s="22"/>
      <c r="PB91" s="22"/>
      <c r="PC91" s="22"/>
      <c r="PD91" s="22"/>
      <c r="PE91" s="22"/>
      <c r="PF91" s="22"/>
      <c r="PG91" s="22"/>
      <c r="PH91" s="22"/>
      <c r="PI91" s="22"/>
      <c r="PJ91" s="22"/>
      <c r="PK91" s="22"/>
      <c r="PL91" s="22"/>
      <c r="PM91" s="22"/>
      <c r="PN91" s="22"/>
      <c r="PO91" s="22"/>
      <c r="PP91" s="22"/>
      <c r="PQ91" s="22"/>
      <c r="PR91" s="22"/>
      <c r="PS91" s="22"/>
      <c r="PT91" s="22"/>
      <c r="PU91" s="22"/>
      <c r="PV91" s="22"/>
      <c r="PW91" s="22"/>
      <c r="PX91" s="22"/>
      <c r="PY91" s="22"/>
      <c r="PZ91" s="22"/>
      <c r="QA91" s="22"/>
      <c r="QB91" s="22"/>
      <c r="QC91" s="22"/>
      <c r="QD91" s="22"/>
      <c r="QE91" s="22"/>
      <c r="QF91" s="22"/>
      <c r="QG91" s="22"/>
      <c r="QH91" s="22"/>
      <c r="QI91" s="22"/>
      <c r="QJ91" s="22"/>
      <c r="QK91" s="22"/>
      <c r="QL91" s="22"/>
      <c r="QM91" s="22"/>
      <c r="QN91" s="22"/>
      <c r="QO91" s="22"/>
      <c r="QP91" s="22"/>
      <c r="QQ91" s="22"/>
      <c r="QR91" s="22"/>
      <c r="QS91" s="22"/>
      <c r="QT91" s="22"/>
      <c r="QU91" s="22"/>
      <c r="QV91" s="22"/>
      <c r="QW91" s="22"/>
      <c r="QX91" s="22"/>
      <c r="QY91" s="22"/>
      <c r="QZ91" s="22"/>
      <c r="RA91" s="22"/>
      <c r="RB91" s="22"/>
      <c r="RC91" s="22"/>
      <c r="RD91" s="22"/>
      <c r="RE91" s="22"/>
      <c r="RF91" s="22"/>
      <c r="RG91" s="22"/>
      <c r="RH91" s="22"/>
      <c r="RI91" s="22"/>
      <c r="RJ91" s="22"/>
      <c r="RK91" s="22"/>
      <c r="RL91" s="22"/>
      <c r="RM91" s="22"/>
      <c r="RN91" s="22"/>
      <c r="RO91" s="22"/>
      <c r="RP91" s="22"/>
      <c r="RQ91" s="22"/>
      <c r="RR91" s="22"/>
      <c r="RS91" s="22"/>
      <c r="RT91" s="22"/>
      <c r="RU91" s="22"/>
      <c r="RV91" s="22"/>
      <c r="RW91" s="22"/>
      <c r="RX91" s="22"/>
      <c r="RY91" s="22"/>
      <c r="RZ91" s="22"/>
      <c r="SA91" s="22"/>
      <c r="SB91" s="22"/>
      <c r="SC91" s="22"/>
      <c r="SD91" s="22"/>
      <c r="SE91" s="22"/>
      <c r="SF91" s="22"/>
      <c r="SG91" s="22"/>
      <c r="SH91" s="22"/>
      <c r="SI91" s="22"/>
      <c r="SJ91" s="22"/>
      <c r="SK91" s="22"/>
      <c r="SL91" s="22"/>
      <c r="SM91" s="22"/>
      <c r="SN91" s="22"/>
      <c r="SO91" s="22"/>
      <c r="SP91" s="22"/>
      <c r="SQ91" s="22"/>
      <c r="SR91" s="22"/>
      <c r="SS91" s="22"/>
      <c r="ST91" s="22"/>
      <c r="SU91" s="22"/>
      <c r="SV91" s="22"/>
      <c r="SW91" s="22"/>
      <c r="SX91" s="22"/>
      <c r="SY91" s="22"/>
      <c r="SZ91" s="22"/>
      <c r="TA91" s="22"/>
      <c r="TB91" s="22"/>
      <c r="TC91" s="22"/>
      <c r="TD91" s="22"/>
      <c r="TE91" s="22"/>
      <c r="TF91" s="22"/>
      <c r="TG91" s="22"/>
      <c r="TH91" s="22"/>
      <c r="TI91" s="22"/>
      <c r="TJ91" s="22"/>
      <c r="TK91" s="22"/>
      <c r="TL91" s="22"/>
      <c r="TM91" s="22"/>
      <c r="TN91" s="22"/>
      <c r="TO91" s="22"/>
      <c r="TP91" s="22"/>
      <c r="TQ91" s="22"/>
      <c r="TR91" s="22"/>
      <c r="TS91" s="22"/>
      <c r="TT91" s="22"/>
      <c r="TU91" s="22"/>
      <c r="TV91" s="22"/>
      <c r="TW91" s="22"/>
      <c r="TX91" s="22"/>
      <c r="TY91" s="22"/>
      <c r="TZ91" s="22"/>
      <c r="UA91" s="22"/>
      <c r="UB91" s="22"/>
      <c r="UC91" s="22"/>
      <c r="UD91" s="22"/>
      <c r="UE91" s="22"/>
      <c r="UF91" s="22"/>
      <c r="UG91" s="22"/>
      <c r="UH91" s="22"/>
      <c r="UI91" s="22"/>
      <c r="UJ91" s="22"/>
      <c r="UK91" s="22"/>
      <c r="UL91" s="22"/>
      <c r="UM91" s="22"/>
      <c r="UN91" s="22"/>
      <c r="UO91" s="22"/>
      <c r="UP91" s="22"/>
      <c r="UQ91" s="22"/>
      <c r="UR91" s="22"/>
      <c r="US91" s="22"/>
      <c r="UT91" s="22"/>
      <c r="UU91" s="22"/>
      <c r="UV91" s="22"/>
      <c r="UW91" s="22"/>
      <c r="UX91" s="22"/>
      <c r="UY91" s="22"/>
      <c r="UZ91" s="22"/>
      <c r="VA91" s="22"/>
      <c r="VB91" s="22"/>
      <c r="VC91" s="22"/>
      <c r="VD91" s="22"/>
      <c r="VE91" s="22"/>
      <c r="VF91" s="22"/>
      <c r="VG91" s="22"/>
      <c r="VH91" s="22"/>
      <c r="VI91" s="22"/>
      <c r="VJ91" s="22"/>
      <c r="VK91" s="22"/>
      <c r="VL91" s="22"/>
      <c r="VM91" s="22"/>
      <c r="VN91" s="22"/>
      <c r="VO91" s="22"/>
      <c r="VP91" s="22"/>
      <c r="VQ91" s="22"/>
      <c r="VR91" s="22"/>
      <c r="VS91" s="22"/>
      <c r="VT91" s="22"/>
      <c r="VU91" s="22"/>
      <c r="VV91" s="22"/>
      <c r="VW91" s="22"/>
      <c r="VX91" s="22"/>
      <c r="VY91" s="22"/>
      <c r="VZ91" s="22"/>
      <c r="WA91" s="22"/>
      <c r="WB91" s="22"/>
      <c r="WC91" s="22"/>
      <c r="WD91" s="22"/>
      <c r="WE91" s="22"/>
      <c r="WF91" s="22"/>
      <c r="WG91" s="22"/>
      <c r="WH91" s="22"/>
      <c r="WI91" s="22"/>
      <c r="WJ91" s="22"/>
      <c r="WK91" s="22"/>
      <c r="WL91" s="22"/>
      <c r="WM91" s="22"/>
      <c r="WN91" s="22"/>
      <c r="WO91" s="22"/>
      <c r="WP91" s="22"/>
      <c r="WQ91" s="22"/>
      <c r="WR91" s="22"/>
      <c r="WS91" s="22"/>
      <c r="WT91" s="22"/>
      <c r="WU91" s="22"/>
      <c r="WV91" s="22"/>
      <c r="WW91" s="22"/>
      <c r="WX91" s="22"/>
      <c r="WY91" s="22"/>
      <c r="WZ91" s="22"/>
      <c r="XA91" s="22"/>
      <c r="XB91" s="22"/>
      <c r="XC91" s="22"/>
      <c r="XD91" s="22"/>
      <c r="XE91" s="22"/>
      <c r="XF91" s="22"/>
      <c r="XG91" s="22"/>
      <c r="XH91" s="22"/>
      <c r="XI91" s="22"/>
      <c r="XJ91" s="22"/>
      <c r="XK91" s="22"/>
      <c r="XL91" s="22"/>
      <c r="XM91" s="22"/>
      <c r="XN91" s="22"/>
      <c r="XO91" s="22"/>
      <c r="XP91" s="22"/>
      <c r="XQ91" s="22"/>
      <c r="XR91" s="22"/>
      <c r="XS91" s="22"/>
      <c r="XT91" s="22"/>
      <c r="XU91" s="22"/>
      <c r="XV91" s="22"/>
      <c r="XW91" s="22"/>
      <c r="XX91" s="22"/>
      <c r="XY91" s="22"/>
      <c r="XZ91" s="22"/>
      <c r="YA91" s="22"/>
      <c r="YB91" s="22"/>
      <c r="YC91" s="22"/>
      <c r="YD91" s="22"/>
      <c r="YE91" s="22"/>
      <c r="YF91" s="22"/>
      <c r="YG91" s="22"/>
      <c r="YH91" s="22"/>
      <c r="YI91" s="22"/>
      <c r="YJ91" s="22"/>
      <c r="YK91" s="22"/>
      <c r="YL91" s="22"/>
      <c r="YM91" s="22"/>
      <c r="YN91" s="22"/>
      <c r="YO91" s="22"/>
      <c r="YP91" s="22"/>
      <c r="YQ91" s="22"/>
      <c r="YR91" s="22"/>
      <c r="YS91" s="22"/>
      <c r="YT91" s="22"/>
      <c r="YU91" s="22"/>
      <c r="YV91" s="22"/>
      <c r="YW91" s="22"/>
      <c r="YX91" s="22"/>
      <c r="YY91" s="22"/>
      <c r="YZ91" s="22"/>
      <c r="ZA91" s="22"/>
      <c r="ZB91" s="22"/>
      <c r="ZC91" s="22"/>
      <c r="ZD91" s="22"/>
      <c r="ZE91" s="22"/>
      <c r="ZF91" s="22"/>
      <c r="ZG91" s="22"/>
      <c r="ZH91" s="22"/>
      <c r="ZI91" s="22"/>
      <c r="ZJ91" s="22"/>
      <c r="ZK91" s="22"/>
      <c r="ZL91" s="22"/>
      <c r="ZM91" s="22"/>
      <c r="ZN91" s="22"/>
      <c r="ZO91" s="22"/>
      <c r="ZP91" s="22"/>
      <c r="ZQ91" s="22"/>
      <c r="ZR91" s="22"/>
      <c r="ZS91" s="22"/>
      <c r="ZT91" s="22"/>
      <c r="ZU91" s="22"/>
      <c r="ZV91" s="22"/>
      <c r="ZW91" s="22"/>
      <c r="ZX91" s="22"/>
      <c r="ZY91" s="22"/>
      <c r="ZZ91" s="22"/>
      <c r="AAA91" s="22"/>
      <c r="AAB91" s="22"/>
      <c r="AAC91" s="22"/>
      <c r="AAD91" s="22"/>
      <c r="AAE91" s="22"/>
      <c r="AAF91" s="22"/>
      <c r="AAG91" s="22"/>
      <c r="AAH91" s="22"/>
      <c r="AAI91" s="22"/>
      <c r="AAJ91" s="22"/>
      <c r="AAK91" s="22"/>
      <c r="AAL91" s="22"/>
      <c r="AAM91" s="22"/>
      <c r="AAN91" s="22"/>
      <c r="AAO91" s="22"/>
      <c r="AAP91" s="22"/>
      <c r="AAQ91" s="22"/>
      <c r="AAR91" s="22"/>
      <c r="AAS91" s="22"/>
      <c r="AAT91" s="22"/>
      <c r="AAU91" s="22"/>
      <c r="AAV91" s="22"/>
      <c r="AAW91" s="22"/>
      <c r="AAX91" s="22"/>
      <c r="AAY91" s="22"/>
      <c r="AAZ91" s="22"/>
      <c r="ABA91" s="22"/>
      <c r="ABB91" s="22"/>
      <c r="ABC91" s="22"/>
      <c r="ABD91" s="22"/>
      <c r="ABE91" s="22"/>
      <c r="ABF91" s="22"/>
      <c r="ABG91" s="22"/>
      <c r="ABH91" s="22"/>
      <c r="ABI91" s="22"/>
      <c r="ABJ91" s="22"/>
      <c r="ABK91" s="22"/>
      <c r="ABL91" s="22"/>
      <c r="ABM91" s="22"/>
      <c r="ABN91" s="22"/>
      <c r="ABO91" s="22"/>
      <c r="ABP91" s="22"/>
      <c r="ABQ91" s="22"/>
      <c r="ABR91" s="22"/>
      <c r="ABS91" s="22"/>
      <c r="ABT91" s="22"/>
      <c r="ABU91" s="22"/>
      <c r="ABV91" s="22"/>
      <c r="ABW91" s="22"/>
      <c r="ABX91" s="22"/>
      <c r="ABY91" s="22"/>
      <c r="ABZ91" s="22"/>
      <c r="ACA91" s="22"/>
      <c r="ACB91" s="22"/>
      <c r="ACC91" s="22"/>
      <c r="ACD91" s="22"/>
      <c r="ACE91" s="22"/>
      <c r="ACF91" s="22"/>
      <c r="ACG91" s="22"/>
      <c r="ACH91" s="22"/>
      <c r="ACI91" s="22"/>
      <c r="ACJ91" s="22"/>
      <c r="ACK91" s="22"/>
      <c r="ACL91" s="22"/>
      <c r="ACM91" s="22"/>
      <c r="ACN91" s="22"/>
      <c r="ACO91" s="22"/>
      <c r="ACP91" s="22"/>
      <c r="ACQ91" s="22"/>
      <c r="ACR91" s="22"/>
      <c r="ACS91" s="22"/>
      <c r="ACT91" s="22"/>
      <c r="ACU91" s="22"/>
      <c r="ACV91" s="22"/>
      <c r="ACW91" s="22"/>
      <c r="ACX91" s="22"/>
      <c r="ACY91" s="22"/>
      <c r="ACZ91" s="22"/>
      <c r="ADA91" s="22"/>
      <c r="ADB91" s="22"/>
      <c r="ADC91" s="22"/>
      <c r="ADD91" s="22"/>
      <c r="ADE91" s="22"/>
      <c r="ADF91" s="22"/>
      <c r="ADG91" s="22"/>
      <c r="ADH91" s="22"/>
      <c r="ADI91" s="22"/>
      <c r="ADJ91" s="22"/>
      <c r="ADK91" s="22"/>
      <c r="ADL91" s="22"/>
      <c r="ADM91" s="22"/>
      <c r="ADN91" s="22"/>
      <c r="ADO91" s="22"/>
      <c r="ADP91" s="22"/>
      <c r="ADQ91" s="22"/>
      <c r="ADR91" s="22"/>
      <c r="ADS91" s="22"/>
      <c r="ADT91" s="22"/>
      <c r="ADU91" s="22"/>
      <c r="ADV91" s="22"/>
      <c r="ADW91" s="22"/>
      <c r="ADX91" s="22"/>
      <c r="ADY91" s="22"/>
      <c r="ADZ91" s="22"/>
      <c r="AEA91" s="22"/>
      <c r="AEB91" s="22"/>
      <c r="AEC91" s="22"/>
      <c r="AED91" s="22"/>
      <c r="AEE91" s="22"/>
      <c r="AEF91" s="22"/>
      <c r="AEG91" s="22"/>
      <c r="AEH91" s="22"/>
      <c r="AEI91" s="22"/>
      <c r="AEJ91" s="22"/>
      <c r="AEK91" s="22"/>
      <c r="AEL91" s="22"/>
      <c r="AEM91" s="22"/>
      <c r="AEN91" s="22"/>
      <c r="AEO91" s="22"/>
      <c r="AEP91" s="22"/>
      <c r="AEQ91" s="22"/>
      <c r="AER91" s="22"/>
      <c r="AES91" s="22"/>
      <c r="AET91" s="22"/>
      <c r="AEU91" s="22"/>
      <c r="AEV91" s="22"/>
      <c r="AEW91" s="22"/>
      <c r="AEX91" s="22"/>
      <c r="AEY91" s="22"/>
      <c r="AEZ91" s="22"/>
      <c r="AFA91" s="22"/>
      <c r="AFB91" s="22"/>
      <c r="AFC91" s="22"/>
      <c r="AFD91" s="22"/>
      <c r="AFE91" s="22"/>
      <c r="AFF91" s="22"/>
      <c r="AFG91" s="22"/>
      <c r="AFH91" s="22"/>
      <c r="AFI91" s="22"/>
      <c r="AFJ91" s="22"/>
      <c r="AFK91" s="22"/>
      <c r="AFL91" s="22"/>
      <c r="AFM91" s="22"/>
      <c r="AFN91" s="22"/>
      <c r="AFO91" s="22"/>
      <c r="AFP91" s="22"/>
      <c r="AFQ91" s="22"/>
      <c r="AFR91" s="22"/>
      <c r="AFS91" s="22"/>
      <c r="AFT91" s="22"/>
      <c r="AFU91" s="22"/>
      <c r="AFV91" s="22"/>
      <c r="AFW91" s="22"/>
      <c r="AFX91" s="22"/>
      <c r="AFY91" s="22"/>
      <c r="AFZ91" s="22"/>
      <c r="AGA91" s="22"/>
      <c r="AGB91" s="22"/>
      <c r="AGC91" s="22"/>
      <c r="AGD91" s="22"/>
      <c r="AGE91" s="22"/>
      <c r="AGF91" s="22"/>
      <c r="AGG91" s="22"/>
      <c r="AGH91" s="22"/>
      <c r="AGI91" s="22"/>
      <c r="AGJ91" s="22"/>
      <c r="AGK91" s="22"/>
      <c r="AGL91" s="22"/>
      <c r="AGM91" s="22"/>
      <c r="AGN91" s="22"/>
      <c r="AGO91" s="22"/>
      <c r="AGP91" s="22"/>
      <c r="AGQ91" s="22"/>
      <c r="AGR91" s="22"/>
      <c r="AGS91" s="22"/>
      <c r="AGT91" s="22"/>
      <c r="AGU91" s="22"/>
      <c r="AGV91" s="22"/>
      <c r="AGW91" s="22"/>
      <c r="AGX91" s="22"/>
      <c r="AGY91" s="22"/>
      <c r="AGZ91" s="22"/>
      <c r="AHA91" s="22"/>
      <c r="AHB91" s="22"/>
      <c r="AHC91" s="22"/>
      <c r="AHD91" s="22"/>
      <c r="AHE91" s="22"/>
      <c r="AHF91" s="22"/>
      <c r="AHG91" s="22"/>
      <c r="AHH91" s="22"/>
      <c r="AHI91" s="22"/>
      <c r="AHJ91" s="22"/>
      <c r="AHK91" s="22"/>
      <c r="AHL91" s="22"/>
      <c r="AHM91" s="22"/>
      <c r="AHN91" s="22"/>
      <c r="AHO91" s="22"/>
      <c r="AHP91" s="22"/>
      <c r="AHQ91" s="22"/>
      <c r="AHR91" s="22"/>
      <c r="AHS91" s="22"/>
      <c r="AHT91" s="22"/>
      <c r="AHU91" s="22"/>
      <c r="AHV91" s="22"/>
      <c r="AHW91" s="22"/>
      <c r="AHX91" s="22"/>
      <c r="AHY91" s="22"/>
      <c r="AHZ91" s="22"/>
      <c r="AIA91" s="22"/>
      <c r="AIB91" s="22"/>
      <c r="AIC91" s="22"/>
      <c r="AID91" s="22"/>
      <c r="AIE91" s="22"/>
      <c r="AIF91" s="22"/>
      <c r="AIG91" s="22"/>
      <c r="AIH91" s="22"/>
      <c r="AII91" s="22"/>
      <c r="AIJ91" s="22"/>
      <c r="AIK91" s="22"/>
      <c r="AIL91" s="22"/>
      <c r="AIM91" s="22"/>
      <c r="AIN91" s="22"/>
      <c r="AIO91" s="22"/>
      <c r="AIP91" s="22"/>
      <c r="AIQ91" s="22"/>
      <c r="AIR91" s="22"/>
      <c r="AIS91" s="22"/>
      <c r="AIT91" s="22"/>
      <c r="AIU91" s="22"/>
      <c r="AIV91" s="22"/>
      <c r="AIW91" s="22"/>
      <c r="AIX91" s="22"/>
      <c r="AIY91" s="22"/>
      <c r="AIZ91" s="22"/>
      <c r="AJA91" s="22"/>
      <c r="AJB91" s="22"/>
      <c r="AJC91" s="22"/>
      <c r="AJD91" s="22"/>
      <c r="AJE91" s="22"/>
      <c r="AJF91" s="22"/>
      <c r="AJG91" s="22"/>
      <c r="AJH91" s="22"/>
      <c r="AJI91" s="22"/>
      <c r="AJJ91" s="22"/>
      <c r="AJK91" s="22"/>
      <c r="AJL91" s="22"/>
      <c r="AJM91" s="22"/>
      <c r="AJN91" s="22"/>
      <c r="AJO91" s="22"/>
      <c r="AJP91" s="22"/>
      <c r="AJQ91" s="22"/>
      <c r="AJR91" s="22"/>
      <c r="AJS91" s="22"/>
      <c r="AJT91" s="22"/>
      <c r="AJU91" s="22"/>
      <c r="AJV91" s="22"/>
      <c r="AJW91" s="22"/>
      <c r="AJX91" s="22"/>
      <c r="AJY91" s="22"/>
      <c r="AJZ91" s="22"/>
      <c r="AKA91" s="22"/>
      <c r="AKB91" s="22"/>
      <c r="AKC91" s="22"/>
      <c r="AKD91" s="22"/>
      <c r="AKE91" s="22"/>
      <c r="AKF91" s="22"/>
      <c r="AKG91" s="22"/>
      <c r="AKH91" s="22"/>
      <c r="AKI91" s="22"/>
      <c r="AKJ91" s="22"/>
      <c r="AKK91" s="22"/>
      <c r="AKL91" s="22"/>
      <c r="AKM91" s="22"/>
      <c r="AKN91" s="22"/>
      <c r="AKO91" s="22"/>
      <c r="AKP91" s="22"/>
      <c r="AKQ91" s="22"/>
      <c r="AKR91" s="22"/>
      <c r="AKS91" s="22"/>
      <c r="AKT91" s="22"/>
      <c r="AKU91" s="22"/>
      <c r="AKV91" s="22"/>
      <c r="AKW91" s="22"/>
      <c r="AKX91" s="22"/>
      <c r="AKY91" s="22"/>
      <c r="AKZ91" s="22"/>
      <c r="ALA91" s="22"/>
      <c r="ALB91" s="22"/>
      <c r="ALC91" s="22"/>
      <c r="ALD91" s="22"/>
      <c r="ALE91" s="22"/>
      <c r="ALF91" s="22"/>
      <c r="ALG91" s="22"/>
      <c r="ALH91" s="22"/>
      <c r="ALI91" s="22"/>
      <c r="ALJ91" s="22"/>
      <c r="ALK91" s="22"/>
      <c r="ALL91" s="22"/>
      <c r="ALM91" s="22"/>
      <c r="ALN91" s="22"/>
      <c r="ALO91" s="22"/>
      <c r="ALP91" s="22"/>
      <c r="ALQ91" s="22"/>
      <c r="ALR91" s="22"/>
      <c r="ALS91" s="22"/>
      <c r="ALT91" s="22"/>
      <c r="ALU91" s="22"/>
      <c r="ALV91" s="22"/>
      <c r="ALW91" s="22"/>
      <c r="ALX91" s="22"/>
      <c r="ALY91" s="22"/>
      <c r="ALZ91" s="22"/>
      <c r="AMA91" s="22"/>
      <c r="AMB91" s="22"/>
      <c r="AMC91" s="22"/>
      <c r="AMD91" s="22"/>
      <c r="AME91" s="22"/>
      <c r="AMF91" s="22"/>
      <c r="AMG91" s="22"/>
      <c r="AMH91" s="22"/>
      <c r="AMI91" s="22"/>
      <c r="AMJ91" s="22"/>
      <c r="AMK91" s="22"/>
      <c r="AML91" s="22"/>
      <c r="AMM91" s="22"/>
      <c r="AMN91" s="22"/>
      <c r="AMO91" s="22"/>
      <c r="AMP91" s="22"/>
      <c r="AMQ91" s="22"/>
      <c r="AMR91" s="22"/>
      <c r="AMS91" s="22"/>
      <c r="AMT91" s="22"/>
      <c r="AMU91" s="22"/>
      <c r="AMV91" s="22"/>
      <c r="AMW91" s="22"/>
      <c r="AMX91" s="22"/>
      <c r="AMY91" s="22"/>
      <c r="AMZ91" s="22"/>
      <c r="ANA91" s="22"/>
      <c r="ANB91" s="22"/>
      <c r="ANC91" s="22"/>
      <c r="AND91" s="22"/>
      <c r="ANE91" s="22"/>
      <c r="ANF91" s="22"/>
      <c r="ANG91" s="22"/>
      <c r="ANH91" s="22"/>
      <c r="ANI91" s="22"/>
      <c r="ANJ91" s="22"/>
      <c r="ANK91" s="22"/>
      <c r="ANL91" s="22"/>
      <c r="ANM91" s="22"/>
      <c r="ANN91" s="22"/>
      <c r="ANO91" s="22"/>
      <c r="ANP91" s="22"/>
      <c r="ANQ91" s="22"/>
      <c r="ANR91" s="22"/>
      <c r="ANS91" s="22"/>
      <c r="ANT91" s="22"/>
      <c r="ANU91" s="22"/>
      <c r="ANV91" s="22"/>
      <c r="ANW91" s="22"/>
      <c r="ANX91" s="22"/>
      <c r="ANY91" s="22"/>
      <c r="ANZ91" s="22"/>
      <c r="AOA91" s="22"/>
      <c r="AOB91" s="22"/>
      <c r="AOC91" s="22"/>
      <c r="AOD91" s="22"/>
      <c r="AOE91" s="22"/>
      <c r="AOF91" s="22"/>
      <c r="AOG91" s="22"/>
      <c r="AOH91" s="22"/>
      <c r="AOI91" s="22"/>
      <c r="AOJ91" s="22"/>
      <c r="AOK91" s="22"/>
      <c r="AOL91" s="22"/>
      <c r="AOM91" s="22"/>
      <c r="AON91" s="22"/>
      <c r="AOO91" s="22"/>
      <c r="AOP91" s="22"/>
      <c r="AOQ91" s="22"/>
      <c r="AOR91" s="22"/>
      <c r="AOS91" s="22"/>
      <c r="AOT91" s="22"/>
      <c r="AOU91" s="22"/>
      <c r="AOV91" s="22"/>
      <c r="AOW91" s="22"/>
      <c r="AOX91" s="22"/>
      <c r="AOY91" s="22"/>
      <c r="AOZ91" s="22"/>
      <c r="APA91" s="22"/>
      <c r="APB91" s="22"/>
      <c r="APC91" s="22"/>
      <c r="APD91" s="22"/>
      <c r="APE91" s="22"/>
      <c r="APF91" s="22"/>
      <c r="APG91" s="22"/>
      <c r="APH91" s="22"/>
      <c r="API91" s="22"/>
      <c r="APJ91" s="22"/>
      <c r="APK91" s="22"/>
      <c r="APL91" s="22"/>
      <c r="APM91" s="22"/>
      <c r="APN91" s="22"/>
      <c r="APO91" s="22"/>
      <c r="APP91" s="22"/>
      <c r="APQ91" s="22"/>
      <c r="APR91" s="22"/>
      <c r="APS91" s="22"/>
      <c r="APT91" s="22"/>
      <c r="APU91" s="22"/>
      <c r="APV91" s="22"/>
      <c r="APW91" s="22"/>
      <c r="APX91" s="22"/>
      <c r="APY91" s="22"/>
      <c r="APZ91" s="22"/>
      <c r="AQA91" s="22"/>
      <c r="AQB91" s="22"/>
      <c r="AQC91" s="22"/>
      <c r="AQD91" s="22"/>
      <c r="AQE91" s="22"/>
      <c r="AQF91" s="22"/>
      <c r="AQG91" s="22"/>
      <c r="AQH91" s="22"/>
      <c r="AQI91" s="22"/>
      <c r="AQJ91" s="22"/>
      <c r="AQK91" s="22"/>
      <c r="AQL91" s="22"/>
      <c r="AQM91" s="22"/>
      <c r="AQN91" s="22"/>
      <c r="AQO91" s="22"/>
      <c r="AQP91" s="22"/>
      <c r="AQQ91" s="22"/>
      <c r="AQR91" s="22"/>
      <c r="AQS91" s="22"/>
      <c r="AQT91" s="22"/>
      <c r="AQU91" s="22"/>
      <c r="AQV91" s="22"/>
      <c r="AQW91" s="22"/>
      <c r="AQX91" s="22"/>
      <c r="AQY91" s="22"/>
      <c r="AQZ91" s="22"/>
    </row>
    <row r="92" spans="1:1144" s="11" customFormat="1" ht="41.25" customHeight="1">
      <c r="A92" s="207"/>
      <c r="B92" s="208"/>
      <c r="C92" s="323"/>
      <c r="D92" s="323"/>
      <c r="E92" s="230">
        <v>42736</v>
      </c>
      <c r="F92" s="230">
        <v>43100</v>
      </c>
      <c r="G92" s="201" t="s">
        <v>225</v>
      </c>
      <c r="H92" s="195">
        <f>H97+H103+H109+H115+H121+H129+H144+H152+H162+H165+H183+H196+H201+H207</f>
        <v>1344800</v>
      </c>
      <c r="I92" s="195">
        <f>I97+I103+I109+I115+I121+I129+I144+I152+I162+I165+I183+I196+I201+I207+I208+I210</f>
        <v>438551716.68000001</v>
      </c>
      <c r="J92" s="195">
        <f>J97+J103+J109+J115+J121+J129+J144+J152+J162+J165+J183+J196+J201+J207+J208+J210</f>
        <v>95205101.809999987</v>
      </c>
      <c r="K92" s="195">
        <f>K97+K103+K109+K115+K121+K129+K144+K152+K162+K165+K183+K196+K201+K207</f>
        <v>0</v>
      </c>
      <c r="L92" s="195">
        <f>L97+L103+L109+L115+L121+L129+L144+L152+L162+L165+L183+L196+L201+L207+L210</f>
        <v>1343487.62</v>
      </c>
      <c r="M92" s="195">
        <f>M97+M115+M121+M144+M152+M196+M208</f>
        <v>432435429.06</v>
      </c>
      <c r="N92" s="195">
        <f>N103+N109+N115+N121+N129+N144+N152+N165+N183+N201+N207+N210</f>
        <v>94641035.25</v>
      </c>
      <c r="O92" s="195">
        <f>O97+O103+O109+O115+O121+O129+O144+O152+O162+O165+O183+O196+O201+O207</f>
        <v>0</v>
      </c>
      <c r="P92" s="195">
        <f>P97+P103+P109+P115+P121+P129+P144+P152+P162+P165+P183+P196+P201+P207</f>
        <v>1343487.62</v>
      </c>
      <c r="Q92" s="195">
        <f>Q97+Q103+Q109+Q115+Q121+Q129+Q144+Q152+Q162+Q165+Q183+Q196+Q201+Q207</f>
        <v>432435429.06</v>
      </c>
      <c r="R92" s="195">
        <f>R103+R109+R115+R121+R129+R144+R152+R162+R165+R183+R201+R207+R209+R210</f>
        <v>94641035.25</v>
      </c>
      <c r="S92" s="195">
        <f>S97+S103+S109+S115+S121+S129+S144+S152+S162+S165+S183+S196+S201+S207</f>
        <v>0</v>
      </c>
      <c r="T92" s="187"/>
      <c r="U92" s="187"/>
      <c r="V92" s="190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  <c r="IV92" s="22"/>
      <c r="IW92" s="22"/>
      <c r="IX92" s="22"/>
      <c r="IY92" s="22"/>
      <c r="IZ92" s="22"/>
      <c r="JA92" s="22"/>
      <c r="JB92" s="22"/>
      <c r="JC92" s="22"/>
      <c r="JD92" s="22"/>
      <c r="JE92" s="22"/>
      <c r="JF92" s="22"/>
      <c r="JG92" s="22"/>
      <c r="JH92" s="22"/>
      <c r="JI92" s="22"/>
      <c r="JJ92" s="22"/>
      <c r="JK92" s="22"/>
      <c r="JL92" s="22"/>
      <c r="JM92" s="22"/>
      <c r="JN92" s="22"/>
      <c r="JO92" s="22"/>
      <c r="JP92" s="22"/>
      <c r="JQ92" s="22"/>
      <c r="JR92" s="22"/>
      <c r="JS92" s="22"/>
      <c r="JT92" s="22"/>
      <c r="JU92" s="22"/>
      <c r="JV92" s="22"/>
      <c r="JW92" s="22"/>
      <c r="JX92" s="22"/>
      <c r="JY92" s="22"/>
      <c r="JZ92" s="22"/>
      <c r="KA92" s="22"/>
      <c r="KB92" s="22"/>
      <c r="KC92" s="22"/>
      <c r="KD92" s="22"/>
      <c r="KE92" s="22"/>
      <c r="KF92" s="22"/>
      <c r="KG92" s="22"/>
      <c r="KH92" s="22"/>
      <c r="KI92" s="22"/>
      <c r="KJ92" s="22"/>
      <c r="KK92" s="22"/>
      <c r="KL92" s="22"/>
      <c r="KM92" s="22"/>
      <c r="KN92" s="22"/>
      <c r="KO92" s="22"/>
      <c r="KP92" s="22"/>
      <c r="KQ92" s="22"/>
      <c r="KR92" s="22"/>
      <c r="KS92" s="22"/>
      <c r="KT92" s="22"/>
      <c r="KU92" s="22"/>
      <c r="KV92" s="22"/>
      <c r="KW92" s="22"/>
      <c r="KX92" s="22"/>
      <c r="KY92" s="22"/>
      <c r="KZ92" s="22"/>
      <c r="LA92" s="22"/>
      <c r="LB92" s="22"/>
      <c r="LC92" s="22"/>
      <c r="LD92" s="22"/>
      <c r="LE92" s="22"/>
      <c r="LF92" s="22"/>
      <c r="LG92" s="22"/>
      <c r="LH92" s="22"/>
      <c r="LI92" s="22"/>
      <c r="LJ92" s="22"/>
      <c r="LK92" s="22"/>
      <c r="LL92" s="22"/>
      <c r="LM92" s="22"/>
      <c r="LN92" s="22"/>
      <c r="LO92" s="22"/>
      <c r="LP92" s="22"/>
      <c r="LQ92" s="22"/>
      <c r="LR92" s="22"/>
      <c r="LS92" s="22"/>
      <c r="LT92" s="22"/>
      <c r="LU92" s="22"/>
      <c r="LV92" s="22"/>
      <c r="LW92" s="22"/>
      <c r="LX92" s="22"/>
      <c r="LY92" s="22"/>
      <c r="LZ92" s="22"/>
      <c r="MA92" s="22"/>
      <c r="MB92" s="22"/>
      <c r="MC92" s="22"/>
      <c r="MD92" s="22"/>
      <c r="ME92" s="22"/>
      <c r="MF92" s="22"/>
      <c r="MG92" s="22"/>
      <c r="MH92" s="22"/>
      <c r="MI92" s="22"/>
      <c r="MJ92" s="22"/>
      <c r="MK92" s="22"/>
      <c r="ML92" s="22"/>
      <c r="MM92" s="22"/>
      <c r="MN92" s="22"/>
      <c r="MO92" s="22"/>
      <c r="MP92" s="22"/>
      <c r="MQ92" s="22"/>
      <c r="MR92" s="22"/>
      <c r="MS92" s="22"/>
      <c r="MT92" s="22"/>
      <c r="MU92" s="22"/>
      <c r="MV92" s="22"/>
      <c r="MW92" s="22"/>
      <c r="MX92" s="22"/>
      <c r="MY92" s="22"/>
      <c r="MZ92" s="22"/>
      <c r="NA92" s="22"/>
      <c r="NB92" s="22"/>
      <c r="NC92" s="22"/>
      <c r="ND92" s="22"/>
      <c r="NE92" s="22"/>
      <c r="NF92" s="22"/>
      <c r="NG92" s="22"/>
      <c r="NH92" s="22"/>
      <c r="NI92" s="22"/>
      <c r="NJ92" s="22"/>
      <c r="NK92" s="22"/>
      <c r="NL92" s="22"/>
      <c r="NM92" s="22"/>
      <c r="NN92" s="22"/>
      <c r="NO92" s="22"/>
      <c r="NP92" s="22"/>
      <c r="NQ92" s="22"/>
      <c r="NR92" s="22"/>
      <c r="NS92" s="22"/>
      <c r="NT92" s="22"/>
      <c r="NU92" s="22"/>
      <c r="NV92" s="22"/>
      <c r="NW92" s="22"/>
      <c r="NX92" s="22"/>
      <c r="NY92" s="22"/>
      <c r="NZ92" s="22"/>
      <c r="OA92" s="22"/>
      <c r="OB92" s="22"/>
      <c r="OC92" s="22"/>
      <c r="OD92" s="22"/>
      <c r="OE92" s="22"/>
      <c r="OF92" s="22"/>
      <c r="OG92" s="22"/>
      <c r="OH92" s="22"/>
      <c r="OI92" s="22"/>
      <c r="OJ92" s="22"/>
      <c r="OK92" s="22"/>
      <c r="OL92" s="22"/>
      <c r="OM92" s="22"/>
      <c r="ON92" s="22"/>
      <c r="OO92" s="22"/>
      <c r="OP92" s="22"/>
      <c r="OQ92" s="22"/>
      <c r="OR92" s="22"/>
      <c r="OS92" s="22"/>
      <c r="OT92" s="22"/>
      <c r="OU92" s="22"/>
      <c r="OV92" s="22"/>
      <c r="OW92" s="22"/>
      <c r="OX92" s="22"/>
      <c r="OY92" s="22"/>
      <c r="OZ92" s="22"/>
      <c r="PA92" s="22"/>
      <c r="PB92" s="22"/>
      <c r="PC92" s="22"/>
      <c r="PD92" s="22"/>
      <c r="PE92" s="22"/>
      <c r="PF92" s="22"/>
      <c r="PG92" s="22"/>
      <c r="PH92" s="22"/>
      <c r="PI92" s="22"/>
      <c r="PJ92" s="22"/>
      <c r="PK92" s="22"/>
      <c r="PL92" s="22"/>
      <c r="PM92" s="22"/>
      <c r="PN92" s="22"/>
      <c r="PO92" s="22"/>
      <c r="PP92" s="22"/>
      <c r="PQ92" s="22"/>
      <c r="PR92" s="22"/>
      <c r="PS92" s="22"/>
      <c r="PT92" s="22"/>
      <c r="PU92" s="22"/>
      <c r="PV92" s="22"/>
      <c r="PW92" s="22"/>
      <c r="PX92" s="22"/>
      <c r="PY92" s="22"/>
      <c r="PZ92" s="22"/>
      <c r="QA92" s="22"/>
      <c r="QB92" s="22"/>
      <c r="QC92" s="22"/>
      <c r="QD92" s="22"/>
      <c r="QE92" s="22"/>
      <c r="QF92" s="22"/>
      <c r="QG92" s="22"/>
      <c r="QH92" s="22"/>
      <c r="QI92" s="22"/>
      <c r="QJ92" s="22"/>
      <c r="QK92" s="22"/>
      <c r="QL92" s="22"/>
      <c r="QM92" s="22"/>
      <c r="QN92" s="22"/>
      <c r="QO92" s="22"/>
      <c r="QP92" s="22"/>
      <c r="QQ92" s="22"/>
      <c r="QR92" s="22"/>
      <c r="QS92" s="22"/>
      <c r="QT92" s="22"/>
      <c r="QU92" s="22"/>
      <c r="QV92" s="22"/>
      <c r="QW92" s="22"/>
      <c r="QX92" s="22"/>
      <c r="QY92" s="22"/>
      <c r="QZ92" s="22"/>
      <c r="RA92" s="22"/>
      <c r="RB92" s="22"/>
      <c r="RC92" s="22"/>
      <c r="RD92" s="22"/>
      <c r="RE92" s="22"/>
      <c r="RF92" s="22"/>
      <c r="RG92" s="22"/>
      <c r="RH92" s="22"/>
      <c r="RI92" s="22"/>
      <c r="RJ92" s="22"/>
      <c r="RK92" s="22"/>
      <c r="RL92" s="22"/>
      <c r="RM92" s="22"/>
      <c r="RN92" s="22"/>
      <c r="RO92" s="22"/>
      <c r="RP92" s="22"/>
      <c r="RQ92" s="22"/>
      <c r="RR92" s="22"/>
      <c r="RS92" s="22"/>
      <c r="RT92" s="22"/>
      <c r="RU92" s="22"/>
      <c r="RV92" s="22"/>
      <c r="RW92" s="22"/>
      <c r="RX92" s="22"/>
      <c r="RY92" s="22"/>
      <c r="RZ92" s="22"/>
      <c r="SA92" s="22"/>
      <c r="SB92" s="22"/>
      <c r="SC92" s="22"/>
      <c r="SD92" s="22"/>
      <c r="SE92" s="22"/>
      <c r="SF92" s="22"/>
      <c r="SG92" s="22"/>
      <c r="SH92" s="22"/>
      <c r="SI92" s="22"/>
      <c r="SJ92" s="22"/>
      <c r="SK92" s="22"/>
      <c r="SL92" s="22"/>
      <c r="SM92" s="22"/>
      <c r="SN92" s="22"/>
      <c r="SO92" s="22"/>
      <c r="SP92" s="22"/>
      <c r="SQ92" s="22"/>
      <c r="SR92" s="22"/>
      <c r="SS92" s="22"/>
      <c r="ST92" s="22"/>
      <c r="SU92" s="22"/>
      <c r="SV92" s="22"/>
      <c r="SW92" s="22"/>
      <c r="SX92" s="22"/>
      <c r="SY92" s="22"/>
      <c r="SZ92" s="22"/>
      <c r="TA92" s="22"/>
      <c r="TB92" s="22"/>
      <c r="TC92" s="22"/>
      <c r="TD92" s="22"/>
      <c r="TE92" s="22"/>
      <c r="TF92" s="22"/>
      <c r="TG92" s="22"/>
      <c r="TH92" s="22"/>
      <c r="TI92" s="22"/>
      <c r="TJ92" s="22"/>
      <c r="TK92" s="22"/>
      <c r="TL92" s="22"/>
      <c r="TM92" s="22"/>
      <c r="TN92" s="22"/>
      <c r="TO92" s="22"/>
      <c r="TP92" s="22"/>
      <c r="TQ92" s="22"/>
      <c r="TR92" s="22"/>
      <c r="TS92" s="22"/>
      <c r="TT92" s="22"/>
      <c r="TU92" s="22"/>
      <c r="TV92" s="22"/>
      <c r="TW92" s="22"/>
      <c r="TX92" s="22"/>
      <c r="TY92" s="22"/>
      <c r="TZ92" s="22"/>
      <c r="UA92" s="22"/>
      <c r="UB92" s="22"/>
      <c r="UC92" s="22"/>
      <c r="UD92" s="22"/>
      <c r="UE92" s="22"/>
      <c r="UF92" s="22"/>
      <c r="UG92" s="22"/>
      <c r="UH92" s="22"/>
      <c r="UI92" s="22"/>
      <c r="UJ92" s="22"/>
      <c r="UK92" s="22"/>
      <c r="UL92" s="22"/>
      <c r="UM92" s="22"/>
      <c r="UN92" s="22"/>
      <c r="UO92" s="22"/>
      <c r="UP92" s="22"/>
      <c r="UQ92" s="22"/>
      <c r="UR92" s="22"/>
      <c r="US92" s="22"/>
      <c r="UT92" s="22"/>
      <c r="UU92" s="22"/>
      <c r="UV92" s="22"/>
      <c r="UW92" s="22"/>
      <c r="UX92" s="22"/>
      <c r="UY92" s="22"/>
      <c r="UZ92" s="22"/>
      <c r="VA92" s="22"/>
      <c r="VB92" s="22"/>
      <c r="VC92" s="22"/>
      <c r="VD92" s="22"/>
      <c r="VE92" s="22"/>
      <c r="VF92" s="22"/>
      <c r="VG92" s="22"/>
      <c r="VH92" s="22"/>
      <c r="VI92" s="22"/>
      <c r="VJ92" s="22"/>
      <c r="VK92" s="22"/>
      <c r="VL92" s="22"/>
      <c r="VM92" s="22"/>
      <c r="VN92" s="22"/>
      <c r="VO92" s="22"/>
      <c r="VP92" s="22"/>
      <c r="VQ92" s="22"/>
      <c r="VR92" s="22"/>
      <c r="VS92" s="22"/>
      <c r="VT92" s="22"/>
      <c r="VU92" s="22"/>
      <c r="VV92" s="22"/>
      <c r="VW92" s="22"/>
      <c r="VX92" s="22"/>
      <c r="VY92" s="22"/>
      <c r="VZ92" s="22"/>
      <c r="WA92" s="22"/>
      <c r="WB92" s="22"/>
      <c r="WC92" s="22"/>
      <c r="WD92" s="22"/>
      <c r="WE92" s="22"/>
      <c r="WF92" s="22"/>
      <c r="WG92" s="22"/>
      <c r="WH92" s="22"/>
      <c r="WI92" s="22"/>
      <c r="WJ92" s="22"/>
      <c r="WK92" s="22"/>
      <c r="WL92" s="22"/>
      <c r="WM92" s="22"/>
      <c r="WN92" s="22"/>
      <c r="WO92" s="22"/>
      <c r="WP92" s="22"/>
      <c r="WQ92" s="22"/>
      <c r="WR92" s="22"/>
      <c r="WS92" s="22"/>
      <c r="WT92" s="22"/>
      <c r="WU92" s="22"/>
      <c r="WV92" s="22"/>
      <c r="WW92" s="22"/>
      <c r="WX92" s="22"/>
      <c r="WY92" s="22"/>
      <c r="WZ92" s="22"/>
      <c r="XA92" s="22"/>
      <c r="XB92" s="22"/>
      <c r="XC92" s="22"/>
      <c r="XD92" s="22"/>
      <c r="XE92" s="22"/>
      <c r="XF92" s="22"/>
      <c r="XG92" s="22"/>
      <c r="XH92" s="22"/>
      <c r="XI92" s="22"/>
      <c r="XJ92" s="22"/>
      <c r="XK92" s="22"/>
      <c r="XL92" s="22"/>
      <c r="XM92" s="22"/>
      <c r="XN92" s="22"/>
      <c r="XO92" s="22"/>
      <c r="XP92" s="22"/>
      <c r="XQ92" s="22"/>
      <c r="XR92" s="22"/>
      <c r="XS92" s="22"/>
      <c r="XT92" s="22"/>
      <c r="XU92" s="22"/>
      <c r="XV92" s="22"/>
      <c r="XW92" s="22"/>
      <c r="XX92" s="22"/>
      <c r="XY92" s="22"/>
      <c r="XZ92" s="22"/>
      <c r="YA92" s="22"/>
      <c r="YB92" s="22"/>
      <c r="YC92" s="22"/>
      <c r="YD92" s="22"/>
      <c r="YE92" s="22"/>
      <c r="YF92" s="22"/>
      <c r="YG92" s="22"/>
      <c r="YH92" s="22"/>
      <c r="YI92" s="22"/>
      <c r="YJ92" s="22"/>
      <c r="YK92" s="22"/>
      <c r="YL92" s="22"/>
      <c r="YM92" s="22"/>
      <c r="YN92" s="22"/>
      <c r="YO92" s="22"/>
      <c r="YP92" s="22"/>
      <c r="YQ92" s="22"/>
      <c r="YR92" s="22"/>
      <c r="YS92" s="22"/>
      <c r="YT92" s="22"/>
      <c r="YU92" s="22"/>
      <c r="YV92" s="22"/>
      <c r="YW92" s="22"/>
      <c r="YX92" s="22"/>
      <c r="YY92" s="22"/>
      <c r="YZ92" s="22"/>
      <c r="ZA92" s="22"/>
      <c r="ZB92" s="22"/>
      <c r="ZC92" s="22"/>
      <c r="ZD92" s="22"/>
      <c r="ZE92" s="22"/>
      <c r="ZF92" s="22"/>
      <c r="ZG92" s="22"/>
      <c r="ZH92" s="22"/>
      <c r="ZI92" s="22"/>
      <c r="ZJ92" s="22"/>
      <c r="ZK92" s="22"/>
      <c r="ZL92" s="22"/>
      <c r="ZM92" s="22"/>
      <c r="ZN92" s="22"/>
      <c r="ZO92" s="22"/>
      <c r="ZP92" s="22"/>
      <c r="ZQ92" s="22"/>
      <c r="ZR92" s="22"/>
      <c r="ZS92" s="22"/>
      <c r="ZT92" s="22"/>
      <c r="ZU92" s="22"/>
      <c r="ZV92" s="22"/>
      <c r="ZW92" s="22"/>
      <c r="ZX92" s="22"/>
      <c r="ZY92" s="22"/>
      <c r="ZZ92" s="22"/>
      <c r="AAA92" s="22"/>
      <c r="AAB92" s="22"/>
      <c r="AAC92" s="22"/>
      <c r="AAD92" s="22"/>
      <c r="AAE92" s="22"/>
      <c r="AAF92" s="22"/>
      <c r="AAG92" s="22"/>
      <c r="AAH92" s="22"/>
      <c r="AAI92" s="22"/>
      <c r="AAJ92" s="22"/>
      <c r="AAK92" s="22"/>
      <c r="AAL92" s="22"/>
      <c r="AAM92" s="22"/>
      <c r="AAN92" s="22"/>
      <c r="AAO92" s="22"/>
      <c r="AAP92" s="22"/>
      <c r="AAQ92" s="22"/>
      <c r="AAR92" s="22"/>
      <c r="AAS92" s="22"/>
      <c r="AAT92" s="22"/>
      <c r="AAU92" s="22"/>
      <c r="AAV92" s="22"/>
      <c r="AAW92" s="22"/>
      <c r="AAX92" s="22"/>
      <c r="AAY92" s="22"/>
      <c r="AAZ92" s="22"/>
      <c r="ABA92" s="22"/>
      <c r="ABB92" s="22"/>
      <c r="ABC92" s="22"/>
      <c r="ABD92" s="22"/>
      <c r="ABE92" s="22"/>
      <c r="ABF92" s="22"/>
      <c r="ABG92" s="22"/>
      <c r="ABH92" s="22"/>
      <c r="ABI92" s="22"/>
      <c r="ABJ92" s="22"/>
      <c r="ABK92" s="22"/>
      <c r="ABL92" s="22"/>
      <c r="ABM92" s="22"/>
      <c r="ABN92" s="22"/>
      <c r="ABO92" s="22"/>
      <c r="ABP92" s="22"/>
      <c r="ABQ92" s="22"/>
      <c r="ABR92" s="22"/>
      <c r="ABS92" s="22"/>
      <c r="ABT92" s="22"/>
      <c r="ABU92" s="22"/>
      <c r="ABV92" s="22"/>
      <c r="ABW92" s="22"/>
      <c r="ABX92" s="22"/>
      <c r="ABY92" s="22"/>
      <c r="ABZ92" s="22"/>
      <c r="ACA92" s="22"/>
      <c r="ACB92" s="22"/>
      <c r="ACC92" s="22"/>
      <c r="ACD92" s="22"/>
      <c r="ACE92" s="22"/>
      <c r="ACF92" s="22"/>
      <c r="ACG92" s="22"/>
      <c r="ACH92" s="22"/>
      <c r="ACI92" s="22"/>
      <c r="ACJ92" s="22"/>
      <c r="ACK92" s="22"/>
      <c r="ACL92" s="22"/>
      <c r="ACM92" s="22"/>
      <c r="ACN92" s="22"/>
      <c r="ACO92" s="22"/>
      <c r="ACP92" s="22"/>
      <c r="ACQ92" s="22"/>
      <c r="ACR92" s="22"/>
      <c r="ACS92" s="22"/>
      <c r="ACT92" s="22"/>
      <c r="ACU92" s="22"/>
      <c r="ACV92" s="22"/>
      <c r="ACW92" s="22"/>
      <c r="ACX92" s="22"/>
      <c r="ACY92" s="22"/>
      <c r="ACZ92" s="22"/>
      <c r="ADA92" s="22"/>
      <c r="ADB92" s="22"/>
      <c r="ADC92" s="22"/>
      <c r="ADD92" s="22"/>
      <c r="ADE92" s="22"/>
      <c r="ADF92" s="22"/>
      <c r="ADG92" s="22"/>
      <c r="ADH92" s="22"/>
      <c r="ADI92" s="22"/>
      <c r="ADJ92" s="22"/>
      <c r="ADK92" s="22"/>
      <c r="ADL92" s="22"/>
      <c r="ADM92" s="22"/>
      <c r="ADN92" s="22"/>
      <c r="ADO92" s="22"/>
      <c r="ADP92" s="22"/>
      <c r="ADQ92" s="22"/>
      <c r="ADR92" s="22"/>
      <c r="ADS92" s="22"/>
      <c r="ADT92" s="22"/>
      <c r="ADU92" s="22"/>
      <c r="ADV92" s="22"/>
      <c r="ADW92" s="22"/>
      <c r="ADX92" s="22"/>
      <c r="ADY92" s="22"/>
      <c r="ADZ92" s="22"/>
      <c r="AEA92" s="22"/>
      <c r="AEB92" s="22"/>
      <c r="AEC92" s="22"/>
      <c r="AED92" s="22"/>
      <c r="AEE92" s="22"/>
      <c r="AEF92" s="22"/>
      <c r="AEG92" s="22"/>
      <c r="AEH92" s="22"/>
      <c r="AEI92" s="22"/>
      <c r="AEJ92" s="22"/>
      <c r="AEK92" s="22"/>
      <c r="AEL92" s="22"/>
      <c r="AEM92" s="22"/>
      <c r="AEN92" s="22"/>
      <c r="AEO92" s="22"/>
      <c r="AEP92" s="22"/>
      <c r="AEQ92" s="22"/>
      <c r="AER92" s="22"/>
      <c r="AES92" s="22"/>
      <c r="AET92" s="22"/>
      <c r="AEU92" s="22"/>
      <c r="AEV92" s="22"/>
      <c r="AEW92" s="22"/>
      <c r="AEX92" s="22"/>
      <c r="AEY92" s="22"/>
      <c r="AEZ92" s="22"/>
      <c r="AFA92" s="22"/>
      <c r="AFB92" s="22"/>
      <c r="AFC92" s="22"/>
      <c r="AFD92" s="22"/>
      <c r="AFE92" s="22"/>
      <c r="AFF92" s="22"/>
      <c r="AFG92" s="22"/>
      <c r="AFH92" s="22"/>
      <c r="AFI92" s="22"/>
      <c r="AFJ92" s="22"/>
      <c r="AFK92" s="22"/>
      <c r="AFL92" s="22"/>
      <c r="AFM92" s="22"/>
      <c r="AFN92" s="22"/>
      <c r="AFO92" s="22"/>
      <c r="AFP92" s="22"/>
      <c r="AFQ92" s="22"/>
      <c r="AFR92" s="22"/>
      <c r="AFS92" s="22"/>
      <c r="AFT92" s="22"/>
      <c r="AFU92" s="22"/>
      <c r="AFV92" s="22"/>
      <c r="AFW92" s="22"/>
      <c r="AFX92" s="22"/>
      <c r="AFY92" s="22"/>
      <c r="AFZ92" s="22"/>
      <c r="AGA92" s="22"/>
      <c r="AGB92" s="22"/>
      <c r="AGC92" s="22"/>
      <c r="AGD92" s="22"/>
      <c r="AGE92" s="22"/>
      <c r="AGF92" s="22"/>
      <c r="AGG92" s="22"/>
      <c r="AGH92" s="22"/>
      <c r="AGI92" s="22"/>
      <c r="AGJ92" s="22"/>
      <c r="AGK92" s="22"/>
      <c r="AGL92" s="22"/>
      <c r="AGM92" s="22"/>
      <c r="AGN92" s="22"/>
      <c r="AGO92" s="22"/>
      <c r="AGP92" s="22"/>
      <c r="AGQ92" s="22"/>
      <c r="AGR92" s="22"/>
      <c r="AGS92" s="22"/>
      <c r="AGT92" s="22"/>
      <c r="AGU92" s="22"/>
      <c r="AGV92" s="22"/>
      <c r="AGW92" s="22"/>
      <c r="AGX92" s="22"/>
      <c r="AGY92" s="22"/>
      <c r="AGZ92" s="22"/>
      <c r="AHA92" s="22"/>
      <c r="AHB92" s="22"/>
      <c r="AHC92" s="22"/>
      <c r="AHD92" s="22"/>
      <c r="AHE92" s="22"/>
      <c r="AHF92" s="22"/>
      <c r="AHG92" s="22"/>
      <c r="AHH92" s="22"/>
      <c r="AHI92" s="22"/>
      <c r="AHJ92" s="22"/>
      <c r="AHK92" s="22"/>
      <c r="AHL92" s="22"/>
      <c r="AHM92" s="22"/>
      <c r="AHN92" s="22"/>
      <c r="AHO92" s="22"/>
      <c r="AHP92" s="22"/>
      <c r="AHQ92" s="22"/>
      <c r="AHR92" s="22"/>
      <c r="AHS92" s="22"/>
      <c r="AHT92" s="22"/>
      <c r="AHU92" s="22"/>
      <c r="AHV92" s="22"/>
      <c r="AHW92" s="22"/>
      <c r="AHX92" s="22"/>
      <c r="AHY92" s="22"/>
      <c r="AHZ92" s="22"/>
      <c r="AIA92" s="22"/>
      <c r="AIB92" s="22"/>
      <c r="AIC92" s="22"/>
      <c r="AID92" s="22"/>
      <c r="AIE92" s="22"/>
      <c r="AIF92" s="22"/>
      <c r="AIG92" s="22"/>
      <c r="AIH92" s="22"/>
      <c r="AII92" s="22"/>
      <c r="AIJ92" s="22"/>
      <c r="AIK92" s="22"/>
      <c r="AIL92" s="22"/>
      <c r="AIM92" s="22"/>
      <c r="AIN92" s="22"/>
      <c r="AIO92" s="22"/>
      <c r="AIP92" s="22"/>
      <c r="AIQ92" s="22"/>
      <c r="AIR92" s="22"/>
      <c r="AIS92" s="22"/>
      <c r="AIT92" s="22"/>
      <c r="AIU92" s="22"/>
      <c r="AIV92" s="22"/>
      <c r="AIW92" s="22"/>
      <c r="AIX92" s="22"/>
      <c r="AIY92" s="22"/>
      <c r="AIZ92" s="22"/>
      <c r="AJA92" s="22"/>
      <c r="AJB92" s="22"/>
      <c r="AJC92" s="22"/>
      <c r="AJD92" s="22"/>
      <c r="AJE92" s="22"/>
      <c r="AJF92" s="22"/>
      <c r="AJG92" s="22"/>
      <c r="AJH92" s="22"/>
      <c r="AJI92" s="22"/>
      <c r="AJJ92" s="22"/>
      <c r="AJK92" s="22"/>
      <c r="AJL92" s="22"/>
      <c r="AJM92" s="22"/>
      <c r="AJN92" s="22"/>
      <c r="AJO92" s="22"/>
      <c r="AJP92" s="22"/>
      <c r="AJQ92" s="22"/>
      <c r="AJR92" s="22"/>
      <c r="AJS92" s="22"/>
      <c r="AJT92" s="22"/>
      <c r="AJU92" s="22"/>
      <c r="AJV92" s="22"/>
      <c r="AJW92" s="22"/>
      <c r="AJX92" s="22"/>
      <c r="AJY92" s="22"/>
      <c r="AJZ92" s="22"/>
      <c r="AKA92" s="22"/>
      <c r="AKB92" s="22"/>
      <c r="AKC92" s="22"/>
      <c r="AKD92" s="22"/>
      <c r="AKE92" s="22"/>
      <c r="AKF92" s="22"/>
      <c r="AKG92" s="22"/>
      <c r="AKH92" s="22"/>
      <c r="AKI92" s="22"/>
      <c r="AKJ92" s="22"/>
      <c r="AKK92" s="22"/>
      <c r="AKL92" s="22"/>
      <c r="AKM92" s="22"/>
      <c r="AKN92" s="22"/>
      <c r="AKO92" s="22"/>
      <c r="AKP92" s="22"/>
      <c r="AKQ92" s="22"/>
      <c r="AKR92" s="22"/>
      <c r="AKS92" s="22"/>
      <c r="AKT92" s="22"/>
      <c r="AKU92" s="22"/>
      <c r="AKV92" s="22"/>
      <c r="AKW92" s="22"/>
      <c r="AKX92" s="22"/>
      <c r="AKY92" s="22"/>
      <c r="AKZ92" s="22"/>
      <c r="ALA92" s="22"/>
      <c r="ALB92" s="22"/>
      <c r="ALC92" s="22"/>
      <c r="ALD92" s="22"/>
      <c r="ALE92" s="22"/>
      <c r="ALF92" s="22"/>
      <c r="ALG92" s="22"/>
      <c r="ALH92" s="22"/>
      <c r="ALI92" s="22"/>
      <c r="ALJ92" s="22"/>
      <c r="ALK92" s="22"/>
      <c r="ALL92" s="22"/>
      <c r="ALM92" s="22"/>
      <c r="ALN92" s="22"/>
      <c r="ALO92" s="22"/>
      <c r="ALP92" s="22"/>
      <c r="ALQ92" s="22"/>
      <c r="ALR92" s="22"/>
      <c r="ALS92" s="22"/>
      <c r="ALT92" s="22"/>
      <c r="ALU92" s="22"/>
      <c r="ALV92" s="22"/>
      <c r="ALW92" s="22"/>
      <c r="ALX92" s="22"/>
      <c r="ALY92" s="22"/>
      <c r="ALZ92" s="22"/>
      <c r="AMA92" s="22"/>
      <c r="AMB92" s="22"/>
      <c r="AMC92" s="22"/>
      <c r="AMD92" s="22"/>
      <c r="AME92" s="22"/>
      <c r="AMF92" s="22"/>
      <c r="AMG92" s="22"/>
      <c r="AMH92" s="22"/>
      <c r="AMI92" s="22"/>
      <c r="AMJ92" s="22"/>
      <c r="AMK92" s="22"/>
      <c r="AML92" s="22"/>
      <c r="AMM92" s="22"/>
      <c r="AMN92" s="22"/>
      <c r="AMO92" s="22"/>
      <c r="AMP92" s="22"/>
      <c r="AMQ92" s="22"/>
      <c r="AMR92" s="22"/>
      <c r="AMS92" s="22"/>
      <c r="AMT92" s="22"/>
      <c r="AMU92" s="22"/>
      <c r="AMV92" s="22"/>
      <c r="AMW92" s="22"/>
      <c r="AMX92" s="22"/>
      <c r="AMY92" s="22"/>
      <c r="AMZ92" s="22"/>
      <c r="ANA92" s="22"/>
      <c r="ANB92" s="22"/>
      <c r="ANC92" s="22"/>
      <c r="AND92" s="22"/>
      <c r="ANE92" s="22"/>
      <c r="ANF92" s="22"/>
      <c r="ANG92" s="22"/>
      <c r="ANH92" s="22"/>
      <c r="ANI92" s="22"/>
      <c r="ANJ92" s="22"/>
      <c r="ANK92" s="22"/>
      <c r="ANL92" s="22"/>
      <c r="ANM92" s="22"/>
      <c r="ANN92" s="22"/>
      <c r="ANO92" s="22"/>
      <c r="ANP92" s="22"/>
      <c r="ANQ92" s="22"/>
      <c r="ANR92" s="22"/>
      <c r="ANS92" s="22"/>
      <c r="ANT92" s="22"/>
      <c r="ANU92" s="22"/>
      <c r="ANV92" s="22"/>
      <c r="ANW92" s="22"/>
      <c r="ANX92" s="22"/>
      <c r="ANY92" s="22"/>
      <c r="ANZ92" s="22"/>
      <c r="AOA92" s="22"/>
      <c r="AOB92" s="22"/>
      <c r="AOC92" s="22"/>
      <c r="AOD92" s="22"/>
      <c r="AOE92" s="22"/>
      <c r="AOF92" s="22"/>
      <c r="AOG92" s="22"/>
      <c r="AOH92" s="22"/>
      <c r="AOI92" s="22"/>
      <c r="AOJ92" s="22"/>
      <c r="AOK92" s="22"/>
      <c r="AOL92" s="22"/>
      <c r="AOM92" s="22"/>
      <c r="AON92" s="22"/>
      <c r="AOO92" s="22"/>
      <c r="AOP92" s="22"/>
      <c r="AOQ92" s="22"/>
      <c r="AOR92" s="22"/>
      <c r="AOS92" s="22"/>
      <c r="AOT92" s="22"/>
      <c r="AOU92" s="22"/>
      <c r="AOV92" s="22"/>
      <c r="AOW92" s="22"/>
      <c r="AOX92" s="22"/>
      <c r="AOY92" s="22"/>
      <c r="AOZ92" s="22"/>
      <c r="APA92" s="22"/>
      <c r="APB92" s="22"/>
      <c r="APC92" s="22"/>
      <c r="APD92" s="22"/>
      <c r="APE92" s="22"/>
      <c r="APF92" s="22"/>
      <c r="APG92" s="22"/>
      <c r="APH92" s="22"/>
      <c r="API92" s="22"/>
      <c r="APJ92" s="22"/>
      <c r="APK92" s="22"/>
      <c r="APL92" s="22"/>
      <c r="APM92" s="22"/>
      <c r="APN92" s="22"/>
      <c r="APO92" s="22"/>
      <c r="APP92" s="22"/>
      <c r="APQ92" s="22"/>
      <c r="APR92" s="22"/>
      <c r="APS92" s="22"/>
      <c r="APT92" s="22"/>
      <c r="APU92" s="22"/>
      <c r="APV92" s="22"/>
      <c r="APW92" s="22"/>
      <c r="APX92" s="22"/>
      <c r="APY92" s="22"/>
      <c r="APZ92" s="22"/>
      <c r="AQA92" s="22"/>
      <c r="AQB92" s="22"/>
      <c r="AQC92" s="22"/>
      <c r="AQD92" s="22"/>
      <c r="AQE92" s="22"/>
      <c r="AQF92" s="22"/>
      <c r="AQG92" s="22"/>
      <c r="AQH92" s="22"/>
      <c r="AQI92" s="22"/>
      <c r="AQJ92" s="22"/>
      <c r="AQK92" s="22"/>
      <c r="AQL92" s="22"/>
      <c r="AQM92" s="22"/>
      <c r="AQN92" s="22"/>
      <c r="AQO92" s="22"/>
      <c r="AQP92" s="22"/>
      <c r="AQQ92" s="22"/>
      <c r="AQR92" s="22"/>
      <c r="AQS92" s="22"/>
      <c r="AQT92" s="22"/>
      <c r="AQU92" s="22"/>
      <c r="AQV92" s="22"/>
      <c r="AQW92" s="22"/>
      <c r="AQX92" s="22"/>
      <c r="AQY92" s="22"/>
      <c r="AQZ92" s="22"/>
    </row>
    <row r="93" spans="1:1144" s="11" customFormat="1" ht="45" customHeight="1">
      <c r="A93" s="207"/>
      <c r="B93" s="208"/>
      <c r="C93" s="323"/>
      <c r="D93" s="323"/>
      <c r="E93" s="196">
        <v>43101</v>
      </c>
      <c r="F93" s="196">
        <v>43465</v>
      </c>
      <c r="G93" s="201" t="s">
        <v>115</v>
      </c>
      <c r="H93" s="229">
        <f>H98+H104+H110+H116+H122+H130+H136+H145+H168+H184+H188+H197+H202+H211+H166+H172</f>
        <v>0</v>
      </c>
      <c r="I93" s="229">
        <f>I98+I116+I122+I168+I172+I188+I197</f>
        <v>517589460</v>
      </c>
      <c r="J93" s="229">
        <f t="shared" ref="J93:S93" si="12">J98+J104+J110+J116+J122+J130+J136+J145+J168+J184+J188+J197+J202+J211+J166+J172</f>
        <v>137937675.22</v>
      </c>
      <c r="K93" s="229">
        <f t="shared" si="12"/>
        <v>0</v>
      </c>
      <c r="L93" s="229">
        <f t="shared" si="12"/>
        <v>0</v>
      </c>
      <c r="M93" s="229">
        <f t="shared" si="12"/>
        <v>517589460</v>
      </c>
      <c r="N93" s="229">
        <f t="shared" si="12"/>
        <v>137547744.44999999</v>
      </c>
      <c r="O93" s="229">
        <f t="shared" si="12"/>
        <v>0</v>
      </c>
      <c r="P93" s="229">
        <f t="shared" si="12"/>
        <v>0</v>
      </c>
      <c r="Q93" s="229">
        <f t="shared" si="12"/>
        <v>515407420</v>
      </c>
      <c r="R93" s="229">
        <f t="shared" si="12"/>
        <v>137547744.44999999</v>
      </c>
      <c r="S93" s="229">
        <f t="shared" si="12"/>
        <v>0</v>
      </c>
      <c r="T93" s="187"/>
      <c r="U93" s="187"/>
      <c r="V93" s="190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  <c r="IW93" s="22"/>
      <c r="IX93" s="22"/>
      <c r="IY93" s="22"/>
      <c r="IZ93" s="22"/>
      <c r="JA93" s="22"/>
      <c r="JB93" s="22"/>
      <c r="JC93" s="22"/>
      <c r="JD93" s="22"/>
      <c r="JE93" s="22"/>
      <c r="JF93" s="22"/>
      <c r="JG93" s="22"/>
      <c r="JH93" s="22"/>
      <c r="JI93" s="22"/>
      <c r="JJ93" s="22"/>
      <c r="JK93" s="22"/>
      <c r="JL93" s="22"/>
      <c r="JM93" s="22"/>
      <c r="JN93" s="22"/>
      <c r="JO93" s="22"/>
      <c r="JP93" s="22"/>
      <c r="JQ93" s="22"/>
      <c r="JR93" s="22"/>
      <c r="JS93" s="22"/>
      <c r="JT93" s="22"/>
      <c r="JU93" s="22"/>
      <c r="JV93" s="22"/>
      <c r="JW93" s="22"/>
      <c r="JX93" s="22"/>
      <c r="JY93" s="22"/>
      <c r="JZ93" s="22"/>
      <c r="KA93" s="22"/>
      <c r="KB93" s="22"/>
      <c r="KC93" s="22"/>
      <c r="KD93" s="22"/>
      <c r="KE93" s="22"/>
      <c r="KF93" s="22"/>
      <c r="KG93" s="22"/>
      <c r="KH93" s="22"/>
      <c r="KI93" s="22"/>
      <c r="KJ93" s="22"/>
      <c r="KK93" s="22"/>
      <c r="KL93" s="22"/>
      <c r="KM93" s="22"/>
      <c r="KN93" s="22"/>
      <c r="KO93" s="22"/>
      <c r="KP93" s="22"/>
      <c r="KQ93" s="22"/>
      <c r="KR93" s="22"/>
      <c r="KS93" s="22"/>
      <c r="KT93" s="22"/>
      <c r="KU93" s="22"/>
      <c r="KV93" s="22"/>
      <c r="KW93" s="22"/>
      <c r="KX93" s="22"/>
      <c r="KY93" s="22"/>
      <c r="KZ93" s="22"/>
      <c r="LA93" s="22"/>
      <c r="LB93" s="22"/>
      <c r="LC93" s="22"/>
      <c r="LD93" s="22"/>
      <c r="LE93" s="22"/>
      <c r="LF93" s="22"/>
      <c r="LG93" s="22"/>
      <c r="LH93" s="22"/>
      <c r="LI93" s="22"/>
      <c r="LJ93" s="22"/>
      <c r="LK93" s="22"/>
      <c r="LL93" s="22"/>
      <c r="LM93" s="22"/>
      <c r="LN93" s="22"/>
      <c r="LO93" s="22"/>
      <c r="LP93" s="22"/>
      <c r="LQ93" s="22"/>
      <c r="LR93" s="22"/>
      <c r="LS93" s="22"/>
      <c r="LT93" s="22"/>
      <c r="LU93" s="22"/>
      <c r="LV93" s="22"/>
      <c r="LW93" s="22"/>
      <c r="LX93" s="22"/>
      <c r="LY93" s="22"/>
      <c r="LZ93" s="22"/>
      <c r="MA93" s="22"/>
      <c r="MB93" s="22"/>
      <c r="MC93" s="22"/>
      <c r="MD93" s="22"/>
      <c r="ME93" s="22"/>
      <c r="MF93" s="22"/>
      <c r="MG93" s="22"/>
      <c r="MH93" s="22"/>
      <c r="MI93" s="22"/>
      <c r="MJ93" s="22"/>
      <c r="MK93" s="22"/>
      <c r="ML93" s="22"/>
      <c r="MM93" s="22"/>
      <c r="MN93" s="22"/>
      <c r="MO93" s="22"/>
      <c r="MP93" s="22"/>
      <c r="MQ93" s="22"/>
      <c r="MR93" s="22"/>
      <c r="MS93" s="22"/>
      <c r="MT93" s="22"/>
      <c r="MU93" s="22"/>
      <c r="MV93" s="22"/>
      <c r="MW93" s="22"/>
      <c r="MX93" s="22"/>
      <c r="MY93" s="22"/>
      <c r="MZ93" s="22"/>
      <c r="NA93" s="22"/>
      <c r="NB93" s="22"/>
      <c r="NC93" s="22"/>
      <c r="ND93" s="22"/>
      <c r="NE93" s="22"/>
      <c r="NF93" s="22"/>
      <c r="NG93" s="22"/>
      <c r="NH93" s="22"/>
      <c r="NI93" s="22"/>
      <c r="NJ93" s="22"/>
      <c r="NK93" s="22"/>
      <c r="NL93" s="22"/>
      <c r="NM93" s="22"/>
      <c r="NN93" s="22"/>
      <c r="NO93" s="22"/>
      <c r="NP93" s="22"/>
      <c r="NQ93" s="22"/>
      <c r="NR93" s="22"/>
      <c r="NS93" s="22"/>
      <c r="NT93" s="22"/>
      <c r="NU93" s="22"/>
      <c r="NV93" s="22"/>
      <c r="NW93" s="22"/>
      <c r="NX93" s="22"/>
      <c r="NY93" s="22"/>
      <c r="NZ93" s="22"/>
      <c r="OA93" s="22"/>
      <c r="OB93" s="22"/>
      <c r="OC93" s="22"/>
      <c r="OD93" s="22"/>
      <c r="OE93" s="22"/>
      <c r="OF93" s="22"/>
      <c r="OG93" s="22"/>
      <c r="OH93" s="22"/>
      <c r="OI93" s="22"/>
      <c r="OJ93" s="22"/>
      <c r="OK93" s="22"/>
      <c r="OL93" s="22"/>
      <c r="OM93" s="22"/>
      <c r="ON93" s="22"/>
      <c r="OO93" s="22"/>
      <c r="OP93" s="22"/>
      <c r="OQ93" s="22"/>
      <c r="OR93" s="22"/>
      <c r="OS93" s="22"/>
      <c r="OT93" s="22"/>
      <c r="OU93" s="22"/>
      <c r="OV93" s="22"/>
      <c r="OW93" s="22"/>
      <c r="OX93" s="22"/>
      <c r="OY93" s="22"/>
      <c r="OZ93" s="22"/>
      <c r="PA93" s="22"/>
      <c r="PB93" s="22"/>
      <c r="PC93" s="22"/>
      <c r="PD93" s="22"/>
      <c r="PE93" s="22"/>
      <c r="PF93" s="22"/>
      <c r="PG93" s="22"/>
      <c r="PH93" s="22"/>
      <c r="PI93" s="22"/>
      <c r="PJ93" s="22"/>
      <c r="PK93" s="22"/>
      <c r="PL93" s="22"/>
      <c r="PM93" s="22"/>
      <c r="PN93" s="22"/>
      <c r="PO93" s="22"/>
      <c r="PP93" s="22"/>
      <c r="PQ93" s="22"/>
      <c r="PR93" s="22"/>
      <c r="PS93" s="22"/>
      <c r="PT93" s="22"/>
      <c r="PU93" s="22"/>
      <c r="PV93" s="22"/>
      <c r="PW93" s="22"/>
      <c r="PX93" s="22"/>
      <c r="PY93" s="22"/>
      <c r="PZ93" s="22"/>
      <c r="QA93" s="22"/>
      <c r="QB93" s="22"/>
      <c r="QC93" s="22"/>
      <c r="QD93" s="22"/>
      <c r="QE93" s="22"/>
      <c r="QF93" s="22"/>
      <c r="QG93" s="22"/>
      <c r="QH93" s="22"/>
      <c r="QI93" s="22"/>
      <c r="QJ93" s="22"/>
      <c r="QK93" s="22"/>
      <c r="QL93" s="22"/>
      <c r="QM93" s="22"/>
      <c r="QN93" s="22"/>
      <c r="QO93" s="22"/>
      <c r="QP93" s="22"/>
      <c r="QQ93" s="22"/>
      <c r="QR93" s="22"/>
      <c r="QS93" s="22"/>
      <c r="QT93" s="22"/>
      <c r="QU93" s="22"/>
      <c r="QV93" s="22"/>
      <c r="QW93" s="22"/>
      <c r="QX93" s="22"/>
      <c r="QY93" s="22"/>
      <c r="QZ93" s="22"/>
      <c r="RA93" s="22"/>
      <c r="RB93" s="22"/>
      <c r="RC93" s="22"/>
      <c r="RD93" s="22"/>
      <c r="RE93" s="22"/>
      <c r="RF93" s="22"/>
      <c r="RG93" s="22"/>
      <c r="RH93" s="22"/>
      <c r="RI93" s="22"/>
      <c r="RJ93" s="22"/>
      <c r="RK93" s="22"/>
      <c r="RL93" s="22"/>
      <c r="RM93" s="22"/>
      <c r="RN93" s="22"/>
      <c r="RO93" s="22"/>
      <c r="RP93" s="22"/>
      <c r="RQ93" s="22"/>
      <c r="RR93" s="22"/>
      <c r="RS93" s="22"/>
      <c r="RT93" s="22"/>
      <c r="RU93" s="22"/>
      <c r="RV93" s="22"/>
      <c r="RW93" s="22"/>
      <c r="RX93" s="22"/>
      <c r="RY93" s="22"/>
      <c r="RZ93" s="22"/>
      <c r="SA93" s="22"/>
      <c r="SB93" s="22"/>
      <c r="SC93" s="22"/>
      <c r="SD93" s="22"/>
      <c r="SE93" s="22"/>
      <c r="SF93" s="22"/>
      <c r="SG93" s="22"/>
      <c r="SH93" s="22"/>
      <c r="SI93" s="22"/>
      <c r="SJ93" s="22"/>
      <c r="SK93" s="22"/>
      <c r="SL93" s="22"/>
      <c r="SM93" s="22"/>
      <c r="SN93" s="22"/>
      <c r="SO93" s="22"/>
      <c r="SP93" s="22"/>
      <c r="SQ93" s="22"/>
      <c r="SR93" s="22"/>
      <c r="SS93" s="22"/>
      <c r="ST93" s="22"/>
      <c r="SU93" s="22"/>
      <c r="SV93" s="22"/>
      <c r="SW93" s="22"/>
      <c r="SX93" s="22"/>
      <c r="SY93" s="22"/>
      <c r="SZ93" s="22"/>
      <c r="TA93" s="22"/>
      <c r="TB93" s="22"/>
      <c r="TC93" s="22"/>
      <c r="TD93" s="22"/>
      <c r="TE93" s="22"/>
      <c r="TF93" s="22"/>
      <c r="TG93" s="22"/>
      <c r="TH93" s="22"/>
      <c r="TI93" s="22"/>
      <c r="TJ93" s="22"/>
      <c r="TK93" s="22"/>
      <c r="TL93" s="22"/>
      <c r="TM93" s="22"/>
      <c r="TN93" s="22"/>
      <c r="TO93" s="22"/>
      <c r="TP93" s="22"/>
      <c r="TQ93" s="22"/>
      <c r="TR93" s="22"/>
      <c r="TS93" s="22"/>
      <c r="TT93" s="22"/>
      <c r="TU93" s="22"/>
      <c r="TV93" s="22"/>
      <c r="TW93" s="22"/>
      <c r="TX93" s="22"/>
      <c r="TY93" s="22"/>
      <c r="TZ93" s="22"/>
      <c r="UA93" s="22"/>
      <c r="UB93" s="22"/>
      <c r="UC93" s="22"/>
      <c r="UD93" s="22"/>
      <c r="UE93" s="22"/>
      <c r="UF93" s="22"/>
      <c r="UG93" s="22"/>
      <c r="UH93" s="22"/>
      <c r="UI93" s="22"/>
      <c r="UJ93" s="22"/>
      <c r="UK93" s="22"/>
      <c r="UL93" s="22"/>
      <c r="UM93" s="22"/>
      <c r="UN93" s="22"/>
      <c r="UO93" s="22"/>
      <c r="UP93" s="22"/>
      <c r="UQ93" s="22"/>
      <c r="UR93" s="22"/>
      <c r="US93" s="22"/>
      <c r="UT93" s="22"/>
      <c r="UU93" s="22"/>
      <c r="UV93" s="22"/>
      <c r="UW93" s="22"/>
      <c r="UX93" s="22"/>
      <c r="UY93" s="22"/>
      <c r="UZ93" s="22"/>
      <c r="VA93" s="22"/>
      <c r="VB93" s="22"/>
      <c r="VC93" s="22"/>
      <c r="VD93" s="22"/>
      <c r="VE93" s="22"/>
      <c r="VF93" s="22"/>
      <c r="VG93" s="22"/>
      <c r="VH93" s="22"/>
      <c r="VI93" s="22"/>
      <c r="VJ93" s="22"/>
      <c r="VK93" s="22"/>
      <c r="VL93" s="22"/>
      <c r="VM93" s="22"/>
      <c r="VN93" s="22"/>
      <c r="VO93" s="22"/>
      <c r="VP93" s="22"/>
      <c r="VQ93" s="22"/>
      <c r="VR93" s="22"/>
      <c r="VS93" s="22"/>
      <c r="VT93" s="22"/>
      <c r="VU93" s="22"/>
      <c r="VV93" s="22"/>
      <c r="VW93" s="22"/>
      <c r="VX93" s="22"/>
      <c r="VY93" s="22"/>
      <c r="VZ93" s="22"/>
      <c r="WA93" s="22"/>
      <c r="WB93" s="22"/>
      <c r="WC93" s="22"/>
      <c r="WD93" s="22"/>
      <c r="WE93" s="22"/>
      <c r="WF93" s="22"/>
      <c r="WG93" s="22"/>
      <c r="WH93" s="22"/>
      <c r="WI93" s="22"/>
      <c r="WJ93" s="22"/>
      <c r="WK93" s="22"/>
      <c r="WL93" s="22"/>
      <c r="WM93" s="22"/>
      <c r="WN93" s="22"/>
      <c r="WO93" s="22"/>
      <c r="WP93" s="22"/>
      <c r="WQ93" s="22"/>
      <c r="WR93" s="22"/>
      <c r="WS93" s="22"/>
      <c r="WT93" s="22"/>
      <c r="WU93" s="22"/>
      <c r="WV93" s="22"/>
      <c r="WW93" s="22"/>
      <c r="WX93" s="22"/>
      <c r="WY93" s="22"/>
      <c r="WZ93" s="22"/>
      <c r="XA93" s="22"/>
      <c r="XB93" s="22"/>
      <c r="XC93" s="22"/>
      <c r="XD93" s="22"/>
      <c r="XE93" s="22"/>
      <c r="XF93" s="22"/>
      <c r="XG93" s="22"/>
      <c r="XH93" s="22"/>
      <c r="XI93" s="22"/>
      <c r="XJ93" s="22"/>
      <c r="XK93" s="22"/>
      <c r="XL93" s="22"/>
      <c r="XM93" s="22"/>
      <c r="XN93" s="22"/>
      <c r="XO93" s="22"/>
      <c r="XP93" s="22"/>
      <c r="XQ93" s="22"/>
      <c r="XR93" s="22"/>
      <c r="XS93" s="22"/>
      <c r="XT93" s="22"/>
      <c r="XU93" s="22"/>
      <c r="XV93" s="22"/>
      <c r="XW93" s="22"/>
      <c r="XX93" s="22"/>
      <c r="XY93" s="22"/>
      <c r="XZ93" s="22"/>
      <c r="YA93" s="22"/>
      <c r="YB93" s="22"/>
      <c r="YC93" s="22"/>
      <c r="YD93" s="22"/>
      <c r="YE93" s="22"/>
      <c r="YF93" s="22"/>
      <c r="YG93" s="22"/>
      <c r="YH93" s="22"/>
      <c r="YI93" s="22"/>
      <c r="YJ93" s="22"/>
      <c r="YK93" s="22"/>
      <c r="YL93" s="22"/>
      <c r="YM93" s="22"/>
      <c r="YN93" s="22"/>
      <c r="YO93" s="22"/>
      <c r="YP93" s="22"/>
      <c r="YQ93" s="22"/>
      <c r="YR93" s="22"/>
      <c r="YS93" s="22"/>
      <c r="YT93" s="22"/>
      <c r="YU93" s="22"/>
      <c r="YV93" s="22"/>
      <c r="YW93" s="22"/>
      <c r="YX93" s="22"/>
      <c r="YY93" s="22"/>
      <c r="YZ93" s="22"/>
      <c r="ZA93" s="22"/>
      <c r="ZB93" s="22"/>
      <c r="ZC93" s="22"/>
      <c r="ZD93" s="22"/>
      <c r="ZE93" s="22"/>
      <c r="ZF93" s="22"/>
      <c r="ZG93" s="22"/>
      <c r="ZH93" s="22"/>
      <c r="ZI93" s="22"/>
      <c r="ZJ93" s="22"/>
      <c r="ZK93" s="22"/>
      <c r="ZL93" s="22"/>
      <c r="ZM93" s="22"/>
      <c r="ZN93" s="22"/>
      <c r="ZO93" s="22"/>
      <c r="ZP93" s="22"/>
      <c r="ZQ93" s="22"/>
      <c r="ZR93" s="22"/>
      <c r="ZS93" s="22"/>
      <c r="ZT93" s="22"/>
      <c r="ZU93" s="22"/>
      <c r="ZV93" s="22"/>
      <c r="ZW93" s="22"/>
      <c r="ZX93" s="22"/>
      <c r="ZY93" s="22"/>
      <c r="ZZ93" s="22"/>
      <c r="AAA93" s="22"/>
      <c r="AAB93" s="22"/>
      <c r="AAC93" s="22"/>
      <c r="AAD93" s="22"/>
      <c r="AAE93" s="22"/>
      <c r="AAF93" s="22"/>
      <c r="AAG93" s="22"/>
      <c r="AAH93" s="22"/>
      <c r="AAI93" s="22"/>
      <c r="AAJ93" s="22"/>
      <c r="AAK93" s="22"/>
      <c r="AAL93" s="22"/>
      <c r="AAM93" s="22"/>
      <c r="AAN93" s="22"/>
      <c r="AAO93" s="22"/>
      <c r="AAP93" s="22"/>
      <c r="AAQ93" s="22"/>
      <c r="AAR93" s="22"/>
      <c r="AAS93" s="22"/>
      <c r="AAT93" s="22"/>
      <c r="AAU93" s="22"/>
      <c r="AAV93" s="22"/>
      <c r="AAW93" s="22"/>
      <c r="AAX93" s="22"/>
      <c r="AAY93" s="22"/>
      <c r="AAZ93" s="22"/>
      <c r="ABA93" s="22"/>
      <c r="ABB93" s="22"/>
      <c r="ABC93" s="22"/>
      <c r="ABD93" s="22"/>
      <c r="ABE93" s="22"/>
      <c r="ABF93" s="22"/>
      <c r="ABG93" s="22"/>
      <c r="ABH93" s="22"/>
      <c r="ABI93" s="22"/>
      <c r="ABJ93" s="22"/>
      <c r="ABK93" s="22"/>
      <c r="ABL93" s="22"/>
      <c r="ABM93" s="22"/>
      <c r="ABN93" s="22"/>
      <c r="ABO93" s="22"/>
      <c r="ABP93" s="22"/>
      <c r="ABQ93" s="22"/>
      <c r="ABR93" s="22"/>
      <c r="ABS93" s="22"/>
      <c r="ABT93" s="22"/>
      <c r="ABU93" s="22"/>
      <c r="ABV93" s="22"/>
      <c r="ABW93" s="22"/>
      <c r="ABX93" s="22"/>
      <c r="ABY93" s="22"/>
      <c r="ABZ93" s="22"/>
      <c r="ACA93" s="22"/>
      <c r="ACB93" s="22"/>
      <c r="ACC93" s="22"/>
      <c r="ACD93" s="22"/>
      <c r="ACE93" s="22"/>
      <c r="ACF93" s="22"/>
      <c r="ACG93" s="22"/>
      <c r="ACH93" s="22"/>
      <c r="ACI93" s="22"/>
      <c r="ACJ93" s="22"/>
      <c r="ACK93" s="22"/>
      <c r="ACL93" s="22"/>
      <c r="ACM93" s="22"/>
      <c r="ACN93" s="22"/>
      <c r="ACO93" s="22"/>
      <c r="ACP93" s="22"/>
      <c r="ACQ93" s="22"/>
      <c r="ACR93" s="22"/>
      <c r="ACS93" s="22"/>
      <c r="ACT93" s="22"/>
      <c r="ACU93" s="22"/>
      <c r="ACV93" s="22"/>
      <c r="ACW93" s="22"/>
      <c r="ACX93" s="22"/>
      <c r="ACY93" s="22"/>
      <c r="ACZ93" s="22"/>
      <c r="ADA93" s="22"/>
      <c r="ADB93" s="22"/>
      <c r="ADC93" s="22"/>
      <c r="ADD93" s="22"/>
      <c r="ADE93" s="22"/>
      <c r="ADF93" s="22"/>
      <c r="ADG93" s="22"/>
      <c r="ADH93" s="22"/>
      <c r="ADI93" s="22"/>
      <c r="ADJ93" s="22"/>
      <c r="ADK93" s="22"/>
      <c r="ADL93" s="22"/>
      <c r="ADM93" s="22"/>
      <c r="ADN93" s="22"/>
      <c r="ADO93" s="22"/>
      <c r="ADP93" s="22"/>
      <c r="ADQ93" s="22"/>
      <c r="ADR93" s="22"/>
      <c r="ADS93" s="22"/>
      <c r="ADT93" s="22"/>
      <c r="ADU93" s="22"/>
      <c r="ADV93" s="22"/>
      <c r="ADW93" s="22"/>
      <c r="ADX93" s="22"/>
      <c r="ADY93" s="22"/>
      <c r="ADZ93" s="22"/>
      <c r="AEA93" s="22"/>
      <c r="AEB93" s="22"/>
      <c r="AEC93" s="22"/>
      <c r="AED93" s="22"/>
      <c r="AEE93" s="22"/>
      <c r="AEF93" s="22"/>
      <c r="AEG93" s="22"/>
      <c r="AEH93" s="22"/>
      <c r="AEI93" s="22"/>
      <c r="AEJ93" s="22"/>
      <c r="AEK93" s="22"/>
      <c r="AEL93" s="22"/>
      <c r="AEM93" s="22"/>
      <c r="AEN93" s="22"/>
      <c r="AEO93" s="22"/>
      <c r="AEP93" s="22"/>
      <c r="AEQ93" s="22"/>
      <c r="AER93" s="22"/>
      <c r="AES93" s="22"/>
      <c r="AET93" s="22"/>
      <c r="AEU93" s="22"/>
      <c r="AEV93" s="22"/>
      <c r="AEW93" s="22"/>
      <c r="AEX93" s="22"/>
      <c r="AEY93" s="22"/>
      <c r="AEZ93" s="22"/>
      <c r="AFA93" s="22"/>
      <c r="AFB93" s="22"/>
      <c r="AFC93" s="22"/>
      <c r="AFD93" s="22"/>
      <c r="AFE93" s="22"/>
      <c r="AFF93" s="22"/>
      <c r="AFG93" s="22"/>
      <c r="AFH93" s="22"/>
      <c r="AFI93" s="22"/>
      <c r="AFJ93" s="22"/>
      <c r="AFK93" s="22"/>
      <c r="AFL93" s="22"/>
      <c r="AFM93" s="22"/>
      <c r="AFN93" s="22"/>
      <c r="AFO93" s="22"/>
      <c r="AFP93" s="22"/>
      <c r="AFQ93" s="22"/>
      <c r="AFR93" s="22"/>
      <c r="AFS93" s="22"/>
      <c r="AFT93" s="22"/>
      <c r="AFU93" s="22"/>
      <c r="AFV93" s="22"/>
      <c r="AFW93" s="22"/>
      <c r="AFX93" s="22"/>
      <c r="AFY93" s="22"/>
      <c r="AFZ93" s="22"/>
      <c r="AGA93" s="22"/>
      <c r="AGB93" s="22"/>
      <c r="AGC93" s="22"/>
      <c r="AGD93" s="22"/>
      <c r="AGE93" s="22"/>
      <c r="AGF93" s="22"/>
      <c r="AGG93" s="22"/>
      <c r="AGH93" s="22"/>
      <c r="AGI93" s="22"/>
      <c r="AGJ93" s="22"/>
      <c r="AGK93" s="22"/>
      <c r="AGL93" s="22"/>
      <c r="AGM93" s="22"/>
      <c r="AGN93" s="22"/>
      <c r="AGO93" s="22"/>
      <c r="AGP93" s="22"/>
      <c r="AGQ93" s="22"/>
      <c r="AGR93" s="22"/>
      <c r="AGS93" s="22"/>
      <c r="AGT93" s="22"/>
      <c r="AGU93" s="22"/>
      <c r="AGV93" s="22"/>
      <c r="AGW93" s="22"/>
      <c r="AGX93" s="22"/>
      <c r="AGY93" s="22"/>
      <c r="AGZ93" s="22"/>
      <c r="AHA93" s="22"/>
      <c r="AHB93" s="22"/>
      <c r="AHC93" s="22"/>
      <c r="AHD93" s="22"/>
      <c r="AHE93" s="22"/>
      <c r="AHF93" s="22"/>
      <c r="AHG93" s="22"/>
      <c r="AHH93" s="22"/>
      <c r="AHI93" s="22"/>
      <c r="AHJ93" s="22"/>
      <c r="AHK93" s="22"/>
      <c r="AHL93" s="22"/>
      <c r="AHM93" s="22"/>
      <c r="AHN93" s="22"/>
      <c r="AHO93" s="22"/>
      <c r="AHP93" s="22"/>
      <c r="AHQ93" s="22"/>
      <c r="AHR93" s="22"/>
      <c r="AHS93" s="22"/>
      <c r="AHT93" s="22"/>
      <c r="AHU93" s="22"/>
      <c r="AHV93" s="22"/>
      <c r="AHW93" s="22"/>
      <c r="AHX93" s="22"/>
      <c r="AHY93" s="22"/>
      <c r="AHZ93" s="22"/>
      <c r="AIA93" s="22"/>
      <c r="AIB93" s="22"/>
      <c r="AIC93" s="22"/>
      <c r="AID93" s="22"/>
      <c r="AIE93" s="22"/>
      <c r="AIF93" s="22"/>
      <c r="AIG93" s="22"/>
      <c r="AIH93" s="22"/>
      <c r="AII93" s="22"/>
      <c r="AIJ93" s="22"/>
      <c r="AIK93" s="22"/>
      <c r="AIL93" s="22"/>
      <c r="AIM93" s="22"/>
      <c r="AIN93" s="22"/>
      <c r="AIO93" s="22"/>
      <c r="AIP93" s="22"/>
      <c r="AIQ93" s="22"/>
      <c r="AIR93" s="22"/>
      <c r="AIS93" s="22"/>
      <c r="AIT93" s="22"/>
      <c r="AIU93" s="22"/>
      <c r="AIV93" s="22"/>
      <c r="AIW93" s="22"/>
      <c r="AIX93" s="22"/>
      <c r="AIY93" s="22"/>
      <c r="AIZ93" s="22"/>
      <c r="AJA93" s="22"/>
      <c r="AJB93" s="22"/>
      <c r="AJC93" s="22"/>
      <c r="AJD93" s="22"/>
      <c r="AJE93" s="22"/>
      <c r="AJF93" s="22"/>
      <c r="AJG93" s="22"/>
      <c r="AJH93" s="22"/>
      <c r="AJI93" s="22"/>
      <c r="AJJ93" s="22"/>
      <c r="AJK93" s="22"/>
      <c r="AJL93" s="22"/>
      <c r="AJM93" s="22"/>
      <c r="AJN93" s="22"/>
      <c r="AJO93" s="22"/>
      <c r="AJP93" s="22"/>
      <c r="AJQ93" s="22"/>
      <c r="AJR93" s="22"/>
      <c r="AJS93" s="22"/>
      <c r="AJT93" s="22"/>
      <c r="AJU93" s="22"/>
      <c r="AJV93" s="22"/>
      <c r="AJW93" s="22"/>
      <c r="AJX93" s="22"/>
      <c r="AJY93" s="22"/>
      <c r="AJZ93" s="22"/>
      <c r="AKA93" s="22"/>
      <c r="AKB93" s="22"/>
      <c r="AKC93" s="22"/>
      <c r="AKD93" s="22"/>
      <c r="AKE93" s="22"/>
      <c r="AKF93" s="22"/>
      <c r="AKG93" s="22"/>
      <c r="AKH93" s="22"/>
      <c r="AKI93" s="22"/>
      <c r="AKJ93" s="22"/>
      <c r="AKK93" s="22"/>
      <c r="AKL93" s="22"/>
      <c r="AKM93" s="22"/>
      <c r="AKN93" s="22"/>
      <c r="AKO93" s="22"/>
      <c r="AKP93" s="22"/>
      <c r="AKQ93" s="22"/>
      <c r="AKR93" s="22"/>
      <c r="AKS93" s="22"/>
      <c r="AKT93" s="22"/>
      <c r="AKU93" s="22"/>
      <c r="AKV93" s="22"/>
      <c r="AKW93" s="22"/>
      <c r="AKX93" s="22"/>
      <c r="AKY93" s="22"/>
      <c r="AKZ93" s="22"/>
      <c r="ALA93" s="22"/>
      <c r="ALB93" s="22"/>
      <c r="ALC93" s="22"/>
      <c r="ALD93" s="22"/>
      <c r="ALE93" s="22"/>
      <c r="ALF93" s="22"/>
      <c r="ALG93" s="22"/>
      <c r="ALH93" s="22"/>
      <c r="ALI93" s="22"/>
      <c r="ALJ93" s="22"/>
      <c r="ALK93" s="22"/>
      <c r="ALL93" s="22"/>
      <c r="ALM93" s="22"/>
      <c r="ALN93" s="22"/>
      <c r="ALO93" s="22"/>
      <c r="ALP93" s="22"/>
      <c r="ALQ93" s="22"/>
      <c r="ALR93" s="22"/>
      <c r="ALS93" s="22"/>
      <c r="ALT93" s="22"/>
      <c r="ALU93" s="22"/>
      <c r="ALV93" s="22"/>
      <c r="ALW93" s="22"/>
      <c r="ALX93" s="22"/>
      <c r="ALY93" s="22"/>
      <c r="ALZ93" s="22"/>
      <c r="AMA93" s="22"/>
      <c r="AMB93" s="22"/>
      <c r="AMC93" s="22"/>
      <c r="AMD93" s="22"/>
      <c r="AME93" s="22"/>
      <c r="AMF93" s="22"/>
      <c r="AMG93" s="22"/>
      <c r="AMH93" s="22"/>
      <c r="AMI93" s="22"/>
      <c r="AMJ93" s="22"/>
      <c r="AMK93" s="22"/>
      <c r="AML93" s="22"/>
      <c r="AMM93" s="22"/>
      <c r="AMN93" s="22"/>
      <c r="AMO93" s="22"/>
      <c r="AMP93" s="22"/>
      <c r="AMQ93" s="22"/>
      <c r="AMR93" s="22"/>
      <c r="AMS93" s="22"/>
      <c r="AMT93" s="22"/>
      <c r="AMU93" s="22"/>
      <c r="AMV93" s="22"/>
      <c r="AMW93" s="22"/>
      <c r="AMX93" s="22"/>
      <c r="AMY93" s="22"/>
      <c r="AMZ93" s="22"/>
      <c r="ANA93" s="22"/>
      <c r="ANB93" s="22"/>
      <c r="ANC93" s="22"/>
      <c r="AND93" s="22"/>
      <c r="ANE93" s="22"/>
      <c r="ANF93" s="22"/>
      <c r="ANG93" s="22"/>
      <c r="ANH93" s="22"/>
      <c r="ANI93" s="22"/>
      <c r="ANJ93" s="22"/>
      <c r="ANK93" s="22"/>
      <c r="ANL93" s="22"/>
      <c r="ANM93" s="22"/>
      <c r="ANN93" s="22"/>
      <c r="ANO93" s="22"/>
      <c r="ANP93" s="22"/>
      <c r="ANQ93" s="22"/>
      <c r="ANR93" s="22"/>
      <c r="ANS93" s="22"/>
      <c r="ANT93" s="22"/>
      <c r="ANU93" s="22"/>
      <c r="ANV93" s="22"/>
      <c r="ANW93" s="22"/>
      <c r="ANX93" s="22"/>
      <c r="ANY93" s="22"/>
      <c r="ANZ93" s="22"/>
      <c r="AOA93" s="22"/>
      <c r="AOB93" s="22"/>
      <c r="AOC93" s="22"/>
      <c r="AOD93" s="22"/>
      <c r="AOE93" s="22"/>
      <c r="AOF93" s="22"/>
      <c r="AOG93" s="22"/>
      <c r="AOH93" s="22"/>
      <c r="AOI93" s="22"/>
      <c r="AOJ93" s="22"/>
      <c r="AOK93" s="22"/>
      <c r="AOL93" s="22"/>
      <c r="AOM93" s="22"/>
      <c r="AON93" s="22"/>
      <c r="AOO93" s="22"/>
      <c r="AOP93" s="22"/>
      <c r="AOQ93" s="22"/>
      <c r="AOR93" s="22"/>
      <c r="AOS93" s="22"/>
      <c r="AOT93" s="22"/>
      <c r="AOU93" s="22"/>
      <c r="AOV93" s="22"/>
      <c r="AOW93" s="22"/>
      <c r="AOX93" s="22"/>
      <c r="AOY93" s="22"/>
      <c r="AOZ93" s="22"/>
      <c r="APA93" s="22"/>
      <c r="APB93" s="22"/>
      <c r="APC93" s="22"/>
      <c r="APD93" s="22"/>
      <c r="APE93" s="22"/>
      <c r="APF93" s="22"/>
      <c r="APG93" s="22"/>
      <c r="APH93" s="22"/>
      <c r="API93" s="22"/>
      <c r="APJ93" s="22"/>
      <c r="APK93" s="22"/>
      <c r="APL93" s="22"/>
      <c r="APM93" s="22"/>
      <c r="APN93" s="22"/>
      <c r="APO93" s="22"/>
      <c r="APP93" s="22"/>
      <c r="APQ93" s="22"/>
      <c r="APR93" s="22"/>
      <c r="APS93" s="22"/>
      <c r="APT93" s="22"/>
      <c r="APU93" s="22"/>
      <c r="APV93" s="22"/>
      <c r="APW93" s="22"/>
      <c r="APX93" s="22"/>
      <c r="APY93" s="22"/>
      <c r="APZ93" s="22"/>
      <c r="AQA93" s="22"/>
      <c r="AQB93" s="22"/>
      <c r="AQC93" s="22"/>
      <c r="AQD93" s="22"/>
      <c r="AQE93" s="22"/>
      <c r="AQF93" s="22"/>
      <c r="AQG93" s="22"/>
      <c r="AQH93" s="22"/>
      <c r="AQI93" s="22"/>
      <c r="AQJ93" s="22"/>
      <c r="AQK93" s="22"/>
      <c r="AQL93" s="22"/>
      <c r="AQM93" s="22"/>
      <c r="AQN93" s="22"/>
      <c r="AQO93" s="22"/>
      <c r="AQP93" s="22"/>
      <c r="AQQ93" s="22"/>
      <c r="AQR93" s="22"/>
      <c r="AQS93" s="22"/>
      <c r="AQT93" s="22"/>
      <c r="AQU93" s="22"/>
      <c r="AQV93" s="22"/>
      <c r="AQW93" s="22"/>
      <c r="AQX93" s="22"/>
      <c r="AQY93" s="22"/>
      <c r="AQZ93" s="22"/>
    </row>
    <row r="94" spans="1:1144" s="11" customFormat="1" ht="45" customHeight="1">
      <c r="A94" s="207"/>
      <c r="B94" s="208"/>
      <c r="C94" s="324"/>
      <c r="D94" s="324"/>
      <c r="E94" s="272">
        <v>43466</v>
      </c>
      <c r="F94" s="272">
        <v>43830</v>
      </c>
      <c r="G94" s="284" t="s">
        <v>234</v>
      </c>
      <c r="H94" s="292">
        <f>H99+H105+H111+H117+H123+H131+H153+H167+H169+H173+H174+H185+H189+H203+H212+H178</f>
        <v>5345361.42</v>
      </c>
      <c r="I94" s="292">
        <f>I99+I105+I111+I117+I123+I131+I153+I167+I169+I173+I174+I185+I189+I203+I212+I178+I163</f>
        <v>437474430</v>
      </c>
      <c r="J94" s="292">
        <f>J99+J105+J111+J117+J123+J131+J153+J167+J169+J173+J174+J185+J189+J203+J212+J178+J163</f>
        <v>147434730.66</v>
      </c>
      <c r="K94" s="292">
        <f t="shared" ref="K94:S94" si="13">K99+K105+K111+K117+K123+K131+K153+K167+K169+K173+K174+K185+K189+K203+K212+K178</f>
        <v>0</v>
      </c>
      <c r="L94" s="292">
        <f t="shared" si="13"/>
        <v>5345361.42</v>
      </c>
      <c r="M94" s="292">
        <f>M99+M105+M111+M117+M123+M131+M153+M167+M169+M173+M174+M185+M189+M203+M212+M178+M163</f>
        <v>437238786.62</v>
      </c>
      <c r="N94" s="292">
        <f>N99+N105+N111+N117+N123+N131+N153+N167+N169+N173+N174+N185+N189+N203+N212+N178+N163</f>
        <v>146983137.34</v>
      </c>
      <c r="O94" s="292">
        <f t="shared" si="13"/>
        <v>0</v>
      </c>
      <c r="P94" s="292">
        <f t="shared" si="13"/>
        <v>5345361.42</v>
      </c>
      <c r="Q94" s="292">
        <f>Q99+Q105+Q111+Q117+Q123+Q131+Q153+Q167+Q169+Q173+Q174+Q185+Q189+Q203+Q212+Q178+Q163</f>
        <v>437238786.62</v>
      </c>
      <c r="R94" s="292">
        <f>R99+R105+R111+R117+R123+R131+R153+R167+R169+R173+R174+R185+R189+R203+R212+R178+R163</f>
        <v>146983137.34</v>
      </c>
      <c r="S94" s="292">
        <f t="shared" si="13"/>
        <v>0</v>
      </c>
      <c r="T94" s="187"/>
      <c r="U94" s="187"/>
      <c r="V94" s="190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  <c r="IV94" s="22"/>
      <c r="IW94" s="22"/>
      <c r="IX94" s="22"/>
      <c r="IY94" s="22"/>
      <c r="IZ94" s="22"/>
      <c r="JA94" s="22"/>
      <c r="JB94" s="22"/>
      <c r="JC94" s="22"/>
      <c r="JD94" s="22"/>
      <c r="JE94" s="22"/>
      <c r="JF94" s="22"/>
      <c r="JG94" s="22"/>
      <c r="JH94" s="22"/>
      <c r="JI94" s="22"/>
      <c r="JJ94" s="22"/>
      <c r="JK94" s="22"/>
      <c r="JL94" s="22"/>
      <c r="JM94" s="22"/>
      <c r="JN94" s="22"/>
      <c r="JO94" s="22"/>
      <c r="JP94" s="22"/>
      <c r="JQ94" s="22"/>
      <c r="JR94" s="22"/>
      <c r="JS94" s="22"/>
      <c r="JT94" s="22"/>
      <c r="JU94" s="22"/>
      <c r="JV94" s="22"/>
      <c r="JW94" s="22"/>
      <c r="JX94" s="22"/>
      <c r="JY94" s="22"/>
      <c r="JZ94" s="22"/>
      <c r="KA94" s="22"/>
      <c r="KB94" s="22"/>
      <c r="KC94" s="22"/>
      <c r="KD94" s="22"/>
      <c r="KE94" s="22"/>
      <c r="KF94" s="22"/>
      <c r="KG94" s="22"/>
      <c r="KH94" s="22"/>
      <c r="KI94" s="22"/>
      <c r="KJ94" s="22"/>
      <c r="KK94" s="22"/>
      <c r="KL94" s="22"/>
      <c r="KM94" s="22"/>
      <c r="KN94" s="22"/>
      <c r="KO94" s="22"/>
      <c r="KP94" s="22"/>
      <c r="KQ94" s="22"/>
      <c r="KR94" s="22"/>
      <c r="KS94" s="22"/>
      <c r="KT94" s="22"/>
      <c r="KU94" s="22"/>
      <c r="KV94" s="22"/>
      <c r="KW94" s="22"/>
      <c r="KX94" s="22"/>
      <c r="KY94" s="22"/>
      <c r="KZ94" s="22"/>
      <c r="LA94" s="22"/>
      <c r="LB94" s="22"/>
      <c r="LC94" s="22"/>
      <c r="LD94" s="22"/>
      <c r="LE94" s="22"/>
      <c r="LF94" s="22"/>
      <c r="LG94" s="22"/>
      <c r="LH94" s="22"/>
      <c r="LI94" s="22"/>
      <c r="LJ94" s="22"/>
      <c r="LK94" s="22"/>
      <c r="LL94" s="22"/>
      <c r="LM94" s="22"/>
      <c r="LN94" s="22"/>
      <c r="LO94" s="22"/>
      <c r="LP94" s="22"/>
      <c r="LQ94" s="22"/>
      <c r="LR94" s="22"/>
      <c r="LS94" s="22"/>
      <c r="LT94" s="22"/>
      <c r="LU94" s="22"/>
      <c r="LV94" s="22"/>
      <c r="LW94" s="22"/>
      <c r="LX94" s="22"/>
      <c r="LY94" s="22"/>
      <c r="LZ94" s="22"/>
      <c r="MA94" s="22"/>
      <c r="MB94" s="22"/>
      <c r="MC94" s="22"/>
      <c r="MD94" s="22"/>
      <c r="ME94" s="22"/>
      <c r="MF94" s="22"/>
      <c r="MG94" s="22"/>
      <c r="MH94" s="22"/>
      <c r="MI94" s="22"/>
      <c r="MJ94" s="22"/>
      <c r="MK94" s="22"/>
      <c r="ML94" s="22"/>
      <c r="MM94" s="22"/>
      <c r="MN94" s="22"/>
      <c r="MO94" s="22"/>
      <c r="MP94" s="22"/>
      <c r="MQ94" s="22"/>
      <c r="MR94" s="22"/>
      <c r="MS94" s="22"/>
      <c r="MT94" s="22"/>
      <c r="MU94" s="22"/>
      <c r="MV94" s="22"/>
      <c r="MW94" s="22"/>
      <c r="MX94" s="22"/>
      <c r="MY94" s="22"/>
      <c r="MZ94" s="22"/>
      <c r="NA94" s="22"/>
      <c r="NB94" s="22"/>
      <c r="NC94" s="22"/>
      <c r="ND94" s="22"/>
      <c r="NE94" s="22"/>
      <c r="NF94" s="22"/>
      <c r="NG94" s="22"/>
      <c r="NH94" s="22"/>
      <c r="NI94" s="22"/>
      <c r="NJ94" s="22"/>
      <c r="NK94" s="22"/>
      <c r="NL94" s="22"/>
      <c r="NM94" s="22"/>
      <c r="NN94" s="22"/>
      <c r="NO94" s="22"/>
      <c r="NP94" s="22"/>
      <c r="NQ94" s="22"/>
      <c r="NR94" s="22"/>
      <c r="NS94" s="22"/>
      <c r="NT94" s="22"/>
      <c r="NU94" s="22"/>
      <c r="NV94" s="22"/>
      <c r="NW94" s="22"/>
      <c r="NX94" s="22"/>
      <c r="NY94" s="22"/>
      <c r="NZ94" s="22"/>
      <c r="OA94" s="22"/>
      <c r="OB94" s="22"/>
      <c r="OC94" s="22"/>
      <c r="OD94" s="22"/>
      <c r="OE94" s="22"/>
      <c r="OF94" s="22"/>
      <c r="OG94" s="22"/>
      <c r="OH94" s="22"/>
      <c r="OI94" s="22"/>
      <c r="OJ94" s="22"/>
      <c r="OK94" s="22"/>
      <c r="OL94" s="22"/>
      <c r="OM94" s="22"/>
      <c r="ON94" s="22"/>
      <c r="OO94" s="22"/>
      <c r="OP94" s="22"/>
      <c r="OQ94" s="22"/>
      <c r="OR94" s="22"/>
      <c r="OS94" s="22"/>
      <c r="OT94" s="22"/>
      <c r="OU94" s="22"/>
      <c r="OV94" s="22"/>
      <c r="OW94" s="22"/>
      <c r="OX94" s="22"/>
      <c r="OY94" s="22"/>
      <c r="OZ94" s="22"/>
      <c r="PA94" s="22"/>
      <c r="PB94" s="22"/>
      <c r="PC94" s="22"/>
      <c r="PD94" s="22"/>
      <c r="PE94" s="22"/>
      <c r="PF94" s="22"/>
      <c r="PG94" s="22"/>
      <c r="PH94" s="22"/>
      <c r="PI94" s="22"/>
      <c r="PJ94" s="22"/>
      <c r="PK94" s="22"/>
      <c r="PL94" s="22"/>
      <c r="PM94" s="22"/>
      <c r="PN94" s="22"/>
      <c r="PO94" s="22"/>
      <c r="PP94" s="22"/>
      <c r="PQ94" s="22"/>
      <c r="PR94" s="22"/>
      <c r="PS94" s="22"/>
      <c r="PT94" s="22"/>
      <c r="PU94" s="22"/>
      <c r="PV94" s="22"/>
      <c r="PW94" s="22"/>
      <c r="PX94" s="22"/>
      <c r="PY94" s="22"/>
      <c r="PZ94" s="22"/>
      <c r="QA94" s="22"/>
      <c r="QB94" s="22"/>
      <c r="QC94" s="22"/>
      <c r="QD94" s="22"/>
      <c r="QE94" s="22"/>
      <c r="QF94" s="22"/>
      <c r="QG94" s="22"/>
      <c r="QH94" s="22"/>
      <c r="QI94" s="22"/>
      <c r="QJ94" s="22"/>
      <c r="QK94" s="22"/>
      <c r="QL94" s="22"/>
      <c r="QM94" s="22"/>
      <c r="QN94" s="22"/>
      <c r="QO94" s="22"/>
      <c r="QP94" s="22"/>
      <c r="QQ94" s="22"/>
      <c r="QR94" s="22"/>
      <c r="QS94" s="22"/>
      <c r="QT94" s="22"/>
      <c r="QU94" s="22"/>
      <c r="QV94" s="22"/>
      <c r="QW94" s="22"/>
      <c r="QX94" s="22"/>
      <c r="QY94" s="22"/>
      <c r="QZ94" s="22"/>
      <c r="RA94" s="22"/>
      <c r="RB94" s="22"/>
      <c r="RC94" s="22"/>
      <c r="RD94" s="22"/>
      <c r="RE94" s="22"/>
      <c r="RF94" s="22"/>
      <c r="RG94" s="22"/>
      <c r="RH94" s="22"/>
      <c r="RI94" s="22"/>
      <c r="RJ94" s="22"/>
      <c r="RK94" s="22"/>
      <c r="RL94" s="22"/>
      <c r="RM94" s="22"/>
      <c r="RN94" s="22"/>
      <c r="RO94" s="22"/>
      <c r="RP94" s="22"/>
      <c r="RQ94" s="22"/>
      <c r="RR94" s="22"/>
      <c r="RS94" s="22"/>
      <c r="RT94" s="22"/>
      <c r="RU94" s="22"/>
      <c r="RV94" s="22"/>
      <c r="RW94" s="22"/>
      <c r="RX94" s="22"/>
      <c r="RY94" s="22"/>
      <c r="RZ94" s="22"/>
      <c r="SA94" s="22"/>
      <c r="SB94" s="22"/>
      <c r="SC94" s="22"/>
      <c r="SD94" s="22"/>
      <c r="SE94" s="22"/>
      <c r="SF94" s="22"/>
      <c r="SG94" s="22"/>
      <c r="SH94" s="22"/>
      <c r="SI94" s="22"/>
      <c r="SJ94" s="22"/>
      <c r="SK94" s="22"/>
      <c r="SL94" s="22"/>
      <c r="SM94" s="22"/>
      <c r="SN94" s="22"/>
      <c r="SO94" s="22"/>
      <c r="SP94" s="22"/>
      <c r="SQ94" s="22"/>
      <c r="SR94" s="22"/>
      <c r="SS94" s="22"/>
      <c r="ST94" s="22"/>
      <c r="SU94" s="22"/>
      <c r="SV94" s="22"/>
      <c r="SW94" s="22"/>
      <c r="SX94" s="22"/>
      <c r="SY94" s="22"/>
      <c r="SZ94" s="22"/>
      <c r="TA94" s="22"/>
      <c r="TB94" s="22"/>
      <c r="TC94" s="22"/>
      <c r="TD94" s="22"/>
      <c r="TE94" s="22"/>
      <c r="TF94" s="22"/>
      <c r="TG94" s="22"/>
      <c r="TH94" s="22"/>
      <c r="TI94" s="22"/>
      <c r="TJ94" s="22"/>
      <c r="TK94" s="22"/>
      <c r="TL94" s="22"/>
      <c r="TM94" s="22"/>
      <c r="TN94" s="22"/>
      <c r="TO94" s="22"/>
      <c r="TP94" s="22"/>
      <c r="TQ94" s="22"/>
      <c r="TR94" s="22"/>
      <c r="TS94" s="22"/>
      <c r="TT94" s="22"/>
      <c r="TU94" s="22"/>
      <c r="TV94" s="22"/>
      <c r="TW94" s="22"/>
      <c r="TX94" s="22"/>
      <c r="TY94" s="22"/>
      <c r="TZ94" s="22"/>
      <c r="UA94" s="22"/>
      <c r="UB94" s="22"/>
      <c r="UC94" s="22"/>
      <c r="UD94" s="22"/>
      <c r="UE94" s="22"/>
      <c r="UF94" s="22"/>
      <c r="UG94" s="22"/>
      <c r="UH94" s="22"/>
      <c r="UI94" s="22"/>
      <c r="UJ94" s="22"/>
      <c r="UK94" s="22"/>
      <c r="UL94" s="22"/>
      <c r="UM94" s="22"/>
      <c r="UN94" s="22"/>
      <c r="UO94" s="22"/>
      <c r="UP94" s="22"/>
      <c r="UQ94" s="22"/>
      <c r="UR94" s="22"/>
      <c r="US94" s="22"/>
      <c r="UT94" s="22"/>
      <c r="UU94" s="22"/>
      <c r="UV94" s="22"/>
      <c r="UW94" s="22"/>
      <c r="UX94" s="22"/>
      <c r="UY94" s="22"/>
      <c r="UZ94" s="22"/>
      <c r="VA94" s="22"/>
      <c r="VB94" s="22"/>
      <c r="VC94" s="22"/>
      <c r="VD94" s="22"/>
      <c r="VE94" s="22"/>
      <c r="VF94" s="22"/>
      <c r="VG94" s="22"/>
      <c r="VH94" s="22"/>
      <c r="VI94" s="22"/>
      <c r="VJ94" s="22"/>
      <c r="VK94" s="22"/>
      <c r="VL94" s="22"/>
      <c r="VM94" s="22"/>
      <c r="VN94" s="22"/>
      <c r="VO94" s="22"/>
      <c r="VP94" s="22"/>
      <c r="VQ94" s="22"/>
      <c r="VR94" s="22"/>
      <c r="VS94" s="22"/>
      <c r="VT94" s="22"/>
      <c r="VU94" s="22"/>
      <c r="VV94" s="22"/>
      <c r="VW94" s="22"/>
      <c r="VX94" s="22"/>
      <c r="VY94" s="22"/>
      <c r="VZ94" s="22"/>
      <c r="WA94" s="22"/>
      <c r="WB94" s="22"/>
      <c r="WC94" s="22"/>
      <c r="WD94" s="22"/>
      <c r="WE94" s="22"/>
      <c r="WF94" s="22"/>
      <c r="WG94" s="22"/>
      <c r="WH94" s="22"/>
      <c r="WI94" s="22"/>
      <c r="WJ94" s="22"/>
      <c r="WK94" s="22"/>
      <c r="WL94" s="22"/>
      <c r="WM94" s="22"/>
      <c r="WN94" s="22"/>
      <c r="WO94" s="22"/>
      <c r="WP94" s="22"/>
      <c r="WQ94" s="22"/>
      <c r="WR94" s="22"/>
      <c r="WS94" s="22"/>
      <c r="WT94" s="22"/>
      <c r="WU94" s="22"/>
      <c r="WV94" s="22"/>
      <c r="WW94" s="22"/>
      <c r="WX94" s="22"/>
      <c r="WY94" s="22"/>
      <c r="WZ94" s="22"/>
      <c r="XA94" s="22"/>
      <c r="XB94" s="22"/>
      <c r="XC94" s="22"/>
      <c r="XD94" s="22"/>
      <c r="XE94" s="22"/>
      <c r="XF94" s="22"/>
      <c r="XG94" s="22"/>
      <c r="XH94" s="22"/>
      <c r="XI94" s="22"/>
      <c r="XJ94" s="22"/>
      <c r="XK94" s="22"/>
      <c r="XL94" s="22"/>
      <c r="XM94" s="22"/>
      <c r="XN94" s="22"/>
      <c r="XO94" s="22"/>
      <c r="XP94" s="22"/>
      <c r="XQ94" s="22"/>
      <c r="XR94" s="22"/>
      <c r="XS94" s="22"/>
      <c r="XT94" s="22"/>
      <c r="XU94" s="22"/>
      <c r="XV94" s="22"/>
      <c r="XW94" s="22"/>
      <c r="XX94" s="22"/>
      <c r="XY94" s="22"/>
      <c r="XZ94" s="22"/>
      <c r="YA94" s="22"/>
      <c r="YB94" s="22"/>
      <c r="YC94" s="22"/>
      <c r="YD94" s="22"/>
      <c r="YE94" s="22"/>
      <c r="YF94" s="22"/>
      <c r="YG94" s="22"/>
      <c r="YH94" s="22"/>
      <c r="YI94" s="22"/>
      <c r="YJ94" s="22"/>
      <c r="YK94" s="22"/>
      <c r="YL94" s="22"/>
      <c r="YM94" s="22"/>
      <c r="YN94" s="22"/>
      <c r="YO94" s="22"/>
      <c r="YP94" s="22"/>
      <c r="YQ94" s="22"/>
      <c r="YR94" s="22"/>
      <c r="YS94" s="22"/>
      <c r="YT94" s="22"/>
      <c r="YU94" s="22"/>
      <c r="YV94" s="22"/>
      <c r="YW94" s="22"/>
      <c r="YX94" s="22"/>
      <c r="YY94" s="22"/>
      <c r="YZ94" s="22"/>
      <c r="ZA94" s="22"/>
      <c r="ZB94" s="22"/>
      <c r="ZC94" s="22"/>
      <c r="ZD94" s="22"/>
      <c r="ZE94" s="22"/>
      <c r="ZF94" s="22"/>
      <c r="ZG94" s="22"/>
      <c r="ZH94" s="22"/>
      <c r="ZI94" s="22"/>
      <c r="ZJ94" s="22"/>
      <c r="ZK94" s="22"/>
      <c r="ZL94" s="22"/>
      <c r="ZM94" s="22"/>
      <c r="ZN94" s="22"/>
      <c r="ZO94" s="22"/>
      <c r="ZP94" s="22"/>
      <c r="ZQ94" s="22"/>
      <c r="ZR94" s="22"/>
      <c r="ZS94" s="22"/>
      <c r="ZT94" s="22"/>
      <c r="ZU94" s="22"/>
      <c r="ZV94" s="22"/>
      <c r="ZW94" s="22"/>
      <c r="ZX94" s="22"/>
      <c r="ZY94" s="22"/>
      <c r="ZZ94" s="22"/>
      <c r="AAA94" s="22"/>
      <c r="AAB94" s="22"/>
      <c r="AAC94" s="22"/>
      <c r="AAD94" s="22"/>
      <c r="AAE94" s="22"/>
      <c r="AAF94" s="22"/>
      <c r="AAG94" s="22"/>
      <c r="AAH94" s="22"/>
      <c r="AAI94" s="22"/>
      <c r="AAJ94" s="22"/>
      <c r="AAK94" s="22"/>
      <c r="AAL94" s="22"/>
      <c r="AAM94" s="22"/>
      <c r="AAN94" s="22"/>
      <c r="AAO94" s="22"/>
      <c r="AAP94" s="22"/>
      <c r="AAQ94" s="22"/>
      <c r="AAR94" s="22"/>
      <c r="AAS94" s="22"/>
      <c r="AAT94" s="22"/>
      <c r="AAU94" s="22"/>
      <c r="AAV94" s="22"/>
      <c r="AAW94" s="22"/>
      <c r="AAX94" s="22"/>
      <c r="AAY94" s="22"/>
      <c r="AAZ94" s="22"/>
      <c r="ABA94" s="22"/>
      <c r="ABB94" s="22"/>
      <c r="ABC94" s="22"/>
      <c r="ABD94" s="22"/>
      <c r="ABE94" s="22"/>
      <c r="ABF94" s="22"/>
      <c r="ABG94" s="22"/>
      <c r="ABH94" s="22"/>
      <c r="ABI94" s="22"/>
      <c r="ABJ94" s="22"/>
      <c r="ABK94" s="22"/>
      <c r="ABL94" s="22"/>
      <c r="ABM94" s="22"/>
      <c r="ABN94" s="22"/>
      <c r="ABO94" s="22"/>
      <c r="ABP94" s="22"/>
      <c r="ABQ94" s="22"/>
      <c r="ABR94" s="22"/>
      <c r="ABS94" s="22"/>
      <c r="ABT94" s="22"/>
      <c r="ABU94" s="22"/>
      <c r="ABV94" s="22"/>
      <c r="ABW94" s="22"/>
      <c r="ABX94" s="22"/>
      <c r="ABY94" s="22"/>
      <c r="ABZ94" s="22"/>
      <c r="ACA94" s="22"/>
      <c r="ACB94" s="22"/>
      <c r="ACC94" s="22"/>
      <c r="ACD94" s="22"/>
      <c r="ACE94" s="22"/>
      <c r="ACF94" s="22"/>
      <c r="ACG94" s="22"/>
      <c r="ACH94" s="22"/>
      <c r="ACI94" s="22"/>
      <c r="ACJ94" s="22"/>
      <c r="ACK94" s="22"/>
      <c r="ACL94" s="22"/>
      <c r="ACM94" s="22"/>
      <c r="ACN94" s="22"/>
      <c r="ACO94" s="22"/>
      <c r="ACP94" s="22"/>
      <c r="ACQ94" s="22"/>
      <c r="ACR94" s="22"/>
      <c r="ACS94" s="22"/>
      <c r="ACT94" s="22"/>
      <c r="ACU94" s="22"/>
      <c r="ACV94" s="22"/>
      <c r="ACW94" s="22"/>
      <c r="ACX94" s="22"/>
      <c r="ACY94" s="22"/>
      <c r="ACZ94" s="22"/>
      <c r="ADA94" s="22"/>
      <c r="ADB94" s="22"/>
      <c r="ADC94" s="22"/>
      <c r="ADD94" s="22"/>
      <c r="ADE94" s="22"/>
      <c r="ADF94" s="22"/>
      <c r="ADG94" s="22"/>
      <c r="ADH94" s="22"/>
      <c r="ADI94" s="22"/>
      <c r="ADJ94" s="22"/>
      <c r="ADK94" s="22"/>
      <c r="ADL94" s="22"/>
      <c r="ADM94" s="22"/>
      <c r="ADN94" s="22"/>
      <c r="ADO94" s="22"/>
      <c r="ADP94" s="22"/>
      <c r="ADQ94" s="22"/>
      <c r="ADR94" s="22"/>
      <c r="ADS94" s="22"/>
      <c r="ADT94" s="22"/>
      <c r="ADU94" s="22"/>
      <c r="ADV94" s="22"/>
      <c r="ADW94" s="22"/>
      <c r="ADX94" s="22"/>
      <c r="ADY94" s="22"/>
      <c r="ADZ94" s="22"/>
      <c r="AEA94" s="22"/>
      <c r="AEB94" s="22"/>
      <c r="AEC94" s="22"/>
      <c r="AED94" s="22"/>
      <c r="AEE94" s="22"/>
      <c r="AEF94" s="22"/>
      <c r="AEG94" s="22"/>
      <c r="AEH94" s="22"/>
      <c r="AEI94" s="22"/>
      <c r="AEJ94" s="22"/>
      <c r="AEK94" s="22"/>
      <c r="AEL94" s="22"/>
      <c r="AEM94" s="22"/>
      <c r="AEN94" s="22"/>
      <c r="AEO94" s="22"/>
      <c r="AEP94" s="22"/>
      <c r="AEQ94" s="22"/>
      <c r="AER94" s="22"/>
      <c r="AES94" s="22"/>
      <c r="AET94" s="22"/>
      <c r="AEU94" s="22"/>
      <c r="AEV94" s="22"/>
      <c r="AEW94" s="22"/>
      <c r="AEX94" s="22"/>
      <c r="AEY94" s="22"/>
      <c r="AEZ94" s="22"/>
      <c r="AFA94" s="22"/>
      <c r="AFB94" s="22"/>
      <c r="AFC94" s="22"/>
      <c r="AFD94" s="22"/>
      <c r="AFE94" s="22"/>
      <c r="AFF94" s="22"/>
      <c r="AFG94" s="22"/>
      <c r="AFH94" s="22"/>
      <c r="AFI94" s="22"/>
      <c r="AFJ94" s="22"/>
      <c r="AFK94" s="22"/>
      <c r="AFL94" s="22"/>
      <c r="AFM94" s="22"/>
      <c r="AFN94" s="22"/>
      <c r="AFO94" s="22"/>
      <c r="AFP94" s="22"/>
      <c r="AFQ94" s="22"/>
      <c r="AFR94" s="22"/>
      <c r="AFS94" s="22"/>
      <c r="AFT94" s="22"/>
      <c r="AFU94" s="22"/>
      <c r="AFV94" s="22"/>
      <c r="AFW94" s="22"/>
      <c r="AFX94" s="22"/>
      <c r="AFY94" s="22"/>
      <c r="AFZ94" s="22"/>
      <c r="AGA94" s="22"/>
      <c r="AGB94" s="22"/>
      <c r="AGC94" s="22"/>
      <c r="AGD94" s="22"/>
      <c r="AGE94" s="22"/>
      <c r="AGF94" s="22"/>
      <c r="AGG94" s="22"/>
      <c r="AGH94" s="22"/>
      <c r="AGI94" s="22"/>
      <c r="AGJ94" s="22"/>
      <c r="AGK94" s="22"/>
      <c r="AGL94" s="22"/>
      <c r="AGM94" s="22"/>
      <c r="AGN94" s="22"/>
      <c r="AGO94" s="22"/>
      <c r="AGP94" s="22"/>
      <c r="AGQ94" s="22"/>
      <c r="AGR94" s="22"/>
      <c r="AGS94" s="22"/>
      <c r="AGT94" s="22"/>
      <c r="AGU94" s="22"/>
      <c r="AGV94" s="22"/>
      <c r="AGW94" s="22"/>
      <c r="AGX94" s="22"/>
      <c r="AGY94" s="22"/>
      <c r="AGZ94" s="22"/>
      <c r="AHA94" s="22"/>
      <c r="AHB94" s="22"/>
      <c r="AHC94" s="22"/>
      <c r="AHD94" s="22"/>
      <c r="AHE94" s="22"/>
      <c r="AHF94" s="22"/>
      <c r="AHG94" s="22"/>
      <c r="AHH94" s="22"/>
      <c r="AHI94" s="22"/>
      <c r="AHJ94" s="22"/>
      <c r="AHK94" s="22"/>
      <c r="AHL94" s="22"/>
      <c r="AHM94" s="22"/>
      <c r="AHN94" s="22"/>
      <c r="AHO94" s="22"/>
      <c r="AHP94" s="22"/>
      <c r="AHQ94" s="22"/>
      <c r="AHR94" s="22"/>
      <c r="AHS94" s="22"/>
      <c r="AHT94" s="22"/>
      <c r="AHU94" s="22"/>
      <c r="AHV94" s="22"/>
      <c r="AHW94" s="22"/>
      <c r="AHX94" s="22"/>
      <c r="AHY94" s="22"/>
      <c r="AHZ94" s="22"/>
      <c r="AIA94" s="22"/>
      <c r="AIB94" s="22"/>
      <c r="AIC94" s="22"/>
      <c r="AID94" s="22"/>
      <c r="AIE94" s="22"/>
      <c r="AIF94" s="22"/>
      <c r="AIG94" s="22"/>
      <c r="AIH94" s="22"/>
      <c r="AII94" s="22"/>
      <c r="AIJ94" s="22"/>
      <c r="AIK94" s="22"/>
      <c r="AIL94" s="22"/>
      <c r="AIM94" s="22"/>
      <c r="AIN94" s="22"/>
      <c r="AIO94" s="22"/>
      <c r="AIP94" s="22"/>
      <c r="AIQ94" s="22"/>
      <c r="AIR94" s="22"/>
      <c r="AIS94" s="22"/>
      <c r="AIT94" s="22"/>
      <c r="AIU94" s="22"/>
      <c r="AIV94" s="22"/>
      <c r="AIW94" s="22"/>
      <c r="AIX94" s="22"/>
      <c r="AIY94" s="22"/>
      <c r="AIZ94" s="22"/>
      <c r="AJA94" s="22"/>
      <c r="AJB94" s="22"/>
      <c r="AJC94" s="22"/>
      <c r="AJD94" s="22"/>
      <c r="AJE94" s="22"/>
      <c r="AJF94" s="22"/>
      <c r="AJG94" s="22"/>
      <c r="AJH94" s="22"/>
      <c r="AJI94" s="22"/>
      <c r="AJJ94" s="22"/>
      <c r="AJK94" s="22"/>
      <c r="AJL94" s="22"/>
      <c r="AJM94" s="22"/>
      <c r="AJN94" s="22"/>
      <c r="AJO94" s="22"/>
      <c r="AJP94" s="22"/>
      <c r="AJQ94" s="22"/>
      <c r="AJR94" s="22"/>
      <c r="AJS94" s="22"/>
      <c r="AJT94" s="22"/>
      <c r="AJU94" s="22"/>
      <c r="AJV94" s="22"/>
      <c r="AJW94" s="22"/>
      <c r="AJX94" s="22"/>
      <c r="AJY94" s="22"/>
      <c r="AJZ94" s="22"/>
      <c r="AKA94" s="22"/>
      <c r="AKB94" s="22"/>
      <c r="AKC94" s="22"/>
      <c r="AKD94" s="22"/>
      <c r="AKE94" s="22"/>
      <c r="AKF94" s="22"/>
      <c r="AKG94" s="22"/>
      <c r="AKH94" s="22"/>
      <c r="AKI94" s="22"/>
      <c r="AKJ94" s="22"/>
      <c r="AKK94" s="22"/>
      <c r="AKL94" s="22"/>
      <c r="AKM94" s="22"/>
      <c r="AKN94" s="22"/>
      <c r="AKO94" s="22"/>
      <c r="AKP94" s="22"/>
      <c r="AKQ94" s="22"/>
      <c r="AKR94" s="22"/>
      <c r="AKS94" s="22"/>
      <c r="AKT94" s="22"/>
      <c r="AKU94" s="22"/>
      <c r="AKV94" s="22"/>
      <c r="AKW94" s="22"/>
      <c r="AKX94" s="22"/>
      <c r="AKY94" s="22"/>
      <c r="AKZ94" s="22"/>
      <c r="ALA94" s="22"/>
      <c r="ALB94" s="22"/>
      <c r="ALC94" s="22"/>
      <c r="ALD94" s="22"/>
      <c r="ALE94" s="22"/>
      <c r="ALF94" s="22"/>
      <c r="ALG94" s="22"/>
      <c r="ALH94" s="22"/>
      <c r="ALI94" s="22"/>
      <c r="ALJ94" s="22"/>
      <c r="ALK94" s="22"/>
      <c r="ALL94" s="22"/>
      <c r="ALM94" s="22"/>
      <c r="ALN94" s="22"/>
      <c r="ALO94" s="22"/>
      <c r="ALP94" s="22"/>
      <c r="ALQ94" s="22"/>
      <c r="ALR94" s="22"/>
      <c r="ALS94" s="22"/>
      <c r="ALT94" s="22"/>
      <c r="ALU94" s="22"/>
      <c r="ALV94" s="22"/>
      <c r="ALW94" s="22"/>
      <c r="ALX94" s="22"/>
      <c r="ALY94" s="22"/>
      <c r="ALZ94" s="22"/>
      <c r="AMA94" s="22"/>
      <c r="AMB94" s="22"/>
      <c r="AMC94" s="22"/>
      <c r="AMD94" s="22"/>
      <c r="AME94" s="22"/>
      <c r="AMF94" s="22"/>
      <c r="AMG94" s="22"/>
      <c r="AMH94" s="22"/>
      <c r="AMI94" s="22"/>
      <c r="AMJ94" s="22"/>
      <c r="AMK94" s="22"/>
      <c r="AML94" s="22"/>
      <c r="AMM94" s="22"/>
      <c r="AMN94" s="22"/>
      <c r="AMO94" s="22"/>
      <c r="AMP94" s="22"/>
      <c r="AMQ94" s="22"/>
      <c r="AMR94" s="22"/>
      <c r="AMS94" s="22"/>
      <c r="AMT94" s="22"/>
      <c r="AMU94" s="22"/>
      <c r="AMV94" s="22"/>
      <c r="AMW94" s="22"/>
      <c r="AMX94" s="22"/>
      <c r="AMY94" s="22"/>
      <c r="AMZ94" s="22"/>
      <c r="ANA94" s="22"/>
      <c r="ANB94" s="22"/>
      <c r="ANC94" s="22"/>
      <c r="AND94" s="22"/>
      <c r="ANE94" s="22"/>
      <c r="ANF94" s="22"/>
      <c r="ANG94" s="22"/>
      <c r="ANH94" s="22"/>
      <c r="ANI94" s="22"/>
      <c r="ANJ94" s="22"/>
      <c r="ANK94" s="22"/>
      <c r="ANL94" s="22"/>
      <c r="ANM94" s="22"/>
      <c r="ANN94" s="22"/>
      <c r="ANO94" s="22"/>
      <c r="ANP94" s="22"/>
      <c r="ANQ94" s="22"/>
      <c r="ANR94" s="22"/>
      <c r="ANS94" s="22"/>
      <c r="ANT94" s="22"/>
      <c r="ANU94" s="22"/>
      <c r="ANV94" s="22"/>
      <c r="ANW94" s="22"/>
      <c r="ANX94" s="22"/>
      <c r="ANY94" s="22"/>
      <c r="ANZ94" s="22"/>
      <c r="AOA94" s="22"/>
      <c r="AOB94" s="22"/>
      <c r="AOC94" s="22"/>
      <c r="AOD94" s="22"/>
      <c r="AOE94" s="22"/>
      <c r="AOF94" s="22"/>
      <c r="AOG94" s="22"/>
      <c r="AOH94" s="22"/>
      <c r="AOI94" s="22"/>
      <c r="AOJ94" s="22"/>
      <c r="AOK94" s="22"/>
      <c r="AOL94" s="22"/>
      <c r="AOM94" s="22"/>
      <c r="AON94" s="22"/>
      <c r="AOO94" s="22"/>
      <c r="AOP94" s="22"/>
      <c r="AOQ94" s="22"/>
      <c r="AOR94" s="22"/>
      <c r="AOS94" s="22"/>
      <c r="AOT94" s="22"/>
      <c r="AOU94" s="22"/>
      <c r="AOV94" s="22"/>
      <c r="AOW94" s="22"/>
      <c r="AOX94" s="22"/>
      <c r="AOY94" s="22"/>
      <c r="AOZ94" s="22"/>
      <c r="APA94" s="22"/>
      <c r="APB94" s="22"/>
      <c r="APC94" s="22"/>
      <c r="APD94" s="22"/>
      <c r="APE94" s="22"/>
      <c r="APF94" s="22"/>
      <c r="APG94" s="22"/>
      <c r="APH94" s="22"/>
      <c r="API94" s="22"/>
      <c r="APJ94" s="22"/>
      <c r="APK94" s="22"/>
      <c r="APL94" s="22"/>
      <c r="APM94" s="22"/>
      <c r="APN94" s="22"/>
      <c r="APO94" s="22"/>
      <c r="APP94" s="22"/>
      <c r="APQ94" s="22"/>
      <c r="APR94" s="22"/>
      <c r="APS94" s="22"/>
      <c r="APT94" s="22"/>
      <c r="APU94" s="22"/>
      <c r="APV94" s="22"/>
      <c r="APW94" s="22"/>
      <c r="APX94" s="22"/>
      <c r="APY94" s="22"/>
      <c r="APZ94" s="22"/>
      <c r="AQA94" s="22"/>
      <c r="AQB94" s="22"/>
      <c r="AQC94" s="22"/>
      <c r="AQD94" s="22"/>
      <c r="AQE94" s="22"/>
      <c r="AQF94" s="22"/>
      <c r="AQG94" s="22"/>
      <c r="AQH94" s="22"/>
      <c r="AQI94" s="22"/>
      <c r="AQJ94" s="22"/>
      <c r="AQK94" s="22"/>
      <c r="AQL94" s="22"/>
      <c r="AQM94" s="22"/>
      <c r="AQN94" s="22"/>
      <c r="AQO94" s="22"/>
      <c r="AQP94" s="22"/>
      <c r="AQQ94" s="22"/>
      <c r="AQR94" s="22"/>
      <c r="AQS94" s="22"/>
      <c r="AQT94" s="22"/>
      <c r="AQU94" s="22"/>
      <c r="AQV94" s="22"/>
      <c r="AQW94" s="22"/>
      <c r="AQX94" s="22"/>
      <c r="AQY94" s="22"/>
      <c r="AQZ94" s="22"/>
    </row>
    <row r="95" spans="1:1144" s="11" customFormat="1" ht="36.75" customHeight="1">
      <c r="A95" s="327" t="s">
        <v>155</v>
      </c>
      <c r="B95" s="328"/>
      <c r="C95" s="328"/>
      <c r="D95" s="328"/>
      <c r="E95" s="328"/>
      <c r="F95" s="328"/>
      <c r="G95" s="328"/>
      <c r="H95" s="328"/>
      <c r="I95" s="328"/>
      <c r="J95" s="328"/>
      <c r="K95" s="328"/>
      <c r="L95" s="328"/>
      <c r="M95" s="328"/>
      <c r="N95" s="328"/>
      <c r="O95" s="328"/>
      <c r="P95" s="328"/>
      <c r="Q95" s="328"/>
      <c r="R95" s="328"/>
      <c r="S95" s="329"/>
      <c r="T95" s="187"/>
      <c r="U95" s="187"/>
      <c r="V95" s="190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  <c r="IW95" s="22"/>
      <c r="IX95" s="22"/>
      <c r="IY95" s="22"/>
      <c r="IZ95" s="22"/>
      <c r="JA95" s="22"/>
      <c r="JB95" s="22"/>
      <c r="JC95" s="22"/>
      <c r="JD95" s="22"/>
      <c r="JE95" s="22"/>
      <c r="JF95" s="22"/>
      <c r="JG95" s="22"/>
      <c r="JH95" s="22"/>
      <c r="JI95" s="22"/>
      <c r="JJ95" s="22"/>
      <c r="JK95" s="22"/>
      <c r="JL95" s="22"/>
      <c r="JM95" s="22"/>
      <c r="JN95" s="22"/>
      <c r="JO95" s="22"/>
      <c r="JP95" s="22"/>
      <c r="JQ95" s="22"/>
      <c r="JR95" s="22"/>
      <c r="JS95" s="22"/>
      <c r="JT95" s="22"/>
      <c r="JU95" s="22"/>
      <c r="JV95" s="22"/>
      <c r="JW95" s="22"/>
      <c r="JX95" s="22"/>
      <c r="JY95" s="22"/>
      <c r="JZ95" s="22"/>
      <c r="KA95" s="22"/>
      <c r="KB95" s="22"/>
      <c r="KC95" s="22"/>
      <c r="KD95" s="22"/>
      <c r="KE95" s="22"/>
      <c r="KF95" s="22"/>
      <c r="KG95" s="22"/>
      <c r="KH95" s="22"/>
      <c r="KI95" s="22"/>
      <c r="KJ95" s="22"/>
      <c r="KK95" s="22"/>
      <c r="KL95" s="22"/>
      <c r="KM95" s="22"/>
      <c r="KN95" s="22"/>
      <c r="KO95" s="22"/>
      <c r="KP95" s="22"/>
      <c r="KQ95" s="22"/>
      <c r="KR95" s="22"/>
      <c r="KS95" s="22"/>
      <c r="KT95" s="22"/>
      <c r="KU95" s="22"/>
      <c r="KV95" s="22"/>
      <c r="KW95" s="22"/>
      <c r="KX95" s="22"/>
      <c r="KY95" s="22"/>
      <c r="KZ95" s="22"/>
      <c r="LA95" s="22"/>
      <c r="LB95" s="22"/>
      <c r="LC95" s="22"/>
      <c r="LD95" s="22"/>
      <c r="LE95" s="22"/>
      <c r="LF95" s="22"/>
      <c r="LG95" s="22"/>
      <c r="LH95" s="22"/>
      <c r="LI95" s="22"/>
      <c r="LJ95" s="22"/>
      <c r="LK95" s="22"/>
      <c r="LL95" s="22"/>
      <c r="LM95" s="22"/>
      <c r="LN95" s="22"/>
      <c r="LO95" s="22"/>
      <c r="LP95" s="22"/>
      <c r="LQ95" s="22"/>
      <c r="LR95" s="22"/>
      <c r="LS95" s="22"/>
      <c r="LT95" s="22"/>
      <c r="LU95" s="22"/>
      <c r="LV95" s="22"/>
      <c r="LW95" s="22"/>
      <c r="LX95" s="22"/>
      <c r="LY95" s="22"/>
      <c r="LZ95" s="22"/>
      <c r="MA95" s="22"/>
      <c r="MB95" s="22"/>
      <c r="MC95" s="22"/>
      <c r="MD95" s="22"/>
      <c r="ME95" s="22"/>
      <c r="MF95" s="22"/>
      <c r="MG95" s="22"/>
      <c r="MH95" s="22"/>
      <c r="MI95" s="22"/>
      <c r="MJ95" s="22"/>
      <c r="MK95" s="22"/>
      <c r="ML95" s="22"/>
      <c r="MM95" s="22"/>
      <c r="MN95" s="22"/>
      <c r="MO95" s="22"/>
      <c r="MP95" s="22"/>
      <c r="MQ95" s="22"/>
      <c r="MR95" s="22"/>
      <c r="MS95" s="22"/>
      <c r="MT95" s="22"/>
      <c r="MU95" s="22"/>
      <c r="MV95" s="22"/>
      <c r="MW95" s="22"/>
      <c r="MX95" s="22"/>
      <c r="MY95" s="22"/>
      <c r="MZ95" s="22"/>
      <c r="NA95" s="22"/>
      <c r="NB95" s="22"/>
      <c r="NC95" s="22"/>
      <c r="ND95" s="22"/>
      <c r="NE95" s="22"/>
      <c r="NF95" s="22"/>
      <c r="NG95" s="22"/>
      <c r="NH95" s="22"/>
      <c r="NI95" s="22"/>
      <c r="NJ95" s="22"/>
      <c r="NK95" s="22"/>
      <c r="NL95" s="22"/>
      <c r="NM95" s="22"/>
      <c r="NN95" s="22"/>
      <c r="NO95" s="22"/>
      <c r="NP95" s="22"/>
      <c r="NQ95" s="22"/>
      <c r="NR95" s="22"/>
      <c r="NS95" s="22"/>
      <c r="NT95" s="22"/>
      <c r="NU95" s="22"/>
      <c r="NV95" s="22"/>
      <c r="NW95" s="22"/>
      <c r="NX95" s="22"/>
      <c r="NY95" s="22"/>
      <c r="NZ95" s="22"/>
      <c r="OA95" s="22"/>
      <c r="OB95" s="22"/>
      <c r="OC95" s="22"/>
      <c r="OD95" s="22"/>
      <c r="OE95" s="22"/>
      <c r="OF95" s="22"/>
      <c r="OG95" s="22"/>
      <c r="OH95" s="22"/>
      <c r="OI95" s="22"/>
      <c r="OJ95" s="22"/>
      <c r="OK95" s="22"/>
      <c r="OL95" s="22"/>
      <c r="OM95" s="22"/>
      <c r="ON95" s="22"/>
      <c r="OO95" s="22"/>
      <c r="OP95" s="22"/>
      <c r="OQ95" s="22"/>
      <c r="OR95" s="22"/>
      <c r="OS95" s="22"/>
      <c r="OT95" s="22"/>
      <c r="OU95" s="22"/>
      <c r="OV95" s="22"/>
      <c r="OW95" s="22"/>
      <c r="OX95" s="22"/>
      <c r="OY95" s="22"/>
      <c r="OZ95" s="22"/>
      <c r="PA95" s="22"/>
      <c r="PB95" s="22"/>
      <c r="PC95" s="22"/>
      <c r="PD95" s="22"/>
      <c r="PE95" s="22"/>
      <c r="PF95" s="22"/>
      <c r="PG95" s="22"/>
      <c r="PH95" s="22"/>
      <c r="PI95" s="22"/>
      <c r="PJ95" s="22"/>
      <c r="PK95" s="22"/>
      <c r="PL95" s="22"/>
      <c r="PM95" s="22"/>
      <c r="PN95" s="22"/>
      <c r="PO95" s="22"/>
      <c r="PP95" s="22"/>
      <c r="PQ95" s="22"/>
      <c r="PR95" s="22"/>
      <c r="PS95" s="22"/>
      <c r="PT95" s="22"/>
      <c r="PU95" s="22"/>
      <c r="PV95" s="22"/>
      <c r="PW95" s="22"/>
      <c r="PX95" s="22"/>
      <c r="PY95" s="22"/>
      <c r="PZ95" s="22"/>
      <c r="QA95" s="22"/>
      <c r="QB95" s="22"/>
      <c r="QC95" s="22"/>
      <c r="QD95" s="22"/>
      <c r="QE95" s="22"/>
      <c r="QF95" s="22"/>
      <c r="QG95" s="22"/>
      <c r="QH95" s="22"/>
      <c r="QI95" s="22"/>
      <c r="QJ95" s="22"/>
      <c r="QK95" s="22"/>
      <c r="QL95" s="22"/>
      <c r="QM95" s="22"/>
      <c r="QN95" s="22"/>
      <c r="QO95" s="22"/>
      <c r="QP95" s="22"/>
      <c r="QQ95" s="22"/>
      <c r="QR95" s="22"/>
      <c r="QS95" s="22"/>
      <c r="QT95" s="22"/>
      <c r="QU95" s="22"/>
      <c r="QV95" s="22"/>
      <c r="QW95" s="22"/>
      <c r="QX95" s="22"/>
      <c r="QY95" s="22"/>
      <c r="QZ95" s="22"/>
      <c r="RA95" s="22"/>
      <c r="RB95" s="22"/>
      <c r="RC95" s="22"/>
      <c r="RD95" s="22"/>
      <c r="RE95" s="22"/>
      <c r="RF95" s="22"/>
      <c r="RG95" s="22"/>
      <c r="RH95" s="22"/>
      <c r="RI95" s="22"/>
      <c r="RJ95" s="22"/>
      <c r="RK95" s="22"/>
      <c r="RL95" s="22"/>
      <c r="RM95" s="22"/>
      <c r="RN95" s="22"/>
      <c r="RO95" s="22"/>
      <c r="RP95" s="22"/>
      <c r="RQ95" s="22"/>
      <c r="RR95" s="22"/>
      <c r="RS95" s="22"/>
      <c r="RT95" s="22"/>
      <c r="RU95" s="22"/>
      <c r="RV95" s="22"/>
      <c r="RW95" s="22"/>
      <c r="RX95" s="22"/>
      <c r="RY95" s="22"/>
      <c r="RZ95" s="22"/>
      <c r="SA95" s="22"/>
      <c r="SB95" s="22"/>
      <c r="SC95" s="22"/>
      <c r="SD95" s="22"/>
      <c r="SE95" s="22"/>
      <c r="SF95" s="22"/>
      <c r="SG95" s="22"/>
      <c r="SH95" s="22"/>
      <c r="SI95" s="22"/>
      <c r="SJ95" s="22"/>
      <c r="SK95" s="22"/>
      <c r="SL95" s="22"/>
      <c r="SM95" s="22"/>
      <c r="SN95" s="22"/>
      <c r="SO95" s="22"/>
      <c r="SP95" s="22"/>
      <c r="SQ95" s="22"/>
      <c r="SR95" s="22"/>
      <c r="SS95" s="22"/>
      <c r="ST95" s="22"/>
      <c r="SU95" s="22"/>
      <c r="SV95" s="22"/>
      <c r="SW95" s="22"/>
      <c r="SX95" s="22"/>
      <c r="SY95" s="22"/>
      <c r="SZ95" s="22"/>
      <c r="TA95" s="22"/>
      <c r="TB95" s="22"/>
      <c r="TC95" s="22"/>
      <c r="TD95" s="22"/>
      <c r="TE95" s="22"/>
      <c r="TF95" s="22"/>
      <c r="TG95" s="22"/>
      <c r="TH95" s="22"/>
      <c r="TI95" s="22"/>
      <c r="TJ95" s="22"/>
      <c r="TK95" s="22"/>
      <c r="TL95" s="22"/>
      <c r="TM95" s="22"/>
      <c r="TN95" s="22"/>
      <c r="TO95" s="22"/>
      <c r="TP95" s="22"/>
      <c r="TQ95" s="22"/>
      <c r="TR95" s="22"/>
      <c r="TS95" s="22"/>
      <c r="TT95" s="22"/>
      <c r="TU95" s="22"/>
      <c r="TV95" s="22"/>
      <c r="TW95" s="22"/>
      <c r="TX95" s="22"/>
      <c r="TY95" s="22"/>
      <c r="TZ95" s="22"/>
      <c r="UA95" s="22"/>
      <c r="UB95" s="22"/>
      <c r="UC95" s="22"/>
      <c r="UD95" s="22"/>
      <c r="UE95" s="22"/>
      <c r="UF95" s="22"/>
      <c r="UG95" s="22"/>
      <c r="UH95" s="22"/>
      <c r="UI95" s="22"/>
      <c r="UJ95" s="22"/>
      <c r="UK95" s="22"/>
      <c r="UL95" s="22"/>
      <c r="UM95" s="22"/>
      <c r="UN95" s="22"/>
      <c r="UO95" s="22"/>
      <c r="UP95" s="22"/>
      <c r="UQ95" s="22"/>
      <c r="UR95" s="22"/>
      <c r="US95" s="22"/>
      <c r="UT95" s="22"/>
      <c r="UU95" s="22"/>
      <c r="UV95" s="22"/>
      <c r="UW95" s="22"/>
      <c r="UX95" s="22"/>
      <c r="UY95" s="22"/>
      <c r="UZ95" s="22"/>
      <c r="VA95" s="22"/>
      <c r="VB95" s="22"/>
      <c r="VC95" s="22"/>
      <c r="VD95" s="22"/>
      <c r="VE95" s="22"/>
      <c r="VF95" s="22"/>
      <c r="VG95" s="22"/>
      <c r="VH95" s="22"/>
      <c r="VI95" s="22"/>
      <c r="VJ95" s="22"/>
      <c r="VK95" s="22"/>
      <c r="VL95" s="22"/>
      <c r="VM95" s="22"/>
      <c r="VN95" s="22"/>
      <c r="VO95" s="22"/>
      <c r="VP95" s="22"/>
      <c r="VQ95" s="22"/>
      <c r="VR95" s="22"/>
      <c r="VS95" s="22"/>
      <c r="VT95" s="22"/>
      <c r="VU95" s="22"/>
      <c r="VV95" s="22"/>
      <c r="VW95" s="22"/>
      <c r="VX95" s="22"/>
      <c r="VY95" s="22"/>
      <c r="VZ95" s="22"/>
      <c r="WA95" s="22"/>
      <c r="WB95" s="22"/>
      <c r="WC95" s="22"/>
      <c r="WD95" s="22"/>
      <c r="WE95" s="22"/>
      <c r="WF95" s="22"/>
      <c r="WG95" s="22"/>
      <c r="WH95" s="22"/>
      <c r="WI95" s="22"/>
      <c r="WJ95" s="22"/>
      <c r="WK95" s="22"/>
      <c r="WL95" s="22"/>
      <c r="WM95" s="22"/>
      <c r="WN95" s="22"/>
      <c r="WO95" s="22"/>
      <c r="WP95" s="22"/>
      <c r="WQ95" s="22"/>
      <c r="WR95" s="22"/>
      <c r="WS95" s="22"/>
      <c r="WT95" s="22"/>
      <c r="WU95" s="22"/>
      <c r="WV95" s="22"/>
      <c r="WW95" s="22"/>
      <c r="WX95" s="22"/>
      <c r="WY95" s="22"/>
      <c r="WZ95" s="22"/>
      <c r="XA95" s="22"/>
      <c r="XB95" s="22"/>
      <c r="XC95" s="22"/>
      <c r="XD95" s="22"/>
      <c r="XE95" s="22"/>
      <c r="XF95" s="22"/>
      <c r="XG95" s="22"/>
      <c r="XH95" s="22"/>
      <c r="XI95" s="22"/>
      <c r="XJ95" s="22"/>
      <c r="XK95" s="22"/>
      <c r="XL95" s="22"/>
      <c r="XM95" s="22"/>
      <c r="XN95" s="22"/>
      <c r="XO95" s="22"/>
      <c r="XP95" s="22"/>
      <c r="XQ95" s="22"/>
      <c r="XR95" s="22"/>
      <c r="XS95" s="22"/>
      <c r="XT95" s="22"/>
      <c r="XU95" s="22"/>
      <c r="XV95" s="22"/>
      <c r="XW95" s="22"/>
      <c r="XX95" s="22"/>
      <c r="XY95" s="22"/>
      <c r="XZ95" s="22"/>
      <c r="YA95" s="22"/>
      <c r="YB95" s="22"/>
      <c r="YC95" s="22"/>
      <c r="YD95" s="22"/>
      <c r="YE95" s="22"/>
      <c r="YF95" s="22"/>
      <c r="YG95" s="22"/>
      <c r="YH95" s="22"/>
      <c r="YI95" s="22"/>
      <c r="YJ95" s="22"/>
      <c r="YK95" s="22"/>
      <c r="YL95" s="22"/>
      <c r="YM95" s="22"/>
      <c r="YN95" s="22"/>
      <c r="YO95" s="22"/>
      <c r="YP95" s="22"/>
      <c r="YQ95" s="22"/>
      <c r="YR95" s="22"/>
      <c r="YS95" s="22"/>
      <c r="YT95" s="22"/>
      <c r="YU95" s="22"/>
      <c r="YV95" s="22"/>
      <c r="YW95" s="22"/>
      <c r="YX95" s="22"/>
      <c r="YY95" s="22"/>
      <c r="YZ95" s="22"/>
      <c r="ZA95" s="22"/>
      <c r="ZB95" s="22"/>
      <c r="ZC95" s="22"/>
      <c r="ZD95" s="22"/>
      <c r="ZE95" s="22"/>
      <c r="ZF95" s="22"/>
      <c r="ZG95" s="22"/>
      <c r="ZH95" s="22"/>
      <c r="ZI95" s="22"/>
      <c r="ZJ95" s="22"/>
      <c r="ZK95" s="22"/>
      <c r="ZL95" s="22"/>
      <c r="ZM95" s="22"/>
      <c r="ZN95" s="22"/>
      <c r="ZO95" s="22"/>
      <c r="ZP95" s="22"/>
      <c r="ZQ95" s="22"/>
      <c r="ZR95" s="22"/>
      <c r="ZS95" s="22"/>
      <c r="ZT95" s="22"/>
      <c r="ZU95" s="22"/>
      <c r="ZV95" s="22"/>
      <c r="ZW95" s="22"/>
      <c r="ZX95" s="22"/>
      <c r="ZY95" s="22"/>
      <c r="ZZ95" s="22"/>
      <c r="AAA95" s="22"/>
      <c r="AAB95" s="22"/>
      <c r="AAC95" s="22"/>
      <c r="AAD95" s="22"/>
      <c r="AAE95" s="22"/>
      <c r="AAF95" s="22"/>
      <c r="AAG95" s="22"/>
      <c r="AAH95" s="22"/>
      <c r="AAI95" s="22"/>
      <c r="AAJ95" s="22"/>
      <c r="AAK95" s="22"/>
      <c r="AAL95" s="22"/>
      <c r="AAM95" s="22"/>
      <c r="AAN95" s="22"/>
      <c r="AAO95" s="22"/>
      <c r="AAP95" s="22"/>
      <c r="AAQ95" s="22"/>
      <c r="AAR95" s="22"/>
      <c r="AAS95" s="22"/>
      <c r="AAT95" s="22"/>
      <c r="AAU95" s="22"/>
      <c r="AAV95" s="22"/>
      <c r="AAW95" s="22"/>
      <c r="AAX95" s="22"/>
      <c r="AAY95" s="22"/>
      <c r="AAZ95" s="22"/>
      <c r="ABA95" s="22"/>
      <c r="ABB95" s="22"/>
      <c r="ABC95" s="22"/>
      <c r="ABD95" s="22"/>
      <c r="ABE95" s="22"/>
      <c r="ABF95" s="22"/>
      <c r="ABG95" s="22"/>
      <c r="ABH95" s="22"/>
      <c r="ABI95" s="22"/>
      <c r="ABJ95" s="22"/>
      <c r="ABK95" s="22"/>
      <c r="ABL95" s="22"/>
      <c r="ABM95" s="22"/>
      <c r="ABN95" s="22"/>
      <c r="ABO95" s="22"/>
      <c r="ABP95" s="22"/>
      <c r="ABQ95" s="22"/>
      <c r="ABR95" s="22"/>
      <c r="ABS95" s="22"/>
      <c r="ABT95" s="22"/>
      <c r="ABU95" s="22"/>
      <c r="ABV95" s="22"/>
      <c r="ABW95" s="22"/>
      <c r="ABX95" s="22"/>
      <c r="ABY95" s="22"/>
      <c r="ABZ95" s="22"/>
      <c r="ACA95" s="22"/>
      <c r="ACB95" s="22"/>
      <c r="ACC95" s="22"/>
      <c r="ACD95" s="22"/>
      <c r="ACE95" s="22"/>
      <c r="ACF95" s="22"/>
      <c r="ACG95" s="22"/>
      <c r="ACH95" s="22"/>
      <c r="ACI95" s="22"/>
      <c r="ACJ95" s="22"/>
      <c r="ACK95" s="22"/>
      <c r="ACL95" s="22"/>
      <c r="ACM95" s="22"/>
      <c r="ACN95" s="22"/>
      <c r="ACO95" s="22"/>
      <c r="ACP95" s="22"/>
      <c r="ACQ95" s="22"/>
      <c r="ACR95" s="22"/>
      <c r="ACS95" s="22"/>
      <c r="ACT95" s="22"/>
      <c r="ACU95" s="22"/>
      <c r="ACV95" s="22"/>
      <c r="ACW95" s="22"/>
      <c r="ACX95" s="22"/>
      <c r="ACY95" s="22"/>
      <c r="ACZ95" s="22"/>
      <c r="ADA95" s="22"/>
      <c r="ADB95" s="22"/>
      <c r="ADC95" s="22"/>
      <c r="ADD95" s="22"/>
      <c r="ADE95" s="22"/>
      <c r="ADF95" s="22"/>
      <c r="ADG95" s="22"/>
      <c r="ADH95" s="22"/>
      <c r="ADI95" s="22"/>
      <c r="ADJ95" s="22"/>
      <c r="ADK95" s="22"/>
      <c r="ADL95" s="22"/>
      <c r="ADM95" s="22"/>
      <c r="ADN95" s="22"/>
      <c r="ADO95" s="22"/>
      <c r="ADP95" s="22"/>
      <c r="ADQ95" s="22"/>
      <c r="ADR95" s="22"/>
      <c r="ADS95" s="22"/>
      <c r="ADT95" s="22"/>
      <c r="ADU95" s="22"/>
      <c r="ADV95" s="22"/>
      <c r="ADW95" s="22"/>
      <c r="ADX95" s="22"/>
      <c r="ADY95" s="22"/>
      <c r="ADZ95" s="22"/>
      <c r="AEA95" s="22"/>
      <c r="AEB95" s="22"/>
      <c r="AEC95" s="22"/>
      <c r="AED95" s="22"/>
      <c r="AEE95" s="22"/>
      <c r="AEF95" s="22"/>
      <c r="AEG95" s="22"/>
      <c r="AEH95" s="22"/>
      <c r="AEI95" s="22"/>
      <c r="AEJ95" s="22"/>
      <c r="AEK95" s="22"/>
      <c r="AEL95" s="22"/>
      <c r="AEM95" s="22"/>
      <c r="AEN95" s="22"/>
      <c r="AEO95" s="22"/>
      <c r="AEP95" s="22"/>
      <c r="AEQ95" s="22"/>
      <c r="AER95" s="22"/>
      <c r="AES95" s="22"/>
      <c r="AET95" s="22"/>
      <c r="AEU95" s="22"/>
      <c r="AEV95" s="22"/>
      <c r="AEW95" s="22"/>
      <c r="AEX95" s="22"/>
      <c r="AEY95" s="22"/>
      <c r="AEZ95" s="22"/>
      <c r="AFA95" s="22"/>
      <c r="AFB95" s="22"/>
      <c r="AFC95" s="22"/>
      <c r="AFD95" s="22"/>
      <c r="AFE95" s="22"/>
      <c r="AFF95" s="22"/>
      <c r="AFG95" s="22"/>
      <c r="AFH95" s="22"/>
      <c r="AFI95" s="22"/>
      <c r="AFJ95" s="22"/>
      <c r="AFK95" s="22"/>
      <c r="AFL95" s="22"/>
      <c r="AFM95" s="22"/>
      <c r="AFN95" s="22"/>
      <c r="AFO95" s="22"/>
      <c r="AFP95" s="22"/>
      <c r="AFQ95" s="22"/>
      <c r="AFR95" s="22"/>
      <c r="AFS95" s="22"/>
      <c r="AFT95" s="22"/>
      <c r="AFU95" s="22"/>
      <c r="AFV95" s="22"/>
      <c r="AFW95" s="22"/>
      <c r="AFX95" s="22"/>
      <c r="AFY95" s="22"/>
      <c r="AFZ95" s="22"/>
      <c r="AGA95" s="22"/>
      <c r="AGB95" s="22"/>
      <c r="AGC95" s="22"/>
      <c r="AGD95" s="22"/>
      <c r="AGE95" s="22"/>
      <c r="AGF95" s="22"/>
      <c r="AGG95" s="22"/>
      <c r="AGH95" s="22"/>
      <c r="AGI95" s="22"/>
      <c r="AGJ95" s="22"/>
      <c r="AGK95" s="22"/>
      <c r="AGL95" s="22"/>
      <c r="AGM95" s="22"/>
      <c r="AGN95" s="22"/>
      <c r="AGO95" s="22"/>
      <c r="AGP95" s="22"/>
      <c r="AGQ95" s="22"/>
      <c r="AGR95" s="22"/>
      <c r="AGS95" s="22"/>
      <c r="AGT95" s="22"/>
      <c r="AGU95" s="22"/>
      <c r="AGV95" s="22"/>
      <c r="AGW95" s="22"/>
      <c r="AGX95" s="22"/>
      <c r="AGY95" s="22"/>
      <c r="AGZ95" s="22"/>
      <c r="AHA95" s="22"/>
      <c r="AHB95" s="22"/>
      <c r="AHC95" s="22"/>
      <c r="AHD95" s="22"/>
      <c r="AHE95" s="22"/>
      <c r="AHF95" s="22"/>
      <c r="AHG95" s="22"/>
      <c r="AHH95" s="22"/>
      <c r="AHI95" s="22"/>
      <c r="AHJ95" s="22"/>
      <c r="AHK95" s="22"/>
      <c r="AHL95" s="22"/>
      <c r="AHM95" s="22"/>
      <c r="AHN95" s="22"/>
      <c r="AHO95" s="22"/>
      <c r="AHP95" s="22"/>
      <c r="AHQ95" s="22"/>
      <c r="AHR95" s="22"/>
      <c r="AHS95" s="22"/>
      <c r="AHT95" s="22"/>
      <c r="AHU95" s="22"/>
      <c r="AHV95" s="22"/>
      <c r="AHW95" s="22"/>
      <c r="AHX95" s="22"/>
      <c r="AHY95" s="22"/>
      <c r="AHZ95" s="22"/>
      <c r="AIA95" s="22"/>
      <c r="AIB95" s="22"/>
      <c r="AIC95" s="22"/>
      <c r="AID95" s="22"/>
      <c r="AIE95" s="22"/>
      <c r="AIF95" s="22"/>
      <c r="AIG95" s="22"/>
      <c r="AIH95" s="22"/>
      <c r="AII95" s="22"/>
      <c r="AIJ95" s="22"/>
      <c r="AIK95" s="22"/>
      <c r="AIL95" s="22"/>
      <c r="AIM95" s="22"/>
      <c r="AIN95" s="22"/>
      <c r="AIO95" s="22"/>
      <c r="AIP95" s="22"/>
      <c r="AIQ95" s="22"/>
      <c r="AIR95" s="22"/>
      <c r="AIS95" s="22"/>
      <c r="AIT95" s="22"/>
      <c r="AIU95" s="22"/>
      <c r="AIV95" s="22"/>
      <c r="AIW95" s="22"/>
      <c r="AIX95" s="22"/>
      <c r="AIY95" s="22"/>
      <c r="AIZ95" s="22"/>
      <c r="AJA95" s="22"/>
      <c r="AJB95" s="22"/>
      <c r="AJC95" s="22"/>
      <c r="AJD95" s="22"/>
      <c r="AJE95" s="22"/>
      <c r="AJF95" s="22"/>
      <c r="AJG95" s="22"/>
      <c r="AJH95" s="22"/>
      <c r="AJI95" s="22"/>
      <c r="AJJ95" s="22"/>
      <c r="AJK95" s="22"/>
      <c r="AJL95" s="22"/>
      <c r="AJM95" s="22"/>
      <c r="AJN95" s="22"/>
      <c r="AJO95" s="22"/>
      <c r="AJP95" s="22"/>
      <c r="AJQ95" s="22"/>
      <c r="AJR95" s="22"/>
      <c r="AJS95" s="22"/>
      <c r="AJT95" s="22"/>
      <c r="AJU95" s="22"/>
      <c r="AJV95" s="22"/>
      <c r="AJW95" s="22"/>
      <c r="AJX95" s="22"/>
      <c r="AJY95" s="22"/>
      <c r="AJZ95" s="22"/>
      <c r="AKA95" s="22"/>
      <c r="AKB95" s="22"/>
      <c r="AKC95" s="22"/>
      <c r="AKD95" s="22"/>
      <c r="AKE95" s="22"/>
      <c r="AKF95" s="22"/>
      <c r="AKG95" s="22"/>
      <c r="AKH95" s="22"/>
      <c r="AKI95" s="22"/>
      <c r="AKJ95" s="22"/>
      <c r="AKK95" s="22"/>
      <c r="AKL95" s="22"/>
      <c r="AKM95" s="22"/>
      <c r="AKN95" s="22"/>
      <c r="AKO95" s="22"/>
      <c r="AKP95" s="22"/>
      <c r="AKQ95" s="22"/>
      <c r="AKR95" s="22"/>
      <c r="AKS95" s="22"/>
      <c r="AKT95" s="22"/>
      <c r="AKU95" s="22"/>
      <c r="AKV95" s="22"/>
      <c r="AKW95" s="22"/>
      <c r="AKX95" s="22"/>
      <c r="AKY95" s="22"/>
      <c r="AKZ95" s="22"/>
      <c r="ALA95" s="22"/>
      <c r="ALB95" s="22"/>
      <c r="ALC95" s="22"/>
      <c r="ALD95" s="22"/>
      <c r="ALE95" s="22"/>
      <c r="ALF95" s="22"/>
      <c r="ALG95" s="22"/>
      <c r="ALH95" s="22"/>
      <c r="ALI95" s="22"/>
      <c r="ALJ95" s="22"/>
      <c r="ALK95" s="22"/>
      <c r="ALL95" s="22"/>
      <c r="ALM95" s="22"/>
      <c r="ALN95" s="22"/>
      <c r="ALO95" s="22"/>
      <c r="ALP95" s="22"/>
      <c r="ALQ95" s="22"/>
      <c r="ALR95" s="22"/>
      <c r="ALS95" s="22"/>
      <c r="ALT95" s="22"/>
      <c r="ALU95" s="22"/>
      <c r="ALV95" s="22"/>
      <c r="ALW95" s="22"/>
      <c r="ALX95" s="22"/>
      <c r="ALY95" s="22"/>
      <c r="ALZ95" s="22"/>
      <c r="AMA95" s="22"/>
      <c r="AMB95" s="22"/>
      <c r="AMC95" s="22"/>
      <c r="AMD95" s="22"/>
      <c r="AME95" s="22"/>
      <c r="AMF95" s="22"/>
      <c r="AMG95" s="22"/>
      <c r="AMH95" s="22"/>
      <c r="AMI95" s="22"/>
      <c r="AMJ95" s="22"/>
      <c r="AMK95" s="22"/>
      <c r="AML95" s="22"/>
      <c r="AMM95" s="22"/>
      <c r="AMN95" s="22"/>
      <c r="AMO95" s="22"/>
      <c r="AMP95" s="22"/>
      <c r="AMQ95" s="22"/>
      <c r="AMR95" s="22"/>
      <c r="AMS95" s="22"/>
      <c r="AMT95" s="22"/>
      <c r="AMU95" s="22"/>
      <c r="AMV95" s="22"/>
      <c r="AMW95" s="22"/>
      <c r="AMX95" s="22"/>
      <c r="AMY95" s="22"/>
      <c r="AMZ95" s="22"/>
      <c r="ANA95" s="22"/>
      <c r="ANB95" s="22"/>
      <c r="ANC95" s="22"/>
      <c r="AND95" s="22"/>
      <c r="ANE95" s="22"/>
      <c r="ANF95" s="22"/>
      <c r="ANG95" s="22"/>
      <c r="ANH95" s="22"/>
      <c r="ANI95" s="22"/>
      <c r="ANJ95" s="22"/>
      <c r="ANK95" s="22"/>
      <c r="ANL95" s="22"/>
      <c r="ANM95" s="22"/>
      <c r="ANN95" s="22"/>
      <c r="ANO95" s="22"/>
      <c r="ANP95" s="22"/>
      <c r="ANQ95" s="22"/>
      <c r="ANR95" s="22"/>
      <c r="ANS95" s="22"/>
      <c r="ANT95" s="22"/>
      <c r="ANU95" s="22"/>
      <c r="ANV95" s="22"/>
      <c r="ANW95" s="22"/>
      <c r="ANX95" s="22"/>
      <c r="ANY95" s="22"/>
      <c r="ANZ95" s="22"/>
      <c r="AOA95" s="22"/>
      <c r="AOB95" s="22"/>
      <c r="AOC95" s="22"/>
      <c r="AOD95" s="22"/>
      <c r="AOE95" s="22"/>
      <c r="AOF95" s="22"/>
      <c r="AOG95" s="22"/>
      <c r="AOH95" s="22"/>
      <c r="AOI95" s="22"/>
      <c r="AOJ95" s="22"/>
      <c r="AOK95" s="22"/>
      <c r="AOL95" s="22"/>
      <c r="AOM95" s="22"/>
      <c r="AON95" s="22"/>
      <c r="AOO95" s="22"/>
      <c r="AOP95" s="22"/>
      <c r="AOQ95" s="22"/>
      <c r="AOR95" s="22"/>
      <c r="AOS95" s="22"/>
      <c r="AOT95" s="22"/>
      <c r="AOU95" s="22"/>
      <c r="AOV95" s="22"/>
      <c r="AOW95" s="22"/>
      <c r="AOX95" s="22"/>
      <c r="AOY95" s="22"/>
      <c r="AOZ95" s="22"/>
      <c r="APA95" s="22"/>
      <c r="APB95" s="22"/>
      <c r="APC95" s="22"/>
      <c r="APD95" s="22"/>
      <c r="APE95" s="22"/>
      <c r="APF95" s="22"/>
      <c r="APG95" s="22"/>
      <c r="APH95" s="22"/>
      <c r="API95" s="22"/>
      <c r="APJ95" s="22"/>
      <c r="APK95" s="22"/>
      <c r="APL95" s="22"/>
      <c r="APM95" s="22"/>
      <c r="APN95" s="22"/>
      <c r="APO95" s="22"/>
      <c r="APP95" s="22"/>
      <c r="APQ95" s="22"/>
      <c r="APR95" s="22"/>
      <c r="APS95" s="22"/>
      <c r="APT95" s="22"/>
      <c r="APU95" s="22"/>
      <c r="APV95" s="22"/>
      <c r="APW95" s="22"/>
      <c r="APX95" s="22"/>
      <c r="APY95" s="22"/>
      <c r="APZ95" s="22"/>
      <c r="AQA95" s="22"/>
      <c r="AQB95" s="22"/>
      <c r="AQC95" s="22"/>
      <c r="AQD95" s="22"/>
      <c r="AQE95" s="22"/>
      <c r="AQF95" s="22"/>
      <c r="AQG95" s="22"/>
      <c r="AQH95" s="22"/>
      <c r="AQI95" s="22"/>
      <c r="AQJ95" s="22"/>
      <c r="AQK95" s="22"/>
      <c r="AQL95" s="22"/>
      <c r="AQM95" s="22"/>
      <c r="AQN95" s="22"/>
      <c r="AQO95" s="22"/>
      <c r="AQP95" s="22"/>
      <c r="AQQ95" s="22"/>
      <c r="AQR95" s="22"/>
      <c r="AQS95" s="22"/>
      <c r="AQT95" s="22"/>
      <c r="AQU95" s="22"/>
      <c r="AQV95" s="22"/>
      <c r="AQW95" s="22"/>
      <c r="AQX95" s="22"/>
      <c r="AQY95" s="22"/>
      <c r="AQZ95" s="22"/>
    </row>
    <row r="96" spans="1:1144" s="22" customFormat="1" ht="38.25" customHeight="1">
      <c r="A96" s="170" t="s">
        <v>189</v>
      </c>
      <c r="B96" s="49"/>
      <c r="C96" s="316" t="s">
        <v>156</v>
      </c>
      <c r="D96" s="313" t="s">
        <v>10</v>
      </c>
      <c r="E96" s="197">
        <v>42370</v>
      </c>
      <c r="F96" s="197">
        <v>42735</v>
      </c>
      <c r="G96" s="93" t="s">
        <v>8</v>
      </c>
      <c r="H96" s="117"/>
      <c r="I96" s="104">
        <f>196551300+3046600</f>
        <v>199597900</v>
      </c>
      <c r="J96" s="118"/>
      <c r="K96" s="117"/>
      <c r="L96" s="117"/>
      <c r="M96" s="117">
        <v>199597900</v>
      </c>
      <c r="N96" s="117"/>
      <c r="O96" s="117"/>
      <c r="P96" s="117"/>
      <c r="Q96" s="117">
        <v>199338387.84</v>
      </c>
      <c r="R96" s="117"/>
      <c r="S96" s="117"/>
      <c r="T96" s="188">
        <f>M96-Q96</f>
        <v>259512.15999999642</v>
      </c>
      <c r="U96" s="188">
        <f>J96-N96</f>
        <v>0</v>
      </c>
      <c r="V96" s="190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</row>
    <row r="97" spans="1:1589" s="11" customFormat="1" ht="39" customHeight="1">
      <c r="A97" s="227" t="s">
        <v>189</v>
      </c>
      <c r="B97" s="50"/>
      <c r="C97" s="317"/>
      <c r="D97" s="318"/>
      <c r="E97" s="197">
        <v>42736</v>
      </c>
      <c r="F97" s="197">
        <v>43100</v>
      </c>
      <c r="G97" s="93" t="s">
        <v>220</v>
      </c>
      <c r="H97" s="121"/>
      <c r="I97" s="121">
        <v>214699520</v>
      </c>
      <c r="J97" s="121"/>
      <c r="K97" s="121"/>
      <c r="L97" s="121"/>
      <c r="M97" s="104">
        <v>214699520</v>
      </c>
      <c r="N97" s="121"/>
      <c r="O97" s="115"/>
      <c r="P97" s="115"/>
      <c r="Q97" s="121">
        <v>214699520</v>
      </c>
      <c r="R97" s="121"/>
      <c r="S97" s="115"/>
      <c r="T97" s="187">
        <f>I97-Q97</f>
        <v>0</v>
      </c>
      <c r="U97" s="187">
        <f>J97-R97</f>
        <v>0</v>
      </c>
      <c r="V97" s="19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  <c r="KV97" s="10"/>
      <c r="KW97" s="10"/>
      <c r="KX97" s="10"/>
      <c r="KY97" s="10"/>
      <c r="KZ97" s="10"/>
      <c r="LA97" s="10"/>
      <c r="LB97" s="10"/>
      <c r="LC97" s="10"/>
      <c r="LD97" s="10"/>
      <c r="LE97" s="10"/>
      <c r="LF97" s="10"/>
      <c r="LG97" s="10"/>
      <c r="LH97" s="10"/>
      <c r="LI97" s="10"/>
      <c r="LJ97" s="10"/>
      <c r="LK97" s="10"/>
      <c r="LL97" s="10"/>
      <c r="LM97" s="10"/>
      <c r="LN97" s="10"/>
      <c r="LO97" s="10"/>
      <c r="LP97" s="10"/>
      <c r="LQ97" s="10"/>
      <c r="LR97" s="10"/>
      <c r="LS97" s="10"/>
      <c r="LT97" s="10"/>
      <c r="LU97" s="10"/>
      <c r="LV97" s="10"/>
      <c r="LW97" s="10"/>
      <c r="LX97" s="10"/>
      <c r="LY97" s="10"/>
      <c r="LZ97" s="10"/>
      <c r="MA97" s="10"/>
      <c r="MB97" s="10"/>
      <c r="MC97" s="10"/>
      <c r="MD97" s="10"/>
      <c r="ME97" s="10"/>
      <c r="MF97" s="10"/>
      <c r="MG97" s="10"/>
      <c r="MH97" s="10"/>
      <c r="MI97" s="10"/>
      <c r="MJ97" s="10"/>
      <c r="MK97" s="10"/>
      <c r="ML97" s="10"/>
      <c r="MM97" s="10"/>
      <c r="MN97" s="10"/>
      <c r="MO97" s="10"/>
      <c r="MP97" s="10"/>
      <c r="MQ97" s="10"/>
      <c r="MR97" s="10"/>
      <c r="MS97" s="10"/>
      <c r="MT97" s="10"/>
      <c r="MU97" s="10"/>
      <c r="MV97" s="10"/>
      <c r="MW97" s="10"/>
      <c r="MX97" s="10"/>
      <c r="MY97" s="10"/>
      <c r="MZ97" s="10"/>
      <c r="NA97" s="10"/>
      <c r="NB97" s="10"/>
      <c r="NC97" s="10"/>
      <c r="ND97" s="10"/>
      <c r="NE97" s="10"/>
      <c r="NF97" s="10"/>
      <c r="NG97" s="10"/>
      <c r="NH97" s="10"/>
      <c r="NI97" s="10"/>
      <c r="NJ97" s="10"/>
      <c r="NK97" s="10"/>
      <c r="NL97" s="10"/>
      <c r="NM97" s="10"/>
      <c r="NN97" s="10"/>
      <c r="NO97" s="10"/>
      <c r="NP97" s="10"/>
      <c r="NQ97" s="10"/>
      <c r="NR97" s="10"/>
      <c r="NS97" s="10"/>
      <c r="NT97" s="10"/>
      <c r="NU97" s="10"/>
      <c r="NV97" s="10"/>
      <c r="NW97" s="10"/>
      <c r="NX97" s="10"/>
      <c r="NY97" s="10"/>
      <c r="NZ97" s="10"/>
      <c r="OA97" s="10"/>
      <c r="OB97" s="10"/>
      <c r="OC97" s="10"/>
      <c r="OD97" s="10"/>
      <c r="OE97" s="10"/>
      <c r="OF97" s="10"/>
      <c r="OG97" s="10"/>
      <c r="OH97" s="10"/>
      <c r="OI97" s="10"/>
      <c r="OJ97" s="10"/>
      <c r="OK97" s="10"/>
      <c r="OL97" s="10"/>
      <c r="OM97" s="10"/>
      <c r="ON97" s="10"/>
      <c r="OO97" s="10"/>
      <c r="OP97" s="10"/>
      <c r="OQ97" s="10"/>
      <c r="OR97" s="10"/>
      <c r="OS97" s="10"/>
      <c r="OT97" s="10"/>
      <c r="OU97" s="10"/>
      <c r="OV97" s="10"/>
      <c r="OW97" s="10"/>
      <c r="OX97" s="10"/>
      <c r="OY97" s="10"/>
      <c r="OZ97" s="10"/>
      <c r="PA97" s="10"/>
      <c r="PB97" s="10"/>
      <c r="PC97" s="10"/>
      <c r="PD97" s="10"/>
      <c r="PE97" s="10"/>
      <c r="PF97" s="10"/>
      <c r="PG97" s="10"/>
      <c r="PH97" s="10"/>
      <c r="PI97" s="10"/>
      <c r="PJ97" s="10"/>
      <c r="PK97" s="10"/>
      <c r="PL97" s="10"/>
      <c r="PM97" s="10"/>
      <c r="PN97" s="10"/>
      <c r="PO97" s="10"/>
      <c r="PP97" s="10"/>
      <c r="PQ97" s="10"/>
      <c r="PR97" s="10"/>
      <c r="PS97" s="10"/>
      <c r="PT97" s="10"/>
      <c r="PU97" s="10"/>
      <c r="PV97" s="10"/>
      <c r="PW97" s="10"/>
      <c r="PX97" s="10"/>
      <c r="PY97" s="10"/>
      <c r="PZ97" s="10"/>
      <c r="QA97" s="10"/>
      <c r="QB97" s="10"/>
      <c r="QC97" s="10"/>
      <c r="QD97" s="10"/>
      <c r="QE97" s="10"/>
      <c r="QF97" s="10"/>
      <c r="QG97" s="10"/>
      <c r="QH97" s="10"/>
      <c r="QI97" s="10"/>
      <c r="QJ97" s="10"/>
      <c r="QK97" s="10"/>
      <c r="QL97" s="10"/>
      <c r="QM97" s="10"/>
      <c r="QN97" s="10"/>
      <c r="QO97" s="10"/>
      <c r="QP97" s="10"/>
      <c r="QQ97" s="10"/>
      <c r="QR97" s="10"/>
      <c r="QS97" s="10"/>
      <c r="QT97" s="10"/>
      <c r="QU97" s="10"/>
      <c r="QV97" s="10"/>
      <c r="QW97" s="10"/>
      <c r="QX97" s="10"/>
      <c r="QY97" s="10"/>
      <c r="QZ97" s="10"/>
      <c r="RA97" s="10"/>
      <c r="RB97" s="10"/>
      <c r="RC97" s="10"/>
      <c r="RD97" s="10"/>
      <c r="RE97" s="10"/>
      <c r="RF97" s="10"/>
      <c r="RG97" s="10"/>
      <c r="RH97" s="10"/>
      <c r="RI97" s="10"/>
      <c r="RJ97" s="10"/>
      <c r="RK97" s="10"/>
      <c r="RL97" s="10"/>
      <c r="RM97" s="10"/>
      <c r="RN97" s="10"/>
      <c r="RO97" s="10"/>
      <c r="RP97" s="10"/>
      <c r="RQ97" s="10"/>
      <c r="RR97" s="10"/>
      <c r="RS97" s="10"/>
      <c r="RT97" s="10"/>
      <c r="RU97" s="10"/>
      <c r="RV97" s="10"/>
      <c r="RW97" s="10"/>
      <c r="RX97" s="10"/>
      <c r="RY97" s="10"/>
      <c r="RZ97" s="10"/>
      <c r="SA97" s="10"/>
      <c r="SB97" s="10"/>
      <c r="SC97" s="10"/>
      <c r="SD97" s="10"/>
      <c r="SE97" s="10"/>
      <c r="SF97" s="10"/>
      <c r="SG97" s="10"/>
      <c r="SH97" s="10"/>
      <c r="SI97" s="10"/>
      <c r="SJ97" s="10"/>
      <c r="SK97" s="10"/>
      <c r="SL97" s="10"/>
      <c r="SM97" s="10"/>
      <c r="SN97" s="10"/>
      <c r="SO97" s="10"/>
      <c r="SP97" s="10"/>
      <c r="SQ97" s="10"/>
      <c r="SR97" s="10"/>
      <c r="SS97" s="10"/>
      <c r="ST97" s="10"/>
      <c r="SU97" s="10"/>
      <c r="SV97" s="10"/>
      <c r="SW97" s="10"/>
      <c r="SX97" s="10"/>
      <c r="SY97" s="10"/>
      <c r="SZ97" s="10"/>
      <c r="TA97" s="10"/>
      <c r="TB97" s="10"/>
      <c r="TC97" s="10"/>
      <c r="TD97" s="10"/>
      <c r="TE97" s="10"/>
      <c r="TF97" s="10"/>
      <c r="TG97" s="10"/>
      <c r="TH97" s="10"/>
      <c r="TI97" s="10"/>
      <c r="TJ97" s="10"/>
      <c r="TK97" s="10"/>
      <c r="TL97" s="10"/>
      <c r="TM97" s="10"/>
      <c r="TN97" s="10"/>
      <c r="TO97" s="10"/>
      <c r="TP97" s="10"/>
      <c r="TQ97" s="10"/>
      <c r="TR97" s="10"/>
      <c r="TS97" s="10"/>
      <c r="TT97" s="10"/>
      <c r="TU97" s="10"/>
      <c r="TV97" s="10"/>
      <c r="TW97" s="10"/>
      <c r="TX97" s="10"/>
      <c r="TY97" s="10"/>
      <c r="TZ97" s="10"/>
      <c r="UA97" s="10"/>
      <c r="UB97" s="10"/>
      <c r="UC97" s="10"/>
      <c r="UD97" s="10"/>
      <c r="UE97" s="10"/>
      <c r="UF97" s="10"/>
      <c r="UG97" s="10"/>
      <c r="UH97" s="10"/>
      <c r="UI97" s="10"/>
      <c r="UJ97" s="10"/>
      <c r="UK97" s="10"/>
      <c r="UL97" s="10"/>
      <c r="UM97" s="10"/>
      <c r="UN97" s="10"/>
      <c r="UO97" s="10"/>
      <c r="UP97" s="10"/>
      <c r="UQ97" s="10"/>
      <c r="UR97" s="10"/>
      <c r="US97" s="10"/>
      <c r="UT97" s="10"/>
      <c r="UU97" s="10"/>
      <c r="UV97" s="10"/>
      <c r="UW97" s="10"/>
      <c r="UX97" s="10"/>
      <c r="UY97" s="10"/>
      <c r="UZ97" s="10"/>
      <c r="VA97" s="10"/>
      <c r="VB97" s="10"/>
      <c r="VC97" s="10"/>
      <c r="VD97" s="10"/>
      <c r="VE97" s="10"/>
      <c r="VF97" s="10"/>
      <c r="VG97" s="10"/>
      <c r="VH97" s="10"/>
      <c r="VI97" s="10"/>
      <c r="VJ97" s="10"/>
      <c r="VK97" s="10"/>
      <c r="VL97" s="10"/>
      <c r="VM97" s="10"/>
      <c r="VN97" s="10"/>
      <c r="VO97" s="10"/>
      <c r="VP97" s="10"/>
      <c r="VQ97" s="10"/>
      <c r="VR97" s="10"/>
      <c r="VS97" s="10"/>
      <c r="VT97" s="10"/>
      <c r="VU97" s="10"/>
      <c r="VV97" s="10"/>
      <c r="VW97" s="10"/>
      <c r="VX97" s="10"/>
      <c r="VY97" s="10"/>
      <c r="VZ97" s="10"/>
      <c r="WA97" s="10"/>
      <c r="WB97" s="10"/>
      <c r="WC97" s="10"/>
      <c r="WD97" s="10"/>
      <c r="WE97" s="10"/>
      <c r="WF97" s="10"/>
      <c r="WG97" s="10"/>
      <c r="WH97" s="10"/>
      <c r="WI97" s="10"/>
      <c r="WJ97" s="10"/>
      <c r="WK97" s="10"/>
      <c r="WL97" s="10"/>
      <c r="WM97" s="10"/>
      <c r="WN97" s="10"/>
      <c r="WO97" s="10"/>
      <c r="WP97" s="10"/>
      <c r="WQ97" s="10"/>
      <c r="WR97" s="10"/>
      <c r="WS97" s="10"/>
      <c r="WT97" s="10"/>
      <c r="WU97" s="10"/>
      <c r="WV97" s="10"/>
      <c r="WW97" s="10"/>
      <c r="WX97" s="10"/>
      <c r="WY97" s="10"/>
      <c r="WZ97" s="10"/>
      <c r="XA97" s="10"/>
      <c r="XB97" s="10"/>
      <c r="XC97" s="10"/>
      <c r="XD97" s="10"/>
      <c r="XE97" s="10"/>
      <c r="XF97" s="10"/>
      <c r="XG97" s="10"/>
      <c r="XH97" s="10"/>
      <c r="XI97" s="10"/>
      <c r="XJ97" s="10"/>
      <c r="XK97" s="10"/>
      <c r="XL97" s="10"/>
      <c r="XM97" s="10"/>
      <c r="XN97" s="10"/>
      <c r="XO97" s="10"/>
      <c r="XP97" s="10"/>
      <c r="XQ97" s="10"/>
      <c r="XR97" s="10"/>
      <c r="XS97" s="10"/>
      <c r="XT97" s="10"/>
      <c r="XU97" s="10"/>
      <c r="XV97" s="10"/>
      <c r="XW97" s="10"/>
      <c r="XX97" s="10"/>
      <c r="XY97" s="10"/>
      <c r="XZ97" s="10"/>
      <c r="YA97" s="10"/>
      <c r="YB97" s="10"/>
      <c r="YC97" s="10"/>
      <c r="YD97" s="10"/>
      <c r="YE97" s="10"/>
      <c r="YF97" s="10"/>
      <c r="YG97" s="10"/>
      <c r="YH97" s="10"/>
      <c r="YI97" s="10"/>
      <c r="YJ97" s="10"/>
      <c r="YK97" s="10"/>
      <c r="YL97" s="10"/>
      <c r="YM97" s="10"/>
      <c r="YN97" s="10"/>
      <c r="YO97" s="10"/>
      <c r="YP97" s="10"/>
      <c r="YQ97" s="10"/>
      <c r="YR97" s="10"/>
      <c r="YS97" s="10"/>
      <c r="YT97" s="10"/>
      <c r="YU97" s="10"/>
      <c r="YV97" s="10"/>
      <c r="YW97" s="10"/>
      <c r="YX97" s="10"/>
      <c r="YY97" s="10"/>
      <c r="YZ97" s="10"/>
      <c r="ZA97" s="10"/>
      <c r="ZB97" s="10"/>
      <c r="ZC97" s="10"/>
      <c r="ZD97" s="10"/>
      <c r="ZE97" s="10"/>
      <c r="ZF97" s="10"/>
      <c r="ZG97" s="10"/>
      <c r="ZH97" s="10"/>
      <c r="ZI97" s="10"/>
      <c r="ZJ97" s="10"/>
      <c r="ZK97" s="10"/>
      <c r="ZL97" s="10"/>
      <c r="ZM97" s="10"/>
      <c r="ZN97" s="10"/>
      <c r="ZO97" s="10"/>
      <c r="ZP97" s="10"/>
      <c r="ZQ97" s="10"/>
      <c r="ZR97" s="10"/>
      <c r="ZS97" s="10"/>
      <c r="ZT97" s="10"/>
      <c r="ZU97" s="10"/>
      <c r="ZV97" s="10"/>
      <c r="ZW97" s="10"/>
      <c r="ZX97" s="10"/>
      <c r="ZY97" s="10"/>
      <c r="ZZ97" s="10"/>
      <c r="AAA97" s="10"/>
      <c r="AAB97" s="10"/>
      <c r="AAC97" s="10"/>
      <c r="AAD97" s="10"/>
      <c r="AAE97" s="10"/>
      <c r="AAF97" s="10"/>
      <c r="AAG97" s="10"/>
      <c r="AAH97" s="10"/>
      <c r="AAI97" s="10"/>
      <c r="AAJ97" s="10"/>
      <c r="AAK97" s="10"/>
      <c r="AAL97" s="10"/>
      <c r="AAM97" s="10"/>
      <c r="AAN97" s="10"/>
      <c r="AAO97" s="10"/>
      <c r="AAP97" s="10"/>
      <c r="AAQ97" s="10"/>
      <c r="AAR97" s="10"/>
      <c r="AAS97" s="10"/>
      <c r="AAT97" s="10"/>
      <c r="AAU97" s="10"/>
      <c r="AAV97" s="10"/>
      <c r="AAW97" s="10"/>
      <c r="AAX97" s="10"/>
      <c r="AAY97" s="10"/>
      <c r="AAZ97" s="10"/>
      <c r="ABA97" s="10"/>
      <c r="ABB97" s="10"/>
      <c r="ABC97" s="10"/>
      <c r="ABD97" s="10"/>
      <c r="ABE97" s="10"/>
      <c r="ABF97" s="10"/>
      <c r="ABG97" s="10"/>
      <c r="ABH97" s="10"/>
      <c r="ABI97" s="10"/>
      <c r="ABJ97" s="10"/>
      <c r="ABK97" s="10"/>
      <c r="ABL97" s="10"/>
      <c r="ABM97" s="10"/>
      <c r="ABN97" s="10"/>
      <c r="ABO97" s="10"/>
      <c r="ABP97" s="10"/>
      <c r="ABQ97" s="10"/>
      <c r="ABR97" s="10"/>
      <c r="ABS97" s="10"/>
      <c r="ABT97" s="10"/>
      <c r="ABU97" s="10"/>
      <c r="ABV97" s="10"/>
      <c r="ABW97" s="10"/>
      <c r="ABX97" s="10"/>
      <c r="ABY97" s="10"/>
      <c r="ABZ97" s="10"/>
      <c r="ACA97" s="10"/>
      <c r="ACB97" s="10"/>
      <c r="ACC97" s="10"/>
      <c r="ACD97" s="10"/>
      <c r="ACE97" s="10"/>
      <c r="ACF97" s="10"/>
      <c r="ACG97" s="10"/>
      <c r="ACH97" s="10"/>
      <c r="ACI97" s="10"/>
      <c r="ACJ97" s="10"/>
      <c r="ACK97" s="10"/>
      <c r="ACL97" s="10"/>
      <c r="ACM97" s="10"/>
      <c r="ACN97" s="10"/>
      <c r="ACO97" s="10"/>
      <c r="ACP97" s="10"/>
      <c r="ACQ97" s="10"/>
      <c r="ACR97" s="10"/>
      <c r="ACS97" s="10"/>
      <c r="ACT97" s="10"/>
      <c r="ACU97" s="10"/>
      <c r="ACV97" s="10"/>
      <c r="ACW97" s="10"/>
      <c r="ACX97" s="10"/>
      <c r="ACY97" s="10"/>
      <c r="ACZ97" s="10"/>
      <c r="ADA97" s="10"/>
      <c r="ADB97" s="10"/>
      <c r="ADC97" s="10"/>
      <c r="ADD97" s="10"/>
      <c r="ADE97" s="10"/>
      <c r="ADF97" s="10"/>
      <c r="ADG97" s="10"/>
      <c r="ADH97" s="10"/>
      <c r="ADI97" s="10"/>
      <c r="ADJ97" s="10"/>
      <c r="ADK97" s="10"/>
      <c r="ADL97" s="10"/>
      <c r="ADM97" s="10"/>
      <c r="ADN97" s="10"/>
      <c r="ADO97" s="10"/>
      <c r="ADP97" s="10"/>
      <c r="ADQ97" s="10"/>
      <c r="ADR97" s="10"/>
      <c r="ADS97" s="10"/>
      <c r="ADT97" s="10"/>
      <c r="ADU97" s="10"/>
      <c r="ADV97" s="10"/>
      <c r="ADW97" s="10"/>
      <c r="ADX97" s="10"/>
      <c r="ADY97" s="10"/>
      <c r="ADZ97" s="10"/>
      <c r="AEA97" s="10"/>
      <c r="AEB97" s="10"/>
      <c r="AEC97" s="10"/>
      <c r="AED97" s="10"/>
      <c r="AEE97" s="10"/>
      <c r="AEF97" s="10"/>
      <c r="AEG97" s="10"/>
      <c r="AEH97" s="10"/>
      <c r="AEI97" s="10"/>
      <c r="AEJ97" s="10"/>
      <c r="AEK97" s="10"/>
      <c r="AEL97" s="10"/>
      <c r="AEM97" s="10"/>
      <c r="AEN97" s="10"/>
      <c r="AEO97" s="10"/>
      <c r="AEP97" s="10"/>
      <c r="AEQ97" s="10"/>
      <c r="AER97" s="10"/>
      <c r="AES97" s="10"/>
      <c r="AET97" s="10"/>
      <c r="AEU97" s="10"/>
      <c r="AEV97" s="10"/>
      <c r="AEW97" s="10"/>
      <c r="AEX97" s="10"/>
      <c r="AEY97" s="10"/>
      <c r="AEZ97" s="10"/>
      <c r="AFA97" s="10"/>
      <c r="AFB97" s="10"/>
      <c r="AFC97" s="10"/>
      <c r="AFD97" s="10"/>
      <c r="AFE97" s="10"/>
      <c r="AFF97" s="10"/>
      <c r="AFG97" s="10"/>
      <c r="AFH97" s="10"/>
      <c r="AFI97" s="10"/>
      <c r="AFJ97" s="10"/>
      <c r="AFK97" s="10"/>
      <c r="AFL97" s="10"/>
      <c r="AFM97" s="10"/>
      <c r="AFN97" s="10"/>
      <c r="AFO97" s="10"/>
      <c r="AFP97" s="10"/>
      <c r="AFQ97" s="10"/>
      <c r="AFR97" s="10"/>
      <c r="AFS97" s="10"/>
      <c r="AFT97" s="10"/>
      <c r="AFU97" s="10"/>
      <c r="AFV97" s="10"/>
      <c r="AFW97" s="10"/>
      <c r="AFX97" s="10"/>
      <c r="AFY97" s="10"/>
      <c r="AFZ97" s="10"/>
      <c r="AGA97" s="10"/>
      <c r="AGB97" s="10"/>
      <c r="AGC97" s="10"/>
      <c r="AGD97" s="10"/>
      <c r="AGE97" s="10"/>
      <c r="AGF97" s="10"/>
      <c r="AGG97" s="10"/>
      <c r="AGH97" s="10"/>
      <c r="AGI97" s="10"/>
      <c r="AGJ97" s="10"/>
      <c r="AGK97" s="10"/>
      <c r="AGL97" s="10"/>
      <c r="AGM97" s="10"/>
      <c r="AGN97" s="10"/>
      <c r="AGO97" s="10"/>
      <c r="AGP97" s="10"/>
      <c r="AGQ97" s="10"/>
      <c r="AGR97" s="10"/>
      <c r="AGS97" s="10"/>
      <c r="AGT97" s="10"/>
      <c r="AGU97" s="10"/>
      <c r="AGV97" s="10"/>
      <c r="AGW97" s="10"/>
      <c r="AGX97" s="10"/>
      <c r="AGY97" s="10"/>
      <c r="AGZ97" s="10"/>
      <c r="AHA97" s="10"/>
      <c r="AHB97" s="10"/>
      <c r="AHC97" s="10"/>
      <c r="AHD97" s="10"/>
      <c r="AHE97" s="10"/>
      <c r="AHF97" s="10"/>
      <c r="AHG97" s="10"/>
      <c r="AHH97" s="10"/>
      <c r="AHI97" s="10"/>
      <c r="AHJ97" s="10"/>
      <c r="AHK97" s="10"/>
      <c r="AHL97" s="10"/>
      <c r="AHM97" s="10"/>
      <c r="AHN97" s="10"/>
      <c r="AHO97" s="10"/>
      <c r="AHP97" s="10"/>
      <c r="AHQ97" s="10"/>
      <c r="AHR97" s="10"/>
      <c r="AHS97" s="10"/>
      <c r="AHT97" s="10"/>
      <c r="AHU97" s="10"/>
      <c r="AHV97" s="10"/>
      <c r="AHW97" s="10"/>
      <c r="AHX97" s="10"/>
      <c r="AHY97" s="10"/>
      <c r="AHZ97" s="10"/>
      <c r="AIA97" s="10"/>
      <c r="AIB97" s="10"/>
      <c r="AIC97" s="10"/>
      <c r="AID97" s="10"/>
      <c r="AIE97" s="10"/>
      <c r="AIF97" s="10"/>
      <c r="AIG97" s="10"/>
      <c r="AIH97" s="10"/>
      <c r="AII97" s="10"/>
      <c r="AIJ97" s="10"/>
      <c r="AIK97" s="10"/>
      <c r="AIL97" s="10"/>
      <c r="AIM97" s="10"/>
      <c r="AIN97" s="10"/>
      <c r="AIO97" s="10"/>
      <c r="AIP97" s="10"/>
      <c r="AIQ97" s="10"/>
      <c r="AIR97" s="10"/>
      <c r="AIS97" s="10"/>
      <c r="AIT97" s="10"/>
      <c r="AIU97" s="10"/>
      <c r="AIV97" s="10"/>
      <c r="AIW97" s="10"/>
      <c r="AIX97" s="10"/>
      <c r="AIY97" s="10"/>
      <c r="AIZ97" s="10"/>
      <c r="AJA97" s="10"/>
      <c r="AJB97" s="10"/>
      <c r="AJC97" s="10"/>
      <c r="AJD97" s="10"/>
      <c r="AJE97" s="10"/>
      <c r="AJF97" s="10"/>
      <c r="AJG97" s="10"/>
      <c r="AJH97" s="10"/>
      <c r="AJI97" s="10"/>
      <c r="AJJ97" s="10"/>
      <c r="AJK97" s="10"/>
      <c r="AJL97" s="10"/>
      <c r="AJM97" s="10"/>
      <c r="AJN97" s="10"/>
      <c r="AJO97" s="10"/>
      <c r="AJP97" s="10"/>
      <c r="AJQ97" s="10"/>
      <c r="AJR97" s="10"/>
      <c r="AJS97" s="10"/>
      <c r="AJT97" s="10"/>
      <c r="AJU97" s="10"/>
      <c r="AJV97" s="10"/>
      <c r="AJW97" s="10"/>
      <c r="AJX97" s="10"/>
      <c r="AJY97" s="10"/>
      <c r="AJZ97" s="10"/>
      <c r="AKA97" s="10"/>
      <c r="AKB97" s="10"/>
      <c r="AKC97" s="10"/>
      <c r="AKD97" s="10"/>
      <c r="AKE97" s="10"/>
      <c r="AKF97" s="10"/>
      <c r="AKG97" s="10"/>
      <c r="AKH97" s="10"/>
      <c r="AKI97" s="10"/>
      <c r="AKJ97" s="10"/>
      <c r="AKK97" s="10"/>
      <c r="AKL97" s="10"/>
      <c r="AKM97" s="10"/>
      <c r="AKN97" s="10"/>
      <c r="AKO97" s="10"/>
      <c r="AKP97" s="10"/>
      <c r="AKQ97" s="10"/>
      <c r="AKR97" s="10"/>
      <c r="AKS97" s="10"/>
      <c r="AKT97" s="10"/>
      <c r="AKU97" s="10"/>
      <c r="AKV97" s="10"/>
      <c r="AKW97" s="10"/>
      <c r="AKX97" s="10"/>
      <c r="AKY97" s="10"/>
      <c r="AKZ97" s="10"/>
      <c r="ALA97" s="10"/>
      <c r="ALB97" s="10"/>
      <c r="ALC97" s="10"/>
      <c r="ALD97" s="10"/>
      <c r="ALE97" s="10"/>
      <c r="ALF97" s="10"/>
      <c r="ALG97" s="10"/>
      <c r="ALH97" s="10"/>
      <c r="ALI97" s="10"/>
      <c r="ALJ97" s="10"/>
      <c r="ALK97" s="10"/>
      <c r="ALL97" s="10"/>
      <c r="ALM97" s="10"/>
      <c r="ALN97" s="10"/>
      <c r="ALO97" s="10"/>
      <c r="ALP97" s="10"/>
      <c r="ALQ97" s="10"/>
      <c r="ALR97" s="10"/>
      <c r="ALS97" s="10"/>
      <c r="ALT97" s="10"/>
      <c r="ALU97" s="10"/>
      <c r="ALV97" s="10"/>
      <c r="ALW97" s="10"/>
      <c r="ALX97" s="10"/>
      <c r="ALY97" s="10"/>
      <c r="ALZ97" s="10"/>
      <c r="AMA97" s="10"/>
      <c r="AMB97" s="10"/>
      <c r="AMC97" s="10"/>
      <c r="AMD97" s="10"/>
      <c r="AME97" s="10"/>
      <c r="AMF97" s="10"/>
      <c r="AMG97" s="10"/>
      <c r="AMH97" s="10"/>
      <c r="AMI97" s="10"/>
      <c r="AMJ97" s="10"/>
      <c r="AMK97" s="10"/>
      <c r="AML97" s="10"/>
      <c r="AMM97" s="10"/>
      <c r="AMN97" s="10"/>
      <c r="AMO97" s="10"/>
      <c r="AMP97" s="10"/>
      <c r="AMQ97" s="10"/>
      <c r="AMR97" s="10"/>
      <c r="AMS97" s="10"/>
      <c r="AMT97" s="10"/>
      <c r="AMU97" s="10"/>
      <c r="AMV97" s="10"/>
      <c r="AMW97" s="10"/>
      <c r="AMX97" s="10"/>
      <c r="AMY97" s="10"/>
      <c r="AMZ97" s="10"/>
      <c r="ANA97" s="10"/>
      <c r="ANB97" s="10"/>
      <c r="ANC97" s="10"/>
      <c r="AND97" s="10"/>
      <c r="ANE97" s="10"/>
      <c r="ANF97" s="10"/>
      <c r="ANG97" s="10"/>
      <c r="ANH97" s="10"/>
      <c r="ANI97" s="10"/>
      <c r="ANJ97" s="10"/>
      <c r="ANK97" s="10"/>
      <c r="ANL97" s="10"/>
      <c r="ANM97" s="10"/>
      <c r="ANN97" s="10"/>
      <c r="ANO97" s="10"/>
      <c r="ANP97" s="10"/>
      <c r="ANQ97" s="10"/>
      <c r="ANR97" s="10"/>
      <c r="ANS97" s="10"/>
      <c r="ANT97" s="10"/>
      <c r="ANU97" s="10"/>
      <c r="ANV97" s="10"/>
      <c r="ANW97" s="10"/>
      <c r="ANX97" s="10"/>
      <c r="ANY97" s="10"/>
      <c r="ANZ97" s="10"/>
      <c r="AOA97" s="10"/>
      <c r="AOB97" s="10"/>
      <c r="AOC97" s="10"/>
      <c r="AOD97" s="10"/>
      <c r="AOE97" s="10"/>
      <c r="AOF97" s="10"/>
      <c r="AOG97" s="10"/>
      <c r="AOH97" s="10"/>
      <c r="AOI97" s="10"/>
      <c r="AOJ97" s="10"/>
      <c r="AOK97" s="10"/>
      <c r="AOL97" s="10"/>
      <c r="AOM97" s="10"/>
      <c r="AON97" s="10"/>
      <c r="AOO97" s="10"/>
      <c r="AOP97" s="10"/>
      <c r="AOQ97" s="10"/>
      <c r="AOR97" s="10"/>
      <c r="AOS97" s="10"/>
      <c r="AOT97" s="10"/>
      <c r="AOU97" s="10"/>
      <c r="AOV97" s="10"/>
      <c r="AOW97" s="10"/>
      <c r="AOX97" s="10"/>
      <c r="AOY97" s="10"/>
      <c r="AOZ97" s="10"/>
      <c r="APA97" s="10"/>
      <c r="APB97" s="10"/>
      <c r="APC97" s="10"/>
      <c r="APD97" s="10"/>
      <c r="APE97" s="10"/>
      <c r="APF97" s="10"/>
      <c r="APG97" s="10"/>
      <c r="APH97" s="10"/>
      <c r="API97" s="10"/>
      <c r="APJ97" s="10"/>
      <c r="APK97" s="10"/>
      <c r="APL97" s="10"/>
      <c r="APM97" s="10"/>
      <c r="APN97" s="10"/>
      <c r="APO97" s="10"/>
      <c r="APP97" s="10"/>
      <c r="APQ97" s="10"/>
      <c r="APR97" s="10"/>
      <c r="APS97" s="10"/>
      <c r="APT97" s="10"/>
      <c r="APU97" s="10"/>
      <c r="APV97" s="10"/>
      <c r="APW97" s="10"/>
      <c r="APX97" s="10"/>
      <c r="APY97" s="10"/>
      <c r="APZ97" s="10"/>
      <c r="AQA97" s="10"/>
      <c r="AQB97" s="10"/>
      <c r="AQC97" s="10"/>
      <c r="AQD97" s="10"/>
      <c r="AQE97" s="10"/>
      <c r="AQF97" s="10"/>
      <c r="AQG97" s="10"/>
      <c r="AQH97" s="10"/>
      <c r="AQI97" s="10"/>
      <c r="AQJ97" s="10"/>
      <c r="AQK97" s="10"/>
      <c r="AQL97" s="10"/>
      <c r="AQM97" s="10"/>
      <c r="AQN97" s="10"/>
      <c r="AQO97" s="10"/>
      <c r="AQP97" s="10"/>
      <c r="AQQ97" s="10"/>
      <c r="AQR97" s="10"/>
      <c r="AQS97" s="10"/>
      <c r="AQT97" s="10"/>
      <c r="AQU97" s="10"/>
      <c r="AQV97" s="10"/>
      <c r="AQW97" s="10"/>
      <c r="AQX97" s="10"/>
      <c r="AQY97" s="10"/>
      <c r="AQZ97" s="10"/>
      <c r="ARA97" s="10"/>
      <c r="ARB97" s="10"/>
      <c r="ARC97" s="10"/>
      <c r="ARD97" s="10"/>
      <c r="ARE97" s="10"/>
      <c r="ARF97" s="10"/>
      <c r="ARG97" s="10"/>
      <c r="ARH97" s="10"/>
      <c r="ARI97" s="10"/>
      <c r="ARJ97" s="10"/>
      <c r="ARK97" s="10"/>
      <c r="ARL97" s="10"/>
      <c r="ARM97" s="10"/>
      <c r="ARN97" s="10"/>
      <c r="ARO97" s="10"/>
      <c r="ARP97" s="10"/>
      <c r="ARQ97" s="10"/>
      <c r="ARR97" s="10"/>
      <c r="ARS97" s="10"/>
      <c r="ART97" s="10"/>
      <c r="ARU97" s="10"/>
      <c r="ARV97" s="10"/>
      <c r="ARW97" s="10"/>
      <c r="ARX97" s="10"/>
      <c r="ARY97" s="10"/>
      <c r="ARZ97" s="10"/>
      <c r="ASA97" s="10"/>
      <c r="ASB97" s="10"/>
      <c r="ASC97" s="10"/>
      <c r="ASD97" s="10"/>
      <c r="ASE97" s="10"/>
      <c r="ASF97" s="10"/>
      <c r="ASG97" s="10"/>
      <c r="ASH97" s="10"/>
      <c r="ASI97" s="10"/>
      <c r="ASJ97" s="10"/>
      <c r="ASK97" s="10"/>
      <c r="ASL97" s="10"/>
      <c r="ASM97" s="10"/>
      <c r="ASN97" s="10"/>
      <c r="ASO97" s="10"/>
      <c r="ASP97" s="10"/>
      <c r="ASQ97" s="10"/>
      <c r="ASR97" s="10"/>
      <c r="ASS97" s="10"/>
      <c r="AST97" s="10"/>
      <c r="ASU97" s="10"/>
      <c r="ASV97" s="10"/>
      <c r="ASW97" s="10"/>
      <c r="ASX97" s="10"/>
      <c r="ASY97" s="10"/>
      <c r="ASZ97" s="10"/>
      <c r="ATA97" s="10"/>
      <c r="ATB97" s="10"/>
      <c r="ATC97" s="10"/>
      <c r="ATD97" s="10"/>
      <c r="ATE97" s="10"/>
      <c r="ATF97" s="10"/>
      <c r="ATG97" s="10"/>
      <c r="ATH97" s="10"/>
      <c r="ATI97" s="10"/>
      <c r="ATJ97" s="10"/>
      <c r="ATK97" s="10"/>
      <c r="ATL97" s="10"/>
      <c r="ATM97" s="10"/>
      <c r="ATN97" s="10"/>
      <c r="ATO97" s="10"/>
      <c r="ATP97" s="10"/>
      <c r="ATQ97" s="10"/>
      <c r="ATR97" s="10"/>
      <c r="ATS97" s="10"/>
      <c r="ATT97" s="10"/>
      <c r="ATU97" s="10"/>
      <c r="ATV97" s="10"/>
      <c r="ATW97" s="10"/>
      <c r="ATX97" s="10"/>
      <c r="ATY97" s="10"/>
      <c r="ATZ97" s="10"/>
      <c r="AUA97" s="10"/>
      <c r="AUB97" s="10"/>
      <c r="AUC97" s="10"/>
      <c r="AUD97" s="10"/>
      <c r="AUE97" s="10"/>
      <c r="AUF97" s="10"/>
      <c r="AUG97" s="10"/>
      <c r="AUH97" s="10"/>
      <c r="AUI97" s="10"/>
      <c r="AUJ97" s="10"/>
      <c r="AUK97" s="10"/>
      <c r="AUL97" s="10"/>
      <c r="AUM97" s="10"/>
      <c r="AUN97" s="10"/>
      <c r="AUO97" s="10"/>
      <c r="AUP97" s="10"/>
      <c r="AUQ97" s="10"/>
      <c r="AUR97" s="10"/>
      <c r="AUS97" s="10"/>
      <c r="AUT97" s="10"/>
      <c r="AUU97" s="10"/>
      <c r="AUV97" s="10"/>
      <c r="AUW97" s="10"/>
      <c r="AUX97" s="10"/>
      <c r="AUY97" s="10"/>
      <c r="AUZ97" s="10"/>
      <c r="AVA97" s="10"/>
      <c r="AVB97" s="10"/>
      <c r="AVC97" s="10"/>
      <c r="AVD97" s="10"/>
      <c r="AVE97" s="10"/>
      <c r="AVF97" s="10"/>
      <c r="AVG97" s="10"/>
      <c r="AVH97" s="10"/>
      <c r="AVI97" s="10"/>
      <c r="AVJ97" s="10"/>
      <c r="AVK97" s="10"/>
      <c r="AVL97" s="10"/>
      <c r="AVM97" s="10"/>
      <c r="AVN97" s="10"/>
      <c r="AVO97" s="10"/>
      <c r="AVP97" s="10"/>
      <c r="AVQ97" s="10"/>
      <c r="AVR97" s="10"/>
      <c r="AVS97" s="10"/>
      <c r="AVT97" s="10"/>
      <c r="AVU97" s="10"/>
      <c r="AVV97" s="10"/>
      <c r="AVW97" s="10"/>
      <c r="AVX97" s="10"/>
      <c r="AVY97" s="10"/>
      <c r="AVZ97" s="10"/>
      <c r="AWA97" s="10"/>
      <c r="AWB97" s="10"/>
      <c r="AWC97" s="10"/>
      <c r="AWD97" s="10"/>
      <c r="AWE97" s="10"/>
      <c r="AWF97" s="10"/>
      <c r="AWG97" s="10"/>
      <c r="AWH97" s="10"/>
      <c r="AWI97" s="10"/>
      <c r="AWJ97" s="10"/>
      <c r="AWK97" s="10"/>
      <c r="AWL97" s="10"/>
      <c r="AWM97" s="10"/>
      <c r="AWN97" s="10"/>
      <c r="AWO97" s="10"/>
      <c r="AWP97" s="10"/>
      <c r="AWQ97" s="10"/>
      <c r="AWR97" s="10"/>
      <c r="AWS97" s="10"/>
      <c r="AWT97" s="10"/>
      <c r="AWU97" s="10"/>
      <c r="AWV97" s="10"/>
      <c r="AWW97" s="10"/>
      <c r="AWX97" s="10"/>
      <c r="AWY97" s="10"/>
      <c r="AWZ97" s="10"/>
      <c r="AXA97" s="10"/>
      <c r="AXB97" s="10"/>
      <c r="AXC97" s="10"/>
      <c r="AXD97" s="10"/>
      <c r="AXE97" s="10"/>
      <c r="AXF97" s="10"/>
      <c r="AXG97" s="10"/>
      <c r="AXH97" s="10"/>
      <c r="AXI97" s="10"/>
      <c r="AXJ97" s="10"/>
      <c r="AXK97" s="10"/>
      <c r="AXL97" s="10"/>
      <c r="AXM97" s="10"/>
      <c r="AXN97" s="10"/>
      <c r="AXO97" s="10"/>
      <c r="AXP97" s="10"/>
      <c r="AXQ97" s="10"/>
      <c r="AXR97" s="10"/>
      <c r="AXS97" s="10"/>
      <c r="AXT97" s="10"/>
      <c r="AXU97" s="10"/>
      <c r="AXV97" s="10"/>
      <c r="AXW97" s="10"/>
      <c r="AXX97" s="10"/>
      <c r="AXY97" s="10"/>
      <c r="AXZ97" s="10"/>
      <c r="AYA97" s="10"/>
      <c r="AYB97" s="10"/>
      <c r="AYC97" s="10"/>
      <c r="AYD97" s="10"/>
      <c r="AYE97" s="10"/>
      <c r="AYF97" s="10"/>
      <c r="AYG97" s="10"/>
      <c r="AYH97" s="10"/>
      <c r="AYI97" s="10"/>
      <c r="AYJ97" s="10"/>
      <c r="AYK97" s="10"/>
      <c r="AYL97" s="10"/>
      <c r="AYM97" s="10"/>
      <c r="AYN97" s="10"/>
      <c r="AYO97" s="10"/>
      <c r="AYP97" s="10"/>
      <c r="AYQ97" s="10"/>
      <c r="AYR97" s="10"/>
      <c r="AYS97" s="10"/>
      <c r="AYT97" s="10"/>
      <c r="AYU97" s="10"/>
      <c r="AYV97" s="10"/>
      <c r="AYW97" s="10"/>
      <c r="AYX97" s="10"/>
      <c r="AYY97" s="10"/>
      <c r="AYZ97" s="10"/>
      <c r="AZA97" s="10"/>
      <c r="AZB97" s="10"/>
      <c r="AZC97" s="10"/>
      <c r="AZD97" s="10"/>
      <c r="AZE97" s="10"/>
      <c r="AZF97" s="10"/>
      <c r="AZG97" s="10"/>
      <c r="AZH97" s="10"/>
      <c r="AZI97" s="10"/>
      <c r="AZJ97" s="10"/>
      <c r="AZK97" s="10"/>
      <c r="AZL97" s="10"/>
      <c r="AZM97" s="10"/>
      <c r="AZN97" s="10"/>
      <c r="AZO97" s="10"/>
      <c r="AZP97" s="10"/>
      <c r="AZQ97" s="10"/>
      <c r="AZR97" s="10"/>
      <c r="AZS97" s="10"/>
      <c r="AZT97" s="10"/>
      <c r="AZU97" s="10"/>
      <c r="AZV97" s="10"/>
      <c r="AZW97" s="10"/>
      <c r="AZX97" s="10"/>
      <c r="AZY97" s="10"/>
      <c r="AZZ97" s="10"/>
      <c r="BAA97" s="10"/>
      <c r="BAB97" s="10"/>
      <c r="BAC97" s="10"/>
      <c r="BAD97" s="10"/>
      <c r="BAE97" s="10"/>
      <c r="BAF97" s="10"/>
      <c r="BAG97" s="10"/>
      <c r="BAH97" s="10"/>
      <c r="BAI97" s="10"/>
      <c r="BAJ97" s="10"/>
      <c r="BAK97" s="10"/>
      <c r="BAL97" s="10"/>
      <c r="BAM97" s="10"/>
      <c r="BAN97" s="10"/>
      <c r="BAO97" s="10"/>
      <c r="BAP97" s="10"/>
      <c r="BAQ97" s="10"/>
      <c r="BAR97" s="10"/>
      <c r="BAS97" s="10"/>
      <c r="BAT97" s="10"/>
      <c r="BAU97" s="10"/>
      <c r="BAV97" s="10"/>
      <c r="BAW97" s="10"/>
      <c r="BAX97" s="10"/>
      <c r="BAY97" s="10"/>
      <c r="BAZ97" s="10"/>
      <c r="BBA97" s="10"/>
      <c r="BBB97" s="10"/>
      <c r="BBC97" s="10"/>
      <c r="BBD97" s="10"/>
      <c r="BBE97" s="10"/>
      <c r="BBF97" s="10"/>
      <c r="BBG97" s="10"/>
      <c r="BBH97" s="10"/>
      <c r="BBI97" s="10"/>
      <c r="BBJ97" s="10"/>
      <c r="BBK97" s="10"/>
      <c r="BBL97" s="10"/>
      <c r="BBM97" s="10"/>
      <c r="BBN97" s="10"/>
      <c r="BBO97" s="10"/>
      <c r="BBP97" s="10"/>
      <c r="BBQ97" s="10"/>
      <c r="BBR97" s="10"/>
      <c r="BBS97" s="10"/>
      <c r="BBT97" s="10"/>
      <c r="BBU97" s="10"/>
      <c r="BBV97" s="10"/>
      <c r="BBW97" s="10"/>
      <c r="BBX97" s="10"/>
      <c r="BBY97" s="10"/>
      <c r="BBZ97" s="10"/>
      <c r="BCA97" s="10"/>
      <c r="BCB97" s="10"/>
      <c r="BCC97" s="10"/>
      <c r="BCD97" s="10"/>
      <c r="BCE97" s="10"/>
      <c r="BCF97" s="10"/>
      <c r="BCG97" s="10"/>
      <c r="BCH97" s="10"/>
      <c r="BCI97" s="10"/>
      <c r="BCJ97" s="10"/>
      <c r="BCK97" s="10"/>
      <c r="BCL97" s="10"/>
      <c r="BCM97" s="10"/>
      <c r="BCN97" s="10"/>
      <c r="BCO97" s="10"/>
      <c r="BCP97" s="10"/>
      <c r="BCQ97" s="10"/>
      <c r="BCR97" s="10"/>
      <c r="BCS97" s="10"/>
      <c r="BCT97" s="10"/>
      <c r="BCU97" s="10"/>
      <c r="BCV97" s="10"/>
      <c r="BCW97" s="10"/>
      <c r="BCX97" s="10"/>
      <c r="BCY97" s="10"/>
      <c r="BCZ97" s="10"/>
      <c r="BDA97" s="10"/>
      <c r="BDB97" s="10"/>
      <c r="BDC97" s="10"/>
      <c r="BDD97" s="10"/>
      <c r="BDE97" s="10"/>
      <c r="BDF97" s="10"/>
      <c r="BDG97" s="10"/>
      <c r="BDH97" s="10"/>
      <c r="BDI97" s="10"/>
      <c r="BDJ97" s="10"/>
      <c r="BDK97" s="10"/>
      <c r="BDL97" s="10"/>
      <c r="BDM97" s="10"/>
      <c r="BDN97" s="10"/>
      <c r="BDO97" s="10"/>
      <c r="BDP97" s="10"/>
      <c r="BDQ97" s="10"/>
      <c r="BDR97" s="10"/>
      <c r="BDS97" s="10"/>
      <c r="BDT97" s="10"/>
      <c r="BDU97" s="10"/>
      <c r="BDV97" s="10"/>
      <c r="BDW97" s="10"/>
      <c r="BDX97" s="10"/>
      <c r="BDY97" s="10"/>
      <c r="BDZ97" s="10"/>
      <c r="BEA97" s="10"/>
      <c r="BEB97" s="10"/>
      <c r="BEC97" s="10"/>
      <c r="BED97" s="10"/>
      <c r="BEE97" s="10"/>
      <c r="BEF97" s="10"/>
      <c r="BEG97" s="10"/>
      <c r="BEH97" s="10"/>
      <c r="BEI97" s="10"/>
      <c r="BEJ97" s="10"/>
      <c r="BEK97" s="10"/>
      <c r="BEL97" s="10"/>
      <c r="BEM97" s="10"/>
      <c r="BEN97" s="10"/>
      <c r="BEO97" s="10"/>
      <c r="BEP97" s="10"/>
      <c r="BEQ97" s="10"/>
      <c r="BER97" s="10"/>
      <c r="BES97" s="10"/>
      <c r="BET97" s="10"/>
      <c r="BEU97" s="10"/>
      <c r="BEV97" s="10"/>
      <c r="BEW97" s="10"/>
      <c r="BEX97" s="10"/>
      <c r="BEY97" s="10"/>
      <c r="BEZ97" s="10"/>
      <c r="BFA97" s="10"/>
      <c r="BFB97" s="10"/>
      <c r="BFC97" s="10"/>
      <c r="BFD97" s="10"/>
      <c r="BFE97" s="10"/>
      <c r="BFF97" s="10"/>
      <c r="BFG97" s="10"/>
      <c r="BFH97" s="10"/>
      <c r="BFI97" s="10"/>
      <c r="BFJ97" s="10"/>
      <c r="BFK97" s="10"/>
      <c r="BFL97" s="10"/>
      <c r="BFM97" s="10"/>
      <c r="BFN97" s="10"/>
      <c r="BFO97" s="10"/>
      <c r="BFP97" s="10"/>
      <c r="BFQ97" s="10"/>
      <c r="BFR97" s="10"/>
      <c r="BFS97" s="10"/>
      <c r="BFT97" s="10"/>
      <c r="BFU97" s="10"/>
      <c r="BFV97" s="10"/>
      <c r="BFW97" s="10"/>
      <c r="BFX97" s="10"/>
      <c r="BFY97" s="10"/>
      <c r="BFZ97" s="10"/>
      <c r="BGA97" s="10"/>
      <c r="BGB97" s="10"/>
      <c r="BGC97" s="10"/>
      <c r="BGD97" s="10"/>
      <c r="BGE97" s="10"/>
    </row>
    <row r="98" spans="1:1589" s="22" customFormat="1" ht="36.75" customHeight="1">
      <c r="A98" s="169" t="s">
        <v>189</v>
      </c>
      <c r="B98" s="49">
        <v>5210203</v>
      </c>
      <c r="C98" s="317"/>
      <c r="D98" s="318"/>
      <c r="E98" s="197">
        <v>43101</v>
      </c>
      <c r="F98" s="197">
        <v>43465</v>
      </c>
      <c r="G98" s="93" t="s">
        <v>115</v>
      </c>
      <c r="H98" s="119"/>
      <c r="I98" s="121">
        <v>223098416</v>
      </c>
      <c r="J98" s="118"/>
      <c r="K98" s="117"/>
      <c r="L98" s="119"/>
      <c r="M98" s="117">
        <v>223098416</v>
      </c>
      <c r="N98" s="119"/>
      <c r="O98" s="119"/>
      <c r="P98" s="119"/>
      <c r="Q98" s="121">
        <v>223089322.34</v>
      </c>
      <c r="R98" s="119"/>
      <c r="S98" s="119"/>
      <c r="T98" s="190"/>
      <c r="U98" s="190"/>
      <c r="V98" s="190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  <c r="QV98" s="10"/>
      <c r="QW98" s="10"/>
      <c r="QX98" s="10"/>
      <c r="QY98" s="10"/>
      <c r="QZ98" s="10"/>
      <c r="RA98" s="10"/>
      <c r="RB98" s="10"/>
      <c r="RC98" s="10"/>
      <c r="RD98" s="10"/>
      <c r="RE98" s="10"/>
      <c r="RF98" s="10"/>
      <c r="RG98" s="10"/>
      <c r="RH98" s="10"/>
      <c r="RI98" s="10"/>
      <c r="RJ98" s="10"/>
      <c r="RK98" s="10"/>
      <c r="RL98" s="10"/>
      <c r="RM98" s="10"/>
      <c r="RN98" s="10"/>
      <c r="RO98" s="10"/>
      <c r="RP98" s="10"/>
      <c r="RQ98" s="10"/>
      <c r="RR98" s="10"/>
      <c r="RS98" s="10"/>
      <c r="RT98" s="10"/>
      <c r="RU98" s="10"/>
      <c r="RV98" s="10"/>
      <c r="RW98" s="10"/>
      <c r="RX98" s="10"/>
      <c r="RY98" s="10"/>
      <c r="RZ98" s="10"/>
      <c r="SA98" s="10"/>
      <c r="SB98" s="10"/>
      <c r="SC98" s="10"/>
      <c r="SD98" s="10"/>
      <c r="SE98" s="10"/>
      <c r="SF98" s="10"/>
      <c r="SG98" s="10"/>
      <c r="SH98" s="10"/>
      <c r="SI98" s="10"/>
      <c r="SJ98" s="10"/>
      <c r="SK98" s="10"/>
      <c r="SL98" s="10"/>
      <c r="SM98" s="10"/>
      <c r="SN98" s="10"/>
      <c r="SO98" s="10"/>
      <c r="SP98" s="10"/>
      <c r="SQ98" s="10"/>
      <c r="SR98" s="10"/>
      <c r="SS98" s="10"/>
      <c r="ST98" s="10"/>
      <c r="SU98" s="10"/>
      <c r="SV98" s="10"/>
      <c r="SW98" s="10"/>
      <c r="SX98" s="10"/>
      <c r="SY98" s="10"/>
      <c r="SZ98" s="10"/>
      <c r="TA98" s="10"/>
      <c r="TB98" s="10"/>
      <c r="TC98" s="10"/>
      <c r="TD98" s="10"/>
      <c r="TE98" s="10"/>
      <c r="TF98" s="10"/>
      <c r="TG98" s="10"/>
      <c r="TH98" s="10"/>
      <c r="TI98" s="10"/>
      <c r="TJ98" s="10"/>
      <c r="TK98" s="10"/>
      <c r="TL98" s="10"/>
      <c r="TM98" s="10"/>
      <c r="TN98" s="10"/>
      <c r="TO98" s="10"/>
      <c r="TP98" s="10"/>
      <c r="TQ98" s="10"/>
      <c r="TR98" s="10"/>
      <c r="TS98" s="10"/>
      <c r="TT98" s="10"/>
      <c r="TU98" s="10"/>
      <c r="TV98" s="10"/>
      <c r="TW98" s="10"/>
      <c r="TX98" s="10"/>
      <c r="TY98" s="10"/>
      <c r="TZ98" s="10"/>
      <c r="UA98" s="10"/>
      <c r="UB98" s="10"/>
      <c r="UC98" s="10"/>
      <c r="UD98" s="10"/>
      <c r="UE98" s="10"/>
      <c r="UF98" s="10"/>
      <c r="UG98" s="10"/>
      <c r="UH98" s="10"/>
      <c r="UI98" s="10"/>
      <c r="UJ98" s="10"/>
      <c r="UK98" s="10"/>
      <c r="UL98" s="10"/>
      <c r="UM98" s="10"/>
      <c r="UN98" s="10"/>
      <c r="UO98" s="10"/>
      <c r="UP98" s="10"/>
      <c r="UQ98" s="10"/>
      <c r="UR98" s="10"/>
      <c r="US98" s="10"/>
      <c r="UT98" s="10"/>
      <c r="UU98" s="10"/>
      <c r="UV98" s="10"/>
      <c r="UW98" s="10"/>
      <c r="UX98" s="10"/>
      <c r="UY98" s="10"/>
      <c r="UZ98" s="10"/>
      <c r="VA98" s="10"/>
      <c r="VB98" s="10"/>
      <c r="VC98" s="10"/>
      <c r="VD98" s="10"/>
      <c r="VE98" s="10"/>
      <c r="VF98" s="10"/>
      <c r="VG98" s="10"/>
      <c r="VH98" s="10"/>
      <c r="VI98" s="10"/>
      <c r="VJ98" s="10"/>
      <c r="VK98" s="10"/>
      <c r="VL98" s="10"/>
      <c r="VM98" s="10"/>
      <c r="VN98" s="10"/>
      <c r="VO98" s="10"/>
      <c r="VP98" s="10"/>
      <c r="VQ98" s="10"/>
      <c r="VR98" s="10"/>
      <c r="VS98" s="10"/>
      <c r="VT98" s="10"/>
      <c r="VU98" s="10"/>
      <c r="VV98" s="10"/>
      <c r="VW98" s="10"/>
      <c r="VX98" s="10"/>
      <c r="VY98" s="10"/>
      <c r="VZ98" s="10"/>
      <c r="WA98" s="10"/>
      <c r="WB98" s="10"/>
      <c r="WC98" s="10"/>
      <c r="WD98" s="10"/>
      <c r="WE98" s="10"/>
      <c r="WF98" s="10"/>
      <c r="WG98" s="10"/>
      <c r="WH98" s="10"/>
      <c r="WI98" s="10"/>
      <c r="WJ98" s="10"/>
      <c r="WK98" s="10"/>
      <c r="WL98" s="10"/>
      <c r="WM98" s="10"/>
      <c r="WN98" s="10"/>
      <c r="WO98" s="10"/>
      <c r="WP98" s="10"/>
      <c r="WQ98" s="10"/>
      <c r="WR98" s="10"/>
      <c r="WS98" s="10"/>
      <c r="WT98" s="10"/>
      <c r="WU98" s="10"/>
      <c r="WV98" s="10"/>
      <c r="WW98" s="10"/>
      <c r="WX98" s="10"/>
      <c r="WY98" s="10"/>
      <c r="WZ98" s="10"/>
      <c r="XA98" s="10"/>
      <c r="XB98" s="10"/>
      <c r="XC98" s="10"/>
      <c r="XD98" s="10"/>
      <c r="XE98" s="10"/>
      <c r="XF98" s="10"/>
      <c r="XG98" s="10"/>
      <c r="XH98" s="10"/>
      <c r="XI98" s="10"/>
      <c r="XJ98" s="10"/>
      <c r="XK98" s="10"/>
      <c r="XL98" s="10"/>
      <c r="XM98" s="10"/>
      <c r="XN98" s="10"/>
      <c r="XO98" s="10"/>
      <c r="XP98" s="10"/>
      <c r="XQ98" s="10"/>
      <c r="XR98" s="10"/>
      <c r="XS98" s="10"/>
      <c r="XT98" s="10"/>
      <c r="XU98" s="10"/>
      <c r="XV98" s="10"/>
      <c r="XW98" s="10"/>
      <c r="XX98" s="10"/>
      <c r="XY98" s="10"/>
      <c r="XZ98" s="10"/>
      <c r="YA98" s="10"/>
      <c r="YB98" s="10"/>
      <c r="YC98" s="10"/>
      <c r="YD98" s="10"/>
      <c r="YE98" s="10"/>
      <c r="YF98" s="10"/>
      <c r="YG98" s="10"/>
      <c r="YH98" s="10"/>
      <c r="YI98" s="10"/>
      <c r="YJ98" s="10"/>
      <c r="YK98" s="10"/>
      <c r="YL98" s="10"/>
      <c r="YM98" s="10"/>
      <c r="YN98" s="10"/>
      <c r="YO98" s="10"/>
      <c r="YP98" s="10"/>
      <c r="YQ98" s="10"/>
      <c r="YR98" s="10"/>
      <c r="YS98" s="10"/>
      <c r="YT98" s="10"/>
      <c r="YU98" s="10"/>
      <c r="YV98" s="10"/>
      <c r="YW98" s="10"/>
      <c r="YX98" s="10"/>
      <c r="YY98" s="10"/>
      <c r="YZ98" s="10"/>
      <c r="ZA98" s="10"/>
      <c r="ZB98" s="10"/>
      <c r="ZC98" s="10"/>
      <c r="ZD98" s="10"/>
      <c r="ZE98" s="10"/>
      <c r="ZF98" s="10"/>
      <c r="ZG98" s="10"/>
      <c r="ZH98" s="10"/>
      <c r="ZI98" s="10"/>
      <c r="ZJ98" s="10"/>
      <c r="ZK98" s="10"/>
      <c r="ZL98" s="10"/>
      <c r="ZM98" s="10"/>
      <c r="ZN98" s="10"/>
      <c r="ZO98" s="10"/>
      <c r="ZP98" s="10"/>
      <c r="ZQ98" s="10"/>
      <c r="ZR98" s="10"/>
      <c r="ZS98" s="10"/>
      <c r="ZT98" s="10"/>
      <c r="ZU98" s="10"/>
      <c r="ZV98" s="10"/>
      <c r="ZW98" s="10"/>
      <c r="ZX98" s="10"/>
      <c r="ZY98" s="10"/>
      <c r="ZZ98" s="10"/>
      <c r="AAA98" s="10"/>
      <c r="AAB98" s="10"/>
      <c r="AAC98" s="10"/>
      <c r="AAD98" s="10"/>
      <c r="AAE98" s="10"/>
      <c r="AAF98" s="10"/>
      <c r="AAG98" s="10"/>
      <c r="AAH98" s="10"/>
      <c r="AAI98" s="10"/>
      <c r="AAJ98" s="10"/>
      <c r="AAK98" s="10"/>
      <c r="AAL98" s="10"/>
      <c r="AAM98" s="10"/>
      <c r="AAN98" s="10"/>
      <c r="AAO98" s="10"/>
      <c r="AAP98" s="10"/>
      <c r="AAQ98" s="10"/>
      <c r="AAR98" s="10"/>
      <c r="AAS98" s="10"/>
      <c r="AAT98" s="10"/>
      <c r="AAU98" s="10"/>
      <c r="AAV98" s="10"/>
      <c r="AAW98" s="10"/>
      <c r="AAX98" s="10"/>
      <c r="AAY98" s="10"/>
      <c r="AAZ98" s="10"/>
      <c r="ABA98" s="10"/>
      <c r="ABB98" s="10"/>
      <c r="ABC98" s="10"/>
      <c r="ABD98" s="10"/>
      <c r="ABE98" s="10"/>
      <c r="ABF98" s="10"/>
      <c r="ABG98" s="10"/>
      <c r="ABH98" s="10"/>
      <c r="ABI98" s="10"/>
      <c r="ABJ98" s="10"/>
      <c r="ABK98" s="10"/>
      <c r="ABL98" s="10"/>
      <c r="ABM98" s="10"/>
      <c r="ABN98" s="10"/>
      <c r="ABO98" s="10"/>
      <c r="ABP98" s="10"/>
      <c r="ABQ98" s="10"/>
      <c r="ABR98" s="10"/>
      <c r="ABS98" s="10"/>
      <c r="ABT98" s="10"/>
      <c r="ABU98" s="10"/>
      <c r="ABV98" s="10"/>
      <c r="ABW98" s="10"/>
      <c r="ABX98" s="10"/>
      <c r="ABY98" s="10"/>
      <c r="ABZ98" s="10"/>
      <c r="ACA98" s="10"/>
      <c r="ACB98" s="10"/>
      <c r="ACC98" s="10"/>
      <c r="ACD98" s="10"/>
      <c r="ACE98" s="10"/>
      <c r="ACF98" s="10"/>
      <c r="ACG98" s="10"/>
      <c r="ACH98" s="10"/>
      <c r="ACI98" s="10"/>
      <c r="ACJ98" s="10"/>
      <c r="ACK98" s="10"/>
      <c r="ACL98" s="10"/>
      <c r="ACM98" s="10"/>
      <c r="ACN98" s="10"/>
      <c r="ACO98" s="10"/>
      <c r="ACP98" s="10"/>
      <c r="ACQ98" s="10"/>
      <c r="ACR98" s="10"/>
      <c r="ACS98" s="10"/>
      <c r="ACT98" s="10"/>
      <c r="ACU98" s="10"/>
      <c r="ACV98" s="10"/>
      <c r="ACW98" s="10"/>
      <c r="ACX98" s="10"/>
      <c r="ACY98" s="10"/>
      <c r="ACZ98" s="10"/>
      <c r="ADA98" s="10"/>
      <c r="ADB98" s="10"/>
      <c r="ADC98" s="10"/>
      <c r="ADD98" s="10"/>
      <c r="ADE98" s="10"/>
      <c r="ADF98" s="10"/>
      <c r="ADG98" s="10"/>
      <c r="ADH98" s="10"/>
      <c r="ADI98" s="10"/>
      <c r="ADJ98" s="10"/>
      <c r="ADK98" s="10"/>
      <c r="ADL98" s="10"/>
      <c r="ADM98" s="10"/>
      <c r="ADN98" s="10"/>
      <c r="ADO98" s="10"/>
      <c r="ADP98" s="10"/>
      <c r="ADQ98" s="10"/>
      <c r="ADR98" s="10"/>
      <c r="ADS98" s="10"/>
      <c r="ADT98" s="10"/>
      <c r="ADU98" s="10"/>
      <c r="ADV98" s="10"/>
      <c r="ADW98" s="10"/>
      <c r="ADX98" s="10"/>
      <c r="ADY98" s="10"/>
      <c r="ADZ98" s="10"/>
      <c r="AEA98" s="10"/>
      <c r="AEB98" s="10"/>
      <c r="AEC98" s="10"/>
      <c r="AED98" s="10"/>
      <c r="AEE98" s="10"/>
      <c r="AEF98" s="10"/>
      <c r="AEG98" s="10"/>
      <c r="AEH98" s="10"/>
      <c r="AEI98" s="10"/>
      <c r="AEJ98" s="10"/>
      <c r="AEK98" s="10"/>
      <c r="AEL98" s="10"/>
      <c r="AEM98" s="10"/>
      <c r="AEN98" s="10"/>
      <c r="AEO98" s="10"/>
      <c r="AEP98" s="10"/>
      <c r="AEQ98" s="10"/>
      <c r="AER98" s="10"/>
      <c r="AES98" s="10"/>
      <c r="AET98" s="10"/>
      <c r="AEU98" s="10"/>
      <c r="AEV98" s="10"/>
      <c r="AEW98" s="10"/>
      <c r="AEX98" s="10"/>
      <c r="AEY98" s="10"/>
      <c r="AEZ98" s="10"/>
      <c r="AFA98" s="10"/>
      <c r="AFB98" s="10"/>
      <c r="AFC98" s="10"/>
      <c r="AFD98" s="10"/>
      <c r="AFE98" s="10"/>
      <c r="AFF98" s="10"/>
      <c r="AFG98" s="10"/>
      <c r="AFH98" s="10"/>
      <c r="AFI98" s="10"/>
      <c r="AFJ98" s="10"/>
      <c r="AFK98" s="10"/>
      <c r="AFL98" s="10"/>
      <c r="AFM98" s="10"/>
      <c r="AFN98" s="10"/>
      <c r="AFO98" s="10"/>
      <c r="AFP98" s="10"/>
      <c r="AFQ98" s="10"/>
      <c r="AFR98" s="10"/>
      <c r="AFS98" s="10"/>
      <c r="AFT98" s="10"/>
      <c r="AFU98" s="10"/>
      <c r="AFV98" s="10"/>
      <c r="AFW98" s="10"/>
      <c r="AFX98" s="10"/>
      <c r="AFY98" s="10"/>
      <c r="AFZ98" s="10"/>
      <c r="AGA98" s="10"/>
      <c r="AGB98" s="10"/>
      <c r="AGC98" s="10"/>
      <c r="AGD98" s="10"/>
      <c r="AGE98" s="10"/>
      <c r="AGF98" s="10"/>
      <c r="AGG98" s="10"/>
      <c r="AGH98" s="10"/>
      <c r="AGI98" s="10"/>
      <c r="AGJ98" s="10"/>
      <c r="AGK98" s="10"/>
      <c r="AGL98" s="10"/>
      <c r="AGM98" s="10"/>
      <c r="AGN98" s="10"/>
      <c r="AGO98" s="10"/>
      <c r="AGP98" s="10"/>
      <c r="AGQ98" s="10"/>
      <c r="AGR98" s="10"/>
      <c r="AGS98" s="10"/>
      <c r="AGT98" s="10"/>
      <c r="AGU98" s="10"/>
      <c r="AGV98" s="10"/>
      <c r="AGW98" s="10"/>
      <c r="AGX98" s="10"/>
      <c r="AGY98" s="10"/>
      <c r="AGZ98" s="10"/>
      <c r="AHA98" s="10"/>
      <c r="AHB98" s="10"/>
      <c r="AHC98" s="10"/>
      <c r="AHD98" s="10"/>
      <c r="AHE98" s="10"/>
      <c r="AHF98" s="10"/>
      <c r="AHG98" s="10"/>
      <c r="AHH98" s="10"/>
      <c r="AHI98" s="10"/>
      <c r="AHJ98" s="10"/>
      <c r="AHK98" s="10"/>
      <c r="AHL98" s="10"/>
      <c r="AHM98" s="10"/>
      <c r="AHN98" s="10"/>
      <c r="AHO98" s="10"/>
      <c r="AHP98" s="10"/>
      <c r="AHQ98" s="10"/>
      <c r="AHR98" s="10"/>
      <c r="AHS98" s="10"/>
      <c r="AHT98" s="10"/>
      <c r="AHU98" s="10"/>
      <c r="AHV98" s="10"/>
      <c r="AHW98" s="10"/>
      <c r="AHX98" s="10"/>
      <c r="AHY98" s="10"/>
      <c r="AHZ98" s="10"/>
      <c r="AIA98" s="10"/>
      <c r="AIB98" s="10"/>
      <c r="AIC98" s="10"/>
      <c r="AID98" s="10"/>
      <c r="AIE98" s="10"/>
      <c r="AIF98" s="10"/>
      <c r="AIG98" s="10"/>
      <c r="AIH98" s="10"/>
      <c r="AII98" s="10"/>
      <c r="AIJ98" s="10"/>
      <c r="AIK98" s="10"/>
      <c r="AIL98" s="10"/>
      <c r="AIM98" s="10"/>
      <c r="AIN98" s="10"/>
      <c r="AIO98" s="10"/>
      <c r="AIP98" s="10"/>
      <c r="AIQ98" s="10"/>
      <c r="AIR98" s="10"/>
      <c r="AIS98" s="10"/>
      <c r="AIT98" s="10"/>
      <c r="AIU98" s="10"/>
      <c r="AIV98" s="10"/>
      <c r="AIW98" s="10"/>
      <c r="AIX98" s="10"/>
      <c r="AIY98" s="10"/>
      <c r="AIZ98" s="10"/>
      <c r="AJA98" s="10"/>
      <c r="AJB98" s="10"/>
      <c r="AJC98" s="10"/>
      <c r="AJD98" s="10"/>
      <c r="AJE98" s="10"/>
      <c r="AJF98" s="10"/>
      <c r="AJG98" s="10"/>
      <c r="AJH98" s="10"/>
      <c r="AJI98" s="10"/>
      <c r="AJJ98" s="10"/>
      <c r="AJK98" s="10"/>
      <c r="AJL98" s="10"/>
      <c r="AJM98" s="10"/>
      <c r="AJN98" s="10"/>
      <c r="AJO98" s="10"/>
      <c r="AJP98" s="10"/>
      <c r="AJQ98" s="10"/>
      <c r="AJR98" s="10"/>
      <c r="AJS98" s="10"/>
      <c r="AJT98" s="10"/>
      <c r="AJU98" s="10"/>
      <c r="AJV98" s="10"/>
      <c r="AJW98" s="10"/>
      <c r="AJX98" s="10"/>
      <c r="AJY98" s="10"/>
      <c r="AJZ98" s="10"/>
      <c r="AKA98" s="10"/>
      <c r="AKB98" s="10"/>
      <c r="AKC98" s="10"/>
      <c r="AKD98" s="10"/>
      <c r="AKE98" s="10"/>
      <c r="AKF98" s="10"/>
      <c r="AKG98" s="10"/>
      <c r="AKH98" s="10"/>
      <c r="AKI98" s="10"/>
      <c r="AKJ98" s="10"/>
      <c r="AKK98" s="10"/>
      <c r="AKL98" s="10"/>
      <c r="AKM98" s="10"/>
      <c r="AKN98" s="10"/>
      <c r="AKO98" s="10"/>
      <c r="AKP98" s="10"/>
      <c r="AKQ98" s="10"/>
      <c r="AKR98" s="10"/>
      <c r="AKS98" s="10"/>
      <c r="AKT98" s="10"/>
      <c r="AKU98" s="10"/>
      <c r="AKV98" s="10"/>
      <c r="AKW98" s="10"/>
      <c r="AKX98" s="10"/>
      <c r="AKY98" s="10"/>
      <c r="AKZ98" s="10"/>
      <c r="ALA98" s="10"/>
      <c r="ALB98" s="10"/>
      <c r="ALC98" s="10"/>
      <c r="ALD98" s="10"/>
      <c r="ALE98" s="10"/>
      <c r="ALF98" s="10"/>
      <c r="ALG98" s="10"/>
      <c r="ALH98" s="10"/>
      <c r="ALI98" s="10"/>
      <c r="ALJ98" s="10"/>
      <c r="ALK98" s="10"/>
      <c r="ALL98" s="10"/>
      <c r="ALM98" s="10"/>
      <c r="ALN98" s="10"/>
      <c r="ALO98" s="10"/>
      <c r="ALP98" s="10"/>
      <c r="ALQ98" s="10"/>
      <c r="ALR98" s="10"/>
      <c r="ALS98" s="10"/>
      <c r="ALT98" s="10"/>
      <c r="ALU98" s="10"/>
      <c r="ALV98" s="10"/>
      <c r="ALW98" s="10"/>
      <c r="ALX98" s="10"/>
      <c r="ALY98" s="10"/>
      <c r="ALZ98" s="10"/>
      <c r="AMA98" s="10"/>
      <c r="AMB98" s="10"/>
      <c r="AMC98" s="10"/>
      <c r="AMD98" s="10"/>
      <c r="AME98" s="10"/>
      <c r="AMF98" s="10"/>
      <c r="AMG98" s="10"/>
      <c r="AMH98" s="10"/>
      <c r="AMI98" s="10"/>
      <c r="AMJ98" s="10"/>
      <c r="AMK98" s="10"/>
      <c r="AML98" s="10"/>
      <c r="AMM98" s="10"/>
      <c r="AMN98" s="10"/>
      <c r="AMO98" s="10"/>
      <c r="AMP98" s="10"/>
      <c r="AMQ98" s="10"/>
      <c r="AMR98" s="10"/>
      <c r="AMS98" s="10"/>
      <c r="AMT98" s="10"/>
      <c r="AMU98" s="10"/>
      <c r="AMV98" s="10"/>
      <c r="AMW98" s="10"/>
      <c r="AMX98" s="10"/>
      <c r="AMY98" s="10"/>
      <c r="AMZ98" s="10"/>
      <c r="ANA98" s="10"/>
      <c r="ANB98" s="10"/>
      <c r="ANC98" s="10"/>
      <c r="AND98" s="10"/>
      <c r="ANE98" s="10"/>
      <c r="ANF98" s="10"/>
      <c r="ANG98" s="10"/>
      <c r="ANH98" s="10"/>
      <c r="ANI98" s="10"/>
      <c r="ANJ98" s="10"/>
      <c r="ANK98" s="10"/>
      <c r="ANL98" s="10"/>
      <c r="ANM98" s="10"/>
      <c r="ANN98" s="10"/>
      <c r="ANO98" s="10"/>
      <c r="ANP98" s="10"/>
      <c r="ANQ98" s="10"/>
      <c r="ANR98" s="10"/>
      <c r="ANS98" s="10"/>
      <c r="ANT98" s="10"/>
      <c r="ANU98" s="10"/>
      <c r="ANV98" s="10"/>
      <c r="ANW98" s="10"/>
      <c r="ANX98" s="10"/>
      <c r="ANY98" s="10"/>
      <c r="ANZ98" s="10"/>
      <c r="AOA98" s="10"/>
      <c r="AOB98" s="10"/>
      <c r="AOC98" s="10"/>
      <c r="AOD98" s="10"/>
      <c r="AOE98" s="10"/>
      <c r="AOF98" s="10"/>
      <c r="AOG98" s="10"/>
      <c r="AOH98" s="10"/>
      <c r="AOI98" s="10"/>
      <c r="AOJ98" s="10"/>
      <c r="AOK98" s="10"/>
      <c r="AOL98" s="10"/>
      <c r="AOM98" s="10"/>
      <c r="AON98" s="10"/>
      <c r="AOO98" s="10"/>
      <c r="AOP98" s="10"/>
      <c r="AOQ98" s="10"/>
      <c r="AOR98" s="10"/>
      <c r="AOS98" s="10"/>
      <c r="AOT98" s="10"/>
      <c r="AOU98" s="10"/>
      <c r="AOV98" s="10"/>
      <c r="AOW98" s="10"/>
      <c r="AOX98" s="10"/>
      <c r="AOY98" s="10"/>
      <c r="AOZ98" s="10"/>
      <c r="APA98" s="10"/>
      <c r="APB98" s="10"/>
      <c r="APC98" s="10"/>
      <c r="APD98" s="10"/>
      <c r="APE98" s="10"/>
      <c r="APF98" s="10"/>
      <c r="APG98" s="10"/>
      <c r="APH98" s="10"/>
      <c r="API98" s="10"/>
      <c r="APJ98" s="10"/>
      <c r="APK98" s="10"/>
      <c r="APL98" s="10"/>
      <c r="APM98" s="10"/>
      <c r="APN98" s="10"/>
      <c r="APO98" s="10"/>
      <c r="APP98" s="10"/>
      <c r="APQ98" s="10"/>
      <c r="APR98" s="10"/>
      <c r="APS98" s="10"/>
      <c r="APT98" s="10"/>
      <c r="APU98" s="10"/>
      <c r="APV98" s="10"/>
      <c r="APW98" s="10"/>
      <c r="APX98" s="10"/>
      <c r="APY98" s="10"/>
      <c r="APZ98" s="10"/>
      <c r="AQA98" s="10"/>
      <c r="AQB98" s="10"/>
      <c r="AQC98" s="10"/>
      <c r="AQD98" s="10"/>
      <c r="AQE98" s="10"/>
      <c r="AQF98" s="10"/>
      <c r="AQG98" s="10"/>
      <c r="AQH98" s="10"/>
      <c r="AQI98" s="10"/>
      <c r="AQJ98" s="10"/>
      <c r="AQK98" s="10"/>
      <c r="AQL98" s="10"/>
      <c r="AQM98" s="10"/>
      <c r="AQN98" s="10"/>
      <c r="AQO98" s="10"/>
      <c r="AQP98" s="10"/>
      <c r="AQQ98" s="10"/>
      <c r="AQR98" s="10"/>
      <c r="AQS98" s="10"/>
      <c r="AQT98" s="10"/>
      <c r="AQU98" s="10"/>
      <c r="AQV98" s="10"/>
      <c r="AQW98" s="10"/>
      <c r="AQX98" s="10"/>
      <c r="AQY98" s="10"/>
      <c r="AQZ98" s="10"/>
      <c r="ARA98" s="10"/>
      <c r="ARB98" s="10"/>
      <c r="ARC98" s="10"/>
      <c r="ARD98" s="10"/>
      <c r="ARE98" s="10"/>
      <c r="ARF98" s="10"/>
      <c r="ARG98" s="10"/>
      <c r="ARH98" s="10"/>
      <c r="ARI98" s="10"/>
      <c r="ARJ98" s="10"/>
      <c r="ARK98" s="10"/>
      <c r="ARL98" s="10"/>
      <c r="ARM98" s="10"/>
      <c r="ARN98" s="10"/>
      <c r="ARO98" s="10"/>
      <c r="ARP98" s="10"/>
      <c r="ARQ98" s="10"/>
      <c r="ARR98" s="10"/>
      <c r="ARS98" s="10"/>
      <c r="ART98" s="10"/>
      <c r="ARU98" s="10"/>
      <c r="ARV98" s="10"/>
      <c r="ARW98" s="10"/>
      <c r="ARX98" s="10"/>
      <c r="ARY98" s="10"/>
      <c r="ARZ98" s="10"/>
      <c r="ASA98" s="10"/>
      <c r="ASB98" s="10"/>
      <c r="ASC98" s="10"/>
      <c r="ASD98" s="10"/>
      <c r="ASE98" s="10"/>
      <c r="ASF98" s="10"/>
      <c r="ASG98" s="10"/>
      <c r="ASH98" s="10"/>
      <c r="ASI98" s="10"/>
      <c r="ASJ98" s="10"/>
      <c r="ASK98" s="10"/>
      <c r="ASL98" s="10"/>
      <c r="ASM98" s="10"/>
      <c r="ASN98" s="10"/>
      <c r="ASO98" s="10"/>
      <c r="ASP98" s="10"/>
      <c r="ASQ98" s="10"/>
      <c r="ASR98" s="10"/>
      <c r="ASS98" s="10"/>
      <c r="AST98" s="10"/>
      <c r="ASU98" s="10"/>
      <c r="ASV98" s="10"/>
      <c r="ASW98" s="10"/>
      <c r="ASX98" s="10"/>
      <c r="ASY98" s="10"/>
      <c r="ASZ98" s="10"/>
      <c r="ATA98" s="10"/>
      <c r="ATB98" s="10"/>
      <c r="ATC98" s="10"/>
      <c r="ATD98" s="10"/>
      <c r="ATE98" s="10"/>
      <c r="ATF98" s="10"/>
      <c r="ATG98" s="10"/>
      <c r="ATH98" s="10"/>
      <c r="ATI98" s="10"/>
      <c r="ATJ98" s="10"/>
      <c r="ATK98" s="10"/>
      <c r="ATL98" s="10"/>
      <c r="ATM98" s="10"/>
      <c r="ATN98" s="10"/>
      <c r="ATO98" s="10"/>
      <c r="ATP98" s="10"/>
      <c r="ATQ98" s="10"/>
      <c r="ATR98" s="10"/>
      <c r="ATS98" s="10"/>
      <c r="ATT98" s="10"/>
      <c r="ATU98" s="10"/>
      <c r="ATV98" s="10"/>
      <c r="ATW98" s="10"/>
      <c r="ATX98" s="10"/>
      <c r="ATY98" s="10"/>
      <c r="ATZ98" s="10"/>
      <c r="AUA98" s="10"/>
      <c r="AUB98" s="10"/>
      <c r="AUC98" s="10"/>
      <c r="AUD98" s="10"/>
      <c r="AUE98" s="10"/>
      <c r="AUF98" s="10"/>
      <c r="AUG98" s="10"/>
      <c r="AUH98" s="10"/>
      <c r="AUI98" s="10"/>
      <c r="AUJ98" s="10"/>
      <c r="AUK98" s="10"/>
      <c r="AUL98" s="10"/>
      <c r="AUM98" s="10"/>
      <c r="AUN98" s="10"/>
      <c r="AUO98" s="10"/>
      <c r="AUP98" s="10"/>
      <c r="AUQ98" s="10"/>
      <c r="AUR98" s="10"/>
      <c r="AUS98" s="10"/>
      <c r="AUT98" s="10"/>
      <c r="AUU98" s="10"/>
      <c r="AUV98" s="10"/>
      <c r="AUW98" s="10"/>
      <c r="AUX98" s="10"/>
      <c r="AUY98" s="10"/>
      <c r="AUZ98" s="10"/>
      <c r="AVA98" s="10"/>
      <c r="AVB98" s="10"/>
      <c r="AVC98" s="10"/>
      <c r="AVD98" s="10"/>
      <c r="AVE98" s="10"/>
      <c r="AVF98" s="10"/>
      <c r="AVG98" s="10"/>
      <c r="AVH98" s="10"/>
      <c r="AVI98" s="10"/>
      <c r="AVJ98" s="10"/>
      <c r="AVK98" s="10"/>
      <c r="AVL98" s="10"/>
      <c r="AVM98" s="10"/>
      <c r="AVN98" s="10"/>
      <c r="AVO98" s="10"/>
      <c r="AVP98" s="10"/>
      <c r="AVQ98" s="10"/>
      <c r="AVR98" s="10"/>
      <c r="AVS98" s="10"/>
      <c r="AVT98" s="10"/>
      <c r="AVU98" s="10"/>
      <c r="AVV98" s="10"/>
      <c r="AVW98" s="10"/>
      <c r="AVX98" s="10"/>
      <c r="AVY98" s="10"/>
      <c r="AVZ98" s="10"/>
      <c r="AWA98" s="10"/>
      <c r="AWB98" s="10"/>
      <c r="AWC98" s="10"/>
      <c r="AWD98" s="10"/>
      <c r="AWE98" s="10"/>
      <c r="AWF98" s="10"/>
      <c r="AWG98" s="10"/>
      <c r="AWH98" s="10"/>
      <c r="AWI98" s="10"/>
      <c r="AWJ98" s="10"/>
      <c r="AWK98" s="10"/>
      <c r="AWL98" s="10"/>
      <c r="AWM98" s="10"/>
      <c r="AWN98" s="10"/>
      <c r="AWO98" s="10"/>
      <c r="AWP98" s="10"/>
      <c r="AWQ98" s="10"/>
      <c r="AWR98" s="10"/>
      <c r="AWS98" s="10"/>
      <c r="AWT98" s="10"/>
      <c r="AWU98" s="10"/>
      <c r="AWV98" s="10"/>
      <c r="AWW98" s="10"/>
      <c r="AWX98" s="10"/>
      <c r="AWY98" s="10"/>
      <c r="AWZ98" s="10"/>
      <c r="AXA98" s="10"/>
      <c r="AXB98" s="10"/>
      <c r="AXC98" s="10"/>
      <c r="AXD98" s="10"/>
      <c r="AXE98" s="10"/>
      <c r="AXF98" s="10"/>
      <c r="AXG98" s="10"/>
      <c r="AXH98" s="10"/>
      <c r="AXI98" s="10"/>
      <c r="AXJ98" s="10"/>
      <c r="AXK98" s="10"/>
      <c r="AXL98" s="10"/>
      <c r="AXM98" s="10"/>
      <c r="AXN98" s="10"/>
      <c r="AXO98" s="10"/>
      <c r="AXP98" s="10"/>
      <c r="AXQ98" s="10"/>
      <c r="AXR98" s="10"/>
      <c r="AXS98" s="10"/>
      <c r="AXT98" s="10"/>
      <c r="AXU98" s="10"/>
      <c r="AXV98" s="10"/>
      <c r="AXW98" s="10"/>
      <c r="AXX98" s="10"/>
      <c r="AXY98" s="10"/>
      <c r="AXZ98" s="10"/>
      <c r="AYA98" s="10"/>
      <c r="AYB98" s="10"/>
      <c r="AYC98" s="10"/>
      <c r="AYD98" s="10"/>
      <c r="AYE98" s="10"/>
      <c r="AYF98" s="10"/>
      <c r="AYG98" s="10"/>
      <c r="AYH98" s="10"/>
      <c r="AYI98" s="10"/>
      <c r="AYJ98" s="10"/>
      <c r="AYK98" s="10"/>
      <c r="AYL98" s="10"/>
      <c r="AYM98" s="10"/>
      <c r="AYN98" s="10"/>
      <c r="AYO98" s="10"/>
      <c r="AYP98" s="10"/>
      <c r="AYQ98" s="10"/>
      <c r="AYR98" s="10"/>
      <c r="AYS98" s="10"/>
      <c r="AYT98" s="10"/>
      <c r="AYU98" s="10"/>
      <c r="AYV98" s="10"/>
      <c r="AYW98" s="10"/>
      <c r="AYX98" s="10"/>
      <c r="AYY98" s="10"/>
      <c r="AYZ98" s="10"/>
      <c r="AZA98" s="10"/>
      <c r="AZB98" s="10"/>
      <c r="AZC98" s="10"/>
      <c r="AZD98" s="10"/>
      <c r="AZE98" s="10"/>
      <c r="AZF98" s="10"/>
      <c r="AZG98" s="10"/>
      <c r="AZH98" s="10"/>
      <c r="AZI98" s="10"/>
      <c r="AZJ98" s="10"/>
      <c r="AZK98" s="10"/>
      <c r="AZL98" s="10"/>
      <c r="AZM98" s="10"/>
      <c r="AZN98" s="10"/>
      <c r="AZO98" s="10"/>
      <c r="AZP98" s="10"/>
      <c r="AZQ98" s="10"/>
      <c r="AZR98" s="10"/>
      <c r="AZS98" s="10"/>
      <c r="AZT98" s="10"/>
      <c r="AZU98" s="10"/>
      <c r="AZV98" s="10"/>
      <c r="AZW98" s="10"/>
      <c r="AZX98" s="10"/>
      <c r="AZY98" s="10"/>
      <c r="AZZ98" s="10"/>
      <c r="BAA98" s="10"/>
      <c r="BAB98" s="10"/>
      <c r="BAC98" s="10"/>
      <c r="BAD98" s="10"/>
      <c r="BAE98" s="10"/>
      <c r="BAF98" s="10"/>
      <c r="BAG98" s="10"/>
      <c r="BAH98" s="10"/>
      <c r="BAI98" s="10"/>
      <c r="BAJ98" s="10"/>
      <c r="BAK98" s="10"/>
      <c r="BAL98" s="10"/>
      <c r="BAM98" s="10"/>
      <c r="BAN98" s="10"/>
      <c r="BAO98" s="10"/>
      <c r="BAP98" s="10"/>
      <c r="BAQ98" s="10"/>
      <c r="BAR98" s="10"/>
      <c r="BAS98" s="10"/>
      <c r="BAT98" s="10"/>
      <c r="BAU98" s="10"/>
      <c r="BAV98" s="10"/>
      <c r="BAW98" s="10"/>
      <c r="BAX98" s="10"/>
      <c r="BAY98" s="10"/>
      <c r="BAZ98" s="10"/>
      <c r="BBA98" s="10"/>
      <c r="BBB98" s="10"/>
      <c r="BBC98" s="10"/>
      <c r="BBD98" s="10"/>
      <c r="BBE98" s="10"/>
      <c r="BBF98" s="10"/>
      <c r="BBG98" s="10"/>
      <c r="BBH98" s="10"/>
      <c r="BBI98" s="10"/>
      <c r="BBJ98" s="10"/>
      <c r="BBK98" s="10"/>
      <c r="BBL98" s="10"/>
      <c r="BBM98" s="10"/>
      <c r="BBN98" s="10"/>
      <c r="BBO98" s="10"/>
      <c r="BBP98" s="10"/>
      <c r="BBQ98" s="10"/>
      <c r="BBR98" s="10"/>
      <c r="BBS98" s="10"/>
      <c r="BBT98" s="10"/>
      <c r="BBU98" s="10"/>
      <c r="BBV98" s="10"/>
      <c r="BBW98" s="10"/>
      <c r="BBX98" s="10"/>
      <c r="BBY98" s="10"/>
      <c r="BBZ98" s="10"/>
      <c r="BCA98" s="10"/>
      <c r="BCB98" s="10"/>
      <c r="BCC98" s="10"/>
      <c r="BCD98" s="10"/>
      <c r="BCE98" s="10"/>
      <c r="BCF98" s="10"/>
      <c r="BCG98" s="10"/>
      <c r="BCH98" s="10"/>
      <c r="BCI98" s="10"/>
      <c r="BCJ98" s="10"/>
      <c r="BCK98" s="10"/>
      <c r="BCL98" s="10"/>
      <c r="BCM98" s="10"/>
      <c r="BCN98" s="10"/>
      <c r="BCO98" s="10"/>
      <c r="BCP98" s="10"/>
      <c r="BCQ98" s="10"/>
      <c r="BCR98" s="10"/>
      <c r="BCS98" s="10"/>
      <c r="BCT98" s="10"/>
      <c r="BCU98" s="10"/>
      <c r="BCV98" s="10"/>
      <c r="BCW98" s="10"/>
      <c r="BCX98" s="10"/>
      <c r="BCY98" s="10"/>
      <c r="BCZ98" s="10"/>
      <c r="BDA98" s="10"/>
      <c r="BDB98" s="10"/>
      <c r="BDC98" s="10"/>
      <c r="BDD98" s="10"/>
      <c r="BDE98" s="10"/>
      <c r="BDF98" s="10"/>
      <c r="BDG98" s="10"/>
      <c r="BDH98" s="10"/>
      <c r="BDI98" s="10"/>
      <c r="BDJ98" s="10"/>
      <c r="BDK98" s="10"/>
      <c r="BDL98" s="10"/>
      <c r="BDM98" s="10"/>
      <c r="BDN98" s="10"/>
      <c r="BDO98" s="10"/>
      <c r="BDP98" s="10"/>
      <c r="BDQ98" s="10"/>
      <c r="BDR98" s="10"/>
      <c r="BDS98" s="10"/>
      <c r="BDT98" s="10"/>
      <c r="BDU98" s="10"/>
      <c r="BDV98" s="10"/>
      <c r="BDW98" s="10"/>
      <c r="BDX98" s="10"/>
      <c r="BDY98" s="10"/>
      <c r="BDZ98" s="10"/>
      <c r="BEA98" s="10"/>
      <c r="BEB98" s="10"/>
      <c r="BEC98" s="10"/>
      <c r="BED98" s="10"/>
      <c r="BEE98" s="10"/>
      <c r="BEF98" s="10"/>
      <c r="BEG98" s="10"/>
      <c r="BEH98" s="10"/>
      <c r="BEI98" s="10"/>
      <c r="BEJ98" s="10"/>
      <c r="BEK98" s="10"/>
      <c r="BEL98" s="10"/>
      <c r="BEM98" s="10"/>
      <c r="BEN98" s="10"/>
      <c r="BEO98" s="10"/>
      <c r="BEP98" s="10"/>
      <c r="BEQ98" s="10"/>
      <c r="BER98" s="10"/>
      <c r="BES98" s="10"/>
      <c r="BET98" s="10"/>
      <c r="BEU98" s="10"/>
      <c r="BEV98" s="10"/>
      <c r="BEW98" s="10"/>
      <c r="BEX98" s="10"/>
      <c r="BEY98" s="10"/>
      <c r="BEZ98" s="10"/>
      <c r="BFA98" s="10"/>
      <c r="BFB98" s="10"/>
      <c r="BFC98" s="10"/>
      <c r="BFD98" s="10"/>
      <c r="BFE98" s="10"/>
      <c r="BFF98" s="10"/>
      <c r="BFG98" s="10"/>
      <c r="BFH98" s="10"/>
      <c r="BFI98" s="10"/>
      <c r="BFJ98" s="10"/>
      <c r="BFK98" s="10"/>
      <c r="BFL98" s="10"/>
      <c r="BFM98" s="10"/>
      <c r="BFN98" s="10"/>
      <c r="BFO98" s="10"/>
      <c r="BFP98" s="10"/>
      <c r="BFQ98" s="10"/>
      <c r="BFR98" s="10"/>
      <c r="BFS98" s="10"/>
      <c r="BFT98" s="10"/>
      <c r="BFU98" s="10"/>
      <c r="BFV98" s="10"/>
      <c r="BFW98" s="10"/>
      <c r="BFX98" s="10"/>
      <c r="BFY98" s="10"/>
      <c r="BFZ98" s="10"/>
      <c r="BGA98" s="10"/>
      <c r="BGB98" s="10"/>
      <c r="BGC98" s="10"/>
      <c r="BGD98" s="10"/>
      <c r="BGE98" s="10"/>
    </row>
    <row r="99" spans="1:1589" s="22" customFormat="1" ht="36.75" customHeight="1">
      <c r="A99" s="169"/>
      <c r="B99" s="49"/>
      <c r="C99" s="315"/>
      <c r="D99" s="315"/>
      <c r="E99" s="193">
        <v>43466</v>
      </c>
      <c r="F99" s="193">
        <v>43830</v>
      </c>
      <c r="G99" s="93" t="s">
        <v>234</v>
      </c>
      <c r="H99" s="119"/>
      <c r="I99" s="307">
        <v>238108109</v>
      </c>
      <c r="J99" s="118"/>
      <c r="K99" s="117"/>
      <c r="L99" s="119"/>
      <c r="M99" s="177">
        <v>238108100</v>
      </c>
      <c r="N99" s="119"/>
      <c r="O99" s="119"/>
      <c r="P99" s="119"/>
      <c r="Q99" s="125">
        <v>238108100</v>
      </c>
      <c r="R99" s="119"/>
      <c r="S99" s="119"/>
      <c r="T99" s="190"/>
      <c r="U99" s="190"/>
      <c r="V99" s="190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1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10"/>
      <c r="TU99" s="10"/>
      <c r="TV99" s="1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10"/>
      <c r="UJ99" s="10"/>
      <c r="UK99" s="10"/>
      <c r="UL99" s="10"/>
      <c r="UM99" s="10"/>
      <c r="UN99" s="10"/>
      <c r="UO99" s="10"/>
      <c r="UP99" s="10"/>
      <c r="UQ99" s="10"/>
      <c r="UR99" s="1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  <c r="XK99" s="10"/>
      <c r="XL99" s="10"/>
      <c r="XM99" s="10"/>
      <c r="XN99" s="10"/>
      <c r="XO99" s="10"/>
      <c r="XP99" s="10"/>
      <c r="XQ99" s="10"/>
      <c r="XR99" s="10"/>
      <c r="XS99" s="10"/>
      <c r="XT99" s="10"/>
      <c r="XU99" s="10"/>
      <c r="XV99" s="10"/>
      <c r="XW99" s="10"/>
      <c r="XX99" s="10"/>
      <c r="XY99" s="10"/>
      <c r="XZ99" s="10"/>
      <c r="YA99" s="10"/>
      <c r="YB99" s="10"/>
      <c r="YC99" s="10"/>
      <c r="YD99" s="10"/>
      <c r="YE99" s="10"/>
      <c r="YF99" s="10"/>
      <c r="YG99" s="10"/>
      <c r="YH99" s="10"/>
      <c r="YI99" s="10"/>
      <c r="YJ99" s="10"/>
      <c r="YK99" s="10"/>
      <c r="YL99" s="10"/>
      <c r="YM99" s="10"/>
      <c r="YN99" s="10"/>
      <c r="YO99" s="10"/>
      <c r="YP99" s="10"/>
      <c r="YQ99" s="10"/>
      <c r="YR99" s="10"/>
      <c r="YS99" s="10"/>
      <c r="YT99" s="10"/>
      <c r="YU99" s="10"/>
      <c r="YV99" s="10"/>
      <c r="YW99" s="10"/>
      <c r="YX99" s="10"/>
      <c r="YY99" s="10"/>
      <c r="YZ99" s="10"/>
      <c r="ZA99" s="10"/>
      <c r="ZB99" s="10"/>
      <c r="ZC99" s="10"/>
      <c r="ZD99" s="10"/>
      <c r="ZE99" s="10"/>
      <c r="ZF99" s="10"/>
      <c r="ZG99" s="10"/>
      <c r="ZH99" s="10"/>
      <c r="ZI99" s="10"/>
      <c r="ZJ99" s="10"/>
      <c r="ZK99" s="10"/>
      <c r="ZL99" s="10"/>
      <c r="ZM99" s="10"/>
      <c r="ZN99" s="10"/>
      <c r="ZO99" s="10"/>
      <c r="ZP99" s="10"/>
      <c r="ZQ99" s="10"/>
      <c r="ZR99" s="10"/>
      <c r="ZS99" s="10"/>
      <c r="ZT99" s="10"/>
      <c r="ZU99" s="10"/>
      <c r="ZV99" s="10"/>
      <c r="ZW99" s="10"/>
      <c r="ZX99" s="10"/>
      <c r="ZY99" s="10"/>
      <c r="ZZ99" s="10"/>
      <c r="AAA99" s="10"/>
      <c r="AAB99" s="10"/>
      <c r="AAC99" s="10"/>
      <c r="AAD99" s="10"/>
      <c r="AAE99" s="10"/>
      <c r="AAF99" s="10"/>
      <c r="AAG99" s="10"/>
      <c r="AAH99" s="10"/>
      <c r="AAI99" s="10"/>
      <c r="AAJ99" s="10"/>
      <c r="AAK99" s="10"/>
      <c r="AAL99" s="10"/>
      <c r="AAM99" s="10"/>
      <c r="AAN99" s="10"/>
      <c r="AAO99" s="10"/>
      <c r="AAP99" s="10"/>
      <c r="AAQ99" s="10"/>
      <c r="AAR99" s="10"/>
      <c r="AAS99" s="10"/>
      <c r="AAT99" s="10"/>
      <c r="AAU99" s="10"/>
      <c r="AAV99" s="10"/>
      <c r="AAW99" s="10"/>
      <c r="AAX99" s="10"/>
      <c r="AAY99" s="10"/>
      <c r="AAZ99" s="10"/>
      <c r="ABA99" s="10"/>
      <c r="ABB99" s="10"/>
      <c r="ABC99" s="10"/>
      <c r="ABD99" s="10"/>
      <c r="ABE99" s="10"/>
      <c r="ABF99" s="10"/>
      <c r="ABG99" s="10"/>
      <c r="ABH99" s="10"/>
      <c r="ABI99" s="10"/>
      <c r="ABJ99" s="10"/>
      <c r="ABK99" s="10"/>
      <c r="ABL99" s="10"/>
      <c r="ABM99" s="10"/>
      <c r="ABN99" s="10"/>
      <c r="ABO99" s="10"/>
      <c r="ABP99" s="10"/>
      <c r="ABQ99" s="10"/>
      <c r="ABR99" s="10"/>
      <c r="ABS99" s="10"/>
      <c r="ABT99" s="10"/>
      <c r="ABU99" s="10"/>
      <c r="ABV99" s="10"/>
      <c r="ABW99" s="10"/>
      <c r="ABX99" s="10"/>
      <c r="ABY99" s="10"/>
      <c r="ABZ99" s="10"/>
      <c r="ACA99" s="10"/>
      <c r="ACB99" s="10"/>
      <c r="ACC99" s="10"/>
      <c r="ACD99" s="10"/>
      <c r="ACE99" s="10"/>
      <c r="ACF99" s="10"/>
      <c r="ACG99" s="10"/>
      <c r="ACH99" s="10"/>
      <c r="ACI99" s="10"/>
      <c r="ACJ99" s="10"/>
      <c r="ACK99" s="10"/>
      <c r="ACL99" s="10"/>
      <c r="ACM99" s="10"/>
      <c r="ACN99" s="10"/>
      <c r="ACO99" s="10"/>
      <c r="ACP99" s="10"/>
      <c r="ACQ99" s="10"/>
      <c r="ACR99" s="10"/>
      <c r="ACS99" s="10"/>
      <c r="ACT99" s="10"/>
      <c r="ACU99" s="10"/>
      <c r="ACV99" s="10"/>
      <c r="ACW99" s="10"/>
      <c r="ACX99" s="10"/>
      <c r="ACY99" s="10"/>
      <c r="ACZ99" s="10"/>
      <c r="ADA99" s="10"/>
      <c r="ADB99" s="10"/>
      <c r="ADC99" s="10"/>
      <c r="ADD99" s="10"/>
      <c r="ADE99" s="10"/>
      <c r="ADF99" s="10"/>
      <c r="ADG99" s="10"/>
      <c r="ADH99" s="10"/>
      <c r="ADI99" s="10"/>
      <c r="ADJ99" s="10"/>
      <c r="ADK99" s="10"/>
      <c r="ADL99" s="10"/>
      <c r="ADM99" s="10"/>
      <c r="ADN99" s="10"/>
      <c r="ADO99" s="10"/>
      <c r="ADP99" s="10"/>
      <c r="ADQ99" s="10"/>
      <c r="ADR99" s="10"/>
      <c r="ADS99" s="10"/>
      <c r="ADT99" s="10"/>
      <c r="ADU99" s="10"/>
      <c r="ADV99" s="10"/>
      <c r="ADW99" s="10"/>
      <c r="ADX99" s="10"/>
      <c r="ADY99" s="10"/>
      <c r="ADZ99" s="10"/>
      <c r="AEA99" s="10"/>
      <c r="AEB99" s="10"/>
      <c r="AEC99" s="10"/>
      <c r="AED99" s="10"/>
      <c r="AEE99" s="10"/>
      <c r="AEF99" s="10"/>
      <c r="AEG99" s="10"/>
      <c r="AEH99" s="10"/>
      <c r="AEI99" s="10"/>
      <c r="AEJ99" s="10"/>
      <c r="AEK99" s="10"/>
      <c r="AEL99" s="10"/>
      <c r="AEM99" s="10"/>
      <c r="AEN99" s="10"/>
      <c r="AEO99" s="10"/>
      <c r="AEP99" s="10"/>
      <c r="AEQ99" s="10"/>
      <c r="AER99" s="10"/>
      <c r="AES99" s="10"/>
      <c r="AET99" s="10"/>
      <c r="AEU99" s="10"/>
      <c r="AEV99" s="10"/>
      <c r="AEW99" s="10"/>
      <c r="AEX99" s="10"/>
      <c r="AEY99" s="10"/>
      <c r="AEZ99" s="10"/>
      <c r="AFA99" s="10"/>
      <c r="AFB99" s="10"/>
      <c r="AFC99" s="10"/>
      <c r="AFD99" s="10"/>
      <c r="AFE99" s="10"/>
      <c r="AFF99" s="10"/>
      <c r="AFG99" s="10"/>
      <c r="AFH99" s="10"/>
      <c r="AFI99" s="10"/>
      <c r="AFJ99" s="10"/>
      <c r="AFK99" s="10"/>
      <c r="AFL99" s="10"/>
      <c r="AFM99" s="10"/>
      <c r="AFN99" s="10"/>
      <c r="AFO99" s="10"/>
      <c r="AFP99" s="10"/>
      <c r="AFQ99" s="10"/>
      <c r="AFR99" s="10"/>
      <c r="AFS99" s="10"/>
      <c r="AFT99" s="10"/>
      <c r="AFU99" s="10"/>
      <c r="AFV99" s="10"/>
      <c r="AFW99" s="10"/>
      <c r="AFX99" s="10"/>
      <c r="AFY99" s="10"/>
      <c r="AFZ99" s="10"/>
      <c r="AGA99" s="10"/>
      <c r="AGB99" s="10"/>
      <c r="AGC99" s="10"/>
      <c r="AGD99" s="10"/>
      <c r="AGE99" s="10"/>
      <c r="AGF99" s="10"/>
      <c r="AGG99" s="10"/>
      <c r="AGH99" s="10"/>
      <c r="AGI99" s="10"/>
      <c r="AGJ99" s="10"/>
      <c r="AGK99" s="10"/>
      <c r="AGL99" s="10"/>
      <c r="AGM99" s="10"/>
      <c r="AGN99" s="10"/>
      <c r="AGO99" s="10"/>
      <c r="AGP99" s="10"/>
      <c r="AGQ99" s="10"/>
      <c r="AGR99" s="10"/>
      <c r="AGS99" s="10"/>
      <c r="AGT99" s="10"/>
      <c r="AGU99" s="10"/>
      <c r="AGV99" s="10"/>
      <c r="AGW99" s="10"/>
      <c r="AGX99" s="10"/>
      <c r="AGY99" s="10"/>
      <c r="AGZ99" s="10"/>
      <c r="AHA99" s="10"/>
      <c r="AHB99" s="10"/>
      <c r="AHC99" s="10"/>
      <c r="AHD99" s="10"/>
      <c r="AHE99" s="10"/>
      <c r="AHF99" s="10"/>
      <c r="AHG99" s="10"/>
      <c r="AHH99" s="10"/>
      <c r="AHI99" s="10"/>
      <c r="AHJ99" s="10"/>
      <c r="AHK99" s="10"/>
      <c r="AHL99" s="10"/>
      <c r="AHM99" s="10"/>
      <c r="AHN99" s="10"/>
      <c r="AHO99" s="10"/>
      <c r="AHP99" s="10"/>
      <c r="AHQ99" s="10"/>
      <c r="AHR99" s="10"/>
      <c r="AHS99" s="10"/>
      <c r="AHT99" s="10"/>
      <c r="AHU99" s="10"/>
      <c r="AHV99" s="10"/>
      <c r="AHW99" s="10"/>
      <c r="AHX99" s="10"/>
      <c r="AHY99" s="10"/>
      <c r="AHZ99" s="10"/>
      <c r="AIA99" s="10"/>
      <c r="AIB99" s="10"/>
      <c r="AIC99" s="10"/>
      <c r="AID99" s="10"/>
      <c r="AIE99" s="10"/>
      <c r="AIF99" s="10"/>
      <c r="AIG99" s="10"/>
      <c r="AIH99" s="10"/>
      <c r="AII99" s="10"/>
      <c r="AIJ99" s="10"/>
      <c r="AIK99" s="10"/>
      <c r="AIL99" s="10"/>
      <c r="AIM99" s="10"/>
      <c r="AIN99" s="10"/>
      <c r="AIO99" s="10"/>
      <c r="AIP99" s="10"/>
      <c r="AIQ99" s="10"/>
      <c r="AIR99" s="10"/>
      <c r="AIS99" s="10"/>
      <c r="AIT99" s="10"/>
      <c r="AIU99" s="10"/>
      <c r="AIV99" s="10"/>
      <c r="AIW99" s="10"/>
      <c r="AIX99" s="10"/>
      <c r="AIY99" s="10"/>
      <c r="AIZ99" s="10"/>
      <c r="AJA99" s="10"/>
      <c r="AJB99" s="10"/>
      <c r="AJC99" s="10"/>
      <c r="AJD99" s="10"/>
      <c r="AJE99" s="10"/>
      <c r="AJF99" s="10"/>
      <c r="AJG99" s="10"/>
      <c r="AJH99" s="10"/>
      <c r="AJI99" s="10"/>
      <c r="AJJ99" s="10"/>
      <c r="AJK99" s="10"/>
      <c r="AJL99" s="10"/>
      <c r="AJM99" s="10"/>
      <c r="AJN99" s="10"/>
      <c r="AJO99" s="10"/>
      <c r="AJP99" s="10"/>
      <c r="AJQ99" s="10"/>
      <c r="AJR99" s="10"/>
      <c r="AJS99" s="10"/>
      <c r="AJT99" s="10"/>
      <c r="AJU99" s="10"/>
      <c r="AJV99" s="10"/>
      <c r="AJW99" s="10"/>
      <c r="AJX99" s="10"/>
      <c r="AJY99" s="10"/>
      <c r="AJZ99" s="10"/>
      <c r="AKA99" s="10"/>
      <c r="AKB99" s="10"/>
      <c r="AKC99" s="10"/>
      <c r="AKD99" s="10"/>
      <c r="AKE99" s="10"/>
      <c r="AKF99" s="10"/>
      <c r="AKG99" s="10"/>
      <c r="AKH99" s="10"/>
      <c r="AKI99" s="10"/>
      <c r="AKJ99" s="10"/>
      <c r="AKK99" s="10"/>
      <c r="AKL99" s="10"/>
      <c r="AKM99" s="10"/>
      <c r="AKN99" s="10"/>
      <c r="AKO99" s="10"/>
      <c r="AKP99" s="10"/>
      <c r="AKQ99" s="10"/>
      <c r="AKR99" s="10"/>
      <c r="AKS99" s="10"/>
      <c r="AKT99" s="10"/>
      <c r="AKU99" s="10"/>
      <c r="AKV99" s="10"/>
      <c r="AKW99" s="10"/>
      <c r="AKX99" s="10"/>
      <c r="AKY99" s="10"/>
      <c r="AKZ99" s="10"/>
      <c r="ALA99" s="10"/>
      <c r="ALB99" s="10"/>
      <c r="ALC99" s="10"/>
      <c r="ALD99" s="10"/>
      <c r="ALE99" s="10"/>
      <c r="ALF99" s="10"/>
      <c r="ALG99" s="10"/>
      <c r="ALH99" s="10"/>
      <c r="ALI99" s="10"/>
      <c r="ALJ99" s="10"/>
      <c r="ALK99" s="10"/>
      <c r="ALL99" s="10"/>
      <c r="ALM99" s="10"/>
      <c r="ALN99" s="10"/>
      <c r="ALO99" s="10"/>
      <c r="ALP99" s="10"/>
      <c r="ALQ99" s="10"/>
      <c r="ALR99" s="10"/>
      <c r="ALS99" s="10"/>
      <c r="ALT99" s="10"/>
      <c r="ALU99" s="10"/>
      <c r="ALV99" s="10"/>
      <c r="ALW99" s="10"/>
      <c r="ALX99" s="10"/>
      <c r="ALY99" s="10"/>
      <c r="ALZ99" s="10"/>
      <c r="AMA99" s="10"/>
      <c r="AMB99" s="10"/>
      <c r="AMC99" s="10"/>
      <c r="AMD99" s="10"/>
      <c r="AME99" s="10"/>
      <c r="AMF99" s="10"/>
      <c r="AMG99" s="10"/>
      <c r="AMH99" s="10"/>
      <c r="AMI99" s="10"/>
      <c r="AMJ99" s="10"/>
      <c r="AMK99" s="10"/>
      <c r="AML99" s="10"/>
      <c r="AMM99" s="10"/>
      <c r="AMN99" s="10"/>
      <c r="AMO99" s="10"/>
      <c r="AMP99" s="10"/>
      <c r="AMQ99" s="10"/>
      <c r="AMR99" s="10"/>
      <c r="AMS99" s="10"/>
      <c r="AMT99" s="10"/>
      <c r="AMU99" s="10"/>
      <c r="AMV99" s="10"/>
      <c r="AMW99" s="10"/>
      <c r="AMX99" s="10"/>
      <c r="AMY99" s="10"/>
      <c r="AMZ99" s="10"/>
      <c r="ANA99" s="10"/>
      <c r="ANB99" s="10"/>
      <c r="ANC99" s="10"/>
      <c r="AND99" s="10"/>
      <c r="ANE99" s="10"/>
      <c r="ANF99" s="10"/>
      <c r="ANG99" s="10"/>
      <c r="ANH99" s="10"/>
      <c r="ANI99" s="10"/>
      <c r="ANJ99" s="10"/>
      <c r="ANK99" s="10"/>
      <c r="ANL99" s="10"/>
      <c r="ANM99" s="10"/>
      <c r="ANN99" s="10"/>
      <c r="ANO99" s="10"/>
      <c r="ANP99" s="10"/>
      <c r="ANQ99" s="10"/>
      <c r="ANR99" s="10"/>
      <c r="ANS99" s="10"/>
      <c r="ANT99" s="10"/>
      <c r="ANU99" s="10"/>
      <c r="ANV99" s="10"/>
      <c r="ANW99" s="10"/>
      <c r="ANX99" s="10"/>
      <c r="ANY99" s="10"/>
      <c r="ANZ99" s="10"/>
      <c r="AOA99" s="10"/>
      <c r="AOB99" s="10"/>
      <c r="AOC99" s="10"/>
      <c r="AOD99" s="10"/>
      <c r="AOE99" s="10"/>
      <c r="AOF99" s="10"/>
      <c r="AOG99" s="10"/>
      <c r="AOH99" s="10"/>
      <c r="AOI99" s="10"/>
      <c r="AOJ99" s="10"/>
      <c r="AOK99" s="10"/>
      <c r="AOL99" s="10"/>
      <c r="AOM99" s="10"/>
      <c r="AON99" s="10"/>
      <c r="AOO99" s="10"/>
      <c r="AOP99" s="10"/>
      <c r="AOQ99" s="10"/>
      <c r="AOR99" s="10"/>
      <c r="AOS99" s="10"/>
      <c r="AOT99" s="10"/>
      <c r="AOU99" s="10"/>
      <c r="AOV99" s="10"/>
      <c r="AOW99" s="10"/>
      <c r="AOX99" s="10"/>
      <c r="AOY99" s="10"/>
      <c r="AOZ99" s="10"/>
      <c r="APA99" s="10"/>
      <c r="APB99" s="10"/>
      <c r="APC99" s="10"/>
      <c r="APD99" s="10"/>
      <c r="APE99" s="10"/>
      <c r="APF99" s="10"/>
      <c r="APG99" s="10"/>
      <c r="APH99" s="10"/>
      <c r="API99" s="10"/>
      <c r="APJ99" s="10"/>
      <c r="APK99" s="10"/>
      <c r="APL99" s="10"/>
      <c r="APM99" s="10"/>
      <c r="APN99" s="10"/>
      <c r="APO99" s="10"/>
      <c r="APP99" s="10"/>
      <c r="APQ99" s="10"/>
      <c r="APR99" s="10"/>
      <c r="APS99" s="10"/>
      <c r="APT99" s="10"/>
      <c r="APU99" s="10"/>
      <c r="APV99" s="10"/>
      <c r="APW99" s="10"/>
      <c r="APX99" s="10"/>
      <c r="APY99" s="10"/>
      <c r="APZ99" s="10"/>
      <c r="AQA99" s="10"/>
      <c r="AQB99" s="10"/>
      <c r="AQC99" s="10"/>
      <c r="AQD99" s="10"/>
      <c r="AQE99" s="10"/>
      <c r="AQF99" s="10"/>
      <c r="AQG99" s="10"/>
      <c r="AQH99" s="10"/>
      <c r="AQI99" s="10"/>
      <c r="AQJ99" s="10"/>
      <c r="AQK99" s="10"/>
      <c r="AQL99" s="10"/>
      <c r="AQM99" s="10"/>
      <c r="AQN99" s="10"/>
      <c r="AQO99" s="10"/>
      <c r="AQP99" s="10"/>
      <c r="AQQ99" s="10"/>
      <c r="AQR99" s="10"/>
      <c r="AQS99" s="10"/>
      <c r="AQT99" s="10"/>
      <c r="AQU99" s="10"/>
      <c r="AQV99" s="10"/>
      <c r="AQW99" s="10"/>
      <c r="AQX99" s="10"/>
      <c r="AQY99" s="10"/>
      <c r="AQZ99" s="10"/>
      <c r="ARA99" s="10"/>
      <c r="ARB99" s="10"/>
      <c r="ARC99" s="10"/>
      <c r="ARD99" s="10"/>
      <c r="ARE99" s="10"/>
      <c r="ARF99" s="10"/>
      <c r="ARG99" s="10"/>
      <c r="ARH99" s="10"/>
      <c r="ARI99" s="10"/>
      <c r="ARJ99" s="10"/>
      <c r="ARK99" s="10"/>
      <c r="ARL99" s="10"/>
      <c r="ARM99" s="10"/>
      <c r="ARN99" s="10"/>
      <c r="ARO99" s="10"/>
      <c r="ARP99" s="10"/>
      <c r="ARQ99" s="10"/>
      <c r="ARR99" s="10"/>
      <c r="ARS99" s="10"/>
      <c r="ART99" s="10"/>
      <c r="ARU99" s="10"/>
      <c r="ARV99" s="10"/>
      <c r="ARW99" s="10"/>
      <c r="ARX99" s="10"/>
      <c r="ARY99" s="10"/>
      <c r="ARZ99" s="10"/>
      <c r="ASA99" s="10"/>
      <c r="ASB99" s="10"/>
      <c r="ASC99" s="10"/>
      <c r="ASD99" s="10"/>
      <c r="ASE99" s="10"/>
      <c r="ASF99" s="10"/>
      <c r="ASG99" s="10"/>
      <c r="ASH99" s="10"/>
      <c r="ASI99" s="10"/>
      <c r="ASJ99" s="10"/>
      <c r="ASK99" s="10"/>
      <c r="ASL99" s="10"/>
      <c r="ASM99" s="10"/>
      <c r="ASN99" s="10"/>
      <c r="ASO99" s="10"/>
      <c r="ASP99" s="10"/>
      <c r="ASQ99" s="10"/>
      <c r="ASR99" s="10"/>
      <c r="ASS99" s="10"/>
      <c r="AST99" s="10"/>
      <c r="ASU99" s="10"/>
      <c r="ASV99" s="10"/>
      <c r="ASW99" s="10"/>
      <c r="ASX99" s="10"/>
      <c r="ASY99" s="10"/>
      <c r="ASZ99" s="10"/>
      <c r="ATA99" s="10"/>
      <c r="ATB99" s="10"/>
      <c r="ATC99" s="10"/>
      <c r="ATD99" s="10"/>
      <c r="ATE99" s="10"/>
      <c r="ATF99" s="10"/>
      <c r="ATG99" s="10"/>
      <c r="ATH99" s="10"/>
      <c r="ATI99" s="10"/>
      <c r="ATJ99" s="10"/>
      <c r="ATK99" s="10"/>
      <c r="ATL99" s="10"/>
      <c r="ATM99" s="10"/>
      <c r="ATN99" s="10"/>
      <c r="ATO99" s="10"/>
      <c r="ATP99" s="10"/>
      <c r="ATQ99" s="10"/>
      <c r="ATR99" s="10"/>
      <c r="ATS99" s="10"/>
      <c r="ATT99" s="10"/>
      <c r="ATU99" s="10"/>
      <c r="ATV99" s="10"/>
      <c r="ATW99" s="10"/>
      <c r="ATX99" s="10"/>
      <c r="ATY99" s="10"/>
      <c r="ATZ99" s="10"/>
      <c r="AUA99" s="10"/>
      <c r="AUB99" s="10"/>
      <c r="AUC99" s="10"/>
      <c r="AUD99" s="10"/>
      <c r="AUE99" s="10"/>
      <c r="AUF99" s="10"/>
      <c r="AUG99" s="10"/>
      <c r="AUH99" s="10"/>
      <c r="AUI99" s="10"/>
      <c r="AUJ99" s="10"/>
      <c r="AUK99" s="10"/>
      <c r="AUL99" s="10"/>
      <c r="AUM99" s="10"/>
      <c r="AUN99" s="10"/>
      <c r="AUO99" s="10"/>
      <c r="AUP99" s="10"/>
      <c r="AUQ99" s="10"/>
      <c r="AUR99" s="10"/>
      <c r="AUS99" s="10"/>
      <c r="AUT99" s="10"/>
      <c r="AUU99" s="10"/>
      <c r="AUV99" s="10"/>
      <c r="AUW99" s="10"/>
      <c r="AUX99" s="10"/>
      <c r="AUY99" s="10"/>
      <c r="AUZ99" s="10"/>
      <c r="AVA99" s="10"/>
      <c r="AVB99" s="10"/>
      <c r="AVC99" s="10"/>
      <c r="AVD99" s="10"/>
      <c r="AVE99" s="10"/>
      <c r="AVF99" s="10"/>
      <c r="AVG99" s="10"/>
      <c r="AVH99" s="10"/>
      <c r="AVI99" s="10"/>
      <c r="AVJ99" s="10"/>
      <c r="AVK99" s="10"/>
      <c r="AVL99" s="10"/>
      <c r="AVM99" s="10"/>
      <c r="AVN99" s="10"/>
      <c r="AVO99" s="10"/>
      <c r="AVP99" s="10"/>
      <c r="AVQ99" s="10"/>
      <c r="AVR99" s="10"/>
      <c r="AVS99" s="10"/>
      <c r="AVT99" s="10"/>
      <c r="AVU99" s="10"/>
      <c r="AVV99" s="10"/>
      <c r="AVW99" s="10"/>
      <c r="AVX99" s="10"/>
      <c r="AVY99" s="10"/>
      <c r="AVZ99" s="10"/>
      <c r="AWA99" s="10"/>
      <c r="AWB99" s="10"/>
      <c r="AWC99" s="10"/>
      <c r="AWD99" s="10"/>
      <c r="AWE99" s="10"/>
      <c r="AWF99" s="10"/>
      <c r="AWG99" s="10"/>
      <c r="AWH99" s="10"/>
      <c r="AWI99" s="10"/>
      <c r="AWJ99" s="10"/>
      <c r="AWK99" s="10"/>
      <c r="AWL99" s="10"/>
      <c r="AWM99" s="10"/>
      <c r="AWN99" s="10"/>
      <c r="AWO99" s="10"/>
      <c r="AWP99" s="10"/>
      <c r="AWQ99" s="10"/>
      <c r="AWR99" s="10"/>
      <c r="AWS99" s="10"/>
      <c r="AWT99" s="10"/>
      <c r="AWU99" s="10"/>
      <c r="AWV99" s="10"/>
      <c r="AWW99" s="10"/>
      <c r="AWX99" s="10"/>
      <c r="AWY99" s="10"/>
      <c r="AWZ99" s="10"/>
      <c r="AXA99" s="10"/>
      <c r="AXB99" s="10"/>
      <c r="AXC99" s="10"/>
      <c r="AXD99" s="10"/>
      <c r="AXE99" s="10"/>
      <c r="AXF99" s="10"/>
      <c r="AXG99" s="10"/>
      <c r="AXH99" s="10"/>
      <c r="AXI99" s="10"/>
      <c r="AXJ99" s="10"/>
      <c r="AXK99" s="10"/>
      <c r="AXL99" s="10"/>
      <c r="AXM99" s="10"/>
      <c r="AXN99" s="10"/>
      <c r="AXO99" s="10"/>
      <c r="AXP99" s="10"/>
      <c r="AXQ99" s="10"/>
      <c r="AXR99" s="10"/>
      <c r="AXS99" s="10"/>
      <c r="AXT99" s="10"/>
      <c r="AXU99" s="10"/>
      <c r="AXV99" s="10"/>
      <c r="AXW99" s="10"/>
      <c r="AXX99" s="10"/>
      <c r="AXY99" s="10"/>
      <c r="AXZ99" s="10"/>
      <c r="AYA99" s="10"/>
      <c r="AYB99" s="10"/>
      <c r="AYC99" s="10"/>
      <c r="AYD99" s="10"/>
      <c r="AYE99" s="10"/>
      <c r="AYF99" s="10"/>
      <c r="AYG99" s="10"/>
      <c r="AYH99" s="10"/>
      <c r="AYI99" s="10"/>
      <c r="AYJ99" s="10"/>
      <c r="AYK99" s="10"/>
      <c r="AYL99" s="10"/>
      <c r="AYM99" s="10"/>
      <c r="AYN99" s="10"/>
      <c r="AYO99" s="10"/>
      <c r="AYP99" s="10"/>
      <c r="AYQ99" s="10"/>
      <c r="AYR99" s="10"/>
      <c r="AYS99" s="10"/>
      <c r="AYT99" s="10"/>
      <c r="AYU99" s="10"/>
      <c r="AYV99" s="10"/>
      <c r="AYW99" s="10"/>
      <c r="AYX99" s="10"/>
      <c r="AYY99" s="10"/>
      <c r="AYZ99" s="10"/>
      <c r="AZA99" s="10"/>
      <c r="AZB99" s="10"/>
      <c r="AZC99" s="10"/>
      <c r="AZD99" s="10"/>
      <c r="AZE99" s="10"/>
      <c r="AZF99" s="10"/>
      <c r="AZG99" s="10"/>
      <c r="AZH99" s="10"/>
      <c r="AZI99" s="10"/>
      <c r="AZJ99" s="10"/>
      <c r="AZK99" s="10"/>
      <c r="AZL99" s="10"/>
      <c r="AZM99" s="10"/>
      <c r="AZN99" s="10"/>
      <c r="AZO99" s="10"/>
      <c r="AZP99" s="10"/>
      <c r="AZQ99" s="10"/>
      <c r="AZR99" s="10"/>
      <c r="AZS99" s="10"/>
      <c r="AZT99" s="10"/>
      <c r="AZU99" s="10"/>
      <c r="AZV99" s="10"/>
      <c r="AZW99" s="10"/>
      <c r="AZX99" s="10"/>
      <c r="AZY99" s="10"/>
      <c r="AZZ99" s="10"/>
      <c r="BAA99" s="10"/>
      <c r="BAB99" s="10"/>
      <c r="BAC99" s="10"/>
      <c r="BAD99" s="10"/>
      <c r="BAE99" s="10"/>
      <c r="BAF99" s="10"/>
      <c r="BAG99" s="10"/>
      <c r="BAH99" s="10"/>
      <c r="BAI99" s="10"/>
      <c r="BAJ99" s="10"/>
      <c r="BAK99" s="10"/>
      <c r="BAL99" s="10"/>
      <c r="BAM99" s="10"/>
      <c r="BAN99" s="10"/>
      <c r="BAO99" s="10"/>
      <c r="BAP99" s="10"/>
      <c r="BAQ99" s="10"/>
      <c r="BAR99" s="10"/>
      <c r="BAS99" s="10"/>
      <c r="BAT99" s="10"/>
      <c r="BAU99" s="10"/>
      <c r="BAV99" s="10"/>
      <c r="BAW99" s="10"/>
      <c r="BAX99" s="10"/>
      <c r="BAY99" s="10"/>
      <c r="BAZ99" s="10"/>
      <c r="BBA99" s="10"/>
      <c r="BBB99" s="10"/>
      <c r="BBC99" s="10"/>
      <c r="BBD99" s="10"/>
      <c r="BBE99" s="10"/>
      <c r="BBF99" s="10"/>
      <c r="BBG99" s="10"/>
      <c r="BBH99" s="10"/>
      <c r="BBI99" s="10"/>
      <c r="BBJ99" s="10"/>
      <c r="BBK99" s="10"/>
      <c r="BBL99" s="10"/>
      <c r="BBM99" s="10"/>
      <c r="BBN99" s="10"/>
      <c r="BBO99" s="10"/>
      <c r="BBP99" s="10"/>
      <c r="BBQ99" s="10"/>
      <c r="BBR99" s="10"/>
      <c r="BBS99" s="10"/>
      <c r="BBT99" s="10"/>
      <c r="BBU99" s="10"/>
      <c r="BBV99" s="10"/>
      <c r="BBW99" s="10"/>
      <c r="BBX99" s="10"/>
      <c r="BBY99" s="10"/>
      <c r="BBZ99" s="10"/>
      <c r="BCA99" s="10"/>
      <c r="BCB99" s="10"/>
      <c r="BCC99" s="10"/>
      <c r="BCD99" s="10"/>
      <c r="BCE99" s="10"/>
      <c r="BCF99" s="10"/>
      <c r="BCG99" s="10"/>
      <c r="BCH99" s="10"/>
      <c r="BCI99" s="10"/>
      <c r="BCJ99" s="10"/>
      <c r="BCK99" s="10"/>
      <c r="BCL99" s="10"/>
      <c r="BCM99" s="10"/>
      <c r="BCN99" s="10"/>
      <c r="BCO99" s="10"/>
      <c r="BCP99" s="10"/>
      <c r="BCQ99" s="10"/>
      <c r="BCR99" s="10"/>
      <c r="BCS99" s="10"/>
      <c r="BCT99" s="10"/>
      <c r="BCU99" s="10"/>
      <c r="BCV99" s="10"/>
      <c r="BCW99" s="10"/>
      <c r="BCX99" s="10"/>
      <c r="BCY99" s="10"/>
      <c r="BCZ99" s="10"/>
      <c r="BDA99" s="10"/>
      <c r="BDB99" s="10"/>
      <c r="BDC99" s="10"/>
      <c r="BDD99" s="10"/>
      <c r="BDE99" s="10"/>
      <c r="BDF99" s="10"/>
      <c r="BDG99" s="10"/>
      <c r="BDH99" s="10"/>
      <c r="BDI99" s="10"/>
      <c r="BDJ99" s="10"/>
      <c r="BDK99" s="10"/>
      <c r="BDL99" s="10"/>
      <c r="BDM99" s="10"/>
      <c r="BDN99" s="10"/>
      <c r="BDO99" s="10"/>
      <c r="BDP99" s="10"/>
      <c r="BDQ99" s="10"/>
      <c r="BDR99" s="10"/>
      <c r="BDS99" s="10"/>
      <c r="BDT99" s="10"/>
      <c r="BDU99" s="10"/>
      <c r="BDV99" s="10"/>
      <c r="BDW99" s="10"/>
      <c r="BDX99" s="10"/>
      <c r="BDY99" s="10"/>
      <c r="BDZ99" s="10"/>
      <c r="BEA99" s="10"/>
      <c r="BEB99" s="10"/>
      <c r="BEC99" s="10"/>
      <c r="BED99" s="10"/>
      <c r="BEE99" s="10"/>
      <c r="BEF99" s="10"/>
      <c r="BEG99" s="10"/>
      <c r="BEH99" s="10"/>
      <c r="BEI99" s="10"/>
      <c r="BEJ99" s="10"/>
      <c r="BEK99" s="10"/>
      <c r="BEL99" s="10"/>
      <c r="BEM99" s="10"/>
      <c r="BEN99" s="10"/>
      <c r="BEO99" s="10"/>
      <c r="BEP99" s="10"/>
      <c r="BEQ99" s="10"/>
      <c r="BER99" s="10"/>
      <c r="BES99" s="10"/>
      <c r="BET99" s="10"/>
      <c r="BEU99" s="10"/>
      <c r="BEV99" s="10"/>
      <c r="BEW99" s="10"/>
      <c r="BEX99" s="10"/>
      <c r="BEY99" s="10"/>
      <c r="BEZ99" s="10"/>
      <c r="BFA99" s="10"/>
      <c r="BFB99" s="10"/>
      <c r="BFC99" s="10"/>
      <c r="BFD99" s="10"/>
      <c r="BFE99" s="10"/>
      <c r="BFF99" s="10"/>
      <c r="BFG99" s="10"/>
      <c r="BFH99" s="10"/>
      <c r="BFI99" s="10"/>
      <c r="BFJ99" s="10"/>
      <c r="BFK99" s="10"/>
      <c r="BFL99" s="10"/>
      <c r="BFM99" s="10"/>
      <c r="BFN99" s="10"/>
      <c r="BFO99" s="10"/>
      <c r="BFP99" s="10"/>
      <c r="BFQ99" s="10"/>
      <c r="BFR99" s="10"/>
      <c r="BFS99" s="10"/>
      <c r="BFT99" s="10"/>
      <c r="BFU99" s="10"/>
      <c r="BFV99" s="10"/>
      <c r="BFW99" s="10"/>
      <c r="BFX99" s="10"/>
      <c r="BFY99" s="10"/>
      <c r="BFZ99" s="10"/>
      <c r="BGA99" s="10"/>
      <c r="BGB99" s="10"/>
      <c r="BGC99" s="10"/>
      <c r="BGD99" s="10"/>
      <c r="BGE99" s="10"/>
    </row>
    <row r="100" spans="1:1589" s="22" customFormat="1" ht="41.45" customHeight="1">
      <c r="A100" s="170" t="s">
        <v>153</v>
      </c>
      <c r="B100" s="49"/>
      <c r="C100" s="316" t="s">
        <v>157</v>
      </c>
      <c r="D100" s="313" t="s">
        <v>10</v>
      </c>
      <c r="E100" s="87">
        <v>41640</v>
      </c>
      <c r="F100" s="87">
        <v>42004</v>
      </c>
      <c r="G100" s="93" t="s">
        <v>6</v>
      </c>
      <c r="H100" s="117"/>
      <c r="I100" s="117">
        <v>179673800</v>
      </c>
      <c r="J100" s="118">
        <v>34338555</v>
      </c>
      <c r="K100" s="117"/>
      <c r="L100" s="117"/>
      <c r="M100" s="117">
        <v>179673800</v>
      </c>
      <c r="N100" s="117">
        <v>34268279.5</v>
      </c>
      <c r="O100" s="117"/>
      <c r="P100" s="117"/>
      <c r="Q100" s="117">
        <v>179673800</v>
      </c>
      <c r="R100" s="117">
        <f>N100</f>
        <v>34268279.5</v>
      </c>
      <c r="S100" s="117"/>
      <c r="T100" s="188">
        <f>I100-M100</f>
        <v>0</v>
      </c>
      <c r="U100" s="188">
        <f>J100-N100</f>
        <v>70275.5</v>
      </c>
      <c r="V100" s="190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</row>
    <row r="101" spans="1:1589" s="22" customFormat="1" ht="33" customHeight="1">
      <c r="A101" s="66" t="s">
        <v>29</v>
      </c>
      <c r="B101" s="49"/>
      <c r="C101" s="317"/>
      <c r="D101" s="318"/>
      <c r="E101" s="96" t="s">
        <v>9</v>
      </c>
      <c r="F101" s="96">
        <v>42369</v>
      </c>
      <c r="G101" s="97" t="s">
        <v>7</v>
      </c>
      <c r="H101" s="118"/>
      <c r="I101" s="118">
        <v>183766000</v>
      </c>
      <c r="J101" s="118">
        <v>36905940</v>
      </c>
      <c r="K101" s="118"/>
      <c r="L101" s="118"/>
      <c r="M101" s="117">
        <v>183766000</v>
      </c>
      <c r="N101" s="118">
        <v>36817233.289999999</v>
      </c>
      <c r="O101" s="119"/>
      <c r="P101" s="119"/>
      <c r="Q101" s="118">
        <f>M101</f>
        <v>183766000</v>
      </c>
      <c r="R101" s="118">
        <f>N101</f>
        <v>36817233.289999999</v>
      </c>
      <c r="S101" s="119"/>
      <c r="T101" s="187">
        <f>I101-Q101</f>
        <v>0</v>
      </c>
      <c r="U101" s="187">
        <f>J101-R101</f>
        <v>88706.710000000894</v>
      </c>
      <c r="V101" s="190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0"/>
      <c r="MP101" s="10"/>
      <c r="MQ101" s="10"/>
      <c r="MR101" s="10"/>
      <c r="MS101" s="10"/>
      <c r="MT101" s="10"/>
      <c r="MU101" s="10"/>
      <c r="MV101" s="10"/>
      <c r="MW101" s="10"/>
      <c r="MX101" s="10"/>
      <c r="MY101" s="10"/>
      <c r="MZ101" s="10"/>
      <c r="NA101" s="10"/>
      <c r="NB101" s="10"/>
      <c r="NC101" s="10"/>
      <c r="ND101" s="10"/>
      <c r="NE101" s="10"/>
      <c r="NF101" s="10"/>
      <c r="NG101" s="10"/>
      <c r="NH101" s="10"/>
      <c r="NI101" s="10"/>
      <c r="NJ101" s="10"/>
      <c r="NK101" s="10"/>
      <c r="NL101" s="10"/>
      <c r="NM101" s="10"/>
      <c r="NN101" s="10"/>
      <c r="NO101" s="10"/>
      <c r="NP101" s="10"/>
      <c r="NQ101" s="10"/>
      <c r="NR101" s="10"/>
      <c r="NS101" s="10"/>
      <c r="NT101" s="10"/>
      <c r="NU101" s="10"/>
      <c r="NV101" s="10"/>
      <c r="NW101" s="10"/>
      <c r="NX101" s="10"/>
      <c r="NY101" s="10"/>
      <c r="NZ101" s="10"/>
      <c r="OA101" s="10"/>
      <c r="OB101" s="10"/>
      <c r="OC101" s="10"/>
      <c r="OD101" s="10"/>
      <c r="OE101" s="10"/>
      <c r="OF101" s="10"/>
      <c r="OG101" s="10"/>
      <c r="OH101" s="10"/>
      <c r="OI101" s="10"/>
      <c r="OJ101" s="10"/>
      <c r="OK101" s="10"/>
      <c r="OL101" s="10"/>
      <c r="OM101" s="10"/>
      <c r="ON101" s="10"/>
      <c r="OO101" s="10"/>
      <c r="OP101" s="10"/>
      <c r="OQ101" s="10"/>
      <c r="OR101" s="10"/>
      <c r="OS101" s="10"/>
      <c r="OT101" s="10"/>
      <c r="OU101" s="10"/>
      <c r="OV101" s="10"/>
      <c r="OW101" s="10"/>
      <c r="OX101" s="10"/>
      <c r="OY101" s="10"/>
      <c r="OZ101" s="10"/>
      <c r="PA101" s="10"/>
      <c r="PB101" s="10"/>
      <c r="PC101" s="10"/>
      <c r="PD101" s="10"/>
      <c r="PE101" s="10"/>
      <c r="PF101" s="10"/>
      <c r="PG101" s="10"/>
      <c r="PH101" s="10"/>
      <c r="PI101" s="10"/>
      <c r="PJ101" s="10"/>
      <c r="PK101" s="10"/>
      <c r="PL101" s="10"/>
      <c r="PM101" s="10"/>
      <c r="PN101" s="10"/>
      <c r="PO101" s="10"/>
      <c r="PP101" s="10"/>
      <c r="PQ101" s="10"/>
      <c r="PR101" s="10"/>
      <c r="PS101" s="10"/>
      <c r="PT101" s="10"/>
      <c r="PU101" s="10"/>
      <c r="PV101" s="10"/>
      <c r="PW101" s="10"/>
      <c r="PX101" s="10"/>
      <c r="PY101" s="10"/>
      <c r="PZ101" s="10"/>
      <c r="QA101" s="10"/>
      <c r="QB101" s="10"/>
      <c r="QC101" s="10"/>
      <c r="QD101" s="10"/>
      <c r="QE101" s="10"/>
      <c r="QF101" s="10"/>
      <c r="QG101" s="10"/>
      <c r="QH101" s="10"/>
      <c r="QI101" s="10"/>
      <c r="QJ101" s="10"/>
      <c r="QK101" s="10"/>
      <c r="QL101" s="10"/>
      <c r="QM101" s="10"/>
      <c r="QN101" s="10"/>
      <c r="QO101" s="10"/>
      <c r="QP101" s="10"/>
      <c r="QQ101" s="10"/>
      <c r="QR101" s="10"/>
      <c r="QS101" s="10"/>
      <c r="QT101" s="10"/>
      <c r="QU101" s="10"/>
      <c r="QV101" s="10"/>
      <c r="QW101" s="10"/>
      <c r="QX101" s="10"/>
      <c r="QY101" s="10"/>
      <c r="QZ101" s="10"/>
      <c r="RA101" s="10"/>
      <c r="RB101" s="10"/>
      <c r="RC101" s="10"/>
      <c r="RD101" s="10"/>
      <c r="RE101" s="10"/>
      <c r="RF101" s="10"/>
      <c r="RG101" s="10"/>
      <c r="RH101" s="10"/>
      <c r="RI101" s="10"/>
      <c r="RJ101" s="10"/>
      <c r="RK101" s="10"/>
      <c r="RL101" s="10"/>
      <c r="RM101" s="10"/>
      <c r="RN101" s="10"/>
      <c r="RO101" s="10"/>
      <c r="RP101" s="10"/>
      <c r="RQ101" s="10"/>
      <c r="RR101" s="10"/>
      <c r="RS101" s="10"/>
      <c r="RT101" s="10"/>
      <c r="RU101" s="10"/>
      <c r="RV101" s="10"/>
      <c r="RW101" s="10"/>
      <c r="RX101" s="10"/>
      <c r="RY101" s="10"/>
      <c r="RZ101" s="10"/>
      <c r="SA101" s="10"/>
      <c r="SB101" s="10"/>
      <c r="SC101" s="10"/>
      <c r="SD101" s="10"/>
      <c r="SE101" s="10"/>
      <c r="SF101" s="10"/>
      <c r="SG101" s="10"/>
      <c r="SH101" s="10"/>
      <c r="SI101" s="10"/>
      <c r="SJ101" s="10"/>
      <c r="SK101" s="10"/>
      <c r="SL101" s="10"/>
      <c r="SM101" s="10"/>
      <c r="SN101" s="10"/>
      <c r="SO101" s="10"/>
      <c r="SP101" s="10"/>
      <c r="SQ101" s="10"/>
      <c r="SR101" s="10"/>
      <c r="SS101" s="10"/>
      <c r="ST101" s="10"/>
      <c r="SU101" s="10"/>
      <c r="SV101" s="10"/>
      <c r="SW101" s="10"/>
      <c r="SX101" s="10"/>
      <c r="SY101" s="10"/>
      <c r="SZ101" s="10"/>
      <c r="TA101" s="10"/>
      <c r="TB101" s="10"/>
      <c r="TC101" s="10"/>
      <c r="TD101" s="10"/>
      <c r="TE101" s="10"/>
      <c r="TF101" s="10"/>
      <c r="TG101" s="10"/>
      <c r="TH101" s="10"/>
      <c r="TI101" s="10"/>
      <c r="TJ101" s="10"/>
      <c r="TK101" s="10"/>
      <c r="TL101" s="10"/>
      <c r="TM101" s="10"/>
      <c r="TN101" s="10"/>
      <c r="TO101" s="10"/>
      <c r="TP101" s="10"/>
      <c r="TQ101" s="10"/>
      <c r="TR101" s="10"/>
      <c r="TS101" s="10"/>
      <c r="TT101" s="10"/>
      <c r="TU101" s="10"/>
      <c r="TV101" s="10"/>
      <c r="TW101" s="10"/>
      <c r="TX101" s="10"/>
      <c r="TY101" s="10"/>
      <c r="TZ101" s="10"/>
      <c r="UA101" s="10"/>
      <c r="UB101" s="10"/>
      <c r="UC101" s="10"/>
      <c r="UD101" s="10"/>
      <c r="UE101" s="10"/>
      <c r="UF101" s="10"/>
      <c r="UG101" s="10"/>
      <c r="UH101" s="10"/>
      <c r="UI101" s="10"/>
      <c r="UJ101" s="10"/>
      <c r="UK101" s="10"/>
      <c r="UL101" s="10"/>
      <c r="UM101" s="10"/>
      <c r="UN101" s="10"/>
      <c r="UO101" s="10"/>
      <c r="UP101" s="10"/>
      <c r="UQ101" s="10"/>
      <c r="UR101" s="10"/>
      <c r="US101" s="10"/>
      <c r="UT101" s="10"/>
      <c r="UU101" s="10"/>
      <c r="UV101" s="10"/>
      <c r="UW101" s="10"/>
      <c r="UX101" s="10"/>
      <c r="UY101" s="10"/>
      <c r="UZ101" s="10"/>
      <c r="VA101" s="10"/>
      <c r="VB101" s="10"/>
      <c r="VC101" s="10"/>
      <c r="VD101" s="10"/>
      <c r="VE101" s="10"/>
      <c r="VF101" s="10"/>
      <c r="VG101" s="10"/>
      <c r="VH101" s="10"/>
      <c r="VI101" s="10"/>
      <c r="VJ101" s="10"/>
      <c r="VK101" s="10"/>
      <c r="VL101" s="10"/>
      <c r="VM101" s="10"/>
      <c r="VN101" s="10"/>
      <c r="VO101" s="10"/>
      <c r="VP101" s="10"/>
      <c r="VQ101" s="10"/>
      <c r="VR101" s="10"/>
      <c r="VS101" s="10"/>
      <c r="VT101" s="10"/>
      <c r="VU101" s="10"/>
      <c r="VV101" s="10"/>
      <c r="VW101" s="10"/>
      <c r="VX101" s="10"/>
      <c r="VY101" s="10"/>
      <c r="VZ101" s="10"/>
      <c r="WA101" s="10"/>
      <c r="WB101" s="10"/>
      <c r="WC101" s="10"/>
      <c r="WD101" s="10"/>
      <c r="WE101" s="10"/>
      <c r="WF101" s="10"/>
      <c r="WG101" s="10"/>
      <c r="WH101" s="10"/>
      <c r="WI101" s="10"/>
      <c r="WJ101" s="10"/>
      <c r="WK101" s="10"/>
      <c r="WL101" s="10"/>
      <c r="WM101" s="10"/>
      <c r="WN101" s="10"/>
      <c r="WO101" s="10"/>
      <c r="WP101" s="10"/>
      <c r="WQ101" s="10"/>
      <c r="WR101" s="10"/>
      <c r="WS101" s="10"/>
      <c r="WT101" s="10"/>
      <c r="WU101" s="10"/>
      <c r="WV101" s="10"/>
      <c r="WW101" s="10"/>
      <c r="WX101" s="10"/>
      <c r="WY101" s="10"/>
      <c r="WZ101" s="10"/>
      <c r="XA101" s="10"/>
      <c r="XB101" s="10"/>
      <c r="XC101" s="10"/>
      <c r="XD101" s="10"/>
      <c r="XE101" s="10"/>
      <c r="XF101" s="10"/>
      <c r="XG101" s="10"/>
      <c r="XH101" s="10"/>
      <c r="XI101" s="10"/>
      <c r="XJ101" s="10"/>
      <c r="XK101" s="10"/>
      <c r="XL101" s="10"/>
      <c r="XM101" s="10"/>
      <c r="XN101" s="10"/>
      <c r="XO101" s="10"/>
      <c r="XP101" s="10"/>
      <c r="XQ101" s="10"/>
      <c r="XR101" s="10"/>
      <c r="XS101" s="10"/>
      <c r="XT101" s="10"/>
      <c r="XU101" s="10"/>
      <c r="XV101" s="10"/>
      <c r="XW101" s="10"/>
      <c r="XX101" s="10"/>
      <c r="XY101" s="10"/>
      <c r="XZ101" s="10"/>
      <c r="YA101" s="10"/>
      <c r="YB101" s="10"/>
      <c r="YC101" s="10"/>
      <c r="YD101" s="10"/>
      <c r="YE101" s="10"/>
      <c r="YF101" s="10"/>
      <c r="YG101" s="10"/>
      <c r="YH101" s="10"/>
      <c r="YI101" s="10"/>
      <c r="YJ101" s="10"/>
      <c r="YK101" s="10"/>
      <c r="YL101" s="10"/>
      <c r="YM101" s="10"/>
      <c r="YN101" s="10"/>
      <c r="YO101" s="10"/>
      <c r="YP101" s="10"/>
      <c r="YQ101" s="10"/>
      <c r="YR101" s="10"/>
      <c r="YS101" s="10"/>
      <c r="YT101" s="10"/>
      <c r="YU101" s="10"/>
      <c r="YV101" s="10"/>
      <c r="YW101" s="10"/>
      <c r="YX101" s="10"/>
      <c r="YY101" s="10"/>
      <c r="YZ101" s="10"/>
      <c r="ZA101" s="10"/>
      <c r="ZB101" s="10"/>
      <c r="ZC101" s="10"/>
      <c r="ZD101" s="10"/>
      <c r="ZE101" s="10"/>
      <c r="ZF101" s="10"/>
      <c r="ZG101" s="10"/>
      <c r="ZH101" s="10"/>
      <c r="ZI101" s="10"/>
      <c r="ZJ101" s="10"/>
      <c r="ZK101" s="10"/>
      <c r="ZL101" s="10"/>
      <c r="ZM101" s="10"/>
      <c r="ZN101" s="10"/>
      <c r="ZO101" s="10"/>
      <c r="ZP101" s="10"/>
      <c r="ZQ101" s="10"/>
      <c r="ZR101" s="10"/>
      <c r="ZS101" s="10"/>
      <c r="ZT101" s="10"/>
      <c r="ZU101" s="10"/>
      <c r="ZV101" s="10"/>
      <c r="ZW101" s="10"/>
      <c r="ZX101" s="10"/>
      <c r="ZY101" s="10"/>
      <c r="ZZ101" s="10"/>
      <c r="AAA101" s="10"/>
      <c r="AAB101" s="10"/>
      <c r="AAC101" s="10"/>
      <c r="AAD101" s="10"/>
      <c r="AAE101" s="10"/>
      <c r="AAF101" s="10"/>
      <c r="AAG101" s="10"/>
      <c r="AAH101" s="10"/>
      <c r="AAI101" s="10"/>
      <c r="AAJ101" s="10"/>
      <c r="AAK101" s="10"/>
      <c r="AAL101" s="10"/>
      <c r="AAM101" s="10"/>
      <c r="AAN101" s="10"/>
      <c r="AAO101" s="10"/>
      <c r="AAP101" s="10"/>
      <c r="AAQ101" s="10"/>
      <c r="AAR101" s="10"/>
      <c r="AAS101" s="10"/>
      <c r="AAT101" s="10"/>
      <c r="AAU101" s="10"/>
      <c r="AAV101" s="10"/>
      <c r="AAW101" s="10"/>
      <c r="AAX101" s="10"/>
      <c r="AAY101" s="10"/>
      <c r="AAZ101" s="10"/>
      <c r="ABA101" s="10"/>
      <c r="ABB101" s="10"/>
      <c r="ABC101" s="10"/>
      <c r="ABD101" s="10"/>
      <c r="ABE101" s="10"/>
      <c r="ABF101" s="10"/>
      <c r="ABG101" s="10"/>
      <c r="ABH101" s="10"/>
      <c r="ABI101" s="10"/>
      <c r="ABJ101" s="10"/>
      <c r="ABK101" s="10"/>
      <c r="ABL101" s="10"/>
      <c r="ABM101" s="10"/>
      <c r="ABN101" s="10"/>
      <c r="ABO101" s="10"/>
      <c r="ABP101" s="10"/>
      <c r="ABQ101" s="10"/>
      <c r="ABR101" s="10"/>
      <c r="ABS101" s="10"/>
      <c r="ABT101" s="10"/>
      <c r="ABU101" s="10"/>
      <c r="ABV101" s="10"/>
      <c r="ABW101" s="10"/>
      <c r="ABX101" s="10"/>
      <c r="ABY101" s="10"/>
      <c r="ABZ101" s="10"/>
      <c r="ACA101" s="10"/>
      <c r="ACB101" s="10"/>
      <c r="ACC101" s="10"/>
      <c r="ACD101" s="10"/>
      <c r="ACE101" s="10"/>
      <c r="ACF101" s="10"/>
      <c r="ACG101" s="10"/>
      <c r="ACH101" s="10"/>
      <c r="ACI101" s="10"/>
      <c r="ACJ101" s="10"/>
      <c r="ACK101" s="10"/>
      <c r="ACL101" s="10"/>
      <c r="ACM101" s="10"/>
      <c r="ACN101" s="10"/>
      <c r="ACO101" s="10"/>
      <c r="ACP101" s="10"/>
      <c r="ACQ101" s="10"/>
      <c r="ACR101" s="10"/>
      <c r="ACS101" s="10"/>
      <c r="ACT101" s="10"/>
      <c r="ACU101" s="10"/>
      <c r="ACV101" s="10"/>
      <c r="ACW101" s="10"/>
      <c r="ACX101" s="10"/>
      <c r="ACY101" s="10"/>
      <c r="ACZ101" s="10"/>
      <c r="ADA101" s="10"/>
      <c r="ADB101" s="10"/>
      <c r="ADC101" s="10"/>
      <c r="ADD101" s="10"/>
      <c r="ADE101" s="10"/>
      <c r="ADF101" s="10"/>
      <c r="ADG101" s="10"/>
      <c r="ADH101" s="10"/>
      <c r="ADI101" s="10"/>
      <c r="ADJ101" s="10"/>
      <c r="ADK101" s="10"/>
      <c r="ADL101" s="10"/>
      <c r="ADM101" s="10"/>
      <c r="ADN101" s="10"/>
      <c r="ADO101" s="10"/>
      <c r="ADP101" s="10"/>
      <c r="ADQ101" s="10"/>
      <c r="ADR101" s="10"/>
      <c r="ADS101" s="10"/>
      <c r="ADT101" s="10"/>
      <c r="ADU101" s="10"/>
      <c r="ADV101" s="10"/>
      <c r="ADW101" s="10"/>
      <c r="ADX101" s="10"/>
      <c r="ADY101" s="10"/>
      <c r="ADZ101" s="10"/>
      <c r="AEA101" s="10"/>
      <c r="AEB101" s="10"/>
      <c r="AEC101" s="10"/>
      <c r="AED101" s="10"/>
      <c r="AEE101" s="10"/>
      <c r="AEF101" s="10"/>
      <c r="AEG101" s="10"/>
      <c r="AEH101" s="10"/>
      <c r="AEI101" s="10"/>
      <c r="AEJ101" s="10"/>
      <c r="AEK101" s="10"/>
      <c r="AEL101" s="10"/>
      <c r="AEM101" s="10"/>
      <c r="AEN101" s="10"/>
      <c r="AEO101" s="10"/>
      <c r="AEP101" s="10"/>
      <c r="AEQ101" s="10"/>
      <c r="AER101" s="10"/>
      <c r="AES101" s="10"/>
      <c r="AET101" s="10"/>
      <c r="AEU101" s="10"/>
      <c r="AEV101" s="10"/>
      <c r="AEW101" s="10"/>
      <c r="AEX101" s="10"/>
      <c r="AEY101" s="10"/>
      <c r="AEZ101" s="10"/>
      <c r="AFA101" s="10"/>
      <c r="AFB101" s="10"/>
      <c r="AFC101" s="10"/>
      <c r="AFD101" s="10"/>
      <c r="AFE101" s="10"/>
      <c r="AFF101" s="10"/>
      <c r="AFG101" s="10"/>
      <c r="AFH101" s="10"/>
      <c r="AFI101" s="10"/>
      <c r="AFJ101" s="10"/>
      <c r="AFK101" s="10"/>
      <c r="AFL101" s="10"/>
      <c r="AFM101" s="10"/>
      <c r="AFN101" s="10"/>
      <c r="AFO101" s="10"/>
      <c r="AFP101" s="10"/>
      <c r="AFQ101" s="10"/>
      <c r="AFR101" s="10"/>
      <c r="AFS101" s="10"/>
      <c r="AFT101" s="10"/>
      <c r="AFU101" s="10"/>
      <c r="AFV101" s="10"/>
      <c r="AFW101" s="10"/>
      <c r="AFX101" s="10"/>
      <c r="AFY101" s="10"/>
      <c r="AFZ101" s="10"/>
      <c r="AGA101" s="10"/>
      <c r="AGB101" s="10"/>
      <c r="AGC101" s="10"/>
      <c r="AGD101" s="10"/>
      <c r="AGE101" s="10"/>
      <c r="AGF101" s="10"/>
      <c r="AGG101" s="10"/>
      <c r="AGH101" s="10"/>
      <c r="AGI101" s="10"/>
      <c r="AGJ101" s="10"/>
      <c r="AGK101" s="10"/>
      <c r="AGL101" s="10"/>
      <c r="AGM101" s="10"/>
      <c r="AGN101" s="10"/>
      <c r="AGO101" s="10"/>
      <c r="AGP101" s="10"/>
      <c r="AGQ101" s="10"/>
      <c r="AGR101" s="10"/>
      <c r="AGS101" s="10"/>
      <c r="AGT101" s="10"/>
      <c r="AGU101" s="10"/>
      <c r="AGV101" s="10"/>
      <c r="AGW101" s="10"/>
      <c r="AGX101" s="10"/>
      <c r="AGY101" s="10"/>
      <c r="AGZ101" s="10"/>
      <c r="AHA101" s="10"/>
      <c r="AHB101" s="10"/>
      <c r="AHC101" s="10"/>
      <c r="AHD101" s="10"/>
      <c r="AHE101" s="10"/>
      <c r="AHF101" s="10"/>
      <c r="AHG101" s="10"/>
      <c r="AHH101" s="10"/>
      <c r="AHI101" s="10"/>
      <c r="AHJ101" s="10"/>
      <c r="AHK101" s="10"/>
      <c r="AHL101" s="10"/>
      <c r="AHM101" s="10"/>
      <c r="AHN101" s="10"/>
      <c r="AHO101" s="10"/>
      <c r="AHP101" s="10"/>
      <c r="AHQ101" s="10"/>
      <c r="AHR101" s="10"/>
      <c r="AHS101" s="10"/>
      <c r="AHT101" s="10"/>
      <c r="AHU101" s="10"/>
      <c r="AHV101" s="10"/>
      <c r="AHW101" s="10"/>
      <c r="AHX101" s="10"/>
      <c r="AHY101" s="10"/>
      <c r="AHZ101" s="10"/>
      <c r="AIA101" s="10"/>
      <c r="AIB101" s="10"/>
      <c r="AIC101" s="10"/>
      <c r="AID101" s="10"/>
      <c r="AIE101" s="10"/>
      <c r="AIF101" s="10"/>
      <c r="AIG101" s="10"/>
      <c r="AIH101" s="10"/>
      <c r="AII101" s="10"/>
      <c r="AIJ101" s="10"/>
      <c r="AIK101" s="10"/>
      <c r="AIL101" s="10"/>
      <c r="AIM101" s="10"/>
      <c r="AIN101" s="10"/>
      <c r="AIO101" s="10"/>
      <c r="AIP101" s="10"/>
      <c r="AIQ101" s="10"/>
      <c r="AIR101" s="10"/>
      <c r="AIS101" s="10"/>
      <c r="AIT101" s="10"/>
      <c r="AIU101" s="10"/>
      <c r="AIV101" s="10"/>
      <c r="AIW101" s="10"/>
      <c r="AIX101" s="10"/>
      <c r="AIY101" s="10"/>
      <c r="AIZ101" s="10"/>
      <c r="AJA101" s="10"/>
      <c r="AJB101" s="10"/>
      <c r="AJC101" s="10"/>
      <c r="AJD101" s="10"/>
      <c r="AJE101" s="10"/>
      <c r="AJF101" s="10"/>
      <c r="AJG101" s="10"/>
      <c r="AJH101" s="10"/>
      <c r="AJI101" s="10"/>
      <c r="AJJ101" s="10"/>
      <c r="AJK101" s="10"/>
      <c r="AJL101" s="10"/>
      <c r="AJM101" s="10"/>
      <c r="AJN101" s="10"/>
      <c r="AJO101" s="10"/>
      <c r="AJP101" s="10"/>
      <c r="AJQ101" s="10"/>
      <c r="AJR101" s="10"/>
      <c r="AJS101" s="10"/>
      <c r="AJT101" s="10"/>
      <c r="AJU101" s="10"/>
      <c r="AJV101" s="10"/>
      <c r="AJW101" s="10"/>
      <c r="AJX101" s="10"/>
      <c r="AJY101" s="10"/>
      <c r="AJZ101" s="10"/>
      <c r="AKA101" s="10"/>
      <c r="AKB101" s="10"/>
      <c r="AKC101" s="10"/>
      <c r="AKD101" s="10"/>
      <c r="AKE101" s="10"/>
      <c r="AKF101" s="10"/>
      <c r="AKG101" s="10"/>
      <c r="AKH101" s="10"/>
      <c r="AKI101" s="10"/>
      <c r="AKJ101" s="10"/>
      <c r="AKK101" s="10"/>
      <c r="AKL101" s="10"/>
      <c r="AKM101" s="10"/>
      <c r="AKN101" s="10"/>
      <c r="AKO101" s="10"/>
      <c r="AKP101" s="10"/>
      <c r="AKQ101" s="10"/>
      <c r="AKR101" s="10"/>
      <c r="AKS101" s="10"/>
      <c r="AKT101" s="10"/>
      <c r="AKU101" s="10"/>
      <c r="AKV101" s="10"/>
      <c r="AKW101" s="10"/>
      <c r="AKX101" s="10"/>
      <c r="AKY101" s="10"/>
      <c r="AKZ101" s="10"/>
      <c r="ALA101" s="10"/>
      <c r="ALB101" s="10"/>
      <c r="ALC101" s="10"/>
      <c r="ALD101" s="10"/>
      <c r="ALE101" s="10"/>
      <c r="ALF101" s="10"/>
      <c r="ALG101" s="10"/>
      <c r="ALH101" s="10"/>
      <c r="ALI101" s="10"/>
      <c r="ALJ101" s="10"/>
      <c r="ALK101" s="10"/>
      <c r="ALL101" s="10"/>
      <c r="ALM101" s="10"/>
      <c r="ALN101" s="10"/>
      <c r="ALO101" s="10"/>
      <c r="ALP101" s="10"/>
      <c r="ALQ101" s="10"/>
      <c r="ALR101" s="10"/>
      <c r="ALS101" s="10"/>
      <c r="ALT101" s="10"/>
      <c r="ALU101" s="10"/>
      <c r="ALV101" s="10"/>
      <c r="ALW101" s="10"/>
      <c r="ALX101" s="10"/>
      <c r="ALY101" s="10"/>
      <c r="ALZ101" s="10"/>
      <c r="AMA101" s="10"/>
      <c r="AMB101" s="10"/>
      <c r="AMC101" s="10"/>
      <c r="AMD101" s="10"/>
      <c r="AME101" s="10"/>
      <c r="AMF101" s="10"/>
      <c r="AMG101" s="10"/>
      <c r="AMH101" s="10"/>
      <c r="AMI101" s="10"/>
      <c r="AMJ101" s="10"/>
      <c r="AMK101" s="10"/>
      <c r="AML101" s="10"/>
      <c r="AMM101" s="10"/>
      <c r="AMN101" s="10"/>
      <c r="AMO101" s="10"/>
      <c r="AMP101" s="10"/>
      <c r="AMQ101" s="10"/>
      <c r="AMR101" s="10"/>
      <c r="AMS101" s="10"/>
      <c r="AMT101" s="10"/>
      <c r="AMU101" s="10"/>
      <c r="AMV101" s="10"/>
      <c r="AMW101" s="10"/>
      <c r="AMX101" s="10"/>
      <c r="AMY101" s="10"/>
      <c r="AMZ101" s="10"/>
      <c r="ANA101" s="10"/>
      <c r="ANB101" s="10"/>
      <c r="ANC101" s="10"/>
      <c r="AND101" s="10"/>
      <c r="ANE101" s="10"/>
      <c r="ANF101" s="10"/>
      <c r="ANG101" s="10"/>
      <c r="ANH101" s="10"/>
      <c r="ANI101" s="10"/>
      <c r="ANJ101" s="10"/>
      <c r="ANK101" s="10"/>
      <c r="ANL101" s="10"/>
      <c r="ANM101" s="10"/>
      <c r="ANN101" s="10"/>
      <c r="ANO101" s="10"/>
      <c r="ANP101" s="10"/>
      <c r="ANQ101" s="10"/>
      <c r="ANR101" s="10"/>
      <c r="ANS101" s="10"/>
      <c r="ANT101" s="10"/>
      <c r="ANU101" s="10"/>
      <c r="ANV101" s="10"/>
      <c r="ANW101" s="10"/>
      <c r="ANX101" s="10"/>
      <c r="ANY101" s="10"/>
      <c r="ANZ101" s="10"/>
      <c r="AOA101" s="10"/>
      <c r="AOB101" s="10"/>
      <c r="AOC101" s="10"/>
      <c r="AOD101" s="10"/>
      <c r="AOE101" s="10"/>
      <c r="AOF101" s="10"/>
      <c r="AOG101" s="10"/>
      <c r="AOH101" s="10"/>
      <c r="AOI101" s="10"/>
      <c r="AOJ101" s="10"/>
      <c r="AOK101" s="10"/>
      <c r="AOL101" s="10"/>
      <c r="AOM101" s="10"/>
      <c r="AON101" s="10"/>
      <c r="AOO101" s="10"/>
      <c r="AOP101" s="10"/>
      <c r="AOQ101" s="10"/>
      <c r="AOR101" s="10"/>
      <c r="AOS101" s="10"/>
      <c r="AOT101" s="10"/>
      <c r="AOU101" s="10"/>
      <c r="AOV101" s="10"/>
      <c r="AOW101" s="10"/>
      <c r="AOX101" s="10"/>
      <c r="AOY101" s="10"/>
      <c r="AOZ101" s="10"/>
      <c r="APA101" s="10"/>
      <c r="APB101" s="10"/>
      <c r="APC101" s="10"/>
      <c r="APD101" s="10"/>
      <c r="APE101" s="10"/>
      <c r="APF101" s="10"/>
      <c r="APG101" s="10"/>
      <c r="APH101" s="10"/>
      <c r="API101" s="10"/>
      <c r="APJ101" s="10"/>
      <c r="APK101" s="10"/>
      <c r="APL101" s="10"/>
      <c r="APM101" s="10"/>
      <c r="APN101" s="10"/>
      <c r="APO101" s="10"/>
      <c r="APP101" s="10"/>
      <c r="APQ101" s="10"/>
      <c r="APR101" s="10"/>
      <c r="APS101" s="10"/>
      <c r="APT101" s="10"/>
      <c r="APU101" s="10"/>
      <c r="APV101" s="10"/>
      <c r="APW101" s="10"/>
      <c r="APX101" s="10"/>
      <c r="APY101" s="10"/>
      <c r="APZ101" s="10"/>
      <c r="AQA101" s="10"/>
      <c r="AQB101" s="10"/>
      <c r="AQC101" s="10"/>
      <c r="AQD101" s="10"/>
      <c r="AQE101" s="10"/>
      <c r="AQF101" s="10"/>
      <c r="AQG101" s="10"/>
      <c r="AQH101" s="10"/>
      <c r="AQI101" s="10"/>
      <c r="AQJ101" s="10"/>
      <c r="AQK101" s="10"/>
      <c r="AQL101" s="10"/>
      <c r="AQM101" s="10"/>
      <c r="AQN101" s="10"/>
      <c r="AQO101" s="10"/>
      <c r="AQP101" s="10"/>
      <c r="AQQ101" s="10"/>
      <c r="AQR101" s="10"/>
      <c r="AQS101" s="10"/>
      <c r="AQT101" s="10"/>
      <c r="AQU101" s="10"/>
      <c r="AQV101" s="10"/>
      <c r="AQW101" s="10"/>
      <c r="AQX101" s="10"/>
      <c r="AQY101" s="10"/>
      <c r="AQZ101" s="10"/>
      <c r="ARA101" s="10"/>
      <c r="ARB101" s="10"/>
      <c r="ARC101" s="10"/>
      <c r="ARD101" s="10"/>
      <c r="ARE101" s="10"/>
      <c r="ARF101" s="10"/>
      <c r="ARG101" s="10"/>
      <c r="ARH101" s="10"/>
      <c r="ARI101" s="10"/>
      <c r="ARJ101" s="10"/>
      <c r="ARK101" s="10"/>
      <c r="ARL101" s="10"/>
      <c r="ARM101" s="10"/>
      <c r="ARN101" s="10"/>
      <c r="ARO101" s="10"/>
      <c r="ARP101" s="10"/>
      <c r="ARQ101" s="10"/>
      <c r="ARR101" s="10"/>
      <c r="ARS101" s="10"/>
      <c r="ART101" s="10"/>
      <c r="ARU101" s="10"/>
      <c r="ARV101" s="10"/>
      <c r="ARW101" s="10"/>
      <c r="ARX101" s="10"/>
      <c r="ARY101" s="10"/>
      <c r="ARZ101" s="10"/>
      <c r="ASA101" s="10"/>
      <c r="ASB101" s="10"/>
      <c r="ASC101" s="10"/>
      <c r="ASD101" s="10"/>
      <c r="ASE101" s="10"/>
      <c r="ASF101" s="10"/>
      <c r="ASG101" s="10"/>
      <c r="ASH101" s="10"/>
      <c r="ASI101" s="10"/>
      <c r="ASJ101" s="10"/>
      <c r="ASK101" s="10"/>
      <c r="ASL101" s="10"/>
      <c r="ASM101" s="10"/>
      <c r="ASN101" s="10"/>
      <c r="ASO101" s="10"/>
      <c r="ASP101" s="10"/>
      <c r="ASQ101" s="10"/>
      <c r="ASR101" s="10"/>
      <c r="ASS101" s="10"/>
      <c r="AST101" s="10"/>
      <c r="ASU101" s="10"/>
      <c r="ASV101" s="10"/>
      <c r="ASW101" s="10"/>
      <c r="ASX101" s="10"/>
      <c r="ASY101" s="10"/>
      <c r="ASZ101" s="10"/>
      <c r="ATA101" s="10"/>
      <c r="ATB101" s="10"/>
      <c r="ATC101" s="10"/>
      <c r="ATD101" s="10"/>
      <c r="ATE101" s="10"/>
      <c r="ATF101" s="10"/>
      <c r="ATG101" s="10"/>
      <c r="ATH101" s="10"/>
      <c r="ATI101" s="10"/>
      <c r="ATJ101" s="10"/>
      <c r="ATK101" s="10"/>
      <c r="ATL101" s="10"/>
      <c r="ATM101" s="10"/>
      <c r="ATN101" s="10"/>
      <c r="ATO101" s="10"/>
      <c r="ATP101" s="10"/>
      <c r="ATQ101" s="10"/>
      <c r="ATR101" s="10"/>
      <c r="ATS101" s="10"/>
      <c r="ATT101" s="10"/>
      <c r="ATU101" s="10"/>
      <c r="ATV101" s="10"/>
      <c r="ATW101" s="10"/>
      <c r="ATX101" s="10"/>
      <c r="ATY101" s="10"/>
      <c r="ATZ101" s="10"/>
      <c r="AUA101" s="10"/>
      <c r="AUB101" s="10"/>
      <c r="AUC101" s="10"/>
      <c r="AUD101" s="10"/>
      <c r="AUE101" s="10"/>
      <c r="AUF101" s="10"/>
      <c r="AUG101" s="10"/>
      <c r="AUH101" s="10"/>
      <c r="AUI101" s="10"/>
      <c r="AUJ101" s="10"/>
      <c r="AUK101" s="10"/>
      <c r="AUL101" s="10"/>
      <c r="AUM101" s="10"/>
      <c r="AUN101" s="10"/>
      <c r="AUO101" s="10"/>
      <c r="AUP101" s="10"/>
      <c r="AUQ101" s="10"/>
      <c r="AUR101" s="10"/>
      <c r="AUS101" s="10"/>
      <c r="AUT101" s="10"/>
      <c r="AUU101" s="10"/>
      <c r="AUV101" s="10"/>
      <c r="AUW101" s="10"/>
      <c r="AUX101" s="10"/>
      <c r="AUY101" s="10"/>
      <c r="AUZ101" s="10"/>
      <c r="AVA101" s="10"/>
      <c r="AVB101" s="10"/>
      <c r="AVC101" s="10"/>
      <c r="AVD101" s="10"/>
      <c r="AVE101" s="10"/>
      <c r="AVF101" s="10"/>
      <c r="AVG101" s="10"/>
      <c r="AVH101" s="10"/>
      <c r="AVI101" s="10"/>
      <c r="AVJ101" s="10"/>
      <c r="AVK101" s="10"/>
      <c r="AVL101" s="10"/>
      <c r="AVM101" s="10"/>
      <c r="AVN101" s="10"/>
      <c r="AVO101" s="10"/>
      <c r="AVP101" s="10"/>
      <c r="AVQ101" s="10"/>
      <c r="AVR101" s="10"/>
      <c r="AVS101" s="10"/>
      <c r="AVT101" s="10"/>
      <c r="AVU101" s="10"/>
      <c r="AVV101" s="10"/>
      <c r="AVW101" s="10"/>
      <c r="AVX101" s="10"/>
      <c r="AVY101" s="10"/>
      <c r="AVZ101" s="10"/>
      <c r="AWA101" s="10"/>
      <c r="AWB101" s="10"/>
      <c r="AWC101" s="10"/>
      <c r="AWD101" s="10"/>
      <c r="AWE101" s="10"/>
      <c r="AWF101" s="10"/>
      <c r="AWG101" s="10"/>
      <c r="AWH101" s="10"/>
      <c r="AWI101" s="10"/>
      <c r="AWJ101" s="10"/>
      <c r="AWK101" s="10"/>
      <c r="AWL101" s="10"/>
      <c r="AWM101" s="10"/>
      <c r="AWN101" s="10"/>
      <c r="AWO101" s="10"/>
      <c r="AWP101" s="10"/>
      <c r="AWQ101" s="10"/>
      <c r="AWR101" s="10"/>
      <c r="AWS101" s="10"/>
      <c r="AWT101" s="10"/>
      <c r="AWU101" s="10"/>
      <c r="AWV101" s="10"/>
      <c r="AWW101" s="10"/>
      <c r="AWX101" s="10"/>
      <c r="AWY101" s="10"/>
      <c r="AWZ101" s="10"/>
      <c r="AXA101" s="10"/>
      <c r="AXB101" s="10"/>
      <c r="AXC101" s="10"/>
      <c r="AXD101" s="10"/>
      <c r="AXE101" s="10"/>
      <c r="AXF101" s="10"/>
      <c r="AXG101" s="10"/>
      <c r="AXH101" s="10"/>
      <c r="AXI101" s="10"/>
      <c r="AXJ101" s="10"/>
      <c r="AXK101" s="10"/>
      <c r="AXL101" s="10"/>
      <c r="AXM101" s="10"/>
      <c r="AXN101" s="10"/>
      <c r="AXO101" s="10"/>
      <c r="AXP101" s="10"/>
      <c r="AXQ101" s="10"/>
      <c r="AXR101" s="10"/>
      <c r="AXS101" s="10"/>
      <c r="AXT101" s="10"/>
      <c r="AXU101" s="10"/>
      <c r="AXV101" s="10"/>
      <c r="AXW101" s="10"/>
      <c r="AXX101" s="10"/>
      <c r="AXY101" s="10"/>
      <c r="AXZ101" s="10"/>
      <c r="AYA101" s="10"/>
      <c r="AYB101" s="10"/>
      <c r="AYC101" s="10"/>
      <c r="AYD101" s="10"/>
      <c r="AYE101" s="10"/>
      <c r="AYF101" s="10"/>
      <c r="AYG101" s="10"/>
      <c r="AYH101" s="10"/>
      <c r="AYI101" s="10"/>
      <c r="AYJ101" s="10"/>
      <c r="AYK101" s="10"/>
      <c r="AYL101" s="10"/>
      <c r="AYM101" s="10"/>
      <c r="AYN101" s="10"/>
      <c r="AYO101" s="10"/>
      <c r="AYP101" s="10"/>
      <c r="AYQ101" s="10"/>
      <c r="AYR101" s="10"/>
      <c r="AYS101" s="10"/>
      <c r="AYT101" s="10"/>
      <c r="AYU101" s="10"/>
      <c r="AYV101" s="10"/>
      <c r="AYW101" s="10"/>
      <c r="AYX101" s="10"/>
      <c r="AYY101" s="10"/>
      <c r="AYZ101" s="10"/>
      <c r="AZA101" s="10"/>
      <c r="AZB101" s="10"/>
      <c r="AZC101" s="10"/>
      <c r="AZD101" s="10"/>
      <c r="AZE101" s="10"/>
      <c r="AZF101" s="10"/>
      <c r="AZG101" s="10"/>
      <c r="AZH101" s="10"/>
      <c r="AZI101" s="10"/>
      <c r="AZJ101" s="10"/>
      <c r="AZK101" s="10"/>
      <c r="AZL101" s="10"/>
      <c r="AZM101" s="10"/>
      <c r="AZN101" s="10"/>
      <c r="AZO101" s="10"/>
      <c r="AZP101" s="10"/>
      <c r="AZQ101" s="10"/>
      <c r="AZR101" s="10"/>
      <c r="AZS101" s="10"/>
      <c r="AZT101" s="10"/>
      <c r="AZU101" s="10"/>
      <c r="AZV101" s="10"/>
      <c r="AZW101" s="10"/>
      <c r="AZX101" s="10"/>
      <c r="AZY101" s="10"/>
      <c r="AZZ101" s="10"/>
      <c r="BAA101" s="10"/>
      <c r="BAB101" s="10"/>
      <c r="BAC101" s="10"/>
      <c r="BAD101" s="10"/>
      <c r="BAE101" s="10"/>
      <c r="BAF101" s="10"/>
      <c r="BAG101" s="10"/>
      <c r="BAH101" s="10"/>
      <c r="BAI101" s="10"/>
      <c r="BAJ101" s="10"/>
      <c r="BAK101" s="10"/>
      <c r="BAL101" s="10"/>
      <c r="BAM101" s="10"/>
      <c r="BAN101" s="10"/>
      <c r="BAO101" s="10"/>
      <c r="BAP101" s="10"/>
      <c r="BAQ101" s="10"/>
      <c r="BAR101" s="10"/>
      <c r="BAS101" s="10"/>
      <c r="BAT101" s="10"/>
      <c r="BAU101" s="10"/>
      <c r="BAV101" s="10"/>
      <c r="BAW101" s="10"/>
      <c r="BAX101" s="10"/>
      <c r="BAY101" s="10"/>
      <c r="BAZ101" s="10"/>
      <c r="BBA101" s="10"/>
      <c r="BBB101" s="10"/>
      <c r="BBC101" s="10"/>
      <c r="BBD101" s="10"/>
      <c r="BBE101" s="10"/>
      <c r="BBF101" s="10"/>
      <c r="BBG101" s="10"/>
      <c r="BBH101" s="10"/>
      <c r="BBI101" s="10"/>
      <c r="BBJ101" s="10"/>
      <c r="BBK101" s="10"/>
      <c r="BBL101" s="10"/>
      <c r="BBM101" s="10"/>
      <c r="BBN101" s="10"/>
      <c r="BBO101" s="10"/>
      <c r="BBP101" s="10"/>
      <c r="BBQ101" s="10"/>
      <c r="BBR101" s="10"/>
      <c r="BBS101" s="10"/>
      <c r="BBT101" s="10"/>
      <c r="BBU101" s="10"/>
      <c r="BBV101" s="10"/>
      <c r="BBW101" s="10"/>
      <c r="BBX101" s="10"/>
      <c r="BBY101" s="10"/>
      <c r="BBZ101" s="10"/>
      <c r="BCA101" s="10"/>
      <c r="BCB101" s="10"/>
      <c r="BCC101" s="10"/>
      <c r="BCD101" s="10"/>
      <c r="BCE101" s="10"/>
      <c r="BCF101" s="10"/>
      <c r="BCG101" s="10"/>
      <c r="BCH101" s="10"/>
      <c r="BCI101" s="10"/>
      <c r="BCJ101" s="10"/>
      <c r="BCK101" s="10"/>
      <c r="BCL101" s="10"/>
      <c r="BCM101" s="10"/>
      <c r="BCN101" s="10"/>
      <c r="BCO101" s="10"/>
      <c r="BCP101" s="10"/>
      <c r="BCQ101" s="10"/>
      <c r="BCR101" s="10"/>
      <c r="BCS101" s="10"/>
      <c r="BCT101" s="10"/>
      <c r="BCU101" s="10"/>
      <c r="BCV101" s="10"/>
      <c r="BCW101" s="10"/>
      <c r="BCX101" s="10"/>
      <c r="BCY101" s="10"/>
      <c r="BCZ101" s="10"/>
      <c r="BDA101" s="10"/>
      <c r="BDB101" s="10"/>
      <c r="BDC101" s="10"/>
      <c r="BDD101" s="10"/>
      <c r="BDE101" s="10"/>
      <c r="BDF101" s="10"/>
      <c r="BDG101" s="10"/>
      <c r="BDH101" s="10"/>
      <c r="BDI101" s="10"/>
      <c r="BDJ101" s="10"/>
      <c r="BDK101" s="10"/>
      <c r="BDL101" s="10"/>
      <c r="BDM101" s="10"/>
      <c r="BDN101" s="10"/>
      <c r="BDO101" s="10"/>
      <c r="BDP101" s="10"/>
      <c r="BDQ101" s="10"/>
      <c r="BDR101" s="10"/>
      <c r="BDS101" s="10"/>
      <c r="BDT101" s="10"/>
      <c r="BDU101" s="10"/>
      <c r="BDV101" s="10"/>
      <c r="BDW101" s="10"/>
      <c r="BDX101" s="10"/>
      <c r="BDY101" s="10"/>
      <c r="BDZ101" s="10"/>
      <c r="BEA101" s="10"/>
      <c r="BEB101" s="10"/>
      <c r="BEC101" s="10"/>
      <c r="BED101" s="10"/>
      <c r="BEE101" s="10"/>
      <c r="BEF101" s="10"/>
      <c r="BEG101" s="10"/>
      <c r="BEH101" s="10"/>
      <c r="BEI101" s="10"/>
      <c r="BEJ101" s="10"/>
      <c r="BEK101" s="10"/>
      <c r="BEL101" s="10"/>
      <c r="BEM101" s="10"/>
      <c r="BEN101" s="10"/>
      <c r="BEO101" s="10"/>
      <c r="BEP101" s="10"/>
      <c r="BEQ101" s="10"/>
      <c r="BER101" s="10"/>
      <c r="BES101" s="10"/>
      <c r="BET101" s="10"/>
      <c r="BEU101" s="10"/>
      <c r="BEV101" s="10"/>
      <c r="BEW101" s="10"/>
      <c r="BEX101" s="10"/>
      <c r="BEY101" s="10"/>
      <c r="BEZ101" s="10"/>
      <c r="BFA101" s="10"/>
      <c r="BFB101" s="10"/>
      <c r="BFC101" s="10"/>
      <c r="BFD101" s="10"/>
      <c r="BFE101" s="10"/>
      <c r="BFF101" s="10"/>
      <c r="BFG101" s="10"/>
      <c r="BFH101" s="10"/>
      <c r="BFI101" s="10"/>
      <c r="BFJ101" s="10"/>
      <c r="BFK101" s="10"/>
      <c r="BFL101" s="10"/>
      <c r="BFM101" s="10"/>
      <c r="BFN101" s="10"/>
      <c r="BFO101" s="10"/>
      <c r="BFP101" s="10"/>
      <c r="BFQ101" s="10"/>
      <c r="BFR101" s="10"/>
      <c r="BFS101" s="10"/>
      <c r="BFT101" s="10"/>
      <c r="BFU101" s="10"/>
      <c r="BFV101" s="10"/>
      <c r="BFW101" s="10"/>
      <c r="BFX101" s="10"/>
      <c r="BFY101" s="10"/>
      <c r="BFZ101" s="10"/>
      <c r="BGA101" s="10"/>
      <c r="BGB101" s="10"/>
      <c r="BGC101" s="10"/>
      <c r="BGD101" s="10"/>
      <c r="BGE101" s="10"/>
    </row>
    <row r="102" spans="1:1589" s="22" customFormat="1" ht="36.75" customHeight="1">
      <c r="A102" s="170" t="s">
        <v>30</v>
      </c>
      <c r="B102" s="49">
        <v>5210203</v>
      </c>
      <c r="C102" s="317"/>
      <c r="D102" s="318"/>
      <c r="E102" s="197">
        <v>42370</v>
      </c>
      <c r="F102" s="197">
        <v>42735</v>
      </c>
      <c r="G102" s="93" t="s">
        <v>8</v>
      </c>
      <c r="H102" s="119"/>
      <c r="I102" s="119"/>
      <c r="J102" s="121">
        <f>40735014+733398</f>
        <v>41468412</v>
      </c>
      <c r="K102" s="117"/>
      <c r="L102" s="119"/>
      <c r="M102" s="117"/>
      <c r="N102" s="118">
        <v>41025545.140000001</v>
      </c>
      <c r="O102" s="119"/>
      <c r="P102" s="119"/>
      <c r="Q102" s="119"/>
      <c r="R102" s="118">
        <v>41025545.140000001</v>
      </c>
      <c r="S102" s="119"/>
      <c r="T102" s="190"/>
      <c r="U102" s="187">
        <f>J102-R102</f>
        <v>442866.8599999994</v>
      </c>
      <c r="V102" s="190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  <c r="QV102" s="10"/>
      <c r="QW102" s="10"/>
      <c r="QX102" s="10"/>
      <c r="QY102" s="10"/>
      <c r="QZ102" s="10"/>
      <c r="RA102" s="10"/>
      <c r="RB102" s="10"/>
      <c r="RC102" s="10"/>
      <c r="RD102" s="10"/>
      <c r="RE102" s="10"/>
      <c r="RF102" s="10"/>
      <c r="RG102" s="10"/>
      <c r="RH102" s="10"/>
      <c r="RI102" s="10"/>
      <c r="RJ102" s="10"/>
      <c r="RK102" s="10"/>
      <c r="RL102" s="10"/>
      <c r="RM102" s="10"/>
      <c r="RN102" s="10"/>
      <c r="RO102" s="10"/>
      <c r="RP102" s="10"/>
      <c r="RQ102" s="10"/>
      <c r="RR102" s="10"/>
      <c r="RS102" s="10"/>
      <c r="RT102" s="10"/>
      <c r="RU102" s="10"/>
      <c r="RV102" s="10"/>
      <c r="RW102" s="10"/>
      <c r="RX102" s="10"/>
      <c r="RY102" s="10"/>
      <c r="RZ102" s="10"/>
      <c r="SA102" s="10"/>
      <c r="SB102" s="10"/>
      <c r="SC102" s="10"/>
      <c r="SD102" s="10"/>
      <c r="SE102" s="10"/>
      <c r="SF102" s="10"/>
      <c r="SG102" s="10"/>
      <c r="SH102" s="10"/>
      <c r="SI102" s="10"/>
      <c r="SJ102" s="10"/>
      <c r="SK102" s="10"/>
      <c r="SL102" s="10"/>
      <c r="SM102" s="10"/>
      <c r="SN102" s="10"/>
      <c r="SO102" s="10"/>
      <c r="SP102" s="10"/>
      <c r="SQ102" s="10"/>
      <c r="SR102" s="10"/>
      <c r="SS102" s="10"/>
      <c r="ST102" s="10"/>
      <c r="SU102" s="10"/>
      <c r="SV102" s="10"/>
      <c r="SW102" s="10"/>
      <c r="SX102" s="10"/>
      <c r="SY102" s="10"/>
      <c r="SZ102" s="10"/>
      <c r="TA102" s="10"/>
      <c r="TB102" s="10"/>
      <c r="TC102" s="10"/>
      <c r="TD102" s="10"/>
      <c r="TE102" s="10"/>
      <c r="TF102" s="10"/>
      <c r="TG102" s="10"/>
      <c r="TH102" s="10"/>
      <c r="TI102" s="10"/>
      <c r="TJ102" s="10"/>
      <c r="TK102" s="10"/>
      <c r="TL102" s="10"/>
      <c r="TM102" s="10"/>
      <c r="TN102" s="10"/>
      <c r="TO102" s="10"/>
      <c r="TP102" s="10"/>
      <c r="TQ102" s="10"/>
      <c r="TR102" s="10"/>
      <c r="TS102" s="10"/>
      <c r="TT102" s="10"/>
      <c r="TU102" s="10"/>
      <c r="TV102" s="10"/>
      <c r="TW102" s="10"/>
      <c r="TX102" s="10"/>
      <c r="TY102" s="10"/>
      <c r="TZ102" s="10"/>
      <c r="UA102" s="10"/>
      <c r="UB102" s="10"/>
      <c r="UC102" s="10"/>
      <c r="UD102" s="10"/>
      <c r="UE102" s="10"/>
      <c r="UF102" s="10"/>
      <c r="UG102" s="10"/>
      <c r="UH102" s="10"/>
      <c r="UI102" s="10"/>
      <c r="UJ102" s="10"/>
      <c r="UK102" s="10"/>
      <c r="UL102" s="10"/>
      <c r="UM102" s="10"/>
      <c r="UN102" s="10"/>
      <c r="UO102" s="10"/>
      <c r="UP102" s="10"/>
      <c r="UQ102" s="10"/>
      <c r="UR102" s="10"/>
      <c r="US102" s="10"/>
      <c r="UT102" s="10"/>
      <c r="UU102" s="10"/>
      <c r="UV102" s="10"/>
      <c r="UW102" s="10"/>
      <c r="UX102" s="10"/>
      <c r="UY102" s="10"/>
      <c r="UZ102" s="10"/>
      <c r="VA102" s="10"/>
      <c r="VB102" s="10"/>
      <c r="VC102" s="10"/>
      <c r="VD102" s="10"/>
      <c r="VE102" s="10"/>
      <c r="VF102" s="10"/>
      <c r="VG102" s="10"/>
      <c r="VH102" s="10"/>
      <c r="VI102" s="10"/>
      <c r="VJ102" s="10"/>
      <c r="VK102" s="10"/>
      <c r="VL102" s="10"/>
      <c r="VM102" s="10"/>
      <c r="VN102" s="10"/>
      <c r="VO102" s="10"/>
      <c r="VP102" s="10"/>
      <c r="VQ102" s="10"/>
      <c r="VR102" s="10"/>
      <c r="VS102" s="10"/>
      <c r="VT102" s="10"/>
      <c r="VU102" s="10"/>
      <c r="VV102" s="10"/>
      <c r="VW102" s="10"/>
      <c r="VX102" s="10"/>
      <c r="VY102" s="10"/>
      <c r="VZ102" s="10"/>
      <c r="WA102" s="10"/>
      <c r="WB102" s="10"/>
      <c r="WC102" s="10"/>
      <c r="WD102" s="10"/>
      <c r="WE102" s="10"/>
      <c r="WF102" s="10"/>
      <c r="WG102" s="10"/>
      <c r="WH102" s="10"/>
      <c r="WI102" s="10"/>
      <c r="WJ102" s="10"/>
      <c r="WK102" s="10"/>
      <c r="WL102" s="10"/>
      <c r="WM102" s="10"/>
      <c r="WN102" s="10"/>
      <c r="WO102" s="10"/>
      <c r="WP102" s="10"/>
      <c r="WQ102" s="10"/>
      <c r="WR102" s="10"/>
      <c r="WS102" s="10"/>
      <c r="WT102" s="10"/>
      <c r="WU102" s="10"/>
      <c r="WV102" s="10"/>
      <c r="WW102" s="10"/>
      <c r="WX102" s="10"/>
      <c r="WY102" s="10"/>
      <c r="WZ102" s="10"/>
      <c r="XA102" s="10"/>
      <c r="XB102" s="10"/>
      <c r="XC102" s="10"/>
      <c r="XD102" s="10"/>
      <c r="XE102" s="10"/>
      <c r="XF102" s="10"/>
      <c r="XG102" s="10"/>
      <c r="XH102" s="10"/>
      <c r="XI102" s="10"/>
      <c r="XJ102" s="10"/>
      <c r="XK102" s="10"/>
      <c r="XL102" s="10"/>
      <c r="XM102" s="10"/>
      <c r="XN102" s="10"/>
      <c r="XO102" s="10"/>
      <c r="XP102" s="10"/>
      <c r="XQ102" s="10"/>
      <c r="XR102" s="10"/>
      <c r="XS102" s="10"/>
      <c r="XT102" s="10"/>
      <c r="XU102" s="10"/>
      <c r="XV102" s="10"/>
      <c r="XW102" s="10"/>
      <c r="XX102" s="10"/>
      <c r="XY102" s="10"/>
      <c r="XZ102" s="10"/>
      <c r="YA102" s="10"/>
      <c r="YB102" s="10"/>
      <c r="YC102" s="10"/>
      <c r="YD102" s="10"/>
      <c r="YE102" s="10"/>
      <c r="YF102" s="10"/>
      <c r="YG102" s="10"/>
      <c r="YH102" s="10"/>
      <c r="YI102" s="10"/>
      <c r="YJ102" s="10"/>
      <c r="YK102" s="10"/>
      <c r="YL102" s="10"/>
      <c r="YM102" s="10"/>
      <c r="YN102" s="10"/>
      <c r="YO102" s="10"/>
      <c r="YP102" s="10"/>
      <c r="YQ102" s="10"/>
      <c r="YR102" s="10"/>
      <c r="YS102" s="10"/>
      <c r="YT102" s="10"/>
      <c r="YU102" s="10"/>
      <c r="YV102" s="10"/>
      <c r="YW102" s="10"/>
      <c r="YX102" s="10"/>
      <c r="YY102" s="10"/>
      <c r="YZ102" s="10"/>
      <c r="ZA102" s="10"/>
      <c r="ZB102" s="10"/>
      <c r="ZC102" s="10"/>
      <c r="ZD102" s="10"/>
      <c r="ZE102" s="10"/>
      <c r="ZF102" s="10"/>
      <c r="ZG102" s="10"/>
      <c r="ZH102" s="10"/>
      <c r="ZI102" s="10"/>
      <c r="ZJ102" s="10"/>
      <c r="ZK102" s="10"/>
      <c r="ZL102" s="10"/>
      <c r="ZM102" s="10"/>
      <c r="ZN102" s="10"/>
      <c r="ZO102" s="10"/>
      <c r="ZP102" s="10"/>
      <c r="ZQ102" s="10"/>
      <c r="ZR102" s="10"/>
      <c r="ZS102" s="10"/>
      <c r="ZT102" s="10"/>
      <c r="ZU102" s="10"/>
      <c r="ZV102" s="10"/>
      <c r="ZW102" s="10"/>
      <c r="ZX102" s="10"/>
      <c r="ZY102" s="10"/>
      <c r="ZZ102" s="10"/>
      <c r="AAA102" s="10"/>
      <c r="AAB102" s="10"/>
      <c r="AAC102" s="10"/>
      <c r="AAD102" s="10"/>
      <c r="AAE102" s="10"/>
      <c r="AAF102" s="10"/>
      <c r="AAG102" s="10"/>
      <c r="AAH102" s="10"/>
      <c r="AAI102" s="10"/>
      <c r="AAJ102" s="10"/>
      <c r="AAK102" s="10"/>
      <c r="AAL102" s="10"/>
      <c r="AAM102" s="10"/>
      <c r="AAN102" s="10"/>
      <c r="AAO102" s="10"/>
      <c r="AAP102" s="10"/>
      <c r="AAQ102" s="10"/>
      <c r="AAR102" s="10"/>
      <c r="AAS102" s="10"/>
      <c r="AAT102" s="10"/>
      <c r="AAU102" s="10"/>
      <c r="AAV102" s="10"/>
      <c r="AAW102" s="10"/>
      <c r="AAX102" s="10"/>
      <c r="AAY102" s="10"/>
      <c r="AAZ102" s="10"/>
      <c r="ABA102" s="10"/>
      <c r="ABB102" s="10"/>
      <c r="ABC102" s="10"/>
      <c r="ABD102" s="10"/>
      <c r="ABE102" s="10"/>
      <c r="ABF102" s="10"/>
      <c r="ABG102" s="10"/>
      <c r="ABH102" s="10"/>
      <c r="ABI102" s="10"/>
      <c r="ABJ102" s="10"/>
      <c r="ABK102" s="10"/>
      <c r="ABL102" s="10"/>
      <c r="ABM102" s="10"/>
      <c r="ABN102" s="10"/>
      <c r="ABO102" s="10"/>
      <c r="ABP102" s="10"/>
      <c r="ABQ102" s="10"/>
      <c r="ABR102" s="10"/>
      <c r="ABS102" s="10"/>
      <c r="ABT102" s="10"/>
      <c r="ABU102" s="10"/>
      <c r="ABV102" s="10"/>
      <c r="ABW102" s="10"/>
      <c r="ABX102" s="10"/>
      <c r="ABY102" s="10"/>
      <c r="ABZ102" s="10"/>
      <c r="ACA102" s="10"/>
      <c r="ACB102" s="10"/>
      <c r="ACC102" s="10"/>
      <c r="ACD102" s="10"/>
      <c r="ACE102" s="10"/>
      <c r="ACF102" s="10"/>
      <c r="ACG102" s="10"/>
      <c r="ACH102" s="10"/>
      <c r="ACI102" s="10"/>
      <c r="ACJ102" s="10"/>
      <c r="ACK102" s="10"/>
      <c r="ACL102" s="10"/>
      <c r="ACM102" s="10"/>
      <c r="ACN102" s="10"/>
      <c r="ACO102" s="10"/>
      <c r="ACP102" s="10"/>
      <c r="ACQ102" s="10"/>
      <c r="ACR102" s="10"/>
      <c r="ACS102" s="10"/>
      <c r="ACT102" s="10"/>
      <c r="ACU102" s="10"/>
      <c r="ACV102" s="10"/>
      <c r="ACW102" s="10"/>
      <c r="ACX102" s="10"/>
      <c r="ACY102" s="10"/>
      <c r="ACZ102" s="10"/>
      <c r="ADA102" s="10"/>
      <c r="ADB102" s="10"/>
      <c r="ADC102" s="10"/>
      <c r="ADD102" s="10"/>
      <c r="ADE102" s="10"/>
      <c r="ADF102" s="10"/>
      <c r="ADG102" s="10"/>
      <c r="ADH102" s="10"/>
      <c r="ADI102" s="10"/>
      <c r="ADJ102" s="10"/>
      <c r="ADK102" s="10"/>
      <c r="ADL102" s="10"/>
      <c r="ADM102" s="10"/>
      <c r="ADN102" s="10"/>
      <c r="ADO102" s="10"/>
      <c r="ADP102" s="10"/>
      <c r="ADQ102" s="10"/>
      <c r="ADR102" s="10"/>
      <c r="ADS102" s="10"/>
      <c r="ADT102" s="10"/>
      <c r="ADU102" s="10"/>
      <c r="ADV102" s="10"/>
      <c r="ADW102" s="10"/>
      <c r="ADX102" s="10"/>
      <c r="ADY102" s="10"/>
      <c r="ADZ102" s="10"/>
      <c r="AEA102" s="10"/>
      <c r="AEB102" s="10"/>
      <c r="AEC102" s="10"/>
      <c r="AED102" s="10"/>
      <c r="AEE102" s="10"/>
      <c r="AEF102" s="10"/>
      <c r="AEG102" s="10"/>
      <c r="AEH102" s="10"/>
      <c r="AEI102" s="10"/>
      <c r="AEJ102" s="10"/>
      <c r="AEK102" s="10"/>
      <c r="AEL102" s="10"/>
      <c r="AEM102" s="10"/>
      <c r="AEN102" s="10"/>
      <c r="AEO102" s="10"/>
      <c r="AEP102" s="10"/>
      <c r="AEQ102" s="10"/>
      <c r="AER102" s="10"/>
      <c r="AES102" s="10"/>
      <c r="AET102" s="10"/>
      <c r="AEU102" s="10"/>
      <c r="AEV102" s="10"/>
      <c r="AEW102" s="10"/>
      <c r="AEX102" s="10"/>
      <c r="AEY102" s="10"/>
      <c r="AEZ102" s="10"/>
      <c r="AFA102" s="10"/>
      <c r="AFB102" s="10"/>
      <c r="AFC102" s="10"/>
      <c r="AFD102" s="10"/>
      <c r="AFE102" s="10"/>
      <c r="AFF102" s="10"/>
      <c r="AFG102" s="10"/>
      <c r="AFH102" s="10"/>
      <c r="AFI102" s="10"/>
      <c r="AFJ102" s="10"/>
      <c r="AFK102" s="10"/>
      <c r="AFL102" s="10"/>
      <c r="AFM102" s="10"/>
      <c r="AFN102" s="10"/>
      <c r="AFO102" s="10"/>
      <c r="AFP102" s="10"/>
      <c r="AFQ102" s="10"/>
      <c r="AFR102" s="10"/>
      <c r="AFS102" s="10"/>
      <c r="AFT102" s="10"/>
      <c r="AFU102" s="10"/>
      <c r="AFV102" s="10"/>
      <c r="AFW102" s="10"/>
      <c r="AFX102" s="10"/>
      <c r="AFY102" s="10"/>
      <c r="AFZ102" s="10"/>
      <c r="AGA102" s="10"/>
      <c r="AGB102" s="10"/>
      <c r="AGC102" s="10"/>
      <c r="AGD102" s="10"/>
      <c r="AGE102" s="10"/>
      <c r="AGF102" s="10"/>
      <c r="AGG102" s="10"/>
      <c r="AGH102" s="10"/>
      <c r="AGI102" s="10"/>
      <c r="AGJ102" s="10"/>
      <c r="AGK102" s="10"/>
      <c r="AGL102" s="10"/>
      <c r="AGM102" s="10"/>
      <c r="AGN102" s="10"/>
      <c r="AGO102" s="10"/>
      <c r="AGP102" s="10"/>
      <c r="AGQ102" s="10"/>
      <c r="AGR102" s="10"/>
      <c r="AGS102" s="10"/>
      <c r="AGT102" s="10"/>
      <c r="AGU102" s="10"/>
      <c r="AGV102" s="10"/>
      <c r="AGW102" s="10"/>
      <c r="AGX102" s="10"/>
      <c r="AGY102" s="10"/>
      <c r="AGZ102" s="10"/>
      <c r="AHA102" s="10"/>
      <c r="AHB102" s="10"/>
      <c r="AHC102" s="10"/>
      <c r="AHD102" s="10"/>
      <c r="AHE102" s="10"/>
      <c r="AHF102" s="10"/>
      <c r="AHG102" s="10"/>
      <c r="AHH102" s="10"/>
      <c r="AHI102" s="10"/>
      <c r="AHJ102" s="10"/>
      <c r="AHK102" s="10"/>
      <c r="AHL102" s="10"/>
      <c r="AHM102" s="10"/>
      <c r="AHN102" s="10"/>
      <c r="AHO102" s="10"/>
      <c r="AHP102" s="10"/>
      <c r="AHQ102" s="10"/>
      <c r="AHR102" s="10"/>
      <c r="AHS102" s="10"/>
      <c r="AHT102" s="10"/>
      <c r="AHU102" s="10"/>
      <c r="AHV102" s="10"/>
      <c r="AHW102" s="10"/>
      <c r="AHX102" s="10"/>
      <c r="AHY102" s="10"/>
      <c r="AHZ102" s="10"/>
      <c r="AIA102" s="10"/>
      <c r="AIB102" s="10"/>
      <c r="AIC102" s="10"/>
      <c r="AID102" s="10"/>
      <c r="AIE102" s="10"/>
      <c r="AIF102" s="10"/>
      <c r="AIG102" s="10"/>
      <c r="AIH102" s="10"/>
      <c r="AII102" s="10"/>
      <c r="AIJ102" s="10"/>
      <c r="AIK102" s="10"/>
      <c r="AIL102" s="10"/>
      <c r="AIM102" s="10"/>
      <c r="AIN102" s="10"/>
      <c r="AIO102" s="10"/>
      <c r="AIP102" s="10"/>
      <c r="AIQ102" s="10"/>
      <c r="AIR102" s="10"/>
      <c r="AIS102" s="10"/>
      <c r="AIT102" s="10"/>
      <c r="AIU102" s="10"/>
      <c r="AIV102" s="10"/>
      <c r="AIW102" s="10"/>
      <c r="AIX102" s="10"/>
      <c r="AIY102" s="10"/>
      <c r="AIZ102" s="10"/>
      <c r="AJA102" s="10"/>
      <c r="AJB102" s="10"/>
      <c r="AJC102" s="10"/>
      <c r="AJD102" s="10"/>
      <c r="AJE102" s="10"/>
      <c r="AJF102" s="10"/>
      <c r="AJG102" s="10"/>
      <c r="AJH102" s="10"/>
      <c r="AJI102" s="10"/>
      <c r="AJJ102" s="10"/>
      <c r="AJK102" s="10"/>
      <c r="AJL102" s="10"/>
      <c r="AJM102" s="10"/>
      <c r="AJN102" s="10"/>
      <c r="AJO102" s="10"/>
      <c r="AJP102" s="10"/>
      <c r="AJQ102" s="10"/>
      <c r="AJR102" s="10"/>
      <c r="AJS102" s="10"/>
      <c r="AJT102" s="10"/>
      <c r="AJU102" s="10"/>
      <c r="AJV102" s="10"/>
      <c r="AJW102" s="10"/>
      <c r="AJX102" s="10"/>
      <c r="AJY102" s="10"/>
      <c r="AJZ102" s="10"/>
      <c r="AKA102" s="10"/>
      <c r="AKB102" s="10"/>
      <c r="AKC102" s="10"/>
      <c r="AKD102" s="10"/>
      <c r="AKE102" s="10"/>
      <c r="AKF102" s="10"/>
      <c r="AKG102" s="10"/>
      <c r="AKH102" s="10"/>
      <c r="AKI102" s="10"/>
      <c r="AKJ102" s="10"/>
      <c r="AKK102" s="10"/>
      <c r="AKL102" s="10"/>
      <c r="AKM102" s="10"/>
      <c r="AKN102" s="10"/>
      <c r="AKO102" s="10"/>
      <c r="AKP102" s="10"/>
      <c r="AKQ102" s="10"/>
      <c r="AKR102" s="10"/>
      <c r="AKS102" s="10"/>
      <c r="AKT102" s="10"/>
      <c r="AKU102" s="10"/>
      <c r="AKV102" s="10"/>
      <c r="AKW102" s="10"/>
      <c r="AKX102" s="10"/>
      <c r="AKY102" s="10"/>
      <c r="AKZ102" s="10"/>
      <c r="ALA102" s="10"/>
      <c r="ALB102" s="10"/>
      <c r="ALC102" s="10"/>
      <c r="ALD102" s="10"/>
      <c r="ALE102" s="10"/>
      <c r="ALF102" s="10"/>
      <c r="ALG102" s="10"/>
      <c r="ALH102" s="10"/>
      <c r="ALI102" s="10"/>
      <c r="ALJ102" s="10"/>
      <c r="ALK102" s="10"/>
      <c r="ALL102" s="10"/>
      <c r="ALM102" s="10"/>
      <c r="ALN102" s="10"/>
      <c r="ALO102" s="10"/>
      <c r="ALP102" s="10"/>
      <c r="ALQ102" s="10"/>
      <c r="ALR102" s="10"/>
      <c r="ALS102" s="10"/>
      <c r="ALT102" s="10"/>
      <c r="ALU102" s="10"/>
      <c r="ALV102" s="10"/>
      <c r="ALW102" s="10"/>
      <c r="ALX102" s="10"/>
      <c r="ALY102" s="10"/>
      <c r="ALZ102" s="10"/>
      <c r="AMA102" s="10"/>
      <c r="AMB102" s="10"/>
      <c r="AMC102" s="10"/>
      <c r="AMD102" s="10"/>
      <c r="AME102" s="10"/>
      <c r="AMF102" s="10"/>
      <c r="AMG102" s="10"/>
      <c r="AMH102" s="10"/>
      <c r="AMI102" s="10"/>
      <c r="AMJ102" s="10"/>
      <c r="AMK102" s="10"/>
      <c r="AML102" s="10"/>
      <c r="AMM102" s="10"/>
      <c r="AMN102" s="10"/>
      <c r="AMO102" s="10"/>
      <c r="AMP102" s="10"/>
      <c r="AMQ102" s="10"/>
      <c r="AMR102" s="10"/>
      <c r="AMS102" s="10"/>
      <c r="AMT102" s="10"/>
      <c r="AMU102" s="10"/>
      <c r="AMV102" s="10"/>
      <c r="AMW102" s="10"/>
      <c r="AMX102" s="10"/>
      <c r="AMY102" s="10"/>
      <c r="AMZ102" s="10"/>
      <c r="ANA102" s="10"/>
      <c r="ANB102" s="10"/>
      <c r="ANC102" s="10"/>
      <c r="AND102" s="10"/>
      <c r="ANE102" s="10"/>
      <c r="ANF102" s="10"/>
      <c r="ANG102" s="10"/>
      <c r="ANH102" s="10"/>
      <c r="ANI102" s="10"/>
      <c r="ANJ102" s="10"/>
      <c r="ANK102" s="10"/>
      <c r="ANL102" s="10"/>
      <c r="ANM102" s="10"/>
      <c r="ANN102" s="10"/>
      <c r="ANO102" s="10"/>
      <c r="ANP102" s="10"/>
      <c r="ANQ102" s="10"/>
      <c r="ANR102" s="10"/>
      <c r="ANS102" s="10"/>
      <c r="ANT102" s="10"/>
      <c r="ANU102" s="10"/>
      <c r="ANV102" s="10"/>
      <c r="ANW102" s="10"/>
      <c r="ANX102" s="10"/>
      <c r="ANY102" s="10"/>
      <c r="ANZ102" s="10"/>
      <c r="AOA102" s="10"/>
      <c r="AOB102" s="10"/>
      <c r="AOC102" s="10"/>
      <c r="AOD102" s="10"/>
      <c r="AOE102" s="10"/>
      <c r="AOF102" s="10"/>
      <c r="AOG102" s="10"/>
      <c r="AOH102" s="10"/>
      <c r="AOI102" s="10"/>
      <c r="AOJ102" s="10"/>
      <c r="AOK102" s="10"/>
      <c r="AOL102" s="10"/>
      <c r="AOM102" s="10"/>
      <c r="AON102" s="10"/>
      <c r="AOO102" s="10"/>
      <c r="AOP102" s="10"/>
      <c r="AOQ102" s="10"/>
      <c r="AOR102" s="10"/>
      <c r="AOS102" s="10"/>
      <c r="AOT102" s="10"/>
      <c r="AOU102" s="10"/>
      <c r="AOV102" s="10"/>
      <c r="AOW102" s="10"/>
      <c r="AOX102" s="10"/>
      <c r="AOY102" s="10"/>
      <c r="AOZ102" s="10"/>
      <c r="APA102" s="10"/>
      <c r="APB102" s="10"/>
      <c r="APC102" s="10"/>
      <c r="APD102" s="10"/>
      <c r="APE102" s="10"/>
      <c r="APF102" s="10"/>
      <c r="APG102" s="10"/>
      <c r="APH102" s="10"/>
      <c r="API102" s="10"/>
      <c r="APJ102" s="10"/>
      <c r="APK102" s="10"/>
      <c r="APL102" s="10"/>
      <c r="APM102" s="10"/>
      <c r="APN102" s="10"/>
      <c r="APO102" s="10"/>
      <c r="APP102" s="10"/>
      <c r="APQ102" s="10"/>
      <c r="APR102" s="10"/>
      <c r="APS102" s="10"/>
      <c r="APT102" s="10"/>
      <c r="APU102" s="10"/>
      <c r="APV102" s="10"/>
      <c r="APW102" s="10"/>
      <c r="APX102" s="10"/>
      <c r="APY102" s="10"/>
      <c r="APZ102" s="10"/>
      <c r="AQA102" s="10"/>
      <c r="AQB102" s="10"/>
      <c r="AQC102" s="10"/>
      <c r="AQD102" s="10"/>
      <c r="AQE102" s="10"/>
      <c r="AQF102" s="10"/>
      <c r="AQG102" s="10"/>
      <c r="AQH102" s="10"/>
      <c r="AQI102" s="10"/>
      <c r="AQJ102" s="10"/>
      <c r="AQK102" s="10"/>
      <c r="AQL102" s="10"/>
      <c r="AQM102" s="10"/>
      <c r="AQN102" s="10"/>
      <c r="AQO102" s="10"/>
      <c r="AQP102" s="10"/>
      <c r="AQQ102" s="10"/>
      <c r="AQR102" s="10"/>
      <c r="AQS102" s="10"/>
      <c r="AQT102" s="10"/>
      <c r="AQU102" s="10"/>
      <c r="AQV102" s="10"/>
      <c r="AQW102" s="10"/>
      <c r="AQX102" s="10"/>
      <c r="AQY102" s="10"/>
      <c r="AQZ102" s="10"/>
      <c r="ARA102" s="10"/>
      <c r="ARB102" s="10"/>
      <c r="ARC102" s="10"/>
      <c r="ARD102" s="10"/>
      <c r="ARE102" s="10"/>
      <c r="ARF102" s="10"/>
      <c r="ARG102" s="10"/>
      <c r="ARH102" s="10"/>
      <c r="ARI102" s="10"/>
      <c r="ARJ102" s="10"/>
      <c r="ARK102" s="10"/>
      <c r="ARL102" s="10"/>
      <c r="ARM102" s="10"/>
      <c r="ARN102" s="10"/>
      <c r="ARO102" s="10"/>
      <c r="ARP102" s="10"/>
      <c r="ARQ102" s="10"/>
      <c r="ARR102" s="10"/>
      <c r="ARS102" s="10"/>
      <c r="ART102" s="10"/>
      <c r="ARU102" s="10"/>
      <c r="ARV102" s="10"/>
      <c r="ARW102" s="10"/>
      <c r="ARX102" s="10"/>
      <c r="ARY102" s="10"/>
      <c r="ARZ102" s="10"/>
      <c r="ASA102" s="10"/>
      <c r="ASB102" s="10"/>
      <c r="ASC102" s="10"/>
      <c r="ASD102" s="10"/>
      <c r="ASE102" s="10"/>
      <c r="ASF102" s="10"/>
      <c r="ASG102" s="10"/>
      <c r="ASH102" s="10"/>
      <c r="ASI102" s="10"/>
      <c r="ASJ102" s="10"/>
      <c r="ASK102" s="10"/>
      <c r="ASL102" s="10"/>
      <c r="ASM102" s="10"/>
      <c r="ASN102" s="10"/>
      <c r="ASO102" s="10"/>
      <c r="ASP102" s="10"/>
      <c r="ASQ102" s="10"/>
      <c r="ASR102" s="10"/>
      <c r="ASS102" s="10"/>
      <c r="AST102" s="10"/>
      <c r="ASU102" s="10"/>
      <c r="ASV102" s="10"/>
      <c r="ASW102" s="10"/>
      <c r="ASX102" s="10"/>
      <c r="ASY102" s="10"/>
      <c r="ASZ102" s="10"/>
      <c r="ATA102" s="10"/>
      <c r="ATB102" s="10"/>
      <c r="ATC102" s="10"/>
      <c r="ATD102" s="10"/>
      <c r="ATE102" s="10"/>
      <c r="ATF102" s="10"/>
      <c r="ATG102" s="10"/>
      <c r="ATH102" s="10"/>
      <c r="ATI102" s="10"/>
      <c r="ATJ102" s="10"/>
      <c r="ATK102" s="10"/>
      <c r="ATL102" s="10"/>
      <c r="ATM102" s="10"/>
      <c r="ATN102" s="10"/>
      <c r="ATO102" s="10"/>
      <c r="ATP102" s="10"/>
      <c r="ATQ102" s="10"/>
      <c r="ATR102" s="10"/>
      <c r="ATS102" s="10"/>
      <c r="ATT102" s="10"/>
      <c r="ATU102" s="10"/>
      <c r="ATV102" s="10"/>
      <c r="ATW102" s="10"/>
      <c r="ATX102" s="10"/>
      <c r="ATY102" s="10"/>
      <c r="ATZ102" s="10"/>
      <c r="AUA102" s="10"/>
      <c r="AUB102" s="10"/>
      <c r="AUC102" s="10"/>
      <c r="AUD102" s="10"/>
      <c r="AUE102" s="10"/>
      <c r="AUF102" s="10"/>
      <c r="AUG102" s="10"/>
      <c r="AUH102" s="10"/>
      <c r="AUI102" s="10"/>
      <c r="AUJ102" s="10"/>
      <c r="AUK102" s="10"/>
      <c r="AUL102" s="10"/>
      <c r="AUM102" s="10"/>
      <c r="AUN102" s="10"/>
      <c r="AUO102" s="10"/>
      <c r="AUP102" s="10"/>
      <c r="AUQ102" s="10"/>
      <c r="AUR102" s="10"/>
      <c r="AUS102" s="10"/>
      <c r="AUT102" s="10"/>
      <c r="AUU102" s="10"/>
      <c r="AUV102" s="10"/>
      <c r="AUW102" s="10"/>
      <c r="AUX102" s="10"/>
      <c r="AUY102" s="10"/>
      <c r="AUZ102" s="10"/>
      <c r="AVA102" s="10"/>
      <c r="AVB102" s="10"/>
      <c r="AVC102" s="10"/>
      <c r="AVD102" s="10"/>
      <c r="AVE102" s="10"/>
      <c r="AVF102" s="10"/>
      <c r="AVG102" s="10"/>
      <c r="AVH102" s="10"/>
      <c r="AVI102" s="10"/>
      <c r="AVJ102" s="10"/>
      <c r="AVK102" s="10"/>
      <c r="AVL102" s="10"/>
      <c r="AVM102" s="10"/>
      <c r="AVN102" s="10"/>
      <c r="AVO102" s="10"/>
      <c r="AVP102" s="10"/>
      <c r="AVQ102" s="10"/>
      <c r="AVR102" s="10"/>
      <c r="AVS102" s="10"/>
      <c r="AVT102" s="10"/>
      <c r="AVU102" s="10"/>
      <c r="AVV102" s="10"/>
      <c r="AVW102" s="10"/>
      <c r="AVX102" s="10"/>
      <c r="AVY102" s="10"/>
      <c r="AVZ102" s="10"/>
      <c r="AWA102" s="10"/>
      <c r="AWB102" s="10"/>
      <c r="AWC102" s="10"/>
      <c r="AWD102" s="10"/>
      <c r="AWE102" s="10"/>
      <c r="AWF102" s="10"/>
      <c r="AWG102" s="10"/>
      <c r="AWH102" s="10"/>
      <c r="AWI102" s="10"/>
      <c r="AWJ102" s="10"/>
      <c r="AWK102" s="10"/>
      <c r="AWL102" s="10"/>
      <c r="AWM102" s="10"/>
      <c r="AWN102" s="10"/>
      <c r="AWO102" s="10"/>
      <c r="AWP102" s="10"/>
      <c r="AWQ102" s="10"/>
      <c r="AWR102" s="10"/>
      <c r="AWS102" s="10"/>
      <c r="AWT102" s="10"/>
      <c r="AWU102" s="10"/>
      <c r="AWV102" s="10"/>
      <c r="AWW102" s="10"/>
      <c r="AWX102" s="10"/>
      <c r="AWY102" s="10"/>
      <c r="AWZ102" s="10"/>
      <c r="AXA102" s="10"/>
      <c r="AXB102" s="10"/>
      <c r="AXC102" s="10"/>
      <c r="AXD102" s="10"/>
      <c r="AXE102" s="10"/>
      <c r="AXF102" s="10"/>
      <c r="AXG102" s="10"/>
      <c r="AXH102" s="10"/>
      <c r="AXI102" s="10"/>
      <c r="AXJ102" s="10"/>
      <c r="AXK102" s="10"/>
      <c r="AXL102" s="10"/>
      <c r="AXM102" s="10"/>
      <c r="AXN102" s="10"/>
      <c r="AXO102" s="10"/>
      <c r="AXP102" s="10"/>
      <c r="AXQ102" s="10"/>
      <c r="AXR102" s="10"/>
      <c r="AXS102" s="10"/>
      <c r="AXT102" s="10"/>
      <c r="AXU102" s="10"/>
      <c r="AXV102" s="10"/>
      <c r="AXW102" s="10"/>
      <c r="AXX102" s="10"/>
      <c r="AXY102" s="10"/>
      <c r="AXZ102" s="10"/>
      <c r="AYA102" s="10"/>
      <c r="AYB102" s="10"/>
      <c r="AYC102" s="10"/>
      <c r="AYD102" s="10"/>
      <c r="AYE102" s="10"/>
      <c r="AYF102" s="10"/>
      <c r="AYG102" s="10"/>
      <c r="AYH102" s="10"/>
      <c r="AYI102" s="10"/>
      <c r="AYJ102" s="10"/>
      <c r="AYK102" s="10"/>
      <c r="AYL102" s="10"/>
      <c r="AYM102" s="10"/>
      <c r="AYN102" s="10"/>
      <c r="AYO102" s="10"/>
      <c r="AYP102" s="10"/>
      <c r="AYQ102" s="10"/>
      <c r="AYR102" s="10"/>
      <c r="AYS102" s="10"/>
      <c r="AYT102" s="10"/>
      <c r="AYU102" s="10"/>
      <c r="AYV102" s="10"/>
      <c r="AYW102" s="10"/>
      <c r="AYX102" s="10"/>
      <c r="AYY102" s="10"/>
      <c r="AYZ102" s="10"/>
      <c r="AZA102" s="10"/>
      <c r="AZB102" s="10"/>
      <c r="AZC102" s="10"/>
      <c r="AZD102" s="10"/>
      <c r="AZE102" s="10"/>
      <c r="AZF102" s="10"/>
      <c r="AZG102" s="10"/>
      <c r="AZH102" s="10"/>
      <c r="AZI102" s="10"/>
      <c r="AZJ102" s="10"/>
      <c r="AZK102" s="10"/>
      <c r="AZL102" s="10"/>
      <c r="AZM102" s="10"/>
      <c r="AZN102" s="10"/>
      <c r="AZO102" s="10"/>
      <c r="AZP102" s="10"/>
      <c r="AZQ102" s="10"/>
      <c r="AZR102" s="10"/>
      <c r="AZS102" s="10"/>
      <c r="AZT102" s="10"/>
      <c r="AZU102" s="10"/>
      <c r="AZV102" s="10"/>
      <c r="AZW102" s="10"/>
      <c r="AZX102" s="10"/>
      <c r="AZY102" s="10"/>
      <c r="AZZ102" s="10"/>
      <c r="BAA102" s="10"/>
      <c r="BAB102" s="10"/>
      <c r="BAC102" s="10"/>
      <c r="BAD102" s="10"/>
      <c r="BAE102" s="10"/>
      <c r="BAF102" s="10"/>
      <c r="BAG102" s="10"/>
      <c r="BAH102" s="10"/>
      <c r="BAI102" s="10"/>
      <c r="BAJ102" s="10"/>
      <c r="BAK102" s="10"/>
      <c r="BAL102" s="10"/>
      <c r="BAM102" s="10"/>
      <c r="BAN102" s="10"/>
      <c r="BAO102" s="10"/>
      <c r="BAP102" s="10"/>
      <c r="BAQ102" s="10"/>
      <c r="BAR102" s="10"/>
      <c r="BAS102" s="10"/>
      <c r="BAT102" s="10"/>
      <c r="BAU102" s="10"/>
      <c r="BAV102" s="10"/>
      <c r="BAW102" s="10"/>
      <c r="BAX102" s="10"/>
      <c r="BAY102" s="10"/>
      <c r="BAZ102" s="10"/>
      <c r="BBA102" s="10"/>
      <c r="BBB102" s="10"/>
      <c r="BBC102" s="10"/>
      <c r="BBD102" s="10"/>
      <c r="BBE102" s="10"/>
      <c r="BBF102" s="10"/>
      <c r="BBG102" s="10"/>
      <c r="BBH102" s="10"/>
      <c r="BBI102" s="10"/>
      <c r="BBJ102" s="10"/>
      <c r="BBK102" s="10"/>
      <c r="BBL102" s="10"/>
      <c r="BBM102" s="10"/>
      <c r="BBN102" s="10"/>
      <c r="BBO102" s="10"/>
      <c r="BBP102" s="10"/>
      <c r="BBQ102" s="10"/>
      <c r="BBR102" s="10"/>
      <c r="BBS102" s="10"/>
      <c r="BBT102" s="10"/>
      <c r="BBU102" s="10"/>
      <c r="BBV102" s="10"/>
      <c r="BBW102" s="10"/>
      <c r="BBX102" s="10"/>
      <c r="BBY102" s="10"/>
      <c r="BBZ102" s="10"/>
      <c r="BCA102" s="10"/>
      <c r="BCB102" s="10"/>
      <c r="BCC102" s="10"/>
      <c r="BCD102" s="10"/>
      <c r="BCE102" s="10"/>
      <c r="BCF102" s="10"/>
      <c r="BCG102" s="10"/>
      <c r="BCH102" s="10"/>
      <c r="BCI102" s="10"/>
      <c r="BCJ102" s="10"/>
      <c r="BCK102" s="10"/>
      <c r="BCL102" s="10"/>
      <c r="BCM102" s="10"/>
      <c r="BCN102" s="10"/>
      <c r="BCO102" s="10"/>
      <c r="BCP102" s="10"/>
      <c r="BCQ102" s="10"/>
      <c r="BCR102" s="10"/>
      <c r="BCS102" s="10"/>
      <c r="BCT102" s="10"/>
      <c r="BCU102" s="10"/>
      <c r="BCV102" s="10"/>
      <c r="BCW102" s="10"/>
      <c r="BCX102" s="10"/>
      <c r="BCY102" s="10"/>
      <c r="BCZ102" s="10"/>
      <c r="BDA102" s="10"/>
      <c r="BDB102" s="10"/>
      <c r="BDC102" s="10"/>
      <c r="BDD102" s="10"/>
      <c r="BDE102" s="10"/>
      <c r="BDF102" s="10"/>
      <c r="BDG102" s="10"/>
      <c r="BDH102" s="10"/>
      <c r="BDI102" s="10"/>
      <c r="BDJ102" s="10"/>
      <c r="BDK102" s="10"/>
      <c r="BDL102" s="10"/>
      <c r="BDM102" s="10"/>
      <c r="BDN102" s="10"/>
      <c r="BDO102" s="10"/>
      <c r="BDP102" s="10"/>
      <c r="BDQ102" s="10"/>
      <c r="BDR102" s="10"/>
      <c r="BDS102" s="10"/>
      <c r="BDT102" s="10"/>
      <c r="BDU102" s="10"/>
      <c r="BDV102" s="10"/>
      <c r="BDW102" s="10"/>
      <c r="BDX102" s="10"/>
      <c r="BDY102" s="10"/>
      <c r="BDZ102" s="10"/>
      <c r="BEA102" s="10"/>
      <c r="BEB102" s="10"/>
      <c r="BEC102" s="10"/>
      <c r="BED102" s="10"/>
      <c r="BEE102" s="10"/>
      <c r="BEF102" s="10"/>
      <c r="BEG102" s="10"/>
      <c r="BEH102" s="10"/>
      <c r="BEI102" s="10"/>
      <c r="BEJ102" s="10"/>
      <c r="BEK102" s="10"/>
      <c r="BEL102" s="10"/>
      <c r="BEM102" s="10"/>
      <c r="BEN102" s="10"/>
      <c r="BEO102" s="10"/>
      <c r="BEP102" s="10"/>
      <c r="BEQ102" s="10"/>
      <c r="BER102" s="10"/>
      <c r="BES102" s="10"/>
      <c r="BET102" s="10"/>
      <c r="BEU102" s="10"/>
      <c r="BEV102" s="10"/>
      <c r="BEW102" s="10"/>
      <c r="BEX102" s="10"/>
      <c r="BEY102" s="10"/>
      <c r="BEZ102" s="10"/>
      <c r="BFA102" s="10"/>
      <c r="BFB102" s="10"/>
      <c r="BFC102" s="10"/>
      <c r="BFD102" s="10"/>
      <c r="BFE102" s="10"/>
      <c r="BFF102" s="10"/>
      <c r="BFG102" s="10"/>
      <c r="BFH102" s="10"/>
      <c r="BFI102" s="10"/>
      <c r="BFJ102" s="10"/>
      <c r="BFK102" s="10"/>
      <c r="BFL102" s="10"/>
      <c r="BFM102" s="10"/>
      <c r="BFN102" s="10"/>
      <c r="BFO102" s="10"/>
      <c r="BFP102" s="10"/>
      <c r="BFQ102" s="10"/>
      <c r="BFR102" s="10"/>
      <c r="BFS102" s="10"/>
      <c r="BFT102" s="10"/>
      <c r="BFU102" s="10"/>
      <c r="BFV102" s="10"/>
      <c r="BFW102" s="10"/>
      <c r="BFX102" s="10"/>
      <c r="BFY102" s="10"/>
      <c r="BFZ102" s="10"/>
      <c r="BGA102" s="10"/>
      <c r="BGB102" s="10"/>
      <c r="BGC102" s="10"/>
      <c r="BGD102" s="10"/>
      <c r="BGE102" s="10"/>
    </row>
    <row r="103" spans="1:1589" s="11" customFormat="1" ht="36.75" customHeight="1">
      <c r="A103" s="227" t="s">
        <v>30</v>
      </c>
      <c r="B103" s="50"/>
      <c r="C103" s="314"/>
      <c r="D103" s="314"/>
      <c r="E103" s="197">
        <v>42736</v>
      </c>
      <c r="F103" s="197">
        <v>43100</v>
      </c>
      <c r="G103" s="93" t="s">
        <v>220</v>
      </c>
      <c r="H103" s="115"/>
      <c r="I103" s="115"/>
      <c r="J103" s="121">
        <v>43698721.729999997</v>
      </c>
      <c r="K103" s="104"/>
      <c r="L103" s="115"/>
      <c r="M103" s="104"/>
      <c r="N103" s="121">
        <v>43644919.670000002</v>
      </c>
      <c r="O103" s="115"/>
      <c r="P103" s="115"/>
      <c r="Q103" s="115"/>
      <c r="R103" s="121">
        <v>43644919.670000002</v>
      </c>
      <c r="S103" s="115"/>
      <c r="T103" s="190"/>
      <c r="U103" s="187"/>
      <c r="V103" s="19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  <c r="QV103" s="10"/>
      <c r="QW103" s="10"/>
      <c r="QX103" s="10"/>
      <c r="QY103" s="10"/>
      <c r="QZ103" s="10"/>
      <c r="RA103" s="10"/>
      <c r="RB103" s="10"/>
      <c r="RC103" s="10"/>
      <c r="RD103" s="10"/>
      <c r="RE103" s="10"/>
      <c r="RF103" s="10"/>
      <c r="RG103" s="10"/>
      <c r="RH103" s="10"/>
      <c r="RI103" s="10"/>
      <c r="RJ103" s="10"/>
      <c r="RK103" s="10"/>
      <c r="RL103" s="10"/>
      <c r="RM103" s="10"/>
      <c r="RN103" s="10"/>
      <c r="RO103" s="10"/>
      <c r="RP103" s="10"/>
      <c r="RQ103" s="10"/>
      <c r="RR103" s="10"/>
      <c r="RS103" s="10"/>
      <c r="RT103" s="10"/>
      <c r="RU103" s="10"/>
      <c r="RV103" s="10"/>
      <c r="RW103" s="10"/>
      <c r="RX103" s="10"/>
      <c r="RY103" s="10"/>
      <c r="RZ103" s="10"/>
      <c r="SA103" s="10"/>
      <c r="SB103" s="10"/>
      <c r="SC103" s="10"/>
      <c r="SD103" s="10"/>
      <c r="SE103" s="10"/>
      <c r="SF103" s="10"/>
      <c r="SG103" s="10"/>
      <c r="SH103" s="10"/>
      <c r="SI103" s="10"/>
      <c r="SJ103" s="10"/>
      <c r="SK103" s="10"/>
      <c r="SL103" s="10"/>
      <c r="SM103" s="10"/>
      <c r="SN103" s="10"/>
      <c r="SO103" s="10"/>
      <c r="SP103" s="10"/>
      <c r="SQ103" s="10"/>
      <c r="SR103" s="10"/>
      <c r="SS103" s="10"/>
      <c r="ST103" s="10"/>
      <c r="SU103" s="10"/>
      <c r="SV103" s="10"/>
      <c r="SW103" s="10"/>
      <c r="SX103" s="10"/>
      <c r="SY103" s="10"/>
      <c r="SZ103" s="10"/>
      <c r="TA103" s="10"/>
      <c r="TB103" s="10"/>
      <c r="TC103" s="10"/>
      <c r="TD103" s="10"/>
      <c r="TE103" s="10"/>
      <c r="TF103" s="10"/>
      <c r="TG103" s="10"/>
      <c r="TH103" s="10"/>
      <c r="TI103" s="10"/>
      <c r="TJ103" s="10"/>
      <c r="TK103" s="10"/>
      <c r="TL103" s="10"/>
      <c r="TM103" s="10"/>
      <c r="TN103" s="10"/>
      <c r="TO103" s="10"/>
      <c r="TP103" s="10"/>
      <c r="TQ103" s="10"/>
      <c r="TR103" s="10"/>
      <c r="TS103" s="10"/>
      <c r="TT103" s="10"/>
      <c r="TU103" s="10"/>
      <c r="TV103" s="10"/>
      <c r="TW103" s="10"/>
      <c r="TX103" s="10"/>
      <c r="TY103" s="10"/>
      <c r="TZ103" s="10"/>
      <c r="UA103" s="10"/>
      <c r="UB103" s="10"/>
      <c r="UC103" s="10"/>
      <c r="UD103" s="10"/>
      <c r="UE103" s="10"/>
      <c r="UF103" s="10"/>
      <c r="UG103" s="10"/>
      <c r="UH103" s="10"/>
      <c r="UI103" s="10"/>
      <c r="UJ103" s="10"/>
      <c r="UK103" s="10"/>
      <c r="UL103" s="10"/>
      <c r="UM103" s="10"/>
      <c r="UN103" s="10"/>
      <c r="UO103" s="10"/>
      <c r="UP103" s="10"/>
      <c r="UQ103" s="10"/>
      <c r="UR103" s="10"/>
      <c r="US103" s="10"/>
      <c r="UT103" s="10"/>
      <c r="UU103" s="10"/>
      <c r="UV103" s="10"/>
      <c r="UW103" s="10"/>
      <c r="UX103" s="10"/>
      <c r="UY103" s="10"/>
      <c r="UZ103" s="10"/>
      <c r="VA103" s="10"/>
      <c r="VB103" s="10"/>
      <c r="VC103" s="10"/>
      <c r="VD103" s="10"/>
      <c r="VE103" s="10"/>
      <c r="VF103" s="10"/>
      <c r="VG103" s="10"/>
      <c r="VH103" s="10"/>
      <c r="VI103" s="10"/>
      <c r="VJ103" s="10"/>
      <c r="VK103" s="10"/>
      <c r="VL103" s="10"/>
      <c r="VM103" s="10"/>
      <c r="VN103" s="10"/>
      <c r="VO103" s="10"/>
      <c r="VP103" s="10"/>
      <c r="VQ103" s="10"/>
      <c r="VR103" s="10"/>
      <c r="VS103" s="10"/>
      <c r="VT103" s="10"/>
      <c r="VU103" s="10"/>
      <c r="VV103" s="10"/>
      <c r="VW103" s="10"/>
      <c r="VX103" s="10"/>
      <c r="VY103" s="10"/>
      <c r="VZ103" s="10"/>
      <c r="WA103" s="10"/>
      <c r="WB103" s="10"/>
      <c r="WC103" s="10"/>
      <c r="WD103" s="10"/>
      <c r="WE103" s="10"/>
      <c r="WF103" s="10"/>
      <c r="WG103" s="10"/>
      <c r="WH103" s="10"/>
      <c r="WI103" s="10"/>
      <c r="WJ103" s="10"/>
      <c r="WK103" s="10"/>
      <c r="WL103" s="10"/>
      <c r="WM103" s="10"/>
      <c r="WN103" s="10"/>
      <c r="WO103" s="10"/>
      <c r="WP103" s="10"/>
      <c r="WQ103" s="10"/>
      <c r="WR103" s="10"/>
      <c r="WS103" s="10"/>
      <c r="WT103" s="10"/>
      <c r="WU103" s="10"/>
      <c r="WV103" s="10"/>
      <c r="WW103" s="10"/>
      <c r="WX103" s="10"/>
      <c r="WY103" s="10"/>
      <c r="WZ103" s="10"/>
      <c r="XA103" s="10"/>
      <c r="XB103" s="10"/>
      <c r="XC103" s="10"/>
      <c r="XD103" s="10"/>
      <c r="XE103" s="10"/>
      <c r="XF103" s="10"/>
      <c r="XG103" s="10"/>
      <c r="XH103" s="10"/>
      <c r="XI103" s="10"/>
      <c r="XJ103" s="10"/>
      <c r="XK103" s="10"/>
      <c r="XL103" s="10"/>
      <c r="XM103" s="10"/>
      <c r="XN103" s="10"/>
      <c r="XO103" s="10"/>
      <c r="XP103" s="10"/>
      <c r="XQ103" s="10"/>
      <c r="XR103" s="10"/>
      <c r="XS103" s="10"/>
      <c r="XT103" s="10"/>
      <c r="XU103" s="10"/>
      <c r="XV103" s="10"/>
      <c r="XW103" s="10"/>
      <c r="XX103" s="10"/>
      <c r="XY103" s="10"/>
      <c r="XZ103" s="10"/>
      <c r="YA103" s="10"/>
      <c r="YB103" s="10"/>
      <c r="YC103" s="10"/>
      <c r="YD103" s="10"/>
      <c r="YE103" s="10"/>
      <c r="YF103" s="10"/>
      <c r="YG103" s="10"/>
      <c r="YH103" s="10"/>
      <c r="YI103" s="10"/>
      <c r="YJ103" s="10"/>
      <c r="YK103" s="10"/>
      <c r="YL103" s="10"/>
      <c r="YM103" s="10"/>
      <c r="YN103" s="10"/>
      <c r="YO103" s="10"/>
      <c r="YP103" s="10"/>
      <c r="YQ103" s="10"/>
      <c r="YR103" s="10"/>
      <c r="YS103" s="10"/>
      <c r="YT103" s="10"/>
      <c r="YU103" s="10"/>
      <c r="YV103" s="10"/>
      <c r="YW103" s="10"/>
      <c r="YX103" s="10"/>
      <c r="YY103" s="10"/>
      <c r="YZ103" s="10"/>
      <c r="ZA103" s="10"/>
      <c r="ZB103" s="10"/>
      <c r="ZC103" s="10"/>
      <c r="ZD103" s="10"/>
      <c r="ZE103" s="10"/>
      <c r="ZF103" s="10"/>
      <c r="ZG103" s="10"/>
      <c r="ZH103" s="10"/>
      <c r="ZI103" s="10"/>
      <c r="ZJ103" s="10"/>
      <c r="ZK103" s="10"/>
      <c r="ZL103" s="10"/>
      <c r="ZM103" s="10"/>
      <c r="ZN103" s="10"/>
      <c r="ZO103" s="10"/>
      <c r="ZP103" s="10"/>
      <c r="ZQ103" s="10"/>
      <c r="ZR103" s="10"/>
      <c r="ZS103" s="10"/>
      <c r="ZT103" s="10"/>
      <c r="ZU103" s="10"/>
      <c r="ZV103" s="10"/>
      <c r="ZW103" s="10"/>
      <c r="ZX103" s="10"/>
      <c r="ZY103" s="10"/>
      <c r="ZZ103" s="10"/>
      <c r="AAA103" s="10"/>
      <c r="AAB103" s="10"/>
      <c r="AAC103" s="10"/>
      <c r="AAD103" s="10"/>
      <c r="AAE103" s="10"/>
      <c r="AAF103" s="10"/>
      <c r="AAG103" s="10"/>
      <c r="AAH103" s="10"/>
      <c r="AAI103" s="10"/>
      <c r="AAJ103" s="10"/>
      <c r="AAK103" s="10"/>
      <c r="AAL103" s="10"/>
      <c r="AAM103" s="10"/>
      <c r="AAN103" s="10"/>
      <c r="AAO103" s="10"/>
      <c r="AAP103" s="10"/>
      <c r="AAQ103" s="10"/>
      <c r="AAR103" s="10"/>
      <c r="AAS103" s="10"/>
      <c r="AAT103" s="10"/>
      <c r="AAU103" s="10"/>
      <c r="AAV103" s="10"/>
      <c r="AAW103" s="10"/>
      <c r="AAX103" s="10"/>
      <c r="AAY103" s="10"/>
      <c r="AAZ103" s="10"/>
      <c r="ABA103" s="10"/>
      <c r="ABB103" s="10"/>
      <c r="ABC103" s="10"/>
      <c r="ABD103" s="10"/>
      <c r="ABE103" s="10"/>
      <c r="ABF103" s="10"/>
      <c r="ABG103" s="10"/>
      <c r="ABH103" s="10"/>
      <c r="ABI103" s="10"/>
      <c r="ABJ103" s="10"/>
      <c r="ABK103" s="10"/>
      <c r="ABL103" s="10"/>
      <c r="ABM103" s="10"/>
      <c r="ABN103" s="10"/>
      <c r="ABO103" s="10"/>
      <c r="ABP103" s="10"/>
      <c r="ABQ103" s="10"/>
      <c r="ABR103" s="10"/>
      <c r="ABS103" s="10"/>
      <c r="ABT103" s="10"/>
      <c r="ABU103" s="10"/>
      <c r="ABV103" s="10"/>
      <c r="ABW103" s="10"/>
      <c r="ABX103" s="10"/>
      <c r="ABY103" s="10"/>
      <c r="ABZ103" s="10"/>
      <c r="ACA103" s="10"/>
      <c r="ACB103" s="10"/>
      <c r="ACC103" s="10"/>
      <c r="ACD103" s="10"/>
      <c r="ACE103" s="10"/>
      <c r="ACF103" s="10"/>
      <c r="ACG103" s="10"/>
      <c r="ACH103" s="10"/>
      <c r="ACI103" s="10"/>
      <c r="ACJ103" s="10"/>
      <c r="ACK103" s="10"/>
      <c r="ACL103" s="10"/>
      <c r="ACM103" s="10"/>
      <c r="ACN103" s="10"/>
      <c r="ACO103" s="10"/>
      <c r="ACP103" s="10"/>
      <c r="ACQ103" s="10"/>
      <c r="ACR103" s="10"/>
      <c r="ACS103" s="10"/>
      <c r="ACT103" s="10"/>
      <c r="ACU103" s="10"/>
      <c r="ACV103" s="10"/>
      <c r="ACW103" s="10"/>
      <c r="ACX103" s="10"/>
      <c r="ACY103" s="10"/>
      <c r="ACZ103" s="10"/>
      <c r="ADA103" s="10"/>
      <c r="ADB103" s="10"/>
      <c r="ADC103" s="10"/>
      <c r="ADD103" s="10"/>
      <c r="ADE103" s="10"/>
      <c r="ADF103" s="10"/>
      <c r="ADG103" s="10"/>
      <c r="ADH103" s="10"/>
      <c r="ADI103" s="10"/>
      <c r="ADJ103" s="10"/>
      <c r="ADK103" s="10"/>
      <c r="ADL103" s="10"/>
      <c r="ADM103" s="10"/>
      <c r="ADN103" s="10"/>
      <c r="ADO103" s="10"/>
      <c r="ADP103" s="10"/>
      <c r="ADQ103" s="10"/>
      <c r="ADR103" s="10"/>
      <c r="ADS103" s="10"/>
      <c r="ADT103" s="10"/>
      <c r="ADU103" s="10"/>
      <c r="ADV103" s="10"/>
      <c r="ADW103" s="10"/>
      <c r="ADX103" s="10"/>
      <c r="ADY103" s="10"/>
      <c r="ADZ103" s="10"/>
      <c r="AEA103" s="10"/>
      <c r="AEB103" s="10"/>
      <c r="AEC103" s="10"/>
      <c r="AED103" s="10"/>
      <c r="AEE103" s="10"/>
      <c r="AEF103" s="10"/>
      <c r="AEG103" s="10"/>
      <c r="AEH103" s="10"/>
      <c r="AEI103" s="10"/>
      <c r="AEJ103" s="10"/>
      <c r="AEK103" s="10"/>
      <c r="AEL103" s="10"/>
      <c r="AEM103" s="10"/>
      <c r="AEN103" s="10"/>
      <c r="AEO103" s="10"/>
      <c r="AEP103" s="10"/>
      <c r="AEQ103" s="10"/>
      <c r="AER103" s="10"/>
      <c r="AES103" s="10"/>
      <c r="AET103" s="10"/>
      <c r="AEU103" s="10"/>
      <c r="AEV103" s="10"/>
      <c r="AEW103" s="10"/>
      <c r="AEX103" s="10"/>
      <c r="AEY103" s="10"/>
      <c r="AEZ103" s="10"/>
      <c r="AFA103" s="10"/>
      <c r="AFB103" s="10"/>
      <c r="AFC103" s="10"/>
      <c r="AFD103" s="10"/>
      <c r="AFE103" s="10"/>
      <c r="AFF103" s="10"/>
      <c r="AFG103" s="10"/>
      <c r="AFH103" s="10"/>
      <c r="AFI103" s="10"/>
      <c r="AFJ103" s="10"/>
      <c r="AFK103" s="10"/>
      <c r="AFL103" s="10"/>
      <c r="AFM103" s="10"/>
      <c r="AFN103" s="10"/>
      <c r="AFO103" s="10"/>
      <c r="AFP103" s="10"/>
      <c r="AFQ103" s="10"/>
      <c r="AFR103" s="10"/>
      <c r="AFS103" s="10"/>
      <c r="AFT103" s="10"/>
      <c r="AFU103" s="10"/>
      <c r="AFV103" s="10"/>
      <c r="AFW103" s="10"/>
      <c r="AFX103" s="10"/>
      <c r="AFY103" s="10"/>
      <c r="AFZ103" s="10"/>
      <c r="AGA103" s="10"/>
      <c r="AGB103" s="10"/>
      <c r="AGC103" s="10"/>
      <c r="AGD103" s="10"/>
      <c r="AGE103" s="10"/>
      <c r="AGF103" s="10"/>
      <c r="AGG103" s="10"/>
      <c r="AGH103" s="10"/>
      <c r="AGI103" s="10"/>
      <c r="AGJ103" s="10"/>
      <c r="AGK103" s="10"/>
      <c r="AGL103" s="10"/>
      <c r="AGM103" s="10"/>
      <c r="AGN103" s="10"/>
      <c r="AGO103" s="10"/>
      <c r="AGP103" s="10"/>
      <c r="AGQ103" s="10"/>
      <c r="AGR103" s="10"/>
      <c r="AGS103" s="10"/>
      <c r="AGT103" s="10"/>
      <c r="AGU103" s="10"/>
      <c r="AGV103" s="10"/>
      <c r="AGW103" s="10"/>
      <c r="AGX103" s="10"/>
      <c r="AGY103" s="10"/>
      <c r="AGZ103" s="10"/>
      <c r="AHA103" s="10"/>
      <c r="AHB103" s="10"/>
      <c r="AHC103" s="10"/>
      <c r="AHD103" s="10"/>
      <c r="AHE103" s="10"/>
      <c r="AHF103" s="10"/>
      <c r="AHG103" s="10"/>
      <c r="AHH103" s="10"/>
      <c r="AHI103" s="10"/>
      <c r="AHJ103" s="10"/>
      <c r="AHK103" s="10"/>
      <c r="AHL103" s="10"/>
      <c r="AHM103" s="10"/>
      <c r="AHN103" s="10"/>
      <c r="AHO103" s="10"/>
      <c r="AHP103" s="10"/>
      <c r="AHQ103" s="10"/>
      <c r="AHR103" s="10"/>
      <c r="AHS103" s="10"/>
      <c r="AHT103" s="10"/>
      <c r="AHU103" s="10"/>
      <c r="AHV103" s="10"/>
      <c r="AHW103" s="10"/>
      <c r="AHX103" s="10"/>
      <c r="AHY103" s="10"/>
      <c r="AHZ103" s="10"/>
      <c r="AIA103" s="10"/>
      <c r="AIB103" s="10"/>
      <c r="AIC103" s="10"/>
      <c r="AID103" s="10"/>
      <c r="AIE103" s="10"/>
      <c r="AIF103" s="10"/>
      <c r="AIG103" s="10"/>
      <c r="AIH103" s="10"/>
      <c r="AII103" s="10"/>
      <c r="AIJ103" s="10"/>
      <c r="AIK103" s="10"/>
      <c r="AIL103" s="10"/>
      <c r="AIM103" s="10"/>
      <c r="AIN103" s="10"/>
      <c r="AIO103" s="10"/>
      <c r="AIP103" s="10"/>
      <c r="AIQ103" s="10"/>
      <c r="AIR103" s="10"/>
      <c r="AIS103" s="10"/>
      <c r="AIT103" s="10"/>
      <c r="AIU103" s="10"/>
      <c r="AIV103" s="10"/>
      <c r="AIW103" s="10"/>
      <c r="AIX103" s="10"/>
      <c r="AIY103" s="10"/>
      <c r="AIZ103" s="10"/>
      <c r="AJA103" s="10"/>
      <c r="AJB103" s="10"/>
      <c r="AJC103" s="10"/>
      <c r="AJD103" s="10"/>
      <c r="AJE103" s="10"/>
      <c r="AJF103" s="10"/>
      <c r="AJG103" s="10"/>
      <c r="AJH103" s="10"/>
      <c r="AJI103" s="10"/>
      <c r="AJJ103" s="10"/>
      <c r="AJK103" s="10"/>
      <c r="AJL103" s="10"/>
      <c r="AJM103" s="10"/>
      <c r="AJN103" s="10"/>
      <c r="AJO103" s="10"/>
      <c r="AJP103" s="10"/>
      <c r="AJQ103" s="10"/>
      <c r="AJR103" s="10"/>
      <c r="AJS103" s="10"/>
      <c r="AJT103" s="10"/>
      <c r="AJU103" s="10"/>
      <c r="AJV103" s="10"/>
      <c r="AJW103" s="10"/>
      <c r="AJX103" s="10"/>
      <c r="AJY103" s="10"/>
      <c r="AJZ103" s="10"/>
      <c r="AKA103" s="10"/>
      <c r="AKB103" s="10"/>
      <c r="AKC103" s="10"/>
      <c r="AKD103" s="10"/>
      <c r="AKE103" s="10"/>
      <c r="AKF103" s="10"/>
      <c r="AKG103" s="10"/>
      <c r="AKH103" s="10"/>
      <c r="AKI103" s="10"/>
      <c r="AKJ103" s="10"/>
      <c r="AKK103" s="10"/>
      <c r="AKL103" s="10"/>
      <c r="AKM103" s="10"/>
      <c r="AKN103" s="10"/>
      <c r="AKO103" s="10"/>
      <c r="AKP103" s="10"/>
      <c r="AKQ103" s="10"/>
      <c r="AKR103" s="10"/>
      <c r="AKS103" s="10"/>
      <c r="AKT103" s="10"/>
      <c r="AKU103" s="10"/>
      <c r="AKV103" s="10"/>
      <c r="AKW103" s="10"/>
      <c r="AKX103" s="10"/>
      <c r="AKY103" s="10"/>
      <c r="AKZ103" s="10"/>
      <c r="ALA103" s="10"/>
      <c r="ALB103" s="10"/>
      <c r="ALC103" s="10"/>
      <c r="ALD103" s="10"/>
      <c r="ALE103" s="10"/>
      <c r="ALF103" s="10"/>
      <c r="ALG103" s="10"/>
      <c r="ALH103" s="10"/>
      <c r="ALI103" s="10"/>
      <c r="ALJ103" s="10"/>
      <c r="ALK103" s="10"/>
      <c r="ALL103" s="10"/>
      <c r="ALM103" s="10"/>
      <c r="ALN103" s="10"/>
      <c r="ALO103" s="10"/>
      <c r="ALP103" s="10"/>
      <c r="ALQ103" s="10"/>
      <c r="ALR103" s="10"/>
      <c r="ALS103" s="10"/>
      <c r="ALT103" s="10"/>
      <c r="ALU103" s="10"/>
      <c r="ALV103" s="10"/>
      <c r="ALW103" s="10"/>
      <c r="ALX103" s="10"/>
      <c r="ALY103" s="10"/>
      <c r="ALZ103" s="10"/>
      <c r="AMA103" s="10"/>
      <c r="AMB103" s="10"/>
      <c r="AMC103" s="10"/>
      <c r="AMD103" s="10"/>
      <c r="AME103" s="10"/>
      <c r="AMF103" s="10"/>
      <c r="AMG103" s="10"/>
      <c r="AMH103" s="10"/>
      <c r="AMI103" s="10"/>
      <c r="AMJ103" s="10"/>
      <c r="AMK103" s="10"/>
      <c r="AML103" s="10"/>
      <c r="AMM103" s="10"/>
      <c r="AMN103" s="10"/>
      <c r="AMO103" s="10"/>
      <c r="AMP103" s="10"/>
      <c r="AMQ103" s="10"/>
      <c r="AMR103" s="10"/>
      <c r="AMS103" s="10"/>
      <c r="AMT103" s="10"/>
      <c r="AMU103" s="10"/>
      <c r="AMV103" s="10"/>
      <c r="AMW103" s="10"/>
      <c r="AMX103" s="10"/>
      <c r="AMY103" s="10"/>
      <c r="AMZ103" s="10"/>
      <c r="ANA103" s="10"/>
      <c r="ANB103" s="10"/>
      <c r="ANC103" s="10"/>
      <c r="AND103" s="10"/>
      <c r="ANE103" s="10"/>
      <c r="ANF103" s="10"/>
      <c r="ANG103" s="10"/>
      <c r="ANH103" s="10"/>
      <c r="ANI103" s="10"/>
      <c r="ANJ103" s="10"/>
      <c r="ANK103" s="10"/>
      <c r="ANL103" s="10"/>
      <c r="ANM103" s="10"/>
      <c r="ANN103" s="10"/>
      <c r="ANO103" s="10"/>
      <c r="ANP103" s="10"/>
      <c r="ANQ103" s="10"/>
      <c r="ANR103" s="10"/>
      <c r="ANS103" s="10"/>
      <c r="ANT103" s="10"/>
      <c r="ANU103" s="10"/>
      <c r="ANV103" s="10"/>
      <c r="ANW103" s="10"/>
      <c r="ANX103" s="10"/>
      <c r="ANY103" s="10"/>
      <c r="ANZ103" s="10"/>
      <c r="AOA103" s="10"/>
      <c r="AOB103" s="10"/>
      <c r="AOC103" s="10"/>
      <c r="AOD103" s="10"/>
      <c r="AOE103" s="10"/>
      <c r="AOF103" s="10"/>
      <c r="AOG103" s="10"/>
      <c r="AOH103" s="10"/>
      <c r="AOI103" s="10"/>
      <c r="AOJ103" s="10"/>
      <c r="AOK103" s="10"/>
      <c r="AOL103" s="10"/>
      <c r="AOM103" s="10"/>
      <c r="AON103" s="10"/>
      <c r="AOO103" s="10"/>
      <c r="AOP103" s="10"/>
      <c r="AOQ103" s="10"/>
      <c r="AOR103" s="10"/>
      <c r="AOS103" s="10"/>
      <c r="AOT103" s="10"/>
      <c r="AOU103" s="10"/>
      <c r="AOV103" s="10"/>
      <c r="AOW103" s="10"/>
      <c r="AOX103" s="10"/>
      <c r="AOY103" s="10"/>
      <c r="AOZ103" s="10"/>
      <c r="APA103" s="10"/>
      <c r="APB103" s="10"/>
      <c r="APC103" s="10"/>
      <c r="APD103" s="10"/>
      <c r="APE103" s="10"/>
      <c r="APF103" s="10"/>
      <c r="APG103" s="10"/>
      <c r="APH103" s="10"/>
      <c r="API103" s="10"/>
      <c r="APJ103" s="10"/>
      <c r="APK103" s="10"/>
      <c r="APL103" s="10"/>
      <c r="APM103" s="10"/>
      <c r="APN103" s="10"/>
      <c r="APO103" s="10"/>
      <c r="APP103" s="10"/>
      <c r="APQ103" s="10"/>
      <c r="APR103" s="10"/>
      <c r="APS103" s="10"/>
      <c r="APT103" s="10"/>
      <c r="APU103" s="10"/>
      <c r="APV103" s="10"/>
      <c r="APW103" s="10"/>
      <c r="APX103" s="10"/>
      <c r="APY103" s="10"/>
      <c r="APZ103" s="10"/>
      <c r="AQA103" s="10"/>
      <c r="AQB103" s="10"/>
      <c r="AQC103" s="10"/>
      <c r="AQD103" s="10"/>
      <c r="AQE103" s="10"/>
      <c r="AQF103" s="10"/>
      <c r="AQG103" s="10"/>
      <c r="AQH103" s="10"/>
      <c r="AQI103" s="10"/>
      <c r="AQJ103" s="10"/>
      <c r="AQK103" s="10"/>
      <c r="AQL103" s="10"/>
      <c r="AQM103" s="10"/>
      <c r="AQN103" s="10"/>
      <c r="AQO103" s="10"/>
      <c r="AQP103" s="10"/>
      <c r="AQQ103" s="10"/>
      <c r="AQR103" s="10"/>
      <c r="AQS103" s="10"/>
      <c r="AQT103" s="10"/>
      <c r="AQU103" s="10"/>
      <c r="AQV103" s="10"/>
      <c r="AQW103" s="10"/>
      <c r="AQX103" s="10"/>
      <c r="AQY103" s="10"/>
      <c r="AQZ103" s="10"/>
      <c r="ARA103" s="10"/>
      <c r="ARB103" s="10"/>
      <c r="ARC103" s="10"/>
      <c r="ARD103" s="10"/>
      <c r="ARE103" s="10"/>
      <c r="ARF103" s="10"/>
      <c r="ARG103" s="10"/>
      <c r="ARH103" s="10"/>
      <c r="ARI103" s="10"/>
      <c r="ARJ103" s="10"/>
      <c r="ARK103" s="10"/>
      <c r="ARL103" s="10"/>
      <c r="ARM103" s="10"/>
      <c r="ARN103" s="10"/>
      <c r="ARO103" s="10"/>
      <c r="ARP103" s="10"/>
      <c r="ARQ103" s="10"/>
      <c r="ARR103" s="10"/>
      <c r="ARS103" s="10"/>
      <c r="ART103" s="10"/>
      <c r="ARU103" s="10"/>
      <c r="ARV103" s="10"/>
      <c r="ARW103" s="10"/>
      <c r="ARX103" s="10"/>
      <c r="ARY103" s="10"/>
      <c r="ARZ103" s="10"/>
      <c r="ASA103" s="10"/>
      <c r="ASB103" s="10"/>
      <c r="ASC103" s="10"/>
      <c r="ASD103" s="10"/>
      <c r="ASE103" s="10"/>
      <c r="ASF103" s="10"/>
      <c r="ASG103" s="10"/>
      <c r="ASH103" s="10"/>
      <c r="ASI103" s="10"/>
      <c r="ASJ103" s="10"/>
      <c r="ASK103" s="10"/>
      <c r="ASL103" s="10"/>
      <c r="ASM103" s="10"/>
      <c r="ASN103" s="10"/>
      <c r="ASO103" s="10"/>
      <c r="ASP103" s="10"/>
      <c r="ASQ103" s="10"/>
      <c r="ASR103" s="10"/>
      <c r="ASS103" s="10"/>
      <c r="AST103" s="10"/>
      <c r="ASU103" s="10"/>
      <c r="ASV103" s="10"/>
      <c r="ASW103" s="10"/>
      <c r="ASX103" s="10"/>
      <c r="ASY103" s="10"/>
      <c r="ASZ103" s="10"/>
      <c r="ATA103" s="10"/>
      <c r="ATB103" s="10"/>
      <c r="ATC103" s="10"/>
      <c r="ATD103" s="10"/>
      <c r="ATE103" s="10"/>
      <c r="ATF103" s="10"/>
      <c r="ATG103" s="10"/>
      <c r="ATH103" s="10"/>
      <c r="ATI103" s="10"/>
      <c r="ATJ103" s="10"/>
      <c r="ATK103" s="10"/>
      <c r="ATL103" s="10"/>
      <c r="ATM103" s="10"/>
      <c r="ATN103" s="10"/>
      <c r="ATO103" s="10"/>
      <c r="ATP103" s="10"/>
      <c r="ATQ103" s="10"/>
      <c r="ATR103" s="10"/>
      <c r="ATS103" s="10"/>
      <c r="ATT103" s="10"/>
      <c r="ATU103" s="10"/>
      <c r="ATV103" s="10"/>
      <c r="ATW103" s="10"/>
      <c r="ATX103" s="10"/>
      <c r="ATY103" s="10"/>
      <c r="ATZ103" s="10"/>
      <c r="AUA103" s="10"/>
      <c r="AUB103" s="10"/>
      <c r="AUC103" s="10"/>
      <c r="AUD103" s="10"/>
      <c r="AUE103" s="10"/>
      <c r="AUF103" s="10"/>
      <c r="AUG103" s="10"/>
      <c r="AUH103" s="10"/>
      <c r="AUI103" s="10"/>
      <c r="AUJ103" s="10"/>
      <c r="AUK103" s="10"/>
      <c r="AUL103" s="10"/>
      <c r="AUM103" s="10"/>
      <c r="AUN103" s="10"/>
      <c r="AUO103" s="10"/>
      <c r="AUP103" s="10"/>
      <c r="AUQ103" s="10"/>
      <c r="AUR103" s="10"/>
      <c r="AUS103" s="10"/>
      <c r="AUT103" s="10"/>
      <c r="AUU103" s="10"/>
      <c r="AUV103" s="10"/>
      <c r="AUW103" s="10"/>
      <c r="AUX103" s="10"/>
      <c r="AUY103" s="10"/>
      <c r="AUZ103" s="10"/>
      <c r="AVA103" s="10"/>
      <c r="AVB103" s="10"/>
      <c r="AVC103" s="10"/>
      <c r="AVD103" s="10"/>
      <c r="AVE103" s="10"/>
      <c r="AVF103" s="10"/>
      <c r="AVG103" s="10"/>
      <c r="AVH103" s="10"/>
      <c r="AVI103" s="10"/>
      <c r="AVJ103" s="10"/>
      <c r="AVK103" s="10"/>
      <c r="AVL103" s="10"/>
      <c r="AVM103" s="10"/>
      <c r="AVN103" s="10"/>
      <c r="AVO103" s="10"/>
      <c r="AVP103" s="10"/>
      <c r="AVQ103" s="10"/>
      <c r="AVR103" s="10"/>
      <c r="AVS103" s="10"/>
      <c r="AVT103" s="10"/>
      <c r="AVU103" s="10"/>
      <c r="AVV103" s="10"/>
      <c r="AVW103" s="10"/>
      <c r="AVX103" s="10"/>
      <c r="AVY103" s="10"/>
      <c r="AVZ103" s="10"/>
      <c r="AWA103" s="10"/>
      <c r="AWB103" s="10"/>
      <c r="AWC103" s="10"/>
      <c r="AWD103" s="10"/>
      <c r="AWE103" s="10"/>
      <c r="AWF103" s="10"/>
      <c r="AWG103" s="10"/>
      <c r="AWH103" s="10"/>
      <c r="AWI103" s="10"/>
      <c r="AWJ103" s="10"/>
      <c r="AWK103" s="10"/>
      <c r="AWL103" s="10"/>
      <c r="AWM103" s="10"/>
      <c r="AWN103" s="10"/>
      <c r="AWO103" s="10"/>
      <c r="AWP103" s="10"/>
      <c r="AWQ103" s="10"/>
      <c r="AWR103" s="10"/>
      <c r="AWS103" s="10"/>
      <c r="AWT103" s="10"/>
      <c r="AWU103" s="10"/>
      <c r="AWV103" s="10"/>
      <c r="AWW103" s="10"/>
      <c r="AWX103" s="10"/>
      <c r="AWY103" s="10"/>
      <c r="AWZ103" s="10"/>
      <c r="AXA103" s="10"/>
      <c r="AXB103" s="10"/>
      <c r="AXC103" s="10"/>
      <c r="AXD103" s="10"/>
      <c r="AXE103" s="10"/>
      <c r="AXF103" s="10"/>
      <c r="AXG103" s="10"/>
      <c r="AXH103" s="10"/>
      <c r="AXI103" s="10"/>
      <c r="AXJ103" s="10"/>
      <c r="AXK103" s="10"/>
      <c r="AXL103" s="10"/>
      <c r="AXM103" s="10"/>
      <c r="AXN103" s="10"/>
      <c r="AXO103" s="10"/>
      <c r="AXP103" s="10"/>
      <c r="AXQ103" s="10"/>
      <c r="AXR103" s="10"/>
      <c r="AXS103" s="10"/>
      <c r="AXT103" s="10"/>
      <c r="AXU103" s="10"/>
      <c r="AXV103" s="10"/>
      <c r="AXW103" s="10"/>
      <c r="AXX103" s="10"/>
      <c r="AXY103" s="10"/>
      <c r="AXZ103" s="10"/>
      <c r="AYA103" s="10"/>
      <c r="AYB103" s="10"/>
      <c r="AYC103" s="10"/>
      <c r="AYD103" s="10"/>
      <c r="AYE103" s="10"/>
      <c r="AYF103" s="10"/>
      <c r="AYG103" s="10"/>
      <c r="AYH103" s="10"/>
      <c r="AYI103" s="10"/>
      <c r="AYJ103" s="10"/>
      <c r="AYK103" s="10"/>
      <c r="AYL103" s="10"/>
      <c r="AYM103" s="10"/>
      <c r="AYN103" s="10"/>
      <c r="AYO103" s="10"/>
      <c r="AYP103" s="10"/>
      <c r="AYQ103" s="10"/>
      <c r="AYR103" s="10"/>
      <c r="AYS103" s="10"/>
      <c r="AYT103" s="10"/>
      <c r="AYU103" s="10"/>
      <c r="AYV103" s="10"/>
      <c r="AYW103" s="10"/>
      <c r="AYX103" s="10"/>
      <c r="AYY103" s="10"/>
      <c r="AYZ103" s="10"/>
      <c r="AZA103" s="10"/>
      <c r="AZB103" s="10"/>
      <c r="AZC103" s="10"/>
      <c r="AZD103" s="10"/>
      <c r="AZE103" s="10"/>
      <c r="AZF103" s="10"/>
      <c r="AZG103" s="10"/>
      <c r="AZH103" s="10"/>
      <c r="AZI103" s="10"/>
      <c r="AZJ103" s="10"/>
      <c r="AZK103" s="10"/>
      <c r="AZL103" s="10"/>
      <c r="AZM103" s="10"/>
      <c r="AZN103" s="10"/>
      <c r="AZO103" s="10"/>
      <c r="AZP103" s="10"/>
      <c r="AZQ103" s="10"/>
      <c r="AZR103" s="10"/>
      <c r="AZS103" s="10"/>
      <c r="AZT103" s="10"/>
      <c r="AZU103" s="10"/>
      <c r="AZV103" s="10"/>
      <c r="AZW103" s="10"/>
      <c r="AZX103" s="10"/>
      <c r="AZY103" s="10"/>
      <c r="AZZ103" s="10"/>
      <c r="BAA103" s="10"/>
      <c r="BAB103" s="10"/>
      <c r="BAC103" s="10"/>
      <c r="BAD103" s="10"/>
      <c r="BAE103" s="10"/>
      <c r="BAF103" s="10"/>
      <c r="BAG103" s="10"/>
      <c r="BAH103" s="10"/>
      <c r="BAI103" s="10"/>
      <c r="BAJ103" s="10"/>
      <c r="BAK103" s="10"/>
      <c r="BAL103" s="10"/>
      <c r="BAM103" s="10"/>
      <c r="BAN103" s="10"/>
      <c r="BAO103" s="10"/>
      <c r="BAP103" s="10"/>
      <c r="BAQ103" s="10"/>
      <c r="BAR103" s="10"/>
      <c r="BAS103" s="10"/>
      <c r="BAT103" s="10"/>
      <c r="BAU103" s="10"/>
      <c r="BAV103" s="10"/>
      <c r="BAW103" s="10"/>
      <c r="BAX103" s="10"/>
      <c r="BAY103" s="10"/>
      <c r="BAZ103" s="10"/>
      <c r="BBA103" s="10"/>
      <c r="BBB103" s="10"/>
      <c r="BBC103" s="10"/>
      <c r="BBD103" s="10"/>
      <c r="BBE103" s="10"/>
      <c r="BBF103" s="10"/>
      <c r="BBG103" s="10"/>
      <c r="BBH103" s="10"/>
      <c r="BBI103" s="10"/>
      <c r="BBJ103" s="10"/>
      <c r="BBK103" s="10"/>
      <c r="BBL103" s="10"/>
      <c r="BBM103" s="10"/>
      <c r="BBN103" s="10"/>
      <c r="BBO103" s="10"/>
      <c r="BBP103" s="10"/>
      <c r="BBQ103" s="10"/>
      <c r="BBR103" s="10"/>
      <c r="BBS103" s="10"/>
      <c r="BBT103" s="10"/>
      <c r="BBU103" s="10"/>
      <c r="BBV103" s="10"/>
      <c r="BBW103" s="10"/>
      <c r="BBX103" s="10"/>
      <c r="BBY103" s="10"/>
      <c r="BBZ103" s="10"/>
      <c r="BCA103" s="10"/>
      <c r="BCB103" s="10"/>
      <c r="BCC103" s="10"/>
      <c r="BCD103" s="10"/>
      <c r="BCE103" s="10"/>
      <c r="BCF103" s="10"/>
      <c r="BCG103" s="10"/>
      <c r="BCH103" s="10"/>
      <c r="BCI103" s="10"/>
      <c r="BCJ103" s="10"/>
      <c r="BCK103" s="10"/>
      <c r="BCL103" s="10"/>
      <c r="BCM103" s="10"/>
      <c r="BCN103" s="10"/>
      <c r="BCO103" s="10"/>
      <c r="BCP103" s="10"/>
      <c r="BCQ103" s="10"/>
      <c r="BCR103" s="10"/>
      <c r="BCS103" s="10"/>
      <c r="BCT103" s="10"/>
      <c r="BCU103" s="10"/>
      <c r="BCV103" s="10"/>
      <c r="BCW103" s="10"/>
      <c r="BCX103" s="10"/>
      <c r="BCY103" s="10"/>
      <c r="BCZ103" s="10"/>
      <c r="BDA103" s="10"/>
      <c r="BDB103" s="10"/>
      <c r="BDC103" s="10"/>
      <c r="BDD103" s="10"/>
      <c r="BDE103" s="10"/>
      <c r="BDF103" s="10"/>
      <c r="BDG103" s="10"/>
      <c r="BDH103" s="10"/>
      <c r="BDI103" s="10"/>
      <c r="BDJ103" s="10"/>
      <c r="BDK103" s="10"/>
      <c r="BDL103" s="10"/>
      <c r="BDM103" s="10"/>
      <c r="BDN103" s="10"/>
      <c r="BDO103" s="10"/>
      <c r="BDP103" s="10"/>
      <c r="BDQ103" s="10"/>
      <c r="BDR103" s="10"/>
      <c r="BDS103" s="10"/>
      <c r="BDT103" s="10"/>
      <c r="BDU103" s="10"/>
      <c r="BDV103" s="10"/>
      <c r="BDW103" s="10"/>
      <c r="BDX103" s="10"/>
      <c r="BDY103" s="10"/>
      <c r="BDZ103" s="10"/>
      <c r="BEA103" s="10"/>
      <c r="BEB103" s="10"/>
      <c r="BEC103" s="10"/>
      <c r="BED103" s="10"/>
      <c r="BEE103" s="10"/>
      <c r="BEF103" s="10"/>
      <c r="BEG103" s="10"/>
      <c r="BEH103" s="10"/>
      <c r="BEI103" s="10"/>
      <c r="BEJ103" s="10"/>
      <c r="BEK103" s="10"/>
      <c r="BEL103" s="10"/>
      <c r="BEM103" s="10"/>
      <c r="BEN103" s="10"/>
      <c r="BEO103" s="10"/>
      <c r="BEP103" s="10"/>
      <c r="BEQ103" s="10"/>
      <c r="BER103" s="10"/>
      <c r="BES103" s="10"/>
      <c r="BET103" s="10"/>
      <c r="BEU103" s="10"/>
      <c r="BEV103" s="10"/>
      <c r="BEW103" s="10"/>
      <c r="BEX103" s="10"/>
      <c r="BEY103" s="10"/>
      <c r="BEZ103" s="10"/>
      <c r="BFA103" s="10"/>
      <c r="BFB103" s="10"/>
      <c r="BFC103" s="10"/>
      <c r="BFD103" s="10"/>
      <c r="BFE103" s="10"/>
      <c r="BFF103" s="10"/>
      <c r="BFG103" s="10"/>
      <c r="BFH103" s="10"/>
      <c r="BFI103" s="10"/>
      <c r="BFJ103" s="10"/>
      <c r="BFK103" s="10"/>
      <c r="BFL103" s="10"/>
      <c r="BFM103" s="10"/>
      <c r="BFN103" s="10"/>
      <c r="BFO103" s="10"/>
      <c r="BFP103" s="10"/>
      <c r="BFQ103" s="10"/>
      <c r="BFR103" s="10"/>
      <c r="BFS103" s="10"/>
      <c r="BFT103" s="10"/>
      <c r="BFU103" s="10"/>
      <c r="BFV103" s="10"/>
      <c r="BFW103" s="10"/>
      <c r="BFX103" s="10"/>
      <c r="BFY103" s="10"/>
      <c r="BFZ103" s="10"/>
      <c r="BGA103" s="10"/>
      <c r="BGB103" s="10"/>
      <c r="BGC103" s="10"/>
      <c r="BGD103" s="10"/>
      <c r="BGE103" s="10"/>
    </row>
    <row r="104" spans="1:1589" s="22" customFormat="1" ht="36.75" customHeight="1">
      <c r="A104" s="169" t="s">
        <v>30</v>
      </c>
      <c r="B104" s="49"/>
      <c r="C104" s="314"/>
      <c r="D104" s="314"/>
      <c r="E104" s="197">
        <v>43101</v>
      </c>
      <c r="F104" s="197">
        <v>43465</v>
      </c>
      <c r="G104" s="93" t="s">
        <v>115</v>
      </c>
      <c r="H104" s="119"/>
      <c r="I104" s="119"/>
      <c r="J104" s="121">
        <v>48189650</v>
      </c>
      <c r="K104" s="117"/>
      <c r="L104" s="119"/>
      <c r="M104" s="117"/>
      <c r="N104" s="118">
        <v>47802594.310000002</v>
      </c>
      <c r="O104" s="119"/>
      <c r="P104" s="119"/>
      <c r="Q104" s="119"/>
      <c r="R104" s="121">
        <v>47802594.310000002</v>
      </c>
      <c r="S104" s="119"/>
      <c r="T104" s="190"/>
      <c r="U104" s="187"/>
      <c r="V104" s="190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0"/>
      <c r="NH104" s="10"/>
      <c r="NI104" s="10"/>
      <c r="NJ104" s="10"/>
      <c r="NK104" s="10"/>
      <c r="NL104" s="10"/>
      <c r="NM104" s="10"/>
      <c r="NN104" s="10"/>
      <c r="NO104" s="10"/>
      <c r="NP104" s="10"/>
      <c r="NQ104" s="10"/>
      <c r="NR104" s="10"/>
      <c r="NS104" s="10"/>
      <c r="NT104" s="10"/>
      <c r="NU104" s="10"/>
      <c r="NV104" s="10"/>
      <c r="NW104" s="10"/>
      <c r="NX104" s="10"/>
      <c r="NY104" s="10"/>
      <c r="NZ104" s="10"/>
      <c r="OA104" s="10"/>
      <c r="OB104" s="10"/>
      <c r="OC104" s="10"/>
      <c r="OD104" s="10"/>
      <c r="OE104" s="10"/>
      <c r="OF104" s="10"/>
      <c r="OG104" s="10"/>
      <c r="OH104" s="10"/>
      <c r="OI104" s="10"/>
      <c r="OJ104" s="10"/>
      <c r="OK104" s="10"/>
      <c r="OL104" s="10"/>
      <c r="OM104" s="10"/>
      <c r="ON104" s="10"/>
      <c r="OO104" s="10"/>
      <c r="OP104" s="10"/>
      <c r="OQ104" s="10"/>
      <c r="OR104" s="10"/>
      <c r="OS104" s="10"/>
      <c r="OT104" s="10"/>
      <c r="OU104" s="10"/>
      <c r="OV104" s="10"/>
      <c r="OW104" s="10"/>
      <c r="OX104" s="10"/>
      <c r="OY104" s="10"/>
      <c r="OZ104" s="10"/>
      <c r="PA104" s="10"/>
      <c r="PB104" s="10"/>
      <c r="PC104" s="10"/>
      <c r="PD104" s="10"/>
      <c r="PE104" s="10"/>
      <c r="PF104" s="10"/>
      <c r="PG104" s="10"/>
      <c r="PH104" s="10"/>
      <c r="PI104" s="10"/>
      <c r="PJ104" s="10"/>
      <c r="PK104" s="10"/>
      <c r="PL104" s="10"/>
      <c r="PM104" s="10"/>
      <c r="PN104" s="10"/>
      <c r="PO104" s="10"/>
      <c r="PP104" s="10"/>
      <c r="PQ104" s="10"/>
      <c r="PR104" s="10"/>
      <c r="PS104" s="10"/>
      <c r="PT104" s="10"/>
      <c r="PU104" s="10"/>
      <c r="PV104" s="10"/>
      <c r="PW104" s="10"/>
      <c r="PX104" s="10"/>
      <c r="PY104" s="10"/>
      <c r="PZ104" s="10"/>
      <c r="QA104" s="10"/>
      <c r="QB104" s="10"/>
      <c r="QC104" s="10"/>
      <c r="QD104" s="10"/>
      <c r="QE104" s="10"/>
      <c r="QF104" s="10"/>
      <c r="QG104" s="10"/>
      <c r="QH104" s="10"/>
      <c r="QI104" s="10"/>
      <c r="QJ104" s="10"/>
      <c r="QK104" s="10"/>
      <c r="QL104" s="10"/>
      <c r="QM104" s="10"/>
      <c r="QN104" s="10"/>
      <c r="QO104" s="10"/>
      <c r="QP104" s="10"/>
      <c r="QQ104" s="10"/>
      <c r="QR104" s="10"/>
      <c r="QS104" s="10"/>
      <c r="QT104" s="10"/>
      <c r="QU104" s="10"/>
      <c r="QV104" s="10"/>
      <c r="QW104" s="10"/>
      <c r="QX104" s="10"/>
      <c r="QY104" s="10"/>
      <c r="QZ104" s="10"/>
      <c r="RA104" s="10"/>
      <c r="RB104" s="10"/>
      <c r="RC104" s="10"/>
      <c r="RD104" s="10"/>
      <c r="RE104" s="10"/>
      <c r="RF104" s="10"/>
      <c r="RG104" s="10"/>
      <c r="RH104" s="10"/>
      <c r="RI104" s="10"/>
      <c r="RJ104" s="10"/>
      <c r="RK104" s="10"/>
      <c r="RL104" s="10"/>
      <c r="RM104" s="10"/>
      <c r="RN104" s="10"/>
      <c r="RO104" s="10"/>
      <c r="RP104" s="10"/>
      <c r="RQ104" s="10"/>
      <c r="RR104" s="10"/>
      <c r="RS104" s="10"/>
      <c r="RT104" s="10"/>
      <c r="RU104" s="10"/>
      <c r="RV104" s="10"/>
      <c r="RW104" s="10"/>
      <c r="RX104" s="10"/>
      <c r="RY104" s="10"/>
      <c r="RZ104" s="10"/>
      <c r="SA104" s="10"/>
      <c r="SB104" s="10"/>
      <c r="SC104" s="10"/>
      <c r="SD104" s="10"/>
      <c r="SE104" s="10"/>
      <c r="SF104" s="10"/>
      <c r="SG104" s="10"/>
      <c r="SH104" s="10"/>
      <c r="SI104" s="10"/>
      <c r="SJ104" s="10"/>
      <c r="SK104" s="10"/>
      <c r="SL104" s="10"/>
      <c r="SM104" s="10"/>
      <c r="SN104" s="10"/>
      <c r="SO104" s="10"/>
      <c r="SP104" s="10"/>
      <c r="SQ104" s="10"/>
      <c r="SR104" s="10"/>
      <c r="SS104" s="10"/>
      <c r="ST104" s="10"/>
      <c r="SU104" s="10"/>
      <c r="SV104" s="10"/>
      <c r="SW104" s="10"/>
      <c r="SX104" s="10"/>
      <c r="SY104" s="10"/>
      <c r="SZ104" s="10"/>
      <c r="TA104" s="10"/>
      <c r="TB104" s="10"/>
      <c r="TC104" s="10"/>
      <c r="TD104" s="10"/>
      <c r="TE104" s="10"/>
      <c r="TF104" s="10"/>
      <c r="TG104" s="10"/>
      <c r="TH104" s="10"/>
      <c r="TI104" s="10"/>
      <c r="TJ104" s="10"/>
      <c r="TK104" s="10"/>
      <c r="TL104" s="10"/>
      <c r="TM104" s="10"/>
      <c r="TN104" s="10"/>
      <c r="TO104" s="10"/>
      <c r="TP104" s="10"/>
      <c r="TQ104" s="10"/>
      <c r="TR104" s="10"/>
      <c r="TS104" s="10"/>
      <c r="TT104" s="10"/>
      <c r="TU104" s="10"/>
      <c r="TV104" s="10"/>
      <c r="TW104" s="10"/>
      <c r="TX104" s="10"/>
      <c r="TY104" s="10"/>
      <c r="TZ104" s="10"/>
      <c r="UA104" s="10"/>
      <c r="UB104" s="10"/>
      <c r="UC104" s="10"/>
      <c r="UD104" s="10"/>
      <c r="UE104" s="10"/>
      <c r="UF104" s="10"/>
      <c r="UG104" s="10"/>
      <c r="UH104" s="10"/>
      <c r="UI104" s="10"/>
      <c r="UJ104" s="10"/>
      <c r="UK104" s="10"/>
      <c r="UL104" s="10"/>
      <c r="UM104" s="10"/>
      <c r="UN104" s="10"/>
      <c r="UO104" s="10"/>
      <c r="UP104" s="10"/>
      <c r="UQ104" s="10"/>
      <c r="UR104" s="10"/>
      <c r="US104" s="10"/>
      <c r="UT104" s="10"/>
      <c r="UU104" s="10"/>
      <c r="UV104" s="10"/>
      <c r="UW104" s="10"/>
      <c r="UX104" s="10"/>
      <c r="UY104" s="10"/>
      <c r="UZ104" s="10"/>
      <c r="VA104" s="10"/>
      <c r="VB104" s="10"/>
      <c r="VC104" s="10"/>
      <c r="VD104" s="10"/>
      <c r="VE104" s="10"/>
      <c r="VF104" s="10"/>
      <c r="VG104" s="10"/>
      <c r="VH104" s="10"/>
      <c r="VI104" s="10"/>
      <c r="VJ104" s="10"/>
      <c r="VK104" s="10"/>
      <c r="VL104" s="10"/>
      <c r="VM104" s="10"/>
      <c r="VN104" s="10"/>
      <c r="VO104" s="10"/>
      <c r="VP104" s="10"/>
      <c r="VQ104" s="10"/>
      <c r="VR104" s="10"/>
      <c r="VS104" s="10"/>
      <c r="VT104" s="10"/>
      <c r="VU104" s="10"/>
      <c r="VV104" s="10"/>
      <c r="VW104" s="10"/>
      <c r="VX104" s="10"/>
      <c r="VY104" s="10"/>
      <c r="VZ104" s="10"/>
      <c r="WA104" s="10"/>
      <c r="WB104" s="10"/>
      <c r="WC104" s="10"/>
      <c r="WD104" s="10"/>
      <c r="WE104" s="10"/>
      <c r="WF104" s="10"/>
      <c r="WG104" s="10"/>
      <c r="WH104" s="10"/>
      <c r="WI104" s="10"/>
      <c r="WJ104" s="10"/>
      <c r="WK104" s="10"/>
      <c r="WL104" s="10"/>
      <c r="WM104" s="10"/>
      <c r="WN104" s="10"/>
      <c r="WO104" s="10"/>
      <c r="WP104" s="10"/>
      <c r="WQ104" s="10"/>
      <c r="WR104" s="10"/>
      <c r="WS104" s="10"/>
      <c r="WT104" s="10"/>
      <c r="WU104" s="10"/>
      <c r="WV104" s="10"/>
      <c r="WW104" s="10"/>
      <c r="WX104" s="10"/>
      <c r="WY104" s="10"/>
      <c r="WZ104" s="10"/>
      <c r="XA104" s="10"/>
      <c r="XB104" s="10"/>
      <c r="XC104" s="10"/>
      <c r="XD104" s="10"/>
      <c r="XE104" s="10"/>
      <c r="XF104" s="10"/>
      <c r="XG104" s="10"/>
      <c r="XH104" s="10"/>
      <c r="XI104" s="10"/>
      <c r="XJ104" s="10"/>
      <c r="XK104" s="10"/>
      <c r="XL104" s="10"/>
      <c r="XM104" s="10"/>
      <c r="XN104" s="10"/>
      <c r="XO104" s="10"/>
      <c r="XP104" s="10"/>
      <c r="XQ104" s="10"/>
      <c r="XR104" s="10"/>
      <c r="XS104" s="10"/>
      <c r="XT104" s="10"/>
      <c r="XU104" s="10"/>
      <c r="XV104" s="10"/>
      <c r="XW104" s="10"/>
      <c r="XX104" s="10"/>
      <c r="XY104" s="10"/>
      <c r="XZ104" s="10"/>
      <c r="YA104" s="10"/>
      <c r="YB104" s="10"/>
      <c r="YC104" s="10"/>
      <c r="YD104" s="10"/>
      <c r="YE104" s="10"/>
      <c r="YF104" s="10"/>
      <c r="YG104" s="10"/>
      <c r="YH104" s="10"/>
      <c r="YI104" s="10"/>
      <c r="YJ104" s="10"/>
      <c r="YK104" s="10"/>
      <c r="YL104" s="10"/>
      <c r="YM104" s="10"/>
      <c r="YN104" s="10"/>
      <c r="YO104" s="10"/>
      <c r="YP104" s="10"/>
      <c r="YQ104" s="10"/>
      <c r="YR104" s="10"/>
      <c r="YS104" s="10"/>
      <c r="YT104" s="10"/>
      <c r="YU104" s="10"/>
      <c r="YV104" s="10"/>
      <c r="YW104" s="10"/>
      <c r="YX104" s="10"/>
      <c r="YY104" s="10"/>
      <c r="YZ104" s="10"/>
      <c r="ZA104" s="10"/>
      <c r="ZB104" s="10"/>
      <c r="ZC104" s="10"/>
      <c r="ZD104" s="10"/>
      <c r="ZE104" s="10"/>
      <c r="ZF104" s="10"/>
      <c r="ZG104" s="10"/>
      <c r="ZH104" s="10"/>
      <c r="ZI104" s="10"/>
      <c r="ZJ104" s="10"/>
      <c r="ZK104" s="10"/>
      <c r="ZL104" s="10"/>
      <c r="ZM104" s="10"/>
      <c r="ZN104" s="10"/>
      <c r="ZO104" s="10"/>
      <c r="ZP104" s="10"/>
      <c r="ZQ104" s="10"/>
      <c r="ZR104" s="10"/>
      <c r="ZS104" s="10"/>
      <c r="ZT104" s="10"/>
      <c r="ZU104" s="10"/>
      <c r="ZV104" s="10"/>
      <c r="ZW104" s="10"/>
      <c r="ZX104" s="10"/>
      <c r="ZY104" s="10"/>
      <c r="ZZ104" s="10"/>
      <c r="AAA104" s="10"/>
      <c r="AAB104" s="10"/>
      <c r="AAC104" s="10"/>
      <c r="AAD104" s="10"/>
      <c r="AAE104" s="10"/>
      <c r="AAF104" s="10"/>
      <c r="AAG104" s="10"/>
      <c r="AAH104" s="10"/>
      <c r="AAI104" s="10"/>
      <c r="AAJ104" s="10"/>
      <c r="AAK104" s="10"/>
      <c r="AAL104" s="10"/>
      <c r="AAM104" s="10"/>
      <c r="AAN104" s="10"/>
      <c r="AAO104" s="10"/>
      <c r="AAP104" s="10"/>
      <c r="AAQ104" s="10"/>
      <c r="AAR104" s="10"/>
      <c r="AAS104" s="10"/>
      <c r="AAT104" s="10"/>
      <c r="AAU104" s="10"/>
      <c r="AAV104" s="10"/>
      <c r="AAW104" s="10"/>
      <c r="AAX104" s="10"/>
      <c r="AAY104" s="10"/>
      <c r="AAZ104" s="10"/>
      <c r="ABA104" s="10"/>
      <c r="ABB104" s="10"/>
      <c r="ABC104" s="10"/>
      <c r="ABD104" s="10"/>
      <c r="ABE104" s="10"/>
      <c r="ABF104" s="10"/>
      <c r="ABG104" s="10"/>
      <c r="ABH104" s="10"/>
      <c r="ABI104" s="10"/>
      <c r="ABJ104" s="10"/>
      <c r="ABK104" s="10"/>
      <c r="ABL104" s="10"/>
      <c r="ABM104" s="10"/>
      <c r="ABN104" s="10"/>
      <c r="ABO104" s="10"/>
      <c r="ABP104" s="10"/>
      <c r="ABQ104" s="10"/>
      <c r="ABR104" s="10"/>
      <c r="ABS104" s="10"/>
      <c r="ABT104" s="10"/>
      <c r="ABU104" s="10"/>
      <c r="ABV104" s="10"/>
      <c r="ABW104" s="10"/>
      <c r="ABX104" s="10"/>
      <c r="ABY104" s="10"/>
      <c r="ABZ104" s="10"/>
      <c r="ACA104" s="10"/>
      <c r="ACB104" s="10"/>
      <c r="ACC104" s="10"/>
      <c r="ACD104" s="10"/>
      <c r="ACE104" s="10"/>
      <c r="ACF104" s="10"/>
      <c r="ACG104" s="10"/>
      <c r="ACH104" s="10"/>
      <c r="ACI104" s="10"/>
      <c r="ACJ104" s="10"/>
      <c r="ACK104" s="10"/>
      <c r="ACL104" s="10"/>
      <c r="ACM104" s="10"/>
      <c r="ACN104" s="10"/>
      <c r="ACO104" s="10"/>
      <c r="ACP104" s="10"/>
      <c r="ACQ104" s="10"/>
      <c r="ACR104" s="10"/>
      <c r="ACS104" s="10"/>
      <c r="ACT104" s="10"/>
      <c r="ACU104" s="10"/>
      <c r="ACV104" s="10"/>
      <c r="ACW104" s="10"/>
      <c r="ACX104" s="10"/>
      <c r="ACY104" s="10"/>
      <c r="ACZ104" s="10"/>
      <c r="ADA104" s="10"/>
      <c r="ADB104" s="10"/>
      <c r="ADC104" s="10"/>
      <c r="ADD104" s="10"/>
      <c r="ADE104" s="10"/>
      <c r="ADF104" s="10"/>
      <c r="ADG104" s="10"/>
      <c r="ADH104" s="10"/>
      <c r="ADI104" s="10"/>
      <c r="ADJ104" s="10"/>
      <c r="ADK104" s="10"/>
      <c r="ADL104" s="10"/>
      <c r="ADM104" s="10"/>
      <c r="ADN104" s="10"/>
      <c r="ADO104" s="10"/>
      <c r="ADP104" s="10"/>
      <c r="ADQ104" s="10"/>
      <c r="ADR104" s="10"/>
      <c r="ADS104" s="10"/>
      <c r="ADT104" s="10"/>
      <c r="ADU104" s="10"/>
      <c r="ADV104" s="10"/>
      <c r="ADW104" s="10"/>
      <c r="ADX104" s="10"/>
      <c r="ADY104" s="10"/>
      <c r="ADZ104" s="10"/>
      <c r="AEA104" s="10"/>
      <c r="AEB104" s="10"/>
      <c r="AEC104" s="10"/>
      <c r="AED104" s="10"/>
      <c r="AEE104" s="10"/>
      <c r="AEF104" s="10"/>
      <c r="AEG104" s="10"/>
      <c r="AEH104" s="10"/>
      <c r="AEI104" s="10"/>
      <c r="AEJ104" s="10"/>
      <c r="AEK104" s="10"/>
      <c r="AEL104" s="10"/>
      <c r="AEM104" s="10"/>
      <c r="AEN104" s="10"/>
      <c r="AEO104" s="10"/>
      <c r="AEP104" s="10"/>
      <c r="AEQ104" s="10"/>
      <c r="AER104" s="10"/>
      <c r="AES104" s="10"/>
      <c r="AET104" s="10"/>
      <c r="AEU104" s="10"/>
      <c r="AEV104" s="10"/>
      <c r="AEW104" s="10"/>
      <c r="AEX104" s="10"/>
      <c r="AEY104" s="10"/>
      <c r="AEZ104" s="10"/>
      <c r="AFA104" s="10"/>
      <c r="AFB104" s="10"/>
      <c r="AFC104" s="10"/>
      <c r="AFD104" s="10"/>
      <c r="AFE104" s="10"/>
      <c r="AFF104" s="10"/>
      <c r="AFG104" s="10"/>
      <c r="AFH104" s="10"/>
      <c r="AFI104" s="10"/>
      <c r="AFJ104" s="10"/>
      <c r="AFK104" s="10"/>
      <c r="AFL104" s="10"/>
      <c r="AFM104" s="10"/>
      <c r="AFN104" s="10"/>
      <c r="AFO104" s="10"/>
      <c r="AFP104" s="10"/>
      <c r="AFQ104" s="10"/>
      <c r="AFR104" s="10"/>
      <c r="AFS104" s="10"/>
      <c r="AFT104" s="10"/>
      <c r="AFU104" s="10"/>
      <c r="AFV104" s="10"/>
      <c r="AFW104" s="10"/>
      <c r="AFX104" s="10"/>
      <c r="AFY104" s="10"/>
      <c r="AFZ104" s="10"/>
      <c r="AGA104" s="10"/>
      <c r="AGB104" s="10"/>
      <c r="AGC104" s="10"/>
      <c r="AGD104" s="10"/>
      <c r="AGE104" s="10"/>
      <c r="AGF104" s="10"/>
      <c r="AGG104" s="10"/>
      <c r="AGH104" s="10"/>
      <c r="AGI104" s="10"/>
      <c r="AGJ104" s="10"/>
      <c r="AGK104" s="10"/>
      <c r="AGL104" s="10"/>
      <c r="AGM104" s="10"/>
      <c r="AGN104" s="10"/>
      <c r="AGO104" s="10"/>
      <c r="AGP104" s="10"/>
      <c r="AGQ104" s="10"/>
      <c r="AGR104" s="10"/>
      <c r="AGS104" s="10"/>
      <c r="AGT104" s="10"/>
      <c r="AGU104" s="10"/>
      <c r="AGV104" s="10"/>
      <c r="AGW104" s="10"/>
      <c r="AGX104" s="10"/>
      <c r="AGY104" s="10"/>
      <c r="AGZ104" s="10"/>
      <c r="AHA104" s="10"/>
      <c r="AHB104" s="10"/>
      <c r="AHC104" s="10"/>
      <c r="AHD104" s="10"/>
      <c r="AHE104" s="10"/>
      <c r="AHF104" s="10"/>
      <c r="AHG104" s="10"/>
      <c r="AHH104" s="10"/>
      <c r="AHI104" s="10"/>
      <c r="AHJ104" s="10"/>
      <c r="AHK104" s="10"/>
      <c r="AHL104" s="10"/>
      <c r="AHM104" s="10"/>
      <c r="AHN104" s="10"/>
      <c r="AHO104" s="10"/>
      <c r="AHP104" s="10"/>
      <c r="AHQ104" s="10"/>
      <c r="AHR104" s="10"/>
      <c r="AHS104" s="10"/>
      <c r="AHT104" s="10"/>
      <c r="AHU104" s="10"/>
      <c r="AHV104" s="10"/>
      <c r="AHW104" s="10"/>
      <c r="AHX104" s="10"/>
      <c r="AHY104" s="10"/>
      <c r="AHZ104" s="10"/>
      <c r="AIA104" s="10"/>
      <c r="AIB104" s="10"/>
      <c r="AIC104" s="10"/>
      <c r="AID104" s="10"/>
      <c r="AIE104" s="10"/>
      <c r="AIF104" s="10"/>
      <c r="AIG104" s="10"/>
      <c r="AIH104" s="10"/>
      <c r="AII104" s="10"/>
      <c r="AIJ104" s="10"/>
      <c r="AIK104" s="10"/>
      <c r="AIL104" s="10"/>
      <c r="AIM104" s="10"/>
      <c r="AIN104" s="10"/>
      <c r="AIO104" s="10"/>
      <c r="AIP104" s="10"/>
      <c r="AIQ104" s="10"/>
      <c r="AIR104" s="10"/>
      <c r="AIS104" s="10"/>
      <c r="AIT104" s="10"/>
      <c r="AIU104" s="10"/>
      <c r="AIV104" s="10"/>
      <c r="AIW104" s="10"/>
      <c r="AIX104" s="10"/>
      <c r="AIY104" s="10"/>
      <c r="AIZ104" s="10"/>
      <c r="AJA104" s="10"/>
      <c r="AJB104" s="10"/>
      <c r="AJC104" s="10"/>
      <c r="AJD104" s="10"/>
      <c r="AJE104" s="10"/>
      <c r="AJF104" s="10"/>
      <c r="AJG104" s="10"/>
      <c r="AJH104" s="10"/>
      <c r="AJI104" s="10"/>
      <c r="AJJ104" s="10"/>
      <c r="AJK104" s="10"/>
      <c r="AJL104" s="10"/>
      <c r="AJM104" s="10"/>
      <c r="AJN104" s="10"/>
      <c r="AJO104" s="10"/>
      <c r="AJP104" s="10"/>
      <c r="AJQ104" s="10"/>
      <c r="AJR104" s="10"/>
      <c r="AJS104" s="10"/>
      <c r="AJT104" s="10"/>
      <c r="AJU104" s="10"/>
      <c r="AJV104" s="10"/>
      <c r="AJW104" s="10"/>
      <c r="AJX104" s="10"/>
      <c r="AJY104" s="10"/>
      <c r="AJZ104" s="10"/>
      <c r="AKA104" s="10"/>
      <c r="AKB104" s="10"/>
      <c r="AKC104" s="10"/>
      <c r="AKD104" s="10"/>
      <c r="AKE104" s="10"/>
      <c r="AKF104" s="10"/>
      <c r="AKG104" s="10"/>
      <c r="AKH104" s="10"/>
      <c r="AKI104" s="10"/>
      <c r="AKJ104" s="10"/>
      <c r="AKK104" s="10"/>
      <c r="AKL104" s="10"/>
      <c r="AKM104" s="10"/>
      <c r="AKN104" s="10"/>
      <c r="AKO104" s="10"/>
      <c r="AKP104" s="10"/>
      <c r="AKQ104" s="10"/>
      <c r="AKR104" s="10"/>
      <c r="AKS104" s="10"/>
      <c r="AKT104" s="10"/>
      <c r="AKU104" s="10"/>
      <c r="AKV104" s="10"/>
      <c r="AKW104" s="10"/>
      <c r="AKX104" s="10"/>
      <c r="AKY104" s="10"/>
      <c r="AKZ104" s="10"/>
      <c r="ALA104" s="10"/>
      <c r="ALB104" s="10"/>
      <c r="ALC104" s="10"/>
      <c r="ALD104" s="10"/>
      <c r="ALE104" s="10"/>
      <c r="ALF104" s="10"/>
      <c r="ALG104" s="10"/>
      <c r="ALH104" s="10"/>
      <c r="ALI104" s="10"/>
      <c r="ALJ104" s="10"/>
      <c r="ALK104" s="10"/>
      <c r="ALL104" s="10"/>
      <c r="ALM104" s="10"/>
      <c r="ALN104" s="10"/>
      <c r="ALO104" s="10"/>
      <c r="ALP104" s="10"/>
      <c r="ALQ104" s="10"/>
      <c r="ALR104" s="10"/>
      <c r="ALS104" s="10"/>
      <c r="ALT104" s="10"/>
      <c r="ALU104" s="10"/>
      <c r="ALV104" s="10"/>
      <c r="ALW104" s="10"/>
      <c r="ALX104" s="10"/>
      <c r="ALY104" s="10"/>
      <c r="ALZ104" s="10"/>
      <c r="AMA104" s="10"/>
      <c r="AMB104" s="10"/>
      <c r="AMC104" s="10"/>
      <c r="AMD104" s="10"/>
      <c r="AME104" s="10"/>
      <c r="AMF104" s="10"/>
      <c r="AMG104" s="10"/>
      <c r="AMH104" s="10"/>
      <c r="AMI104" s="10"/>
      <c r="AMJ104" s="10"/>
      <c r="AMK104" s="10"/>
      <c r="AML104" s="10"/>
      <c r="AMM104" s="10"/>
      <c r="AMN104" s="10"/>
      <c r="AMO104" s="10"/>
      <c r="AMP104" s="10"/>
      <c r="AMQ104" s="10"/>
      <c r="AMR104" s="10"/>
      <c r="AMS104" s="10"/>
      <c r="AMT104" s="10"/>
      <c r="AMU104" s="10"/>
      <c r="AMV104" s="10"/>
      <c r="AMW104" s="10"/>
      <c r="AMX104" s="10"/>
      <c r="AMY104" s="10"/>
      <c r="AMZ104" s="10"/>
      <c r="ANA104" s="10"/>
      <c r="ANB104" s="10"/>
      <c r="ANC104" s="10"/>
      <c r="AND104" s="10"/>
      <c r="ANE104" s="10"/>
      <c r="ANF104" s="10"/>
      <c r="ANG104" s="10"/>
      <c r="ANH104" s="10"/>
      <c r="ANI104" s="10"/>
      <c r="ANJ104" s="10"/>
      <c r="ANK104" s="10"/>
      <c r="ANL104" s="10"/>
      <c r="ANM104" s="10"/>
      <c r="ANN104" s="10"/>
      <c r="ANO104" s="10"/>
      <c r="ANP104" s="10"/>
      <c r="ANQ104" s="10"/>
      <c r="ANR104" s="10"/>
      <c r="ANS104" s="10"/>
      <c r="ANT104" s="10"/>
      <c r="ANU104" s="10"/>
      <c r="ANV104" s="10"/>
      <c r="ANW104" s="10"/>
      <c r="ANX104" s="10"/>
      <c r="ANY104" s="10"/>
      <c r="ANZ104" s="10"/>
      <c r="AOA104" s="10"/>
      <c r="AOB104" s="10"/>
      <c r="AOC104" s="10"/>
      <c r="AOD104" s="10"/>
      <c r="AOE104" s="10"/>
      <c r="AOF104" s="10"/>
      <c r="AOG104" s="10"/>
      <c r="AOH104" s="10"/>
      <c r="AOI104" s="10"/>
      <c r="AOJ104" s="10"/>
      <c r="AOK104" s="10"/>
      <c r="AOL104" s="10"/>
      <c r="AOM104" s="10"/>
      <c r="AON104" s="10"/>
      <c r="AOO104" s="10"/>
      <c r="AOP104" s="10"/>
      <c r="AOQ104" s="10"/>
      <c r="AOR104" s="10"/>
      <c r="AOS104" s="10"/>
      <c r="AOT104" s="10"/>
      <c r="AOU104" s="10"/>
      <c r="AOV104" s="10"/>
      <c r="AOW104" s="10"/>
      <c r="AOX104" s="10"/>
      <c r="AOY104" s="10"/>
      <c r="AOZ104" s="10"/>
      <c r="APA104" s="10"/>
      <c r="APB104" s="10"/>
      <c r="APC104" s="10"/>
      <c r="APD104" s="10"/>
      <c r="APE104" s="10"/>
      <c r="APF104" s="10"/>
      <c r="APG104" s="10"/>
      <c r="APH104" s="10"/>
      <c r="API104" s="10"/>
      <c r="APJ104" s="10"/>
      <c r="APK104" s="10"/>
      <c r="APL104" s="10"/>
      <c r="APM104" s="10"/>
      <c r="APN104" s="10"/>
      <c r="APO104" s="10"/>
      <c r="APP104" s="10"/>
      <c r="APQ104" s="10"/>
      <c r="APR104" s="10"/>
      <c r="APS104" s="10"/>
      <c r="APT104" s="10"/>
      <c r="APU104" s="10"/>
      <c r="APV104" s="10"/>
      <c r="APW104" s="10"/>
      <c r="APX104" s="10"/>
      <c r="APY104" s="10"/>
      <c r="APZ104" s="10"/>
      <c r="AQA104" s="10"/>
      <c r="AQB104" s="10"/>
      <c r="AQC104" s="10"/>
      <c r="AQD104" s="10"/>
      <c r="AQE104" s="10"/>
      <c r="AQF104" s="10"/>
      <c r="AQG104" s="10"/>
      <c r="AQH104" s="10"/>
      <c r="AQI104" s="10"/>
      <c r="AQJ104" s="10"/>
      <c r="AQK104" s="10"/>
      <c r="AQL104" s="10"/>
      <c r="AQM104" s="10"/>
      <c r="AQN104" s="10"/>
      <c r="AQO104" s="10"/>
      <c r="AQP104" s="10"/>
      <c r="AQQ104" s="10"/>
      <c r="AQR104" s="10"/>
      <c r="AQS104" s="10"/>
      <c r="AQT104" s="10"/>
      <c r="AQU104" s="10"/>
      <c r="AQV104" s="10"/>
      <c r="AQW104" s="10"/>
      <c r="AQX104" s="10"/>
      <c r="AQY104" s="10"/>
      <c r="AQZ104" s="10"/>
      <c r="ARA104" s="10"/>
      <c r="ARB104" s="10"/>
      <c r="ARC104" s="10"/>
      <c r="ARD104" s="10"/>
      <c r="ARE104" s="10"/>
      <c r="ARF104" s="10"/>
      <c r="ARG104" s="10"/>
      <c r="ARH104" s="10"/>
      <c r="ARI104" s="10"/>
      <c r="ARJ104" s="10"/>
      <c r="ARK104" s="10"/>
      <c r="ARL104" s="10"/>
      <c r="ARM104" s="10"/>
      <c r="ARN104" s="10"/>
      <c r="ARO104" s="10"/>
      <c r="ARP104" s="10"/>
      <c r="ARQ104" s="10"/>
      <c r="ARR104" s="10"/>
      <c r="ARS104" s="10"/>
      <c r="ART104" s="10"/>
      <c r="ARU104" s="10"/>
      <c r="ARV104" s="10"/>
      <c r="ARW104" s="10"/>
      <c r="ARX104" s="10"/>
      <c r="ARY104" s="10"/>
      <c r="ARZ104" s="10"/>
      <c r="ASA104" s="10"/>
      <c r="ASB104" s="10"/>
      <c r="ASC104" s="10"/>
      <c r="ASD104" s="10"/>
      <c r="ASE104" s="10"/>
      <c r="ASF104" s="10"/>
      <c r="ASG104" s="10"/>
      <c r="ASH104" s="10"/>
      <c r="ASI104" s="10"/>
      <c r="ASJ104" s="10"/>
      <c r="ASK104" s="10"/>
      <c r="ASL104" s="10"/>
      <c r="ASM104" s="10"/>
      <c r="ASN104" s="10"/>
      <c r="ASO104" s="10"/>
      <c r="ASP104" s="10"/>
      <c r="ASQ104" s="10"/>
      <c r="ASR104" s="10"/>
      <c r="ASS104" s="10"/>
      <c r="AST104" s="10"/>
      <c r="ASU104" s="10"/>
      <c r="ASV104" s="10"/>
      <c r="ASW104" s="10"/>
      <c r="ASX104" s="10"/>
      <c r="ASY104" s="10"/>
      <c r="ASZ104" s="10"/>
      <c r="ATA104" s="10"/>
      <c r="ATB104" s="10"/>
      <c r="ATC104" s="10"/>
      <c r="ATD104" s="10"/>
      <c r="ATE104" s="10"/>
      <c r="ATF104" s="10"/>
      <c r="ATG104" s="10"/>
      <c r="ATH104" s="10"/>
      <c r="ATI104" s="10"/>
      <c r="ATJ104" s="10"/>
      <c r="ATK104" s="10"/>
      <c r="ATL104" s="10"/>
      <c r="ATM104" s="10"/>
      <c r="ATN104" s="10"/>
      <c r="ATO104" s="10"/>
      <c r="ATP104" s="10"/>
      <c r="ATQ104" s="10"/>
      <c r="ATR104" s="10"/>
      <c r="ATS104" s="10"/>
      <c r="ATT104" s="10"/>
      <c r="ATU104" s="10"/>
      <c r="ATV104" s="10"/>
      <c r="ATW104" s="10"/>
      <c r="ATX104" s="10"/>
      <c r="ATY104" s="10"/>
      <c r="ATZ104" s="10"/>
      <c r="AUA104" s="10"/>
      <c r="AUB104" s="10"/>
      <c r="AUC104" s="10"/>
      <c r="AUD104" s="10"/>
      <c r="AUE104" s="10"/>
      <c r="AUF104" s="10"/>
      <c r="AUG104" s="10"/>
      <c r="AUH104" s="10"/>
      <c r="AUI104" s="10"/>
      <c r="AUJ104" s="10"/>
      <c r="AUK104" s="10"/>
      <c r="AUL104" s="10"/>
      <c r="AUM104" s="10"/>
      <c r="AUN104" s="10"/>
      <c r="AUO104" s="10"/>
      <c r="AUP104" s="10"/>
      <c r="AUQ104" s="10"/>
      <c r="AUR104" s="10"/>
      <c r="AUS104" s="10"/>
      <c r="AUT104" s="10"/>
      <c r="AUU104" s="10"/>
      <c r="AUV104" s="10"/>
      <c r="AUW104" s="10"/>
      <c r="AUX104" s="10"/>
      <c r="AUY104" s="10"/>
      <c r="AUZ104" s="10"/>
      <c r="AVA104" s="10"/>
      <c r="AVB104" s="10"/>
      <c r="AVC104" s="10"/>
      <c r="AVD104" s="10"/>
      <c r="AVE104" s="10"/>
      <c r="AVF104" s="10"/>
      <c r="AVG104" s="10"/>
      <c r="AVH104" s="10"/>
      <c r="AVI104" s="10"/>
      <c r="AVJ104" s="10"/>
      <c r="AVK104" s="10"/>
      <c r="AVL104" s="10"/>
      <c r="AVM104" s="10"/>
      <c r="AVN104" s="10"/>
      <c r="AVO104" s="10"/>
      <c r="AVP104" s="10"/>
      <c r="AVQ104" s="10"/>
      <c r="AVR104" s="10"/>
      <c r="AVS104" s="10"/>
      <c r="AVT104" s="10"/>
      <c r="AVU104" s="10"/>
      <c r="AVV104" s="10"/>
      <c r="AVW104" s="10"/>
      <c r="AVX104" s="10"/>
      <c r="AVY104" s="10"/>
      <c r="AVZ104" s="10"/>
      <c r="AWA104" s="10"/>
      <c r="AWB104" s="10"/>
      <c r="AWC104" s="10"/>
      <c r="AWD104" s="10"/>
      <c r="AWE104" s="10"/>
      <c r="AWF104" s="10"/>
      <c r="AWG104" s="10"/>
      <c r="AWH104" s="10"/>
      <c r="AWI104" s="10"/>
      <c r="AWJ104" s="10"/>
      <c r="AWK104" s="10"/>
      <c r="AWL104" s="10"/>
      <c r="AWM104" s="10"/>
      <c r="AWN104" s="10"/>
      <c r="AWO104" s="10"/>
      <c r="AWP104" s="10"/>
      <c r="AWQ104" s="10"/>
      <c r="AWR104" s="10"/>
      <c r="AWS104" s="10"/>
      <c r="AWT104" s="10"/>
      <c r="AWU104" s="10"/>
      <c r="AWV104" s="10"/>
      <c r="AWW104" s="10"/>
      <c r="AWX104" s="10"/>
      <c r="AWY104" s="10"/>
      <c r="AWZ104" s="10"/>
      <c r="AXA104" s="10"/>
      <c r="AXB104" s="10"/>
      <c r="AXC104" s="10"/>
      <c r="AXD104" s="10"/>
      <c r="AXE104" s="10"/>
      <c r="AXF104" s="10"/>
      <c r="AXG104" s="10"/>
      <c r="AXH104" s="10"/>
      <c r="AXI104" s="10"/>
      <c r="AXJ104" s="10"/>
      <c r="AXK104" s="10"/>
      <c r="AXL104" s="10"/>
      <c r="AXM104" s="10"/>
      <c r="AXN104" s="10"/>
      <c r="AXO104" s="10"/>
      <c r="AXP104" s="10"/>
      <c r="AXQ104" s="10"/>
      <c r="AXR104" s="10"/>
      <c r="AXS104" s="10"/>
      <c r="AXT104" s="10"/>
      <c r="AXU104" s="10"/>
      <c r="AXV104" s="10"/>
      <c r="AXW104" s="10"/>
      <c r="AXX104" s="10"/>
      <c r="AXY104" s="10"/>
      <c r="AXZ104" s="10"/>
      <c r="AYA104" s="10"/>
      <c r="AYB104" s="10"/>
      <c r="AYC104" s="10"/>
      <c r="AYD104" s="10"/>
      <c r="AYE104" s="10"/>
      <c r="AYF104" s="10"/>
      <c r="AYG104" s="10"/>
      <c r="AYH104" s="10"/>
      <c r="AYI104" s="10"/>
      <c r="AYJ104" s="10"/>
      <c r="AYK104" s="10"/>
      <c r="AYL104" s="10"/>
      <c r="AYM104" s="10"/>
      <c r="AYN104" s="10"/>
      <c r="AYO104" s="10"/>
      <c r="AYP104" s="10"/>
      <c r="AYQ104" s="10"/>
      <c r="AYR104" s="10"/>
      <c r="AYS104" s="10"/>
      <c r="AYT104" s="10"/>
      <c r="AYU104" s="10"/>
      <c r="AYV104" s="10"/>
      <c r="AYW104" s="10"/>
      <c r="AYX104" s="10"/>
      <c r="AYY104" s="10"/>
      <c r="AYZ104" s="10"/>
      <c r="AZA104" s="10"/>
      <c r="AZB104" s="10"/>
      <c r="AZC104" s="10"/>
      <c r="AZD104" s="10"/>
      <c r="AZE104" s="10"/>
      <c r="AZF104" s="10"/>
      <c r="AZG104" s="10"/>
      <c r="AZH104" s="10"/>
      <c r="AZI104" s="10"/>
      <c r="AZJ104" s="10"/>
      <c r="AZK104" s="10"/>
      <c r="AZL104" s="10"/>
      <c r="AZM104" s="10"/>
      <c r="AZN104" s="10"/>
      <c r="AZO104" s="10"/>
      <c r="AZP104" s="10"/>
      <c r="AZQ104" s="10"/>
      <c r="AZR104" s="10"/>
      <c r="AZS104" s="10"/>
      <c r="AZT104" s="10"/>
      <c r="AZU104" s="10"/>
      <c r="AZV104" s="10"/>
      <c r="AZW104" s="10"/>
      <c r="AZX104" s="10"/>
      <c r="AZY104" s="10"/>
      <c r="AZZ104" s="10"/>
      <c r="BAA104" s="10"/>
      <c r="BAB104" s="10"/>
      <c r="BAC104" s="10"/>
      <c r="BAD104" s="10"/>
      <c r="BAE104" s="10"/>
      <c r="BAF104" s="10"/>
      <c r="BAG104" s="10"/>
      <c r="BAH104" s="10"/>
      <c r="BAI104" s="10"/>
      <c r="BAJ104" s="10"/>
      <c r="BAK104" s="10"/>
      <c r="BAL104" s="10"/>
      <c r="BAM104" s="10"/>
      <c r="BAN104" s="10"/>
      <c r="BAO104" s="10"/>
      <c r="BAP104" s="10"/>
      <c r="BAQ104" s="10"/>
      <c r="BAR104" s="10"/>
      <c r="BAS104" s="10"/>
      <c r="BAT104" s="10"/>
      <c r="BAU104" s="10"/>
      <c r="BAV104" s="10"/>
      <c r="BAW104" s="10"/>
      <c r="BAX104" s="10"/>
      <c r="BAY104" s="10"/>
      <c r="BAZ104" s="10"/>
      <c r="BBA104" s="10"/>
      <c r="BBB104" s="10"/>
      <c r="BBC104" s="10"/>
      <c r="BBD104" s="10"/>
      <c r="BBE104" s="10"/>
      <c r="BBF104" s="10"/>
      <c r="BBG104" s="10"/>
      <c r="BBH104" s="10"/>
      <c r="BBI104" s="10"/>
      <c r="BBJ104" s="10"/>
      <c r="BBK104" s="10"/>
      <c r="BBL104" s="10"/>
      <c r="BBM104" s="10"/>
      <c r="BBN104" s="10"/>
      <c r="BBO104" s="10"/>
      <c r="BBP104" s="10"/>
      <c r="BBQ104" s="10"/>
      <c r="BBR104" s="10"/>
      <c r="BBS104" s="10"/>
      <c r="BBT104" s="10"/>
      <c r="BBU104" s="10"/>
      <c r="BBV104" s="10"/>
      <c r="BBW104" s="10"/>
      <c r="BBX104" s="10"/>
      <c r="BBY104" s="10"/>
      <c r="BBZ104" s="10"/>
      <c r="BCA104" s="10"/>
      <c r="BCB104" s="10"/>
      <c r="BCC104" s="10"/>
      <c r="BCD104" s="10"/>
      <c r="BCE104" s="10"/>
      <c r="BCF104" s="10"/>
      <c r="BCG104" s="10"/>
      <c r="BCH104" s="10"/>
      <c r="BCI104" s="10"/>
      <c r="BCJ104" s="10"/>
      <c r="BCK104" s="10"/>
      <c r="BCL104" s="10"/>
      <c r="BCM104" s="10"/>
      <c r="BCN104" s="10"/>
      <c r="BCO104" s="10"/>
      <c r="BCP104" s="10"/>
      <c r="BCQ104" s="10"/>
      <c r="BCR104" s="10"/>
      <c r="BCS104" s="10"/>
      <c r="BCT104" s="10"/>
      <c r="BCU104" s="10"/>
      <c r="BCV104" s="10"/>
      <c r="BCW104" s="10"/>
      <c r="BCX104" s="10"/>
      <c r="BCY104" s="10"/>
      <c r="BCZ104" s="10"/>
      <c r="BDA104" s="10"/>
      <c r="BDB104" s="10"/>
      <c r="BDC104" s="10"/>
      <c r="BDD104" s="10"/>
      <c r="BDE104" s="10"/>
      <c r="BDF104" s="10"/>
      <c r="BDG104" s="10"/>
      <c r="BDH104" s="10"/>
      <c r="BDI104" s="10"/>
      <c r="BDJ104" s="10"/>
      <c r="BDK104" s="10"/>
      <c r="BDL104" s="10"/>
      <c r="BDM104" s="10"/>
      <c r="BDN104" s="10"/>
      <c r="BDO104" s="10"/>
      <c r="BDP104" s="10"/>
      <c r="BDQ104" s="10"/>
      <c r="BDR104" s="10"/>
      <c r="BDS104" s="10"/>
      <c r="BDT104" s="10"/>
      <c r="BDU104" s="10"/>
      <c r="BDV104" s="10"/>
      <c r="BDW104" s="10"/>
      <c r="BDX104" s="10"/>
      <c r="BDY104" s="10"/>
      <c r="BDZ104" s="10"/>
      <c r="BEA104" s="10"/>
      <c r="BEB104" s="10"/>
      <c r="BEC104" s="10"/>
      <c r="BED104" s="10"/>
      <c r="BEE104" s="10"/>
      <c r="BEF104" s="10"/>
      <c r="BEG104" s="10"/>
      <c r="BEH104" s="10"/>
      <c r="BEI104" s="10"/>
      <c r="BEJ104" s="10"/>
      <c r="BEK104" s="10"/>
      <c r="BEL104" s="10"/>
      <c r="BEM104" s="10"/>
      <c r="BEN104" s="10"/>
      <c r="BEO104" s="10"/>
      <c r="BEP104" s="10"/>
      <c r="BEQ104" s="10"/>
      <c r="BER104" s="10"/>
      <c r="BES104" s="10"/>
      <c r="BET104" s="10"/>
      <c r="BEU104" s="10"/>
      <c r="BEV104" s="10"/>
      <c r="BEW104" s="10"/>
      <c r="BEX104" s="10"/>
      <c r="BEY104" s="10"/>
      <c r="BEZ104" s="10"/>
      <c r="BFA104" s="10"/>
      <c r="BFB104" s="10"/>
      <c r="BFC104" s="10"/>
      <c r="BFD104" s="10"/>
      <c r="BFE104" s="10"/>
      <c r="BFF104" s="10"/>
      <c r="BFG104" s="10"/>
      <c r="BFH104" s="10"/>
      <c r="BFI104" s="10"/>
      <c r="BFJ104" s="10"/>
      <c r="BFK104" s="10"/>
      <c r="BFL104" s="10"/>
      <c r="BFM104" s="10"/>
      <c r="BFN104" s="10"/>
      <c r="BFO104" s="10"/>
      <c r="BFP104" s="10"/>
      <c r="BFQ104" s="10"/>
      <c r="BFR104" s="10"/>
      <c r="BFS104" s="10"/>
      <c r="BFT104" s="10"/>
      <c r="BFU104" s="10"/>
      <c r="BFV104" s="10"/>
      <c r="BFW104" s="10"/>
      <c r="BFX104" s="10"/>
      <c r="BFY104" s="10"/>
      <c r="BFZ104" s="10"/>
      <c r="BGA104" s="10"/>
      <c r="BGB104" s="10"/>
      <c r="BGC104" s="10"/>
      <c r="BGD104" s="10"/>
      <c r="BGE104" s="10"/>
    </row>
    <row r="105" spans="1:1589" s="22" customFormat="1" ht="36.75" customHeight="1">
      <c r="A105" s="169"/>
      <c r="B105" s="49"/>
      <c r="C105" s="315"/>
      <c r="D105" s="315"/>
      <c r="E105" s="193">
        <v>43466</v>
      </c>
      <c r="F105" s="193">
        <v>43830</v>
      </c>
      <c r="G105" s="93" t="s">
        <v>234</v>
      </c>
      <c r="H105" s="119"/>
      <c r="I105" s="119"/>
      <c r="J105" s="307">
        <v>70220559</v>
      </c>
      <c r="K105" s="117"/>
      <c r="L105" s="119"/>
      <c r="M105" s="117"/>
      <c r="N105" s="125">
        <v>69820627.489999995</v>
      </c>
      <c r="O105" s="119"/>
      <c r="P105" s="119"/>
      <c r="Q105" s="118"/>
      <c r="R105" s="125">
        <v>69820627.489999995</v>
      </c>
      <c r="S105" s="119"/>
      <c r="T105" s="190"/>
      <c r="U105" s="187"/>
      <c r="V105" s="190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  <c r="QV105" s="10"/>
      <c r="QW105" s="10"/>
      <c r="QX105" s="10"/>
      <c r="QY105" s="10"/>
      <c r="QZ105" s="10"/>
      <c r="RA105" s="10"/>
      <c r="RB105" s="10"/>
      <c r="RC105" s="10"/>
      <c r="RD105" s="10"/>
      <c r="RE105" s="10"/>
      <c r="RF105" s="10"/>
      <c r="RG105" s="10"/>
      <c r="RH105" s="10"/>
      <c r="RI105" s="10"/>
      <c r="RJ105" s="10"/>
      <c r="RK105" s="10"/>
      <c r="RL105" s="10"/>
      <c r="RM105" s="10"/>
      <c r="RN105" s="10"/>
      <c r="RO105" s="10"/>
      <c r="RP105" s="10"/>
      <c r="RQ105" s="10"/>
      <c r="RR105" s="10"/>
      <c r="RS105" s="10"/>
      <c r="RT105" s="10"/>
      <c r="RU105" s="10"/>
      <c r="RV105" s="10"/>
      <c r="RW105" s="10"/>
      <c r="RX105" s="10"/>
      <c r="RY105" s="10"/>
      <c r="RZ105" s="10"/>
      <c r="SA105" s="10"/>
      <c r="SB105" s="10"/>
      <c r="SC105" s="10"/>
      <c r="SD105" s="10"/>
      <c r="SE105" s="10"/>
      <c r="SF105" s="10"/>
      <c r="SG105" s="10"/>
      <c r="SH105" s="10"/>
      <c r="SI105" s="10"/>
      <c r="SJ105" s="10"/>
      <c r="SK105" s="10"/>
      <c r="SL105" s="10"/>
      <c r="SM105" s="10"/>
      <c r="SN105" s="10"/>
      <c r="SO105" s="10"/>
      <c r="SP105" s="10"/>
      <c r="SQ105" s="10"/>
      <c r="SR105" s="10"/>
      <c r="SS105" s="10"/>
      <c r="ST105" s="10"/>
      <c r="SU105" s="10"/>
      <c r="SV105" s="10"/>
      <c r="SW105" s="10"/>
      <c r="SX105" s="10"/>
      <c r="SY105" s="10"/>
      <c r="SZ105" s="10"/>
      <c r="TA105" s="10"/>
      <c r="TB105" s="10"/>
      <c r="TC105" s="10"/>
      <c r="TD105" s="10"/>
      <c r="TE105" s="10"/>
      <c r="TF105" s="10"/>
      <c r="TG105" s="10"/>
      <c r="TH105" s="10"/>
      <c r="TI105" s="10"/>
      <c r="TJ105" s="10"/>
      <c r="TK105" s="10"/>
      <c r="TL105" s="10"/>
      <c r="TM105" s="10"/>
      <c r="TN105" s="10"/>
      <c r="TO105" s="10"/>
      <c r="TP105" s="10"/>
      <c r="TQ105" s="10"/>
      <c r="TR105" s="10"/>
      <c r="TS105" s="10"/>
      <c r="TT105" s="10"/>
      <c r="TU105" s="10"/>
      <c r="TV105" s="10"/>
      <c r="TW105" s="10"/>
      <c r="TX105" s="10"/>
      <c r="TY105" s="10"/>
      <c r="TZ105" s="10"/>
      <c r="UA105" s="10"/>
      <c r="UB105" s="10"/>
      <c r="UC105" s="10"/>
      <c r="UD105" s="10"/>
      <c r="UE105" s="10"/>
      <c r="UF105" s="10"/>
      <c r="UG105" s="10"/>
      <c r="UH105" s="10"/>
      <c r="UI105" s="10"/>
      <c r="UJ105" s="10"/>
      <c r="UK105" s="10"/>
      <c r="UL105" s="10"/>
      <c r="UM105" s="10"/>
      <c r="UN105" s="10"/>
      <c r="UO105" s="10"/>
      <c r="UP105" s="10"/>
      <c r="UQ105" s="10"/>
      <c r="UR105" s="10"/>
      <c r="US105" s="10"/>
      <c r="UT105" s="10"/>
      <c r="UU105" s="10"/>
      <c r="UV105" s="10"/>
      <c r="UW105" s="10"/>
      <c r="UX105" s="10"/>
      <c r="UY105" s="10"/>
      <c r="UZ105" s="10"/>
      <c r="VA105" s="10"/>
      <c r="VB105" s="10"/>
      <c r="VC105" s="10"/>
      <c r="VD105" s="10"/>
      <c r="VE105" s="10"/>
      <c r="VF105" s="10"/>
      <c r="VG105" s="10"/>
      <c r="VH105" s="10"/>
      <c r="VI105" s="10"/>
      <c r="VJ105" s="10"/>
      <c r="VK105" s="10"/>
      <c r="VL105" s="10"/>
      <c r="VM105" s="10"/>
      <c r="VN105" s="10"/>
      <c r="VO105" s="10"/>
      <c r="VP105" s="10"/>
      <c r="VQ105" s="10"/>
      <c r="VR105" s="10"/>
      <c r="VS105" s="10"/>
      <c r="VT105" s="10"/>
      <c r="VU105" s="10"/>
      <c r="VV105" s="10"/>
      <c r="VW105" s="10"/>
      <c r="VX105" s="10"/>
      <c r="VY105" s="10"/>
      <c r="VZ105" s="10"/>
      <c r="WA105" s="10"/>
      <c r="WB105" s="10"/>
      <c r="WC105" s="10"/>
      <c r="WD105" s="10"/>
      <c r="WE105" s="10"/>
      <c r="WF105" s="10"/>
      <c r="WG105" s="10"/>
      <c r="WH105" s="10"/>
      <c r="WI105" s="10"/>
      <c r="WJ105" s="10"/>
      <c r="WK105" s="10"/>
      <c r="WL105" s="10"/>
      <c r="WM105" s="10"/>
      <c r="WN105" s="10"/>
      <c r="WO105" s="10"/>
      <c r="WP105" s="10"/>
      <c r="WQ105" s="10"/>
      <c r="WR105" s="10"/>
      <c r="WS105" s="10"/>
      <c r="WT105" s="10"/>
      <c r="WU105" s="10"/>
      <c r="WV105" s="10"/>
      <c r="WW105" s="10"/>
      <c r="WX105" s="10"/>
      <c r="WY105" s="10"/>
      <c r="WZ105" s="10"/>
      <c r="XA105" s="10"/>
      <c r="XB105" s="10"/>
      <c r="XC105" s="10"/>
      <c r="XD105" s="10"/>
      <c r="XE105" s="10"/>
      <c r="XF105" s="10"/>
      <c r="XG105" s="10"/>
      <c r="XH105" s="10"/>
      <c r="XI105" s="10"/>
      <c r="XJ105" s="10"/>
      <c r="XK105" s="10"/>
      <c r="XL105" s="10"/>
      <c r="XM105" s="10"/>
      <c r="XN105" s="10"/>
      <c r="XO105" s="10"/>
      <c r="XP105" s="10"/>
      <c r="XQ105" s="10"/>
      <c r="XR105" s="10"/>
      <c r="XS105" s="10"/>
      <c r="XT105" s="10"/>
      <c r="XU105" s="10"/>
      <c r="XV105" s="10"/>
      <c r="XW105" s="10"/>
      <c r="XX105" s="10"/>
      <c r="XY105" s="10"/>
      <c r="XZ105" s="10"/>
      <c r="YA105" s="10"/>
      <c r="YB105" s="10"/>
      <c r="YC105" s="10"/>
      <c r="YD105" s="10"/>
      <c r="YE105" s="10"/>
      <c r="YF105" s="10"/>
      <c r="YG105" s="10"/>
      <c r="YH105" s="10"/>
      <c r="YI105" s="10"/>
      <c r="YJ105" s="10"/>
      <c r="YK105" s="10"/>
      <c r="YL105" s="10"/>
      <c r="YM105" s="10"/>
      <c r="YN105" s="10"/>
      <c r="YO105" s="10"/>
      <c r="YP105" s="10"/>
      <c r="YQ105" s="10"/>
      <c r="YR105" s="10"/>
      <c r="YS105" s="10"/>
      <c r="YT105" s="10"/>
      <c r="YU105" s="10"/>
      <c r="YV105" s="10"/>
      <c r="YW105" s="10"/>
      <c r="YX105" s="10"/>
      <c r="YY105" s="10"/>
      <c r="YZ105" s="10"/>
      <c r="ZA105" s="10"/>
      <c r="ZB105" s="10"/>
      <c r="ZC105" s="10"/>
      <c r="ZD105" s="10"/>
      <c r="ZE105" s="10"/>
      <c r="ZF105" s="10"/>
      <c r="ZG105" s="10"/>
      <c r="ZH105" s="10"/>
      <c r="ZI105" s="10"/>
      <c r="ZJ105" s="10"/>
      <c r="ZK105" s="10"/>
      <c r="ZL105" s="10"/>
      <c r="ZM105" s="10"/>
      <c r="ZN105" s="10"/>
      <c r="ZO105" s="10"/>
      <c r="ZP105" s="10"/>
      <c r="ZQ105" s="10"/>
      <c r="ZR105" s="10"/>
      <c r="ZS105" s="10"/>
      <c r="ZT105" s="10"/>
      <c r="ZU105" s="10"/>
      <c r="ZV105" s="10"/>
      <c r="ZW105" s="10"/>
      <c r="ZX105" s="10"/>
      <c r="ZY105" s="10"/>
      <c r="ZZ105" s="10"/>
      <c r="AAA105" s="10"/>
      <c r="AAB105" s="10"/>
      <c r="AAC105" s="10"/>
      <c r="AAD105" s="10"/>
      <c r="AAE105" s="10"/>
      <c r="AAF105" s="10"/>
      <c r="AAG105" s="10"/>
      <c r="AAH105" s="10"/>
      <c r="AAI105" s="10"/>
      <c r="AAJ105" s="10"/>
      <c r="AAK105" s="10"/>
      <c r="AAL105" s="10"/>
      <c r="AAM105" s="10"/>
      <c r="AAN105" s="10"/>
      <c r="AAO105" s="10"/>
      <c r="AAP105" s="10"/>
      <c r="AAQ105" s="10"/>
      <c r="AAR105" s="10"/>
      <c r="AAS105" s="10"/>
      <c r="AAT105" s="10"/>
      <c r="AAU105" s="10"/>
      <c r="AAV105" s="10"/>
      <c r="AAW105" s="10"/>
      <c r="AAX105" s="10"/>
      <c r="AAY105" s="10"/>
      <c r="AAZ105" s="10"/>
      <c r="ABA105" s="10"/>
      <c r="ABB105" s="10"/>
      <c r="ABC105" s="10"/>
      <c r="ABD105" s="10"/>
      <c r="ABE105" s="10"/>
      <c r="ABF105" s="10"/>
      <c r="ABG105" s="10"/>
      <c r="ABH105" s="10"/>
      <c r="ABI105" s="10"/>
      <c r="ABJ105" s="10"/>
      <c r="ABK105" s="10"/>
      <c r="ABL105" s="10"/>
      <c r="ABM105" s="10"/>
      <c r="ABN105" s="10"/>
      <c r="ABO105" s="10"/>
      <c r="ABP105" s="10"/>
      <c r="ABQ105" s="10"/>
      <c r="ABR105" s="10"/>
      <c r="ABS105" s="10"/>
      <c r="ABT105" s="10"/>
      <c r="ABU105" s="10"/>
      <c r="ABV105" s="10"/>
      <c r="ABW105" s="10"/>
      <c r="ABX105" s="10"/>
      <c r="ABY105" s="10"/>
      <c r="ABZ105" s="10"/>
      <c r="ACA105" s="10"/>
      <c r="ACB105" s="10"/>
      <c r="ACC105" s="10"/>
      <c r="ACD105" s="10"/>
      <c r="ACE105" s="10"/>
      <c r="ACF105" s="10"/>
      <c r="ACG105" s="10"/>
      <c r="ACH105" s="10"/>
      <c r="ACI105" s="10"/>
      <c r="ACJ105" s="10"/>
      <c r="ACK105" s="10"/>
      <c r="ACL105" s="10"/>
      <c r="ACM105" s="10"/>
      <c r="ACN105" s="10"/>
      <c r="ACO105" s="10"/>
      <c r="ACP105" s="10"/>
      <c r="ACQ105" s="10"/>
      <c r="ACR105" s="10"/>
      <c r="ACS105" s="10"/>
      <c r="ACT105" s="10"/>
      <c r="ACU105" s="10"/>
      <c r="ACV105" s="10"/>
      <c r="ACW105" s="10"/>
      <c r="ACX105" s="10"/>
      <c r="ACY105" s="10"/>
      <c r="ACZ105" s="10"/>
      <c r="ADA105" s="10"/>
      <c r="ADB105" s="10"/>
      <c r="ADC105" s="10"/>
      <c r="ADD105" s="10"/>
      <c r="ADE105" s="10"/>
      <c r="ADF105" s="10"/>
      <c r="ADG105" s="10"/>
      <c r="ADH105" s="10"/>
      <c r="ADI105" s="10"/>
      <c r="ADJ105" s="10"/>
      <c r="ADK105" s="10"/>
      <c r="ADL105" s="10"/>
      <c r="ADM105" s="10"/>
      <c r="ADN105" s="10"/>
      <c r="ADO105" s="10"/>
      <c r="ADP105" s="10"/>
      <c r="ADQ105" s="10"/>
      <c r="ADR105" s="10"/>
      <c r="ADS105" s="10"/>
      <c r="ADT105" s="10"/>
      <c r="ADU105" s="10"/>
      <c r="ADV105" s="10"/>
      <c r="ADW105" s="10"/>
      <c r="ADX105" s="10"/>
      <c r="ADY105" s="10"/>
      <c r="ADZ105" s="10"/>
      <c r="AEA105" s="10"/>
      <c r="AEB105" s="10"/>
      <c r="AEC105" s="10"/>
      <c r="AED105" s="10"/>
      <c r="AEE105" s="10"/>
      <c r="AEF105" s="10"/>
      <c r="AEG105" s="10"/>
      <c r="AEH105" s="10"/>
      <c r="AEI105" s="10"/>
      <c r="AEJ105" s="10"/>
      <c r="AEK105" s="10"/>
      <c r="AEL105" s="10"/>
      <c r="AEM105" s="10"/>
      <c r="AEN105" s="10"/>
      <c r="AEO105" s="10"/>
      <c r="AEP105" s="10"/>
      <c r="AEQ105" s="10"/>
      <c r="AER105" s="10"/>
      <c r="AES105" s="10"/>
      <c r="AET105" s="10"/>
      <c r="AEU105" s="10"/>
      <c r="AEV105" s="10"/>
      <c r="AEW105" s="10"/>
      <c r="AEX105" s="10"/>
      <c r="AEY105" s="10"/>
      <c r="AEZ105" s="10"/>
      <c r="AFA105" s="10"/>
      <c r="AFB105" s="10"/>
      <c r="AFC105" s="10"/>
      <c r="AFD105" s="10"/>
      <c r="AFE105" s="10"/>
      <c r="AFF105" s="10"/>
      <c r="AFG105" s="10"/>
      <c r="AFH105" s="10"/>
      <c r="AFI105" s="10"/>
      <c r="AFJ105" s="10"/>
      <c r="AFK105" s="10"/>
      <c r="AFL105" s="10"/>
      <c r="AFM105" s="10"/>
      <c r="AFN105" s="10"/>
      <c r="AFO105" s="10"/>
      <c r="AFP105" s="10"/>
      <c r="AFQ105" s="10"/>
      <c r="AFR105" s="10"/>
      <c r="AFS105" s="10"/>
      <c r="AFT105" s="10"/>
      <c r="AFU105" s="10"/>
      <c r="AFV105" s="10"/>
      <c r="AFW105" s="10"/>
      <c r="AFX105" s="10"/>
      <c r="AFY105" s="10"/>
      <c r="AFZ105" s="10"/>
      <c r="AGA105" s="10"/>
      <c r="AGB105" s="10"/>
      <c r="AGC105" s="10"/>
      <c r="AGD105" s="10"/>
      <c r="AGE105" s="10"/>
      <c r="AGF105" s="10"/>
      <c r="AGG105" s="10"/>
      <c r="AGH105" s="10"/>
      <c r="AGI105" s="10"/>
      <c r="AGJ105" s="10"/>
      <c r="AGK105" s="10"/>
      <c r="AGL105" s="10"/>
      <c r="AGM105" s="10"/>
      <c r="AGN105" s="10"/>
      <c r="AGO105" s="10"/>
      <c r="AGP105" s="10"/>
      <c r="AGQ105" s="10"/>
      <c r="AGR105" s="10"/>
      <c r="AGS105" s="10"/>
      <c r="AGT105" s="10"/>
      <c r="AGU105" s="10"/>
      <c r="AGV105" s="10"/>
      <c r="AGW105" s="10"/>
      <c r="AGX105" s="10"/>
      <c r="AGY105" s="10"/>
      <c r="AGZ105" s="10"/>
      <c r="AHA105" s="10"/>
      <c r="AHB105" s="10"/>
      <c r="AHC105" s="10"/>
      <c r="AHD105" s="10"/>
      <c r="AHE105" s="10"/>
      <c r="AHF105" s="10"/>
      <c r="AHG105" s="10"/>
      <c r="AHH105" s="10"/>
      <c r="AHI105" s="10"/>
      <c r="AHJ105" s="10"/>
      <c r="AHK105" s="10"/>
      <c r="AHL105" s="10"/>
      <c r="AHM105" s="10"/>
      <c r="AHN105" s="10"/>
      <c r="AHO105" s="10"/>
      <c r="AHP105" s="10"/>
      <c r="AHQ105" s="10"/>
      <c r="AHR105" s="10"/>
      <c r="AHS105" s="10"/>
      <c r="AHT105" s="10"/>
      <c r="AHU105" s="10"/>
      <c r="AHV105" s="10"/>
      <c r="AHW105" s="10"/>
      <c r="AHX105" s="10"/>
      <c r="AHY105" s="10"/>
      <c r="AHZ105" s="10"/>
      <c r="AIA105" s="10"/>
      <c r="AIB105" s="10"/>
      <c r="AIC105" s="10"/>
      <c r="AID105" s="10"/>
      <c r="AIE105" s="10"/>
      <c r="AIF105" s="10"/>
      <c r="AIG105" s="10"/>
      <c r="AIH105" s="10"/>
      <c r="AII105" s="10"/>
      <c r="AIJ105" s="10"/>
      <c r="AIK105" s="10"/>
      <c r="AIL105" s="10"/>
      <c r="AIM105" s="10"/>
      <c r="AIN105" s="10"/>
      <c r="AIO105" s="10"/>
      <c r="AIP105" s="10"/>
      <c r="AIQ105" s="10"/>
      <c r="AIR105" s="10"/>
      <c r="AIS105" s="10"/>
      <c r="AIT105" s="10"/>
      <c r="AIU105" s="10"/>
      <c r="AIV105" s="10"/>
      <c r="AIW105" s="10"/>
      <c r="AIX105" s="10"/>
      <c r="AIY105" s="10"/>
      <c r="AIZ105" s="10"/>
      <c r="AJA105" s="10"/>
      <c r="AJB105" s="10"/>
      <c r="AJC105" s="10"/>
      <c r="AJD105" s="10"/>
      <c r="AJE105" s="10"/>
      <c r="AJF105" s="10"/>
      <c r="AJG105" s="10"/>
      <c r="AJH105" s="10"/>
      <c r="AJI105" s="10"/>
      <c r="AJJ105" s="10"/>
      <c r="AJK105" s="10"/>
      <c r="AJL105" s="10"/>
      <c r="AJM105" s="10"/>
      <c r="AJN105" s="10"/>
      <c r="AJO105" s="10"/>
      <c r="AJP105" s="10"/>
      <c r="AJQ105" s="10"/>
      <c r="AJR105" s="10"/>
      <c r="AJS105" s="10"/>
      <c r="AJT105" s="10"/>
      <c r="AJU105" s="10"/>
      <c r="AJV105" s="10"/>
      <c r="AJW105" s="10"/>
      <c r="AJX105" s="10"/>
      <c r="AJY105" s="10"/>
      <c r="AJZ105" s="10"/>
      <c r="AKA105" s="10"/>
      <c r="AKB105" s="10"/>
      <c r="AKC105" s="10"/>
      <c r="AKD105" s="10"/>
      <c r="AKE105" s="10"/>
      <c r="AKF105" s="10"/>
      <c r="AKG105" s="10"/>
      <c r="AKH105" s="10"/>
      <c r="AKI105" s="10"/>
      <c r="AKJ105" s="10"/>
      <c r="AKK105" s="10"/>
      <c r="AKL105" s="10"/>
      <c r="AKM105" s="10"/>
      <c r="AKN105" s="10"/>
      <c r="AKO105" s="10"/>
      <c r="AKP105" s="10"/>
      <c r="AKQ105" s="10"/>
      <c r="AKR105" s="10"/>
      <c r="AKS105" s="10"/>
      <c r="AKT105" s="10"/>
      <c r="AKU105" s="10"/>
      <c r="AKV105" s="10"/>
      <c r="AKW105" s="10"/>
      <c r="AKX105" s="10"/>
      <c r="AKY105" s="10"/>
      <c r="AKZ105" s="10"/>
      <c r="ALA105" s="10"/>
      <c r="ALB105" s="10"/>
      <c r="ALC105" s="10"/>
      <c r="ALD105" s="10"/>
      <c r="ALE105" s="10"/>
      <c r="ALF105" s="10"/>
      <c r="ALG105" s="10"/>
      <c r="ALH105" s="10"/>
      <c r="ALI105" s="10"/>
      <c r="ALJ105" s="10"/>
      <c r="ALK105" s="10"/>
      <c r="ALL105" s="10"/>
      <c r="ALM105" s="10"/>
      <c r="ALN105" s="10"/>
      <c r="ALO105" s="10"/>
      <c r="ALP105" s="10"/>
      <c r="ALQ105" s="10"/>
      <c r="ALR105" s="10"/>
      <c r="ALS105" s="10"/>
      <c r="ALT105" s="10"/>
      <c r="ALU105" s="10"/>
      <c r="ALV105" s="10"/>
      <c r="ALW105" s="10"/>
      <c r="ALX105" s="10"/>
      <c r="ALY105" s="10"/>
      <c r="ALZ105" s="10"/>
      <c r="AMA105" s="10"/>
      <c r="AMB105" s="10"/>
      <c r="AMC105" s="10"/>
      <c r="AMD105" s="10"/>
      <c r="AME105" s="10"/>
      <c r="AMF105" s="10"/>
      <c r="AMG105" s="10"/>
      <c r="AMH105" s="10"/>
      <c r="AMI105" s="10"/>
      <c r="AMJ105" s="10"/>
      <c r="AMK105" s="10"/>
      <c r="AML105" s="10"/>
      <c r="AMM105" s="10"/>
      <c r="AMN105" s="10"/>
      <c r="AMO105" s="10"/>
      <c r="AMP105" s="10"/>
      <c r="AMQ105" s="10"/>
      <c r="AMR105" s="10"/>
      <c r="AMS105" s="10"/>
      <c r="AMT105" s="10"/>
      <c r="AMU105" s="10"/>
      <c r="AMV105" s="10"/>
      <c r="AMW105" s="10"/>
      <c r="AMX105" s="10"/>
      <c r="AMY105" s="10"/>
      <c r="AMZ105" s="10"/>
      <c r="ANA105" s="10"/>
      <c r="ANB105" s="10"/>
      <c r="ANC105" s="10"/>
      <c r="AND105" s="10"/>
      <c r="ANE105" s="10"/>
      <c r="ANF105" s="10"/>
      <c r="ANG105" s="10"/>
      <c r="ANH105" s="10"/>
      <c r="ANI105" s="10"/>
      <c r="ANJ105" s="10"/>
      <c r="ANK105" s="10"/>
      <c r="ANL105" s="10"/>
      <c r="ANM105" s="10"/>
      <c r="ANN105" s="10"/>
      <c r="ANO105" s="10"/>
      <c r="ANP105" s="10"/>
      <c r="ANQ105" s="10"/>
      <c r="ANR105" s="10"/>
      <c r="ANS105" s="10"/>
      <c r="ANT105" s="10"/>
      <c r="ANU105" s="10"/>
      <c r="ANV105" s="10"/>
      <c r="ANW105" s="10"/>
      <c r="ANX105" s="10"/>
      <c r="ANY105" s="10"/>
      <c r="ANZ105" s="10"/>
      <c r="AOA105" s="10"/>
      <c r="AOB105" s="10"/>
      <c r="AOC105" s="10"/>
      <c r="AOD105" s="10"/>
      <c r="AOE105" s="10"/>
      <c r="AOF105" s="10"/>
      <c r="AOG105" s="10"/>
      <c r="AOH105" s="10"/>
      <c r="AOI105" s="10"/>
      <c r="AOJ105" s="10"/>
      <c r="AOK105" s="10"/>
      <c r="AOL105" s="10"/>
      <c r="AOM105" s="10"/>
      <c r="AON105" s="10"/>
      <c r="AOO105" s="10"/>
      <c r="AOP105" s="10"/>
      <c r="AOQ105" s="10"/>
      <c r="AOR105" s="10"/>
      <c r="AOS105" s="10"/>
      <c r="AOT105" s="10"/>
      <c r="AOU105" s="10"/>
      <c r="AOV105" s="10"/>
      <c r="AOW105" s="10"/>
      <c r="AOX105" s="10"/>
      <c r="AOY105" s="10"/>
      <c r="AOZ105" s="10"/>
      <c r="APA105" s="10"/>
      <c r="APB105" s="10"/>
      <c r="APC105" s="10"/>
      <c r="APD105" s="10"/>
      <c r="APE105" s="10"/>
      <c r="APF105" s="10"/>
      <c r="APG105" s="10"/>
      <c r="APH105" s="10"/>
      <c r="API105" s="10"/>
      <c r="APJ105" s="10"/>
      <c r="APK105" s="10"/>
      <c r="APL105" s="10"/>
      <c r="APM105" s="10"/>
      <c r="APN105" s="10"/>
      <c r="APO105" s="10"/>
      <c r="APP105" s="10"/>
      <c r="APQ105" s="10"/>
      <c r="APR105" s="10"/>
      <c r="APS105" s="10"/>
      <c r="APT105" s="10"/>
      <c r="APU105" s="10"/>
      <c r="APV105" s="10"/>
      <c r="APW105" s="10"/>
      <c r="APX105" s="10"/>
      <c r="APY105" s="10"/>
      <c r="APZ105" s="10"/>
      <c r="AQA105" s="10"/>
      <c r="AQB105" s="10"/>
      <c r="AQC105" s="10"/>
      <c r="AQD105" s="10"/>
      <c r="AQE105" s="10"/>
      <c r="AQF105" s="10"/>
      <c r="AQG105" s="10"/>
      <c r="AQH105" s="10"/>
      <c r="AQI105" s="10"/>
      <c r="AQJ105" s="10"/>
      <c r="AQK105" s="10"/>
      <c r="AQL105" s="10"/>
      <c r="AQM105" s="10"/>
      <c r="AQN105" s="10"/>
      <c r="AQO105" s="10"/>
      <c r="AQP105" s="10"/>
      <c r="AQQ105" s="10"/>
      <c r="AQR105" s="10"/>
      <c r="AQS105" s="10"/>
      <c r="AQT105" s="10"/>
      <c r="AQU105" s="10"/>
      <c r="AQV105" s="10"/>
      <c r="AQW105" s="10"/>
      <c r="AQX105" s="10"/>
      <c r="AQY105" s="10"/>
      <c r="AQZ105" s="10"/>
      <c r="ARA105" s="10"/>
      <c r="ARB105" s="10"/>
      <c r="ARC105" s="10"/>
      <c r="ARD105" s="10"/>
      <c r="ARE105" s="10"/>
      <c r="ARF105" s="10"/>
      <c r="ARG105" s="10"/>
      <c r="ARH105" s="10"/>
      <c r="ARI105" s="10"/>
      <c r="ARJ105" s="10"/>
      <c r="ARK105" s="10"/>
      <c r="ARL105" s="10"/>
      <c r="ARM105" s="10"/>
      <c r="ARN105" s="10"/>
      <c r="ARO105" s="10"/>
      <c r="ARP105" s="10"/>
      <c r="ARQ105" s="10"/>
      <c r="ARR105" s="10"/>
      <c r="ARS105" s="10"/>
      <c r="ART105" s="10"/>
      <c r="ARU105" s="10"/>
      <c r="ARV105" s="10"/>
      <c r="ARW105" s="10"/>
      <c r="ARX105" s="10"/>
      <c r="ARY105" s="10"/>
      <c r="ARZ105" s="10"/>
      <c r="ASA105" s="10"/>
      <c r="ASB105" s="10"/>
      <c r="ASC105" s="10"/>
      <c r="ASD105" s="10"/>
      <c r="ASE105" s="10"/>
      <c r="ASF105" s="10"/>
      <c r="ASG105" s="10"/>
      <c r="ASH105" s="10"/>
      <c r="ASI105" s="10"/>
      <c r="ASJ105" s="10"/>
      <c r="ASK105" s="10"/>
      <c r="ASL105" s="10"/>
      <c r="ASM105" s="10"/>
      <c r="ASN105" s="10"/>
      <c r="ASO105" s="10"/>
      <c r="ASP105" s="10"/>
      <c r="ASQ105" s="10"/>
      <c r="ASR105" s="10"/>
      <c r="ASS105" s="10"/>
      <c r="AST105" s="10"/>
      <c r="ASU105" s="10"/>
      <c r="ASV105" s="10"/>
      <c r="ASW105" s="10"/>
      <c r="ASX105" s="10"/>
      <c r="ASY105" s="10"/>
      <c r="ASZ105" s="10"/>
      <c r="ATA105" s="10"/>
      <c r="ATB105" s="10"/>
      <c r="ATC105" s="10"/>
      <c r="ATD105" s="10"/>
      <c r="ATE105" s="10"/>
      <c r="ATF105" s="10"/>
      <c r="ATG105" s="10"/>
      <c r="ATH105" s="10"/>
      <c r="ATI105" s="10"/>
      <c r="ATJ105" s="10"/>
      <c r="ATK105" s="10"/>
      <c r="ATL105" s="10"/>
      <c r="ATM105" s="10"/>
      <c r="ATN105" s="10"/>
      <c r="ATO105" s="10"/>
      <c r="ATP105" s="10"/>
      <c r="ATQ105" s="10"/>
      <c r="ATR105" s="10"/>
      <c r="ATS105" s="10"/>
      <c r="ATT105" s="10"/>
      <c r="ATU105" s="10"/>
      <c r="ATV105" s="10"/>
      <c r="ATW105" s="10"/>
      <c r="ATX105" s="10"/>
      <c r="ATY105" s="10"/>
      <c r="ATZ105" s="10"/>
      <c r="AUA105" s="10"/>
      <c r="AUB105" s="10"/>
      <c r="AUC105" s="10"/>
      <c r="AUD105" s="10"/>
      <c r="AUE105" s="10"/>
      <c r="AUF105" s="10"/>
      <c r="AUG105" s="10"/>
      <c r="AUH105" s="10"/>
      <c r="AUI105" s="10"/>
      <c r="AUJ105" s="10"/>
      <c r="AUK105" s="10"/>
      <c r="AUL105" s="10"/>
      <c r="AUM105" s="10"/>
      <c r="AUN105" s="10"/>
      <c r="AUO105" s="10"/>
      <c r="AUP105" s="10"/>
      <c r="AUQ105" s="10"/>
      <c r="AUR105" s="10"/>
      <c r="AUS105" s="10"/>
      <c r="AUT105" s="10"/>
      <c r="AUU105" s="10"/>
      <c r="AUV105" s="10"/>
      <c r="AUW105" s="10"/>
      <c r="AUX105" s="10"/>
      <c r="AUY105" s="10"/>
      <c r="AUZ105" s="10"/>
      <c r="AVA105" s="10"/>
      <c r="AVB105" s="10"/>
      <c r="AVC105" s="10"/>
      <c r="AVD105" s="10"/>
      <c r="AVE105" s="10"/>
      <c r="AVF105" s="10"/>
      <c r="AVG105" s="10"/>
      <c r="AVH105" s="10"/>
      <c r="AVI105" s="10"/>
      <c r="AVJ105" s="10"/>
      <c r="AVK105" s="10"/>
      <c r="AVL105" s="10"/>
      <c r="AVM105" s="10"/>
      <c r="AVN105" s="10"/>
      <c r="AVO105" s="10"/>
      <c r="AVP105" s="10"/>
      <c r="AVQ105" s="10"/>
      <c r="AVR105" s="10"/>
      <c r="AVS105" s="10"/>
      <c r="AVT105" s="10"/>
      <c r="AVU105" s="10"/>
      <c r="AVV105" s="10"/>
      <c r="AVW105" s="10"/>
      <c r="AVX105" s="10"/>
      <c r="AVY105" s="10"/>
      <c r="AVZ105" s="10"/>
      <c r="AWA105" s="10"/>
      <c r="AWB105" s="10"/>
      <c r="AWC105" s="10"/>
      <c r="AWD105" s="10"/>
      <c r="AWE105" s="10"/>
      <c r="AWF105" s="10"/>
      <c r="AWG105" s="10"/>
      <c r="AWH105" s="10"/>
      <c r="AWI105" s="10"/>
      <c r="AWJ105" s="10"/>
      <c r="AWK105" s="10"/>
      <c r="AWL105" s="10"/>
      <c r="AWM105" s="10"/>
      <c r="AWN105" s="10"/>
      <c r="AWO105" s="10"/>
      <c r="AWP105" s="10"/>
      <c r="AWQ105" s="10"/>
      <c r="AWR105" s="10"/>
      <c r="AWS105" s="10"/>
      <c r="AWT105" s="10"/>
      <c r="AWU105" s="10"/>
      <c r="AWV105" s="10"/>
      <c r="AWW105" s="10"/>
      <c r="AWX105" s="10"/>
      <c r="AWY105" s="10"/>
      <c r="AWZ105" s="10"/>
      <c r="AXA105" s="10"/>
      <c r="AXB105" s="10"/>
      <c r="AXC105" s="10"/>
      <c r="AXD105" s="10"/>
      <c r="AXE105" s="10"/>
      <c r="AXF105" s="10"/>
      <c r="AXG105" s="10"/>
      <c r="AXH105" s="10"/>
      <c r="AXI105" s="10"/>
      <c r="AXJ105" s="10"/>
      <c r="AXK105" s="10"/>
      <c r="AXL105" s="10"/>
      <c r="AXM105" s="10"/>
      <c r="AXN105" s="10"/>
      <c r="AXO105" s="10"/>
      <c r="AXP105" s="10"/>
      <c r="AXQ105" s="10"/>
      <c r="AXR105" s="10"/>
      <c r="AXS105" s="10"/>
      <c r="AXT105" s="10"/>
      <c r="AXU105" s="10"/>
      <c r="AXV105" s="10"/>
      <c r="AXW105" s="10"/>
      <c r="AXX105" s="10"/>
      <c r="AXY105" s="10"/>
      <c r="AXZ105" s="10"/>
      <c r="AYA105" s="10"/>
      <c r="AYB105" s="10"/>
      <c r="AYC105" s="10"/>
      <c r="AYD105" s="10"/>
      <c r="AYE105" s="10"/>
      <c r="AYF105" s="10"/>
      <c r="AYG105" s="10"/>
      <c r="AYH105" s="10"/>
      <c r="AYI105" s="10"/>
      <c r="AYJ105" s="10"/>
      <c r="AYK105" s="10"/>
      <c r="AYL105" s="10"/>
      <c r="AYM105" s="10"/>
      <c r="AYN105" s="10"/>
      <c r="AYO105" s="10"/>
      <c r="AYP105" s="10"/>
      <c r="AYQ105" s="10"/>
      <c r="AYR105" s="10"/>
      <c r="AYS105" s="10"/>
      <c r="AYT105" s="10"/>
      <c r="AYU105" s="10"/>
      <c r="AYV105" s="10"/>
      <c r="AYW105" s="10"/>
      <c r="AYX105" s="10"/>
      <c r="AYY105" s="10"/>
      <c r="AYZ105" s="10"/>
      <c r="AZA105" s="10"/>
      <c r="AZB105" s="10"/>
      <c r="AZC105" s="10"/>
      <c r="AZD105" s="10"/>
      <c r="AZE105" s="10"/>
      <c r="AZF105" s="10"/>
      <c r="AZG105" s="10"/>
      <c r="AZH105" s="10"/>
      <c r="AZI105" s="10"/>
      <c r="AZJ105" s="10"/>
      <c r="AZK105" s="10"/>
      <c r="AZL105" s="10"/>
      <c r="AZM105" s="10"/>
      <c r="AZN105" s="10"/>
      <c r="AZO105" s="10"/>
      <c r="AZP105" s="10"/>
      <c r="AZQ105" s="10"/>
      <c r="AZR105" s="10"/>
      <c r="AZS105" s="10"/>
      <c r="AZT105" s="10"/>
      <c r="AZU105" s="10"/>
      <c r="AZV105" s="10"/>
      <c r="AZW105" s="10"/>
      <c r="AZX105" s="10"/>
      <c r="AZY105" s="10"/>
      <c r="AZZ105" s="10"/>
      <c r="BAA105" s="10"/>
      <c r="BAB105" s="10"/>
      <c r="BAC105" s="10"/>
      <c r="BAD105" s="10"/>
      <c r="BAE105" s="10"/>
      <c r="BAF105" s="10"/>
      <c r="BAG105" s="10"/>
      <c r="BAH105" s="10"/>
      <c r="BAI105" s="10"/>
      <c r="BAJ105" s="10"/>
      <c r="BAK105" s="10"/>
      <c r="BAL105" s="10"/>
      <c r="BAM105" s="10"/>
      <c r="BAN105" s="10"/>
      <c r="BAO105" s="10"/>
      <c r="BAP105" s="10"/>
      <c r="BAQ105" s="10"/>
      <c r="BAR105" s="10"/>
      <c r="BAS105" s="10"/>
      <c r="BAT105" s="10"/>
      <c r="BAU105" s="10"/>
      <c r="BAV105" s="10"/>
      <c r="BAW105" s="10"/>
      <c r="BAX105" s="10"/>
      <c r="BAY105" s="10"/>
      <c r="BAZ105" s="10"/>
      <c r="BBA105" s="10"/>
      <c r="BBB105" s="10"/>
      <c r="BBC105" s="10"/>
      <c r="BBD105" s="10"/>
      <c r="BBE105" s="10"/>
      <c r="BBF105" s="10"/>
      <c r="BBG105" s="10"/>
      <c r="BBH105" s="10"/>
      <c r="BBI105" s="10"/>
      <c r="BBJ105" s="10"/>
      <c r="BBK105" s="10"/>
      <c r="BBL105" s="10"/>
      <c r="BBM105" s="10"/>
      <c r="BBN105" s="10"/>
      <c r="BBO105" s="10"/>
      <c r="BBP105" s="10"/>
      <c r="BBQ105" s="10"/>
      <c r="BBR105" s="10"/>
      <c r="BBS105" s="10"/>
      <c r="BBT105" s="10"/>
      <c r="BBU105" s="10"/>
      <c r="BBV105" s="10"/>
      <c r="BBW105" s="10"/>
      <c r="BBX105" s="10"/>
      <c r="BBY105" s="10"/>
      <c r="BBZ105" s="10"/>
      <c r="BCA105" s="10"/>
      <c r="BCB105" s="10"/>
      <c r="BCC105" s="10"/>
      <c r="BCD105" s="10"/>
      <c r="BCE105" s="10"/>
      <c r="BCF105" s="10"/>
      <c r="BCG105" s="10"/>
      <c r="BCH105" s="10"/>
      <c r="BCI105" s="10"/>
      <c r="BCJ105" s="10"/>
      <c r="BCK105" s="10"/>
      <c r="BCL105" s="10"/>
      <c r="BCM105" s="10"/>
      <c r="BCN105" s="10"/>
      <c r="BCO105" s="10"/>
      <c r="BCP105" s="10"/>
      <c r="BCQ105" s="10"/>
      <c r="BCR105" s="10"/>
      <c r="BCS105" s="10"/>
      <c r="BCT105" s="10"/>
      <c r="BCU105" s="10"/>
      <c r="BCV105" s="10"/>
      <c r="BCW105" s="10"/>
      <c r="BCX105" s="10"/>
      <c r="BCY105" s="10"/>
      <c r="BCZ105" s="10"/>
      <c r="BDA105" s="10"/>
      <c r="BDB105" s="10"/>
      <c r="BDC105" s="10"/>
      <c r="BDD105" s="10"/>
      <c r="BDE105" s="10"/>
      <c r="BDF105" s="10"/>
      <c r="BDG105" s="10"/>
      <c r="BDH105" s="10"/>
      <c r="BDI105" s="10"/>
      <c r="BDJ105" s="10"/>
      <c r="BDK105" s="10"/>
      <c r="BDL105" s="10"/>
      <c r="BDM105" s="10"/>
      <c r="BDN105" s="10"/>
      <c r="BDO105" s="10"/>
      <c r="BDP105" s="10"/>
      <c r="BDQ105" s="10"/>
      <c r="BDR105" s="10"/>
      <c r="BDS105" s="10"/>
      <c r="BDT105" s="10"/>
      <c r="BDU105" s="10"/>
      <c r="BDV105" s="10"/>
      <c r="BDW105" s="10"/>
      <c r="BDX105" s="10"/>
      <c r="BDY105" s="10"/>
      <c r="BDZ105" s="10"/>
      <c r="BEA105" s="10"/>
      <c r="BEB105" s="10"/>
      <c r="BEC105" s="10"/>
      <c r="BED105" s="10"/>
      <c r="BEE105" s="10"/>
      <c r="BEF105" s="10"/>
      <c r="BEG105" s="10"/>
      <c r="BEH105" s="10"/>
      <c r="BEI105" s="10"/>
      <c r="BEJ105" s="10"/>
      <c r="BEK105" s="10"/>
      <c r="BEL105" s="10"/>
      <c r="BEM105" s="10"/>
      <c r="BEN105" s="10"/>
      <c r="BEO105" s="10"/>
      <c r="BEP105" s="10"/>
      <c r="BEQ105" s="10"/>
      <c r="BER105" s="10"/>
      <c r="BES105" s="10"/>
      <c r="BET105" s="10"/>
      <c r="BEU105" s="10"/>
      <c r="BEV105" s="10"/>
      <c r="BEW105" s="10"/>
      <c r="BEX105" s="10"/>
      <c r="BEY105" s="10"/>
      <c r="BEZ105" s="10"/>
      <c r="BFA105" s="10"/>
      <c r="BFB105" s="10"/>
      <c r="BFC105" s="10"/>
      <c r="BFD105" s="10"/>
      <c r="BFE105" s="10"/>
      <c r="BFF105" s="10"/>
      <c r="BFG105" s="10"/>
      <c r="BFH105" s="10"/>
      <c r="BFI105" s="10"/>
      <c r="BFJ105" s="10"/>
      <c r="BFK105" s="10"/>
      <c r="BFL105" s="10"/>
      <c r="BFM105" s="10"/>
      <c r="BFN105" s="10"/>
      <c r="BFO105" s="10"/>
      <c r="BFP105" s="10"/>
      <c r="BFQ105" s="10"/>
      <c r="BFR105" s="10"/>
      <c r="BFS105" s="10"/>
      <c r="BFT105" s="10"/>
      <c r="BFU105" s="10"/>
      <c r="BFV105" s="10"/>
      <c r="BFW105" s="10"/>
      <c r="BFX105" s="10"/>
      <c r="BFY105" s="10"/>
      <c r="BFZ105" s="10"/>
      <c r="BGA105" s="10"/>
      <c r="BGB105" s="10"/>
      <c r="BGC105" s="10"/>
      <c r="BGD105" s="10"/>
      <c r="BGE105" s="10"/>
    </row>
    <row r="106" spans="1:1589" s="22" customFormat="1" ht="36" customHeight="1">
      <c r="A106" s="170" t="s">
        <v>154</v>
      </c>
      <c r="B106" s="49"/>
      <c r="C106" s="316" t="s">
        <v>158</v>
      </c>
      <c r="D106" s="313" t="s">
        <v>10</v>
      </c>
      <c r="E106" s="87">
        <v>41640</v>
      </c>
      <c r="F106" s="87">
        <v>42004</v>
      </c>
      <c r="G106" s="93" t="s">
        <v>6</v>
      </c>
      <c r="H106" s="117"/>
      <c r="I106" s="117"/>
      <c r="J106" s="117">
        <v>3867500</v>
      </c>
      <c r="K106" s="117"/>
      <c r="L106" s="117"/>
      <c r="M106" s="117"/>
      <c r="N106" s="117">
        <v>3860253.48</v>
      </c>
      <c r="O106" s="117"/>
      <c r="P106" s="117"/>
      <c r="Q106" s="117"/>
      <c r="R106" s="117">
        <f>N106</f>
        <v>3860253.48</v>
      </c>
      <c r="S106" s="117"/>
      <c r="T106" s="188"/>
      <c r="U106" s="188">
        <f>J106-N106</f>
        <v>7246.5200000000186</v>
      </c>
      <c r="V106" s="190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  <c r="QG106" s="10"/>
      <c r="QH106" s="10"/>
      <c r="QI106" s="10"/>
      <c r="QJ106" s="10"/>
      <c r="QK106" s="10"/>
      <c r="QL106" s="10"/>
      <c r="QM106" s="10"/>
      <c r="QN106" s="10"/>
      <c r="QO106" s="10"/>
      <c r="QP106" s="10"/>
      <c r="QQ106" s="10"/>
      <c r="QR106" s="10"/>
      <c r="QS106" s="10"/>
      <c r="QT106" s="10"/>
      <c r="QU106" s="10"/>
      <c r="QV106" s="10"/>
      <c r="QW106" s="10"/>
      <c r="QX106" s="10"/>
      <c r="QY106" s="10"/>
      <c r="QZ106" s="10"/>
      <c r="RA106" s="10"/>
      <c r="RB106" s="10"/>
      <c r="RC106" s="10"/>
      <c r="RD106" s="10"/>
      <c r="RE106" s="10"/>
      <c r="RF106" s="10"/>
      <c r="RG106" s="10"/>
      <c r="RH106" s="10"/>
      <c r="RI106" s="10"/>
      <c r="RJ106" s="10"/>
      <c r="RK106" s="10"/>
      <c r="RL106" s="10"/>
      <c r="RM106" s="10"/>
      <c r="RN106" s="10"/>
      <c r="RO106" s="10"/>
      <c r="RP106" s="10"/>
      <c r="RQ106" s="10"/>
      <c r="RR106" s="10"/>
      <c r="RS106" s="10"/>
      <c r="RT106" s="10"/>
      <c r="RU106" s="10"/>
      <c r="RV106" s="10"/>
      <c r="RW106" s="10"/>
      <c r="RX106" s="10"/>
      <c r="RY106" s="10"/>
      <c r="RZ106" s="10"/>
      <c r="SA106" s="10"/>
      <c r="SB106" s="10"/>
      <c r="SC106" s="10"/>
      <c r="SD106" s="10"/>
      <c r="SE106" s="10"/>
      <c r="SF106" s="10"/>
      <c r="SG106" s="10"/>
      <c r="SH106" s="10"/>
      <c r="SI106" s="10"/>
      <c r="SJ106" s="10"/>
      <c r="SK106" s="10"/>
      <c r="SL106" s="10"/>
      <c r="SM106" s="10"/>
      <c r="SN106" s="10"/>
      <c r="SO106" s="10"/>
      <c r="SP106" s="10"/>
      <c r="SQ106" s="10"/>
      <c r="SR106" s="10"/>
      <c r="SS106" s="10"/>
      <c r="ST106" s="10"/>
      <c r="SU106" s="10"/>
      <c r="SV106" s="10"/>
      <c r="SW106" s="10"/>
      <c r="SX106" s="10"/>
      <c r="SY106" s="10"/>
      <c r="SZ106" s="10"/>
      <c r="TA106" s="10"/>
      <c r="TB106" s="10"/>
      <c r="TC106" s="10"/>
      <c r="TD106" s="10"/>
      <c r="TE106" s="10"/>
      <c r="TF106" s="10"/>
      <c r="TG106" s="10"/>
      <c r="TH106" s="10"/>
      <c r="TI106" s="10"/>
      <c r="TJ106" s="10"/>
      <c r="TK106" s="10"/>
      <c r="TL106" s="10"/>
      <c r="TM106" s="10"/>
      <c r="TN106" s="10"/>
      <c r="TO106" s="10"/>
      <c r="TP106" s="10"/>
      <c r="TQ106" s="10"/>
      <c r="TR106" s="10"/>
      <c r="TS106" s="10"/>
      <c r="TT106" s="10"/>
      <c r="TU106" s="10"/>
      <c r="TV106" s="10"/>
      <c r="TW106" s="10"/>
      <c r="TX106" s="10"/>
      <c r="TY106" s="10"/>
      <c r="TZ106" s="10"/>
      <c r="UA106" s="10"/>
      <c r="UB106" s="10"/>
      <c r="UC106" s="10"/>
      <c r="UD106" s="10"/>
      <c r="UE106" s="10"/>
      <c r="UF106" s="10"/>
      <c r="UG106" s="10"/>
      <c r="UH106" s="10"/>
      <c r="UI106" s="10"/>
      <c r="UJ106" s="10"/>
      <c r="UK106" s="10"/>
      <c r="UL106" s="10"/>
      <c r="UM106" s="10"/>
      <c r="UN106" s="10"/>
      <c r="UO106" s="10"/>
      <c r="UP106" s="10"/>
      <c r="UQ106" s="10"/>
      <c r="UR106" s="10"/>
      <c r="US106" s="10"/>
      <c r="UT106" s="10"/>
      <c r="UU106" s="10"/>
      <c r="UV106" s="10"/>
      <c r="UW106" s="10"/>
      <c r="UX106" s="10"/>
      <c r="UY106" s="10"/>
      <c r="UZ106" s="10"/>
      <c r="VA106" s="10"/>
      <c r="VB106" s="10"/>
      <c r="VC106" s="10"/>
      <c r="VD106" s="10"/>
      <c r="VE106" s="10"/>
      <c r="VF106" s="10"/>
      <c r="VG106" s="10"/>
      <c r="VH106" s="10"/>
      <c r="VI106" s="10"/>
      <c r="VJ106" s="10"/>
      <c r="VK106" s="10"/>
      <c r="VL106" s="10"/>
      <c r="VM106" s="10"/>
      <c r="VN106" s="10"/>
      <c r="VO106" s="10"/>
      <c r="VP106" s="10"/>
      <c r="VQ106" s="10"/>
      <c r="VR106" s="10"/>
      <c r="VS106" s="10"/>
      <c r="VT106" s="10"/>
      <c r="VU106" s="10"/>
      <c r="VV106" s="10"/>
      <c r="VW106" s="10"/>
      <c r="VX106" s="10"/>
      <c r="VY106" s="10"/>
      <c r="VZ106" s="10"/>
      <c r="WA106" s="10"/>
      <c r="WB106" s="10"/>
      <c r="WC106" s="10"/>
      <c r="WD106" s="10"/>
      <c r="WE106" s="10"/>
      <c r="WF106" s="10"/>
      <c r="WG106" s="10"/>
      <c r="WH106" s="10"/>
      <c r="WI106" s="10"/>
      <c r="WJ106" s="10"/>
      <c r="WK106" s="10"/>
      <c r="WL106" s="10"/>
      <c r="WM106" s="10"/>
      <c r="WN106" s="10"/>
      <c r="WO106" s="10"/>
      <c r="WP106" s="10"/>
      <c r="WQ106" s="10"/>
      <c r="WR106" s="10"/>
      <c r="WS106" s="10"/>
      <c r="WT106" s="10"/>
      <c r="WU106" s="10"/>
      <c r="WV106" s="10"/>
      <c r="WW106" s="10"/>
      <c r="WX106" s="10"/>
      <c r="WY106" s="10"/>
      <c r="WZ106" s="10"/>
      <c r="XA106" s="10"/>
      <c r="XB106" s="10"/>
      <c r="XC106" s="10"/>
      <c r="XD106" s="10"/>
      <c r="XE106" s="10"/>
      <c r="XF106" s="10"/>
      <c r="XG106" s="10"/>
      <c r="XH106" s="10"/>
      <c r="XI106" s="10"/>
      <c r="XJ106" s="10"/>
      <c r="XK106" s="10"/>
      <c r="XL106" s="10"/>
      <c r="XM106" s="10"/>
      <c r="XN106" s="10"/>
      <c r="XO106" s="10"/>
      <c r="XP106" s="10"/>
      <c r="XQ106" s="10"/>
      <c r="XR106" s="10"/>
      <c r="XS106" s="10"/>
      <c r="XT106" s="10"/>
      <c r="XU106" s="10"/>
      <c r="XV106" s="10"/>
      <c r="XW106" s="10"/>
      <c r="XX106" s="10"/>
      <c r="XY106" s="10"/>
      <c r="XZ106" s="10"/>
      <c r="YA106" s="10"/>
      <c r="YB106" s="10"/>
      <c r="YC106" s="10"/>
      <c r="YD106" s="10"/>
      <c r="YE106" s="10"/>
      <c r="YF106" s="10"/>
      <c r="YG106" s="10"/>
      <c r="YH106" s="10"/>
      <c r="YI106" s="10"/>
      <c r="YJ106" s="10"/>
      <c r="YK106" s="10"/>
      <c r="YL106" s="10"/>
      <c r="YM106" s="10"/>
      <c r="YN106" s="10"/>
      <c r="YO106" s="10"/>
      <c r="YP106" s="10"/>
      <c r="YQ106" s="10"/>
      <c r="YR106" s="10"/>
      <c r="YS106" s="10"/>
      <c r="YT106" s="10"/>
      <c r="YU106" s="10"/>
      <c r="YV106" s="10"/>
      <c r="YW106" s="10"/>
      <c r="YX106" s="10"/>
      <c r="YY106" s="10"/>
      <c r="YZ106" s="10"/>
      <c r="ZA106" s="10"/>
      <c r="ZB106" s="10"/>
      <c r="ZC106" s="10"/>
      <c r="ZD106" s="10"/>
      <c r="ZE106" s="10"/>
      <c r="ZF106" s="10"/>
      <c r="ZG106" s="10"/>
      <c r="ZH106" s="10"/>
      <c r="ZI106" s="10"/>
      <c r="ZJ106" s="10"/>
      <c r="ZK106" s="10"/>
      <c r="ZL106" s="10"/>
      <c r="ZM106" s="10"/>
      <c r="ZN106" s="10"/>
      <c r="ZO106" s="10"/>
      <c r="ZP106" s="10"/>
      <c r="ZQ106" s="10"/>
      <c r="ZR106" s="10"/>
      <c r="ZS106" s="10"/>
      <c r="ZT106" s="10"/>
      <c r="ZU106" s="10"/>
      <c r="ZV106" s="10"/>
      <c r="ZW106" s="10"/>
      <c r="ZX106" s="10"/>
      <c r="ZY106" s="10"/>
      <c r="ZZ106" s="10"/>
      <c r="AAA106" s="10"/>
      <c r="AAB106" s="10"/>
      <c r="AAC106" s="10"/>
      <c r="AAD106" s="10"/>
      <c r="AAE106" s="10"/>
      <c r="AAF106" s="10"/>
      <c r="AAG106" s="10"/>
      <c r="AAH106" s="10"/>
      <c r="AAI106" s="10"/>
      <c r="AAJ106" s="10"/>
      <c r="AAK106" s="10"/>
      <c r="AAL106" s="10"/>
      <c r="AAM106" s="10"/>
      <c r="AAN106" s="10"/>
      <c r="AAO106" s="10"/>
      <c r="AAP106" s="10"/>
      <c r="AAQ106" s="10"/>
      <c r="AAR106" s="10"/>
      <c r="AAS106" s="10"/>
      <c r="AAT106" s="10"/>
      <c r="AAU106" s="10"/>
      <c r="AAV106" s="10"/>
      <c r="AAW106" s="10"/>
      <c r="AAX106" s="10"/>
      <c r="AAY106" s="10"/>
      <c r="AAZ106" s="10"/>
      <c r="ABA106" s="10"/>
      <c r="ABB106" s="10"/>
      <c r="ABC106" s="10"/>
      <c r="ABD106" s="10"/>
      <c r="ABE106" s="10"/>
      <c r="ABF106" s="10"/>
      <c r="ABG106" s="10"/>
      <c r="ABH106" s="10"/>
      <c r="ABI106" s="10"/>
      <c r="ABJ106" s="10"/>
      <c r="ABK106" s="10"/>
      <c r="ABL106" s="10"/>
      <c r="ABM106" s="10"/>
      <c r="ABN106" s="10"/>
      <c r="ABO106" s="10"/>
      <c r="ABP106" s="10"/>
      <c r="ABQ106" s="10"/>
      <c r="ABR106" s="10"/>
      <c r="ABS106" s="10"/>
      <c r="ABT106" s="10"/>
      <c r="ABU106" s="10"/>
      <c r="ABV106" s="10"/>
      <c r="ABW106" s="10"/>
      <c r="ABX106" s="10"/>
      <c r="ABY106" s="10"/>
      <c r="ABZ106" s="10"/>
      <c r="ACA106" s="10"/>
      <c r="ACB106" s="10"/>
      <c r="ACC106" s="10"/>
      <c r="ACD106" s="10"/>
      <c r="ACE106" s="10"/>
      <c r="ACF106" s="10"/>
      <c r="ACG106" s="10"/>
      <c r="ACH106" s="10"/>
      <c r="ACI106" s="10"/>
      <c r="ACJ106" s="10"/>
      <c r="ACK106" s="10"/>
      <c r="ACL106" s="10"/>
      <c r="ACM106" s="10"/>
      <c r="ACN106" s="10"/>
      <c r="ACO106" s="10"/>
      <c r="ACP106" s="10"/>
      <c r="ACQ106" s="10"/>
      <c r="ACR106" s="10"/>
      <c r="ACS106" s="10"/>
      <c r="ACT106" s="10"/>
      <c r="ACU106" s="10"/>
      <c r="ACV106" s="10"/>
      <c r="ACW106" s="10"/>
      <c r="ACX106" s="10"/>
      <c r="ACY106" s="10"/>
      <c r="ACZ106" s="10"/>
      <c r="ADA106" s="10"/>
      <c r="ADB106" s="10"/>
      <c r="ADC106" s="10"/>
      <c r="ADD106" s="10"/>
      <c r="ADE106" s="10"/>
      <c r="ADF106" s="10"/>
      <c r="ADG106" s="10"/>
      <c r="ADH106" s="10"/>
      <c r="ADI106" s="10"/>
      <c r="ADJ106" s="10"/>
      <c r="ADK106" s="10"/>
      <c r="ADL106" s="10"/>
      <c r="ADM106" s="10"/>
      <c r="ADN106" s="10"/>
      <c r="ADO106" s="10"/>
      <c r="ADP106" s="10"/>
      <c r="ADQ106" s="10"/>
      <c r="ADR106" s="10"/>
      <c r="ADS106" s="10"/>
      <c r="ADT106" s="10"/>
      <c r="ADU106" s="10"/>
      <c r="ADV106" s="10"/>
      <c r="ADW106" s="10"/>
      <c r="ADX106" s="10"/>
      <c r="ADY106" s="10"/>
      <c r="ADZ106" s="10"/>
      <c r="AEA106" s="10"/>
      <c r="AEB106" s="10"/>
      <c r="AEC106" s="10"/>
      <c r="AED106" s="10"/>
      <c r="AEE106" s="10"/>
      <c r="AEF106" s="10"/>
      <c r="AEG106" s="10"/>
      <c r="AEH106" s="10"/>
      <c r="AEI106" s="10"/>
      <c r="AEJ106" s="10"/>
      <c r="AEK106" s="10"/>
      <c r="AEL106" s="10"/>
      <c r="AEM106" s="10"/>
      <c r="AEN106" s="10"/>
      <c r="AEO106" s="10"/>
      <c r="AEP106" s="10"/>
      <c r="AEQ106" s="10"/>
      <c r="AER106" s="10"/>
      <c r="AES106" s="10"/>
      <c r="AET106" s="10"/>
      <c r="AEU106" s="10"/>
      <c r="AEV106" s="10"/>
      <c r="AEW106" s="10"/>
      <c r="AEX106" s="10"/>
      <c r="AEY106" s="10"/>
      <c r="AEZ106" s="10"/>
      <c r="AFA106" s="10"/>
      <c r="AFB106" s="10"/>
      <c r="AFC106" s="10"/>
      <c r="AFD106" s="10"/>
      <c r="AFE106" s="10"/>
      <c r="AFF106" s="10"/>
      <c r="AFG106" s="10"/>
      <c r="AFH106" s="10"/>
      <c r="AFI106" s="10"/>
      <c r="AFJ106" s="10"/>
      <c r="AFK106" s="10"/>
      <c r="AFL106" s="10"/>
      <c r="AFM106" s="10"/>
      <c r="AFN106" s="10"/>
      <c r="AFO106" s="10"/>
      <c r="AFP106" s="10"/>
      <c r="AFQ106" s="10"/>
      <c r="AFR106" s="10"/>
      <c r="AFS106" s="10"/>
      <c r="AFT106" s="10"/>
      <c r="AFU106" s="10"/>
      <c r="AFV106" s="10"/>
      <c r="AFW106" s="10"/>
      <c r="AFX106" s="10"/>
      <c r="AFY106" s="10"/>
      <c r="AFZ106" s="10"/>
      <c r="AGA106" s="10"/>
      <c r="AGB106" s="10"/>
      <c r="AGC106" s="10"/>
      <c r="AGD106" s="10"/>
      <c r="AGE106" s="10"/>
      <c r="AGF106" s="10"/>
      <c r="AGG106" s="10"/>
      <c r="AGH106" s="10"/>
      <c r="AGI106" s="10"/>
      <c r="AGJ106" s="10"/>
      <c r="AGK106" s="10"/>
      <c r="AGL106" s="10"/>
      <c r="AGM106" s="10"/>
      <c r="AGN106" s="10"/>
      <c r="AGO106" s="10"/>
      <c r="AGP106" s="10"/>
      <c r="AGQ106" s="10"/>
      <c r="AGR106" s="10"/>
      <c r="AGS106" s="10"/>
      <c r="AGT106" s="10"/>
      <c r="AGU106" s="10"/>
      <c r="AGV106" s="10"/>
      <c r="AGW106" s="10"/>
      <c r="AGX106" s="10"/>
      <c r="AGY106" s="10"/>
      <c r="AGZ106" s="10"/>
      <c r="AHA106" s="10"/>
      <c r="AHB106" s="10"/>
      <c r="AHC106" s="10"/>
      <c r="AHD106" s="10"/>
      <c r="AHE106" s="10"/>
      <c r="AHF106" s="10"/>
      <c r="AHG106" s="10"/>
      <c r="AHH106" s="10"/>
      <c r="AHI106" s="10"/>
      <c r="AHJ106" s="10"/>
      <c r="AHK106" s="10"/>
      <c r="AHL106" s="10"/>
      <c r="AHM106" s="10"/>
      <c r="AHN106" s="10"/>
      <c r="AHO106" s="10"/>
      <c r="AHP106" s="10"/>
      <c r="AHQ106" s="10"/>
      <c r="AHR106" s="10"/>
      <c r="AHS106" s="10"/>
      <c r="AHT106" s="10"/>
      <c r="AHU106" s="10"/>
      <c r="AHV106" s="10"/>
      <c r="AHW106" s="10"/>
      <c r="AHX106" s="10"/>
      <c r="AHY106" s="10"/>
      <c r="AHZ106" s="10"/>
      <c r="AIA106" s="10"/>
      <c r="AIB106" s="10"/>
      <c r="AIC106" s="10"/>
      <c r="AID106" s="10"/>
      <c r="AIE106" s="10"/>
      <c r="AIF106" s="10"/>
      <c r="AIG106" s="10"/>
      <c r="AIH106" s="10"/>
      <c r="AII106" s="10"/>
      <c r="AIJ106" s="10"/>
      <c r="AIK106" s="10"/>
      <c r="AIL106" s="10"/>
      <c r="AIM106" s="10"/>
      <c r="AIN106" s="10"/>
      <c r="AIO106" s="10"/>
      <c r="AIP106" s="10"/>
      <c r="AIQ106" s="10"/>
      <c r="AIR106" s="10"/>
      <c r="AIS106" s="10"/>
      <c r="AIT106" s="10"/>
      <c r="AIU106" s="10"/>
      <c r="AIV106" s="10"/>
      <c r="AIW106" s="10"/>
      <c r="AIX106" s="10"/>
      <c r="AIY106" s="10"/>
      <c r="AIZ106" s="10"/>
      <c r="AJA106" s="10"/>
      <c r="AJB106" s="10"/>
      <c r="AJC106" s="10"/>
      <c r="AJD106" s="10"/>
      <c r="AJE106" s="10"/>
      <c r="AJF106" s="10"/>
      <c r="AJG106" s="10"/>
      <c r="AJH106" s="10"/>
      <c r="AJI106" s="10"/>
      <c r="AJJ106" s="10"/>
      <c r="AJK106" s="10"/>
      <c r="AJL106" s="10"/>
      <c r="AJM106" s="10"/>
      <c r="AJN106" s="10"/>
      <c r="AJO106" s="10"/>
      <c r="AJP106" s="10"/>
      <c r="AJQ106" s="10"/>
      <c r="AJR106" s="10"/>
      <c r="AJS106" s="10"/>
      <c r="AJT106" s="10"/>
      <c r="AJU106" s="10"/>
      <c r="AJV106" s="10"/>
      <c r="AJW106" s="10"/>
      <c r="AJX106" s="10"/>
      <c r="AJY106" s="10"/>
      <c r="AJZ106" s="10"/>
      <c r="AKA106" s="10"/>
      <c r="AKB106" s="10"/>
      <c r="AKC106" s="10"/>
      <c r="AKD106" s="10"/>
      <c r="AKE106" s="10"/>
      <c r="AKF106" s="10"/>
      <c r="AKG106" s="10"/>
      <c r="AKH106" s="10"/>
      <c r="AKI106" s="10"/>
      <c r="AKJ106" s="10"/>
      <c r="AKK106" s="10"/>
      <c r="AKL106" s="10"/>
      <c r="AKM106" s="10"/>
      <c r="AKN106" s="10"/>
      <c r="AKO106" s="10"/>
      <c r="AKP106" s="10"/>
      <c r="AKQ106" s="10"/>
      <c r="AKR106" s="10"/>
      <c r="AKS106" s="10"/>
      <c r="AKT106" s="10"/>
      <c r="AKU106" s="10"/>
      <c r="AKV106" s="10"/>
      <c r="AKW106" s="10"/>
      <c r="AKX106" s="10"/>
      <c r="AKY106" s="10"/>
      <c r="AKZ106" s="10"/>
      <c r="ALA106" s="10"/>
      <c r="ALB106" s="10"/>
      <c r="ALC106" s="10"/>
      <c r="ALD106" s="10"/>
      <c r="ALE106" s="10"/>
      <c r="ALF106" s="10"/>
      <c r="ALG106" s="10"/>
      <c r="ALH106" s="10"/>
      <c r="ALI106" s="10"/>
      <c r="ALJ106" s="10"/>
      <c r="ALK106" s="10"/>
      <c r="ALL106" s="10"/>
      <c r="ALM106" s="10"/>
      <c r="ALN106" s="10"/>
      <c r="ALO106" s="10"/>
      <c r="ALP106" s="10"/>
      <c r="ALQ106" s="10"/>
      <c r="ALR106" s="10"/>
      <c r="ALS106" s="10"/>
      <c r="ALT106" s="10"/>
      <c r="ALU106" s="10"/>
      <c r="ALV106" s="10"/>
      <c r="ALW106" s="10"/>
      <c r="ALX106" s="10"/>
      <c r="ALY106" s="10"/>
      <c r="ALZ106" s="10"/>
      <c r="AMA106" s="10"/>
      <c r="AMB106" s="10"/>
      <c r="AMC106" s="10"/>
      <c r="AMD106" s="10"/>
      <c r="AME106" s="10"/>
      <c r="AMF106" s="10"/>
      <c r="AMG106" s="10"/>
      <c r="AMH106" s="10"/>
      <c r="AMI106" s="10"/>
      <c r="AMJ106" s="10"/>
      <c r="AMK106" s="10"/>
      <c r="AML106" s="10"/>
      <c r="AMM106" s="10"/>
      <c r="AMN106" s="10"/>
      <c r="AMO106" s="10"/>
      <c r="AMP106" s="10"/>
      <c r="AMQ106" s="10"/>
      <c r="AMR106" s="10"/>
      <c r="AMS106" s="10"/>
      <c r="AMT106" s="10"/>
      <c r="AMU106" s="10"/>
      <c r="AMV106" s="10"/>
      <c r="AMW106" s="10"/>
      <c r="AMX106" s="10"/>
      <c r="AMY106" s="10"/>
      <c r="AMZ106" s="10"/>
      <c r="ANA106" s="10"/>
      <c r="ANB106" s="10"/>
      <c r="ANC106" s="10"/>
      <c r="AND106" s="10"/>
      <c r="ANE106" s="10"/>
      <c r="ANF106" s="10"/>
      <c r="ANG106" s="10"/>
      <c r="ANH106" s="10"/>
      <c r="ANI106" s="10"/>
      <c r="ANJ106" s="10"/>
      <c r="ANK106" s="10"/>
      <c r="ANL106" s="10"/>
      <c r="ANM106" s="10"/>
      <c r="ANN106" s="10"/>
      <c r="ANO106" s="10"/>
      <c r="ANP106" s="10"/>
      <c r="ANQ106" s="10"/>
      <c r="ANR106" s="10"/>
      <c r="ANS106" s="10"/>
      <c r="ANT106" s="10"/>
      <c r="ANU106" s="10"/>
      <c r="ANV106" s="10"/>
      <c r="ANW106" s="10"/>
      <c r="ANX106" s="10"/>
      <c r="ANY106" s="10"/>
      <c r="ANZ106" s="10"/>
      <c r="AOA106" s="10"/>
      <c r="AOB106" s="10"/>
      <c r="AOC106" s="10"/>
      <c r="AOD106" s="10"/>
      <c r="AOE106" s="10"/>
      <c r="AOF106" s="10"/>
      <c r="AOG106" s="10"/>
      <c r="AOH106" s="10"/>
      <c r="AOI106" s="10"/>
      <c r="AOJ106" s="10"/>
      <c r="AOK106" s="10"/>
      <c r="AOL106" s="10"/>
      <c r="AOM106" s="10"/>
      <c r="AON106" s="10"/>
      <c r="AOO106" s="10"/>
      <c r="AOP106" s="10"/>
      <c r="AOQ106" s="10"/>
      <c r="AOR106" s="10"/>
      <c r="AOS106" s="10"/>
      <c r="AOT106" s="10"/>
      <c r="AOU106" s="10"/>
      <c r="AOV106" s="10"/>
      <c r="AOW106" s="10"/>
      <c r="AOX106" s="10"/>
      <c r="AOY106" s="10"/>
      <c r="AOZ106" s="10"/>
      <c r="APA106" s="10"/>
      <c r="APB106" s="10"/>
      <c r="APC106" s="10"/>
      <c r="APD106" s="10"/>
      <c r="APE106" s="10"/>
      <c r="APF106" s="10"/>
      <c r="APG106" s="10"/>
      <c r="APH106" s="10"/>
      <c r="API106" s="10"/>
      <c r="APJ106" s="10"/>
      <c r="APK106" s="10"/>
      <c r="APL106" s="10"/>
      <c r="APM106" s="10"/>
      <c r="APN106" s="10"/>
      <c r="APO106" s="10"/>
      <c r="APP106" s="10"/>
      <c r="APQ106" s="10"/>
      <c r="APR106" s="10"/>
      <c r="APS106" s="10"/>
      <c r="APT106" s="10"/>
      <c r="APU106" s="10"/>
      <c r="APV106" s="10"/>
      <c r="APW106" s="10"/>
      <c r="APX106" s="10"/>
      <c r="APY106" s="10"/>
      <c r="APZ106" s="10"/>
      <c r="AQA106" s="10"/>
      <c r="AQB106" s="10"/>
      <c r="AQC106" s="10"/>
      <c r="AQD106" s="10"/>
      <c r="AQE106" s="10"/>
      <c r="AQF106" s="10"/>
      <c r="AQG106" s="10"/>
      <c r="AQH106" s="10"/>
      <c r="AQI106" s="10"/>
      <c r="AQJ106" s="10"/>
      <c r="AQK106" s="10"/>
      <c r="AQL106" s="10"/>
      <c r="AQM106" s="10"/>
      <c r="AQN106" s="10"/>
      <c r="AQO106" s="10"/>
      <c r="AQP106" s="10"/>
      <c r="AQQ106" s="10"/>
      <c r="AQR106" s="10"/>
      <c r="AQS106" s="10"/>
      <c r="AQT106" s="10"/>
      <c r="AQU106" s="10"/>
      <c r="AQV106" s="10"/>
      <c r="AQW106" s="10"/>
      <c r="AQX106" s="10"/>
      <c r="AQY106" s="10"/>
      <c r="AQZ106" s="10"/>
      <c r="ARA106" s="10"/>
      <c r="ARB106" s="10"/>
      <c r="ARC106" s="10"/>
      <c r="ARD106" s="10"/>
      <c r="ARE106" s="10"/>
      <c r="ARF106" s="10"/>
      <c r="ARG106" s="10"/>
      <c r="ARH106" s="10"/>
      <c r="ARI106" s="10"/>
      <c r="ARJ106" s="10"/>
      <c r="ARK106" s="10"/>
      <c r="ARL106" s="10"/>
      <c r="ARM106" s="10"/>
      <c r="ARN106" s="10"/>
      <c r="ARO106" s="10"/>
      <c r="ARP106" s="10"/>
      <c r="ARQ106" s="10"/>
      <c r="ARR106" s="10"/>
      <c r="ARS106" s="10"/>
      <c r="ART106" s="10"/>
      <c r="ARU106" s="10"/>
      <c r="ARV106" s="10"/>
      <c r="ARW106" s="10"/>
      <c r="ARX106" s="10"/>
      <c r="ARY106" s="10"/>
      <c r="ARZ106" s="10"/>
      <c r="ASA106" s="10"/>
      <c r="ASB106" s="10"/>
      <c r="ASC106" s="10"/>
      <c r="ASD106" s="10"/>
      <c r="ASE106" s="10"/>
      <c r="ASF106" s="10"/>
      <c r="ASG106" s="10"/>
      <c r="ASH106" s="10"/>
      <c r="ASI106" s="10"/>
      <c r="ASJ106" s="10"/>
      <c r="ASK106" s="10"/>
      <c r="ASL106" s="10"/>
      <c r="ASM106" s="10"/>
      <c r="ASN106" s="10"/>
      <c r="ASO106" s="10"/>
      <c r="ASP106" s="10"/>
      <c r="ASQ106" s="10"/>
      <c r="ASR106" s="10"/>
      <c r="ASS106" s="10"/>
      <c r="AST106" s="10"/>
      <c r="ASU106" s="10"/>
      <c r="ASV106" s="10"/>
      <c r="ASW106" s="10"/>
      <c r="ASX106" s="10"/>
      <c r="ASY106" s="10"/>
      <c r="ASZ106" s="10"/>
      <c r="ATA106" s="10"/>
      <c r="ATB106" s="10"/>
      <c r="ATC106" s="10"/>
      <c r="ATD106" s="10"/>
      <c r="ATE106" s="10"/>
      <c r="ATF106" s="10"/>
      <c r="ATG106" s="10"/>
      <c r="ATH106" s="10"/>
      <c r="ATI106" s="10"/>
      <c r="ATJ106" s="10"/>
      <c r="ATK106" s="10"/>
      <c r="ATL106" s="10"/>
      <c r="ATM106" s="10"/>
      <c r="ATN106" s="10"/>
      <c r="ATO106" s="10"/>
      <c r="ATP106" s="10"/>
      <c r="ATQ106" s="10"/>
      <c r="ATR106" s="10"/>
      <c r="ATS106" s="10"/>
      <c r="ATT106" s="10"/>
      <c r="ATU106" s="10"/>
      <c r="ATV106" s="10"/>
      <c r="ATW106" s="10"/>
      <c r="ATX106" s="10"/>
      <c r="ATY106" s="10"/>
      <c r="ATZ106" s="10"/>
      <c r="AUA106" s="10"/>
      <c r="AUB106" s="10"/>
      <c r="AUC106" s="10"/>
      <c r="AUD106" s="10"/>
      <c r="AUE106" s="10"/>
      <c r="AUF106" s="10"/>
      <c r="AUG106" s="10"/>
      <c r="AUH106" s="10"/>
      <c r="AUI106" s="10"/>
      <c r="AUJ106" s="10"/>
      <c r="AUK106" s="10"/>
      <c r="AUL106" s="10"/>
      <c r="AUM106" s="10"/>
      <c r="AUN106" s="10"/>
      <c r="AUO106" s="10"/>
      <c r="AUP106" s="10"/>
      <c r="AUQ106" s="10"/>
      <c r="AUR106" s="10"/>
      <c r="AUS106" s="10"/>
      <c r="AUT106" s="10"/>
      <c r="AUU106" s="10"/>
      <c r="AUV106" s="10"/>
      <c r="AUW106" s="10"/>
      <c r="AUX106" s="10"/>
      <c r="AUY106" s="10"/>
      <c r="AUZ106" s="10"/>
      <c r="AVA106" s="10"/>
      <c r="AVB106" s="10"/>
      <c r="AVC106" s="10"/>
      <c r="AVD106" s="10"/>
      <c r="AVE106" s="10"/>
      <c r="AVF106" s="10"/>
      <c r="AVG106" s="10"/>
      <c r="AVH106" s="10"/>
      <c r="AVI106" s="10"/>
      <c r="AVJ106" s="10"/>
      <c r="AVK106" s="10"/>
      <c r="AVL106" s="10"/>
      <c r="AVM106" s="10"/>
      <c r="AVN106" s="10"/>
      <c r="AVO106" s="10"/>
      <c r="AVP106" s="10"/>
      <c r="AVQ106" s="10"/>
      <c r="AVR106" s="10"/>
      <c r="AVS106" s="10"/>
      <c r="AVT106" s="10"/>
      <c r="AVU106" s="10"/>
      <c r="AVV106" s="10"/>
      <c r="AVW106" s="10"/>
      <c r="AVX106" s="10"/>
      <c r="AVY106" s="10"/>
      <c r="AVZ106" s="10"/>
      <c r="AWA106" s="10"/>
      <c r="AWB106" s="10"/>
      <c r="AWC106" s="10"/>
      <c r="AWD106" s="10"/>
      <c r="AWE106" s="10"/>
      <c r="AWF106" s="10"/>
      <c r="AWG106" s="10"/>
      <c r="AWH106" s="10"/>
      <c r="AWI106" s="10"/>
      <c r="AWJ106" s="10"/>
      <c r="AWK106" s="10"/>
      <c r="AWL106" s="10"/>
      <c r="AWM106" s="10"/>
      <c r="AWN106" s="10"/>
      <c r="AWO106" s="10"/>
      <c r="AWP106" s="10"/>
      <c r="AWQ106" s="10"/>
      <c r="AWR106" s="10"/>
      <c r="AWS106" s="10"/>
      <c r="AWT106" s="10"/>
      <c r="AWU106" s="10"/>
      <c r="AWV106" s="10"/>
      <c r="AWW106" s="10"/>
      <c r="AWX106" s="10"/>
      <c r="AWY106" s="10"/>
      <c r="AWZ106" s="10"/>
      <c r="AXA106" s="10"/>
      <c r="AXB106" s="10"/>
      <c r="AXC106" s="10"/>
      <c r="AXD106" s="10"/>
      <c r="AXE106" s="10"/>
      <c r="AXF106" s="10"/>
      <c r="AXG106" s="10"/>
      <c r="AXH106" s="10"/>
      <c r="AXI106" s="10"/>
      <c r="AXJ106" s="10"/>
      <c r="AXK106" s="10"/>
      <c r="AXL106" s="10"/>
      <c r="AXM106" s="10"/>
      <c r="AXN106" s="10"/>
      <c r="AXO106" s="10"/>
      <c r="AXP106" s="10"/>
      <c r="AXQ106" s="10"/>
      <c r="AXR106" s="10"/>
      <c r="AXS106" s="10"/>
      <c r="AXT106" s="10"/>
      <c r="AXU106" s="10"/>
      <c r="AXV106" s="10"/>
      <c r="AXW106" s="10"/>
      <c r="AXX106" s="10"/>
      <c r="AXY106" s="10"/>
      <c r="AXZ106" s="10"/>
      <c r="AYA106" s="10"/>
      <c r="AYB106" s="10"/>
      <c r="AYC106" s="10"/>
      <c r="AYD106" s="10"/>
      <c r="AYE106" s="10"/>
      <c r="AYF106" s="10"/>
      <c r="AYG106" s="10"/>
      <c r="AYH106" s="10"/>
      <c r="AYI106" s="10"/>
      <c r="AYJ106" s="10"/>
      <c r="AYK106" s="10"/>
      <c r="AYL106" s="10"/>
      <c r="AYM106" s="10"/>
      <c r="AYN106" s="10"/>
      <c r="AYO106" s="10"/>
      <c r="AYP106" s="10"/>
      <c r="AYQ106" s="10"/>
      <c r="AYR106" s="10"/>
      <c r="AYS106" s="10"/>
      <c r="AYT106" s="10"/>
      <c r="AYU106" s="10"/>
      <c r="AYV106" s="10"/>
      <c r="AYW106" s="10"/>
      <c r="AYX106" s="10"/>
      <c r="AYY106" s="10"/>
      <c r="AYZ106" s="10"/>
      <c r="AZA106" s="10"/>
      <c r="AZB106" s="10"/>
      <c r="AZC106" s="10"/>
      <c r="AZD106" s="10"/>
      <c r="AZE106" s="10"/>
      <c r="AZF106" s="10"/>
      <c r="AZG106" s="10"/>
      <c r="AZH106" s="10"/>
      <c r="AZI106" s="10"/>
      <c r="AZJ106" s="10"/>
      <c r="AZK106" s="10"/>
      <c r="AZL106" s="10"/>
      <c r="AZM106" s="10"/>
      <c r="AZN106" s="10"/>
      <c r="AZO106" s="10"/>
      <c r="AZP106" s="10"/>
      <c r="AZQ106" s="10"/>
      <c r="AZR106" s="10"/>
      <c r="AZS106" s="10"/>
      <c r="AZT106" s="10"/>
      <c r="AZU106" s="10"/>
      <c r="AZV106" s="10"/>
      <c r="AZW106" s="10"/>
      <c r="AZX106" s="10"/>
      <c r="AZY106" s="10"/>
      <c r="AZZ106" s="10"/>
      <c r="BAA106" s="10"/>
      <c r="BAB106" s="10"/>
      <c r="BAC106" s="10"/>
      <c r="BAD106" s="10"/>
      <c r="BAE106" s="10"/>
      <c r="BAF106" s="10"/>
      <c r="BAG106" s="10"/>
      <c r="BAH106" s="10"/>
      <c r="BAI106" s="10"/>
      <c r="BAJ106" s="10"/>
      <c r="BAK106" s="10"/>
      <c r="BAL106" s="10"/>
      <c r="BAM106" s="10"/>
      <c r="BAN106" s="10"/>
      <c r="BAO106" s="10"/>
      <c r="BAP106" s="10"/>
      <c r="BAQ106" s="10"/>
      <c r="BAR106" s="10"/>
      <c r="BAS106" s="10"/>
      <c r="BAT106" s="10"/>
      <c r="BAU106" s="10"/>
      <c r="BAV106" s="10"/>
      <c r="BAW106" s="10"/>
      <c r="BAX106" s="10"/>
      <c r="BAY106" s="10"/>
      <c r="BAZ106" s="10"/>
      <c r="BBA106" s="10"/>
      <c r="BBB106" s="10"/>
      <c r="BBC106" s="10"/>
      <c r="BBD106" s="10"/>
      <c r="BBE106" s="10"/>
      <c r="BBF106" s="10"/>
      <c r="BBG106" s="10"/>
      <c r="BBH106" s="10"/>
      <c r="BBI106" s="10"/>
      <c r="BBJ106" s="10"/>
      <c r="BBK106" s="10"/>
      <c r="BBL106" s="10"/>
      <c r="BBM106" s="10"/>
      <c r="BBN106" s="10"/>
      <c r="BBO106" s="10"/>
      <c r="BBP106" s="10"/>
      <c r="BBQ106" s="10"/>
      <c r="BBR106" s="10"/>
      <c r="BBS106" s="10"/>
      <c r="BBT106" s="10"/>
      <c r="BBU106" s="10"/>
      <c r="BBV106" s="10"/>
      <c r="BBW106" s="10"/>
      <c r="BBX106" s="10"/>
      <c r="BBY106" s="10"/>
      <c r="BBZ106" s="10"/>
      <c r="BCA106" s="10"/>
      <c r="BCB106" s="10"/>
      <c r="BCC106" s="10"/>
      <c r="BCD106" s="10"/>
      <c r="BCE106" s="10"/>
      <c r="BCF106" s="10"/>
      <c r="BCG106" s="10"/>
      <c r="BCH106" s="10"/>
      <c r="BCI106" s="10"/>
      <c r="BCJ106" s="10"/>
      <c r="BCK106" s="10"/>
      <c r="BCL106" s="10"/>
      <c r="BCM106" s="10"/>
      <c r="BCN106" s="10"/>
      <c r="BCO106" s="10"/>
      <c r="BCP106" s="10"/>
      <c r="BCQ106" s="10"/>
      <c r="BCR106" s="10"/>
      <c r="BCS106" s="10"/>
      <c r="BCT106" s="10"/>
      <c r="BCU106" s="10"/>
      <c r="BCV106" s="10"/>
      <c r="BCW106" s="10"/>
      <c r="BCX106" s="10"/>
      <c r="BCY106" s="10"/>
      <c r="BCZ106" s="10"/>
      <c r="BDA106" s="10"/>
      <c r="BDB106" s="10"/>
      <c r="BDC106" s="10"/>
      <c r="BDD106" s="10"/>
      <c r="BDE106" s="10"/>
      <c r="BDF106" s="10"/>
      <c r="BDG106" s="10"/>
      <c r="BDH106" s="10"/>
      <c r="BDI106" s="10"/>
      <c r="BDJ106" s="10"/>
      <c r="BDK106" s="10"/>
      <c r="BDL106" s="10"/>
      <c r="BDM106" s="10"/>
      <c r="BDN106" s="10"/>
      <c r="BDO106" s="10"/>
      <c r="BDP106" s="10"/>
      <c r="BDQ106" s="10"/>
      <c r="BDR106" s="10"/>
      <c r="BDS106" s="10"/>
      <c r="BDT106" s="10"/>
      <c r="BDU106" s="10"/>
      <c r="BDV106" s="10"/>
      <c r="BDW106" s="10"/>
      <c r="BDX106" s="10"/>
      <c r="BDY106" s="10"/>
      <c r="BDZ106" s="10"/>
      <c r="BEA106" s="10"/>
      <c r="BEB106" s="10"/>
      <c r="BEC106" s="10"/>
      <c r="BED106" s="10"/>
      <c r="BEE106" s="10"/>
      <c r="BEF106" s="10"/>
      <c r="BEG106" s="10"/>
      <c r="BEH106" s="10"/>
      <c r="BEI106" s="10"/>
      <c r="BEJ106" s="10"/>
      <c r="BEK106" s="10"/>
      <c r="BEL106" s="10"/>
      <c r="BEM106" s="10"/>
      <c r="BEN106" s="10"/>
      <c r="BEO106" s="10"/>
      <c r="BEP106" s="10"/>
      <c r="BEQ106" s="10"/>
      <c r="BER106" s="10"/>
      <c r="BES106" s="10"/>
      <c r="BET106" s="10"/>
      <c r="BEU106" s="10"/>
      <c r="BEV106" s="10"/>
      <c r="BEW106" s="10"/>
      <c r="BEX106" s="10"/>
      <c r="BEY106" s="10"/>
      <c r="BEZ106" s="10"/>
      <c r="BFA106" s="10"/>
      <c r="BFB106" s="10"/>
      <c r="BFC106" s="10"/>
      <c r="BFD106" s="10"/>
      <c r="BFE106" s="10"/>
      <c r="BFF106" s="10"/>
      <c r="BFG106" s="10"/>
      <c r="BFH106" s="10"/>
      <c r="BFI106" s="10"/>
      <c r="BFJ106" s="10"/>
      <c r="BFK106" s="10"/>
      <c r="BFL106" s="10"/>
      <c r="BFM106" s="10"/>
      <c r="BFN106" s="10"/>
      <c r="BFO106" s="10"/>
      <c r="BFP106" s="10"/>
      <c r="BFQ106" s="10"/>
      <c r="BFR106" s="10"/>
      <c r="BFS106" s="10"/>
      <c r="BFT106" s="10"/>
      <c r="BFU106" s="10"/>
      <c r="BFV106" s="10"/>
      <c r="BFW106" s="10"/>
      <c r="BFX106" s="10"/>
      <c r="BFY106" s="10"/>
      <c r="BFZ106" s="10"/>
      <c r="BGA106" s="10"/>
      <c r="BGB106" s="10"/>
      <c r="BGC106" s="10"/>
      <c r="BGD106" s="10"/>
      <c r="BGE106" s="10"/>
    </row>
    <row r="107" spans="1:1589" s="22" customFormat="1" ht="32.25" customHeight="1">
      <c r="A107" s="66"/>
      <c r="B107" s="49"/>
      <c r="C107" s="317"/>
      <c r="D107" s="318"/>
      <c r="E107" s="96" t="s">
        <v>9</v>
      </c>
      <c r="F107" s="96">
        <v>42369</v>
      </c>
      <c r="G107" s="97" t="s">
        <v>7</v>
      </c>
      <c r="H107" s="118"/>
      <c r="I107" s="118"/>
      <c r="J107" s="118">
        <v>4198869</v>
      </c>
      <c r="K107" s="117"/>
      <c r="L107" s="119"/>
      <c r="M107" s="117"/>
      <c r="N107" s="118">
        <v>4198869</v>
      </c>
      <c r="O107" s="119"/>
      <c r="P107" s="119"/>
      <c r="Q107" s="119"/>
      <c r="R107" s="118">
        <f>N107</f>
        <v>4198869</v>
      </c>
      <c r="S107" s="119"/>
      <c r="T107" s="190"/>
      <c r="U107" s="187">
        <f>J107-R107</f>
        <v>0</v>
      </c>
      <c r="V107" s="190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  <c r="IV107" s="23"/>
      <c r="IW107" s="23"/>
      <c r="IX107" s="23"/>
      <c r="IY107" s="23"/>
      <c r="IZ107" s="23"/>
      <c r="JA107" s="23"/>
      <c r="JB107" s="23"/>
      <c r="JC107" s="23"/>
      <c r="JD107" s="23"/>
      <c r="JE107" s="23"/>
      <c r="JF107" s="23"/>
      <c r="JG107" s="23"/>
      <c r="JH107" s="23"/>
      <c r="JI107" s="23"/>
      <c r="JJ107" s="23"/>
      <c r="JK107" s="23"/>
      <c r="JL107" s="23"/>
      <c r="JM107" s="23"/>
      <c r="JN107" s="23"/>
      <c r="JO107" s="23"/>
      <c r="JP107" s="23"/>
      <c r="JQ107" s="23"/>
      <c r="JR107" s="23"/>
      <c r="JS107" s="23"/>
      <c r="JT107" s="23"/>
      <c r="JU107" s="23"/>
      <c r="JV107" s="23"/>
      <c r="JW107" s="23"/>
      <c r="JX107" s="23"/>
      <c r="JY107" s="23"/>
      <c r="JZ107" s="23"/>
      <c r="KA107" s="23"/>
      <c r="KB107" s="23"/>
      <c r="KC107" s="23"/>
      <c r="KD107" s="23"/>
      <c r="KE107" s="23"/>
      <c r="KF107" s="23"/>
      <c r="KG107" s="23"/>
      <c r="KH107" s="23"/>
      <c r="KI107" s="23"/>
      <c r="KJ107" s="23"/>
      <c r="KK107" s="23"/>
      <c r="KL107" s="23"/>
      <c r="KM107" s="23"/>
      <c r="KN107" s="23"/>
      <c r="KO107" s="23"/>
      <c r="KP107" s="23"/>
      <c r="KQ107" s="23"/>
      <c r="KR107" s="23"/>
      <c r="KS107" s="23"/>
      <c r="KT107" s="23"/>
      <c r="KU107" s="23"/>
      <c r="KV107" s="23"/>
      <c r="KW107" s="23"/>
      <c r="KX107" s="23"/>
      <c r="KY107" s="23"/>
      <c r="KZ107" s="23"/>
      <c r="LA107" s="23"/>
      <c r="LB107" s="23"/>
      <c r="LC107" s="23"/>
      <c r="LD107" s="23"/>
      <c r="LE107" s="23"/>
      <c r="LF107" s="23"/>
      <c r="LG107" s="23"/>
      <c r="LH107" s="23"/>
      <c r="LI107" s="23"/>
      <c r="LJ107" s="23"/>
      <c r="LK107" s="23"/>
      <c r="LL107" s="23"/>
      <c r="LM107" s="23"/>
      <c r="LN107" s="23"/>
      <c r="LO107" s="23"/>
      <c r="LP107" s="23"/>
      <c r="LQ107" s="23"/>
      <c r="LR107" s="23"/>
      <c r="LS107" s="23"/>
      <c r="LT107" s="23"/>
      <c r="LU107" s="23"/>
      <c r="LV107" s="23"/>
      <c r="LW107" s="23"/>
      <c r="LX107" s="23"/>
      <c r="LY107" s="23"/>
      <c r="LZ107" s="23"/>
      <c r="MA107" s="23"/>
      <c r="MB107" s="23"/>
      <c r="MC107" s="23"/>
      <c r="MD107" s="23"/>
      <c r="ME107" s="23"/>
      <c r="MF107" s="23"/>
      <c r="MG107" s="23"/>
      <c r="MH107" s="23"/>
      <c r="MI107" s="23"/>
      <c r="MJ107" s="23"/>
      <c r="MK107" s="23"/>
      <c r="ML107" s="23"/>
      <c r="MM107" s="23"/>
      <c r="MN107" s="23"/>
      <c r="MO107" s="23"/>
      <c r="MP107" s="23"/>
      <c r="MQ107" s="23"/>
      <c r="MR107" s="23"/>
      <c r="MS107" s="23"/>
      <c r="MT107" s="23"/>
      <c r="MU107" s="23"/>
      <c r="MV107" s="23"/>
      <c r="MW107" s="23"/>
      <c r="MX107" s="23"/>
      <c r="MY107" s="23"/>
      <c r="MZ107" s="23"/>
      <c r="NA107" s="23"/>
      <c r="NB107" s="23"/>
      <c r="NC107" s="23"/>
      <c r="ND107" s="23"/>
      <c r="NE107" s="23"/>
      <c r="NF107" s="23"/>
      <c r="NG107" s="23"/>
      <c r="NH107" s="23"/>
      <c r="NI107" s="23"/>
      <c r="NJ107" s="23"/>
      <c r="NK107" s="23"/>
      <c r="NL107" s="23"/>
      <c r="NM107" s="23"/>
      <c r="NN107" s="23"/>
      <c r="NO107" s="23"/>
      <c r="NP107" s="23"/>
      <c r="NQ107" s="23"/>
      <c r="NR107" s="23"/>
      <c r="NS107" s="23"/>
      <c r="NT107" s="23"/>
      <c r="NU107" s="23"/>
      <c r="NV107" s="23"/>
      <c r="NW107" s="23"/>
      <c r="NX107" s="23"/>
      <c r="NY107" s="23"/>
      <c r="NZ107" s="23"/>
      <c r="OA107" s="23"/>
      <c r="OB107" s="23"/>
      <c r="OC107" s="23"/>
      <c r="OD107" s="23"/>
      <c r="OE107" s="23"/>
      <c r="OF107" s="23"/>
      <c r="OG107" s="23"/>
      <c r="OH107" s="23"/>
      <c r="OI107" s="23"/>
      <c r="OJ107" s="23"/>
      <c r="OK107" s="23"/>
      <c r="OL107" s="23"/>
      <c r="OM107" s="23"/>
      <c r="ON107" s="23"/>
      <c r="OO107" s="23"/>
      <c r="OP107" s="23"/>
      <c r="OQ107" s="23"/>
      <c r="OR107" s="23"/>
      <c r="OS107" s="23"/>
      <c r="OT107" s="23"/>
      <c r="OU107" s="23"/>
      <c r="OV107" s="23"/>
      <c r="OW107" s="23"/>
      <c r="OX107" s="23"/>
      <c r="OY107" s="23"/>
      <c r="OZ107" s="23"/>
      <c r="PA107" s="23"/>
      <c r="PB107" s="23"/>
      <c r="PC107" s="23"/>
      <c r="PD107" s="23"/>
      <c r="PE107" s="23"/>
      <c r="PF107" s="23"/>
      <c r="PG107" s="23"/>
      <c r="PH107" s="23"/>
      <c r="PI107" s="23"/>
      <c r="PJ107" s="23"/>
      <c r="PK107" s="23"/>
      <c r="PL107" s="23"/>
      <c r="PM107" s="23"/>
      <c r="PN107" s="23"/>
      <c r="PO107" s="23"/>
      <c r="PP107" s="23"/>
      <c r="PQ107" s="23"/>
      <c r="PR107" s="23"/>
      <c r="PS107" s="23"/>
      <c r="PT107" s="23"/>
      <c r="PU107" s="23"/>
      <c r="PV107" s="23"/>
      <c r="PW107" s="23"/>
      <c r="PX107" s="23"/>
      <c r="PY107" s="23"/>
      <c r="PZ107" s="23"/>
      <c r="QA107" s="23"/>
      <c r="QB107" s="23"/>
      <c r="QC107" s="23"/>
      <c r="QD107" s="23"/>
      <c r="QE107" s="23"/>
      <c r="QF107" s="23"/>
      <c r="QG107" s="23"/>
      <c r="QH107" s="23"/>
      <c r="QI107" s="23"/>
      <c r="QJ107" s="23"/>
      <c r="QK107" s="23"/>
      <c r="QL107" s="23"/>
      <c r="QM107" s="23"/>
      <c r="QN107" s="23"/>
      <c r="QO107" s="23"/>
      <c r="QP107" s="23"/>
      <c r="QQ107" s="23"/>
      <c r="QR107" s="23"/>
      <c r="QS107" s="23"/>
      <c r="QT107" s="23"/>
      <c r="QU107" s="23"/>
      <c r="QV107" s="23"/>
      <c r="QW107" s="23"/>
      <c r="QX107" s="23"/>
      <c r="QY107" s="23"/>
      <c r="QZ107" s="23"/>
      <c r="RA107" s="23"/>
      <c r="RB107" s="23"/>
      <c r="RC107" s="23"/>
      <c r="RD107" s="23"/>
      <c r="RE107" s="23"/>
      <c r="RF107" s="23"/>
      <c r="RG107" s="23"/>
      <c r="RH107" s="23"/>
      <c r="RI107" s="23"/>
      <c r="RJ107" s="23"/>
      <c r="RK107" s="23"/>
      <c r="RL107" s="23"/>
      <c r="RM107" s="23"/>
      <c r="RN107" s="23"/>
      <c r="RO107" s="23"/>
      <c r="RP107" s="23"/>
      <c r="RQ107" s="23"/>
      <c r="RR107" s="23"/>
      <c r="RS107" s="23"/>
      <c r="RT107" s="23"/>
      <c r="RU107" s="23"/>
      <c r="RV107" s="23"/>
      <c r="RW107" s="23"/>
      <c r="RX107" s="23"/>
      <c r="RY107" s="23"/>
      <c r="RZ107" s="23"/>
      <c r="SA107" s="23"/>
      <c r="SB107" s="23"/>
      <c r="SC107" s="23"/>
      <c r="SD107" s="23"/>
      <c r="SE107" s="23"/>
      <c r="SF107" s="23"/>
      <c r="SG107" s="23"/>
      <c r="SH107" s="23"/>
      <c r="SI107" s="23"/>
      <c r="SJ107" s="23"/>
      <c r="SK107" s="23"/>
      <c r="SL107" s="23"/>
      <c r="SM107" s="23"/>
      <c r="SN107" s="23"/>
      <c r="SO107" s="23"/>
      <c r="SP107" s="23"/>
      <c r="SQ107" s="23"/>
      <c r="SR107" s="23"/>
      <c r="SS107" s="23"/>
      <c r="ST107" s="23"/>
      <c r="SU107" s="23"/>
      <c r="SV107" s="23"/>
      <c r="SW107" s="23"/>
      <c r="SX107" s="23"/>
      <c r="SY107" s="23"/>
      <c r="SZ107" s="23"/>
      <c r="TA107" s="23"/>
      <c r="TB107" s="23"/>
      <c r="TC107" s="23"/>
      <c r="TD107" s="23"/>
      <c r="TE107" s="23"/>
      <c r="TF107" s="23"/>
      <c r="TG107" s="23"/>
      <c r="TH107" s="23"/>
      <c r="TI107" s="23"/>
      <c r="TJ107" s="23"/>
      <c r="TK107" s="23"/>
      <c r="TL107" s="23"/>
      <c r="TM107" s="23"/>
      <c r="TN107" s="23"/>
      <c r="TO107" s="23"/>
      <c r="TP107" s="23"/>
      <c r="TQ107" s="23"/>
      <c r="TR107" s="23"/>
      <c r="TS107" s="23"/>
      <c r="TT107" s="23"/>
      <c r="TU107" s="23"/>
      <c r="TV107" s="23"/>
      <c r="TW107" s="23"/>
      <c r="TX107" s="23"/>
      <c r="TY107" s="23"/>
      <c r="TZ107" s="23"/>
      <c r="UA107" s="23"/>
      <c r="UB107" s="23"/>
      <c r="UC107" s="23"/>
      <c r="UD107" s="23"/>
      <c r="UE107" s="23"/>
      <c r="UF107" s="23"/>
      <c r="UG107" s="23"/>
      <c r="UH107" s="23"/>
      <c r="UI107" s="23"/>
      <c r="UJ107" s="23"/>
      <c r="UK107" s="23"/>
      <c r="UL107" s="23"/>
      <c r="UM107" s="23"/>
      <c r="UN107" s="23"/>
      <c r="UO107" s="23"/>
      <c r="UP107" s="23"/>
      <c r="UQ107" s="23"/>
      <c r="UR107" s="23"/>
      <c r="US107" s="23"/>
      <c r="UT107" s="23"/>
      <c r="UU107" s="23"/>
      <c r="UV107" s="23"/>
      <c r="UW107" s="23"/>
      <c r="UX107" s="23"/>
      <c r="UY107" s="23"/>
      <c r="UZ107" s="23"/>
      <c r="VA107" s="23"/>
      <c r="VB107" s="23"/>
      <c r="VC107" s="23"/>
      <c r="VD107" s="23"/>
      <c r="VE107" s="23"/>
      <c r="VF107" s="23"/>
      <c r="VG107" s="23"/>
      <c r="VH107" s="23"/>
      <c r="VI107" s="23"/>
      <c r="VJ107" s="23"/>
      <c r="VK107" s="23"/>
      <c r="VL107" s="23"/>
      <c r="VM107" s="23"/>
      <c r="VN107" s="23"/>
      <c r="VO107" s="23"/>
      <c r="VP107" s="23"/>
      <c r="VQ107" s="23"/>
      <c r="VR107" s="23"/>
      <c r="VS107" s="23"/>
      <c r="VT107" s="23"/>
      <c r="VU107" s="23"/>
      <c r="VV107" s="23"/>
      <c r="VW107" s="23"/>
      <c r="VX107" s="23"/>
      <c r="VY107" s="23"/>
      <c r="VZ107" s="23"/>
      <c r="WA107" s="23"/>
      <c r="WB107" s="23"/>
      <c r="WC107" s="23"/>
      <c r="WD107" s="23"/>
      <c r="WE107" s="23"/>
      <c r="WF107" s="23"/>
      <c r="WG107" s="23"/>
      <c r="WH107" s="23"/>
      <c r="WI107" s="23"/>
      <c r="WJ107" s="23"/>
      <c r="WK107" s="23"/>
      <c r="WL107" s="23"/>
      <c r="WM107" s="23"/>
      <c r="WN107" s="23"/>
      <c r="WO107" s="23"/>
      <c r="WP107" s="23"/>
      <c r="WQ107" s="23"/>
      <c r="WR107" s="23"/>
      <c r="WS107" s="23"/>
      <c r="WT107" s="23"/>
      <c r="WU107" s="23"/>
      <c r="WV107" s="23"/>
      <c r="WW107" s="23"/>
      <c r="WX107" s="23"/>
      <c r="WY107" s="23"/>
      <c r="WZ107" s="23"/>
      <c r="XA107" s="23"/>
      <c r="XB107" s="23"/>
      <c r="XC107" s="23"/>
      <c r="XD107" s="23"/>
      <c r="XE107" s="23"/>
      <c r="XF107" s="23"/>
      <c r="XG107" s="23"/>
      <c r="XH107" s="23"/>
      <c r="XI107" s="23"/>
      <c r="XJ107" s="23"/>
      <c r="XK107" s="23"/>
      <c r="XL107" s="23"/>
      <c r="XM107" s="23"/>
      <c r="XN107" s="23"/>
      <c r="XO107" s="23"/>
      <c r="XP107" s="23"/>
      <c r="XQ107" s="23"/>
      <c r="XR107" s="23"/>
      <c r="XS107" s="23"/>
      <c r="XT107" s="23"/>
      <c r="XU107" s="23"/>
      <c r="XV107" s="23"/>
      <c r="XW107" s="23"/>
      <c r="XX107" s="23"/>
      <c r="XY107" s="23"/>
      <c r="XZ107" s="23"/>
      <c r="YA107" s="23"/>
      <c r="YB107" s="23"/>
      <c r="YC107" s="23"/>
      <c r="YD107" s="23"/>
      <c r="YE107" s="23"/>
      <c r="YF107" s="23"/>
      <c r="YG107" s="23"/>
      <c r="YH107" s="23"/>
      <c r="YI107" s="23"/>
      <c r="YJ107" s="23"/>
      <c r="YK107" s="23"/>
      <c r="YL107" s="23"/>
      <c r="YM107" s="23"/>
      <c r="YN107" s="23"/>
      <c r="YO107" s="23"/>
      <c r="YP107" s="23"/>
      <c r="YQ107" s="23"/>
      <c r="YR107" s="23"/>
      <c r="YS107" s="23"/>
      <c r="YT107" s="23"/>
      <c r="YU107" s="23"/>
      <c r="YV107" s="23"/>
      <c r="YW107" s="23"/>
      <c r="YX107" s="23"/>
      <c r="YY107" s="23"/>
      <c r="YZ107" s="23"/>
      <c r="ZA107" s="23"/>
      <c r="ZB107" s="23"/>
      <c r="ZC107" s="23"/>
      <c r="ZD107" s="23"/>
      <c r="ZE107" s="23"/>
      <c r="ZF107" s="23"/>
      <c r="ZG107" s="23"/>
      <c r="ZH107" s="23"/>
      <c r="ZI107" s="23"/>
      <c r="ZJ107" s="23"/>
      <c r="ZK107" s="23"/>
      <c r="ZL107" s="23"/>
      <c r="ZM107" s="23"/>
      <c r="ZN107" s="23"/>
      <c r="ZO107" s="23"/>
      <c r="ZP107" s="23"/>
      <c r="ZQ107" s="23"/>
      <c r="ZR107" s="23"/>
      <c r="ZS107" s="23"/>
      <c r="ZT107" s="23"/>
      <c r="ZU107" s="23"/>
      <c r="ZV107" s="23"/>
      <c r="ZW107" s="23"/>
      <c r="ZX107" s="23"/>
      <c r="ZY107" s="23"/>
      <c r="ZZ107" s="23"/>
      <c r="AAA107" s="23"/>
      <c r="AAB107" s="23"/>
      <c r="AAC107" s="23"/>
      <c r="AAD107" s="23"/>
      <c r="AAE107" s="23"/>
      <c r="AAF107" s="23"/>
      <c r="AAG107" s="23"/>
      <c r="AAH107" s="23"/>
      <c r="AAI107" s="23"/>
      <c r="AAJ107" s="23"/>
      <c r="AAK107" s="23"/>
      <c r="AAL107" s="23"/>
      <c r="AAM107" s="23"/>
      <c r="AAN107" s="23"/>
      <c r="AAO107" s="23"/>
      <c r="AAP107" s="23"/>
      <c r="AAQ107" s="23"/>
      <c r="AAR107" s="23"/>
      <c r="AAS107" s="23"/>
      <c r="AAT107" s="23"/>
      <c r="AAU107" s="23"/>
      <c r="AAV107" s="23"/>
      <c r="AAW107" s="23"/>
      <c r="AAX107" s="23"/>
      <c r="AAY107" s="23"/>
      <c r="AAZ107" s="23"/>
      <c r="ABA107" s="23"/>
      <c r="ABB107" s="23"/>
      <c r="ABC107" s="23"/>
      <c r="ABD107" s="23"/>
      <c r="ABE107" s="23"/>
      <c r="ABF107" s="23"/>
      <c r="ABG107" s="23"/>
      <c r="ABH107" s="23"/>
      <c r="ABI107" s="23"/>
      <c r="ABJ107" s="23"/>
      <c r="ABK107" s="23"/>
      <c r="ABL107" s="23"/>
      <c r="ABM107" s="23"/>
      <c r="ABN107" s="23"/>
      <c r="ABO107" s="23"/>
      <c r="ABP107" s="23"/>
      <c r="ABQ107" s="23"/>
      <c r="ABR107" s="23"/>
      <c r="ABS107" s="23"/>
      <c r="ABT107" s="23"/>
      <c r="ABU107" s="23"/>
      <c r="ABV107" s="23"/>
      <c r="ABW107" s="23"/>
      <c r="ABX107" s="23"/>
      <c r="ABY107" s="23"/>
      <c r="ABZ107" s="23"/>
      <c r="ACA107" s="23"/>
      <c r="ACB107" s="23"/>
      <c r="ACC107" s="23"/>
      <c r="ACD107" s="23"/>
      <c r="ACE107" s="23"/>
      <c r="ACF107" s="23"/>
      <c r="ACG107" s="23"/>
      <c r="ACH107" s="23"/>
      <c r="ACI107" s="23"/>
      <c r="ACJ107" s="23"/>
      <c r="ACK107" s="23"/>
      <c r="ACL107" s="23"/>
      <c r="ACM107" s="23"/>
      <c r="ACN107" s="23"/>
      <c r="ACO107" s="23"/>
      <c r="ACP107" s="23"/>
      <c r="ACQ107" s="23"/>
      <c r="ACR107" s="23"/>
      <c r="ACS107" s="23"/>
      <c r="ACT107" s="23"/>
      <c r="ACU107" s="23"/>
      <c r="ACV107" s="23"/>
      <c r="ACW107" s="23"/>
      <c r="ACX107" s="23"/>
      <c r="ACY107" s="23"/>
      <c r="ACZ107" s="23"/>
      <c r="ADA107" s="23"/>
      <c r="ADB107" s="23"/>
      <c r="ADC107" s="23"/>
      <c r="ADD107" s="23"/>
      <c r="ADE107" s="23"/>
      <c r="ADF107" s="23"/>
      <c r="ADG107" s="23"/>
      <c r="ADH107" s="23"/>
      <c r="ADI107" s="23"/>
      <c r="ADJ107" s="23"/>
      <c r="ADK107" s="23"/>
      <c r="ADL107" s="23"/>
      <c r="ADM107" s="23"/>
      <c r="ADN107" s="23"/>
      <c r="ADO107" s="23"/>
      <c r="ADP107" s="23"/>
      <c r="ADQ107" s="23"/>
      <c r="ADR107" s="23"/>
      <c r="ADS107" s="23"/>
      <c r="ADT107" s="23"/>
      <c r="ADU107" s="23"/>
      <c r="ADV107" s="23"/>
      <c r="ADW107" s="23"/>
      <c r="ADX107" s="23"/>
      <c r="ADY107" s="23"/>
      <c r="ADZ107" s="23"/>
      <c r="AEA107" s="23"/>
      <c r="AEB107" s="23"/>
      <c r="AEC107" s="23"/>
      <c r="AED107" s="23"/>
      <c r="AEE107" s="23"/>
      <c r="AEF107" s="23"/>
      <c r="AEG107" s="23"/>
      <c r="AEH107" s="23"/>
      <c r="AEI107" s="23"/>
      <c r="AEJ107" s="23"/>
      <c r="AEK107" s="23"/>
      <c r="AEL107" s="23"/>
      <c r="AEM107" s="23"/>
      <c r="AEN107" s="23"/>
      <c r="AEO107" s="23"/>
      <c r="AEP107" s="23"/>
      <c r="AEQ107" s="23"/>
      <c r="AER107" s="23"/>
      <c r="AES107" s="23"/>
      <c r="AET107" s="23"/>
      <c r="AEU107" s="23"/>
      <c r="AEV107" s="23"/>
      <c r="AEW107" s="23"/>
      <c r="AEX107" s="23"/>
      <c r="AEY107" s="23"/>
      <c r="AEZ107" s="23"/>
      <c r="AFA107" s="23"/>
      <c r="AFB107" s="23"/>
      <c r="AFC107" s="23"/>
      <c r="AFD107" s="23"/>
      <c r="AFE107" s="23"/>
      <c r="AFF107" s="23"/>
      <c r="AFG107" s="23"/>
      <c r="AFH107" s="23"/>
      <c r="AFI107" s="23"/>
      <c r="AFJ107" s="23"/>
      <c r="AFK107" s="23"/>
      <c r="AFL107" s="23"/>
      <c r="AFM107" s="23"/>
      <c r="AFN107" s="23"/>
      <c r="AFO107" s="23"/>
      <c r="AFP107" s="23"/>
      <c r="AFQ107" s="23"/>
      <c r="AFR107" s="23"/>
      <c r="AFS107" s="23"/>
      <c r="AFT107" s="23"/>
      <c r="AFU107" s="23"/>
      <c r="AFV107" s="23"/>
      <c r="AFW107" s="23"/>
      <c r="AFX107" s="23"/>
      <c r="AFY107" s="23"/>
      <c r="AFZ107" s="23"/>
      <c r="AGA107" s="23"/>
      <c r="AGB107" s="23"/>
      <c r="AGC107" s="23"/>
      <c r="AGD107" s="23"/>
      <c r="AGE107" s="23"/>
      <c r="AGF107" s="23"/>
      <c r="AGG107" s="23"/>
      <c r="AGH107" s="23"/>
      <c r="AGI107" s="23"/>
      <c r="AGJ107" s="23"/>
      <c r="AGK107" s="23"/>
      <c r="AGL107" s="23"/>
      <c r="AGM107" s="23"/>
      <c r="AGN107" s="23"/>
      <c r="AGO107" s="23"/>
      <c r="AGP107" s="23"/>
      <c r="AGQ107" s="23"/>
      <c r="AGR107" s="23"/>
      <c r="AGS107" s="23"/>
      <c r="AGT107" s="23"/>
      <c r="AGU107" s="23"/>
      <c r="AGV107" s="23"/>
      <c r="AGW107" s="23"/>
      <c r="AGX107" s="23"/>
      <c r="AGY107" s="23"/>
      <c r="AGZ107" s="23"/>
      <c r="AHA107" s="23"/>
      <c r="AHB107" s="23"/>
      <c r="AHC107" s="23"/>
      <c r="AHD107" s="23"/>
      <c r="AHE107" s="23"/>
      <c r="AHF107" s="23"/>
      <c r="AHG107" s="23"/>
      <c r="AHH107" s="23"/>
      <c r="AHI107" s="23"/>
      <c r="AHJ107" s="23"/>
      <c r="AHK107" s="23"/>
      <c r="AHL107" s="23"/>
      <c r="AHM107" s="23"/>
      <c r="AHN107" s="23"/>
      <c r="AHO107" s="23"/>
      <c r="AHP107" s="23"/>
      <c r="AHQ107" s="23"/>
      <c r="AHR107" s="23"/>
      <c r="AHS107" s="23"/>
      <c r="AHT107" s="23"/>
      <c r="AHU107" s="23"/>
      <c r="AHV107" s="23"/>
      <c r="AHW107" s="23"/>
      <c r="AHX107" s="23"/>
      <c r="AHY107" s="23"/>
      <c r="AHZ107" s="23"/>
      <c r="AIA107" s="23"/>
      <c r="AIB107" s="23"/>
      <c r="AIC107" s="23"/>
      <c r="AID107" s="23"/>
      <c r="AIE107" s="23"/>
      <c r="AIF107" s="23"/>
      <c r="AIG107" s="23"/>
      <c r="AIH107" s="23"/>
      <c r="AII107" s="23"/>
      <c r="AIJ107" s="23"/>
      <c r="AIK107" s="23"/>
      <c r="AIL107" s="23"/>
      <c r="AIM107" s="23"/>
      <c r="AIN107" s="23"/>
      <c r="AIO107" s="23"/>
      <c r="AIP107" s="23"/>
      <c r="AIQ107" s="23"/>
      <c r="AIR107" s="23"/>
      <c r="AIS107" s="23"/>
      <c r="AIT107" s="23"/>
      <c r="AIU107" s="23"/>
      <c r="AIV107" s="23"/>
      <c r="AIW107" s="23"/>
      <c r="AIX107" s="23"/>
      <c r="AIY107" s="23"/>
      <c r="AIZ107" s="23"/>
      <c r="AJA107" s="23"/>
      <c r="AJB107" s="23"/>
      <c r="AJC107" s="23"/>
      <c r="AJD107" s="23"/>
      <c r="AJE107" s="23"/>
      <c r="AJF107" s="23"/>
      <c r="AJG107" s="23"/>
      <c r="AJH107" s="23"/>
      <c r="AJI107" s="23"/>
      <c r="AJJ107" s="23"/>
      <c r="AJK107" s="23"/>
      <c r="AJL107" s="23"/>
      <c r="AJM107" s="23"/>
      <c r="AJN107" s="23"/>
      <c r="AJO107" s="23"/>
      <c r="AJP107" s="23"/>
      <c r="AJQ107" s="23"/>
      <c r="AJR107" s="23"/>
      <c r="AJS107" s="23"/>
      <c r="AJT107" s="23"/>
      <c r="AJU107" s="23"/>
      <c r="AJV107" s="23"/>
      <c r="AJW107" s="23"/>
      <c r="AJX107" s="23"/>
      <c r="AJY107" s="23"/>
      <c r="AJZ107" s="23"/>
      <c r="AKA107" s="23"/>
      <c r="AKB107" s="23"/>
      <c r="AKC107" s="23"/>
      <c r="AKD107" s="23"/>
      <c r="AKE107" s="23"/>
      <c r="AKF107" s="23"/>
      <c r="AKG107" s="23"/>
      <c r="AKH107" s="23"/>
      <c r="AKI107" s="23"/>
      <c r="AKJ107" s="23"/>
      <c r="AKK107" s="23"/>
      <c r="AKL107" s="23"/>
      <c r="AKM107" s="23"/>
      <c r="AKN107" s="23"/>
      <c r="AKO107" s="23"/>
      <c r="AKP107" s="23"/>
      <c r="AKQ107" s="23"/>
      <c r="AKR107" s="23"/>
      <c r="AKS107" s="23"/>
      <c r="AKT107" s="23"/>
      <c r="AKU107" s="23"/>
      <c r="AKV107" s="23"/>
      <c r="AKW107" s="23"/>
      <c r="AKX107" s="23"/>
      <c r="AKY107" s="23"/>
      <c r="AKZ107" s="23"/>
      <c r="ALA107" s="23"/>
      <c r="ALB107" s="23"/>
      <c r="ALC107" s="23"/>
      <c r="ALD107" s="23"/>
      <c r="ALE107" s="23"/>
      <c r="ALF107" s="23"/>
      <c r="ALG107" s="23"/>
      <c r="ALH107" s="23"/>
      <c r="ALI107" s="23"/>
      <c r="ALJ107" s="23"/>
      <c r="ALK107" s="23"/>
      <c r="ALL107" s="23"/>
      <c r="ALM107" s="23"/>
      <c r="ALN107" s="23"/>
      <c r="ALO107" s="23"/>
      <c r="ALP107" s="23"/>
      <c r="ALQ107" s="23"/>
      <c r="ALR107" s="23"/>
      <c r="ALS107" s="23"/>
      <c r="ALT107" s="23"/>
      <c r="ALU107" s="23"/>
      <c r="ALV107" s="23"/>
      <c r="ALW107" s="23"/>
      <c r="ALX107" s="23"/>
      <c r="ALY107" s="23"/>
      <c r="ALZ107" s="23"/>
      <c r="AMA107" s="23"/>
      <c r="AMB107" s="23"/>
      <c r="AMC107" s="23"/>
      <c r="AMD107" s="23"/>
      <c r="AME107" s="23"/>
      <c r="AMF107" s="23"/>
      <c r="AMG107" s="23"/>
      <c r="AMH107" s="23"/>
      <c r="AMI107" s="23"/>
      <c r="AMJ107" s="23"/>
      <c r="AMK107" s="23"/>
      <c r="AML107" s="23"/>
      <c r="AMM107" s="23"/>
      <c r="AMN107" s="23"/>
      <c r="AMO107" s="23"/>
      <c r="AMP107" s="23"/>
      <c r="AMQ107" s="23"/>
      <c r="AMR107" s="23"/>
      <c r="AMS107" s="23"/>
      <c r="AMT107" s="23"/>
      <c r="AMU107" s="23"/>
      <c r="AMV107" s="23"/>
      <c r="AMW107" s="23"/>
      <c r="AMX107" s="23"/>
      <c r="AMY107" s="23"/>
      <c r="AMZ107" s="23"/>
      <c r="ANA107" s="23"/>
      <c r="ANB107" s="23"/>
      <c r="ANC107" s="23"/>
      <c r="AND107" s="23"/>
      <c r="ANE107" s="23"/>
      <c r="ANF107" s="23"/>
      <c r="ANG107" s="23"/>
      <c r="ANH107" s="23"/>
      <c r="ANI107" s="23"/>
      <c r="ANJ107" s="23"/>
      <c r="ANK107" s="23"/>
      <c r="ANL107" s="23"/>
      <c r="ANM107" s="23"/>
      <c r="ANN107" s="23"/>
      <c r="ANO107" s="23"/>
      <c r="ANP107" s="23"/>
      <c r="ANQ107" s="23"/>
      <c r="ANR107" s="23"/>
      <c r="ANS107" s="23"/>
      <c r="ANT107" s="23"/>
      <c r="ANU107" s="23"/>
      <c r="ANV107" s="23"/>
      <c r="ANW107" s="23"/>
      <c r="ANX107" s="23"/>
      <c r="ANY107" s="23"/>
      <c r="ANZ107" s="23"/>
      <c r="AOA107" s="23"/>
      <c r="AOB107" s="23"/>
      <c r="AOC107" s="23"/>
      <c r="AOD107" s="23"/>
      <c r="AOE107" s="23"/>
      <c r="AOF107" s="23"/>
      <c r="AOG107" s="23"/>
      <c r="AOH107" s="23"/>
      <c r="AOI107" s="23"/>
      <c r="AOJ107" s="23"/>
      <c r="AOK107" s="23"/>
      <c r="AOL107" s="23"/>
      <c r="AOM107" s="23"/>
      <c r="AON107" s="23"/>
      <c r="AOO107" s="23"/>
      <c r="AOP107" s="23"/>
      <c r="AOQ107" s="23"/>
      <c r="AOR107" s="23"/>
      <c r="AOS107" s="23"/>
      <c r="AOT107" s="23"/>
      <c r="AOU107" s="23"/>
      <c r="AOV107" s="23"/>
      <c r="AOW107" s="23"/>
      <c r="AOX107" s="23"/>
      <c r="AOY107" s="23"/>
      <c r="AOZ107" s="23"/>
      <c r="APA107" s="23"/>
      <c r="APB107" s="23"/>
      <c r="APC107" s="23"/>
      <c r="APD107" s="23"/>
      <c r="APE107" s="23"/>
      <c r="APF107" s="23"/>
      <c r="APG107" s="23"/>
      <c r="APH107" s="23"/>
      <c r="API107" s="23"/>
      <c r="APJ107" s="23"/>
      <c r="APK107" s="23"/>
      <c r="APL107" s="23"/>
      <c r="APM107" s="23"/>
      <c r="APN107" s="23"/>
      <c r="APO107" s="23"/>
      <c r="APP107" s="23"/>
      <c r="APQ107" s="23"/>
      <c r="APR107" s="23"/>
      <c r="APS107" s="23"/>
      <c r="APT107" s="23"/>
      <c r="APU107" s="23"/>
      <c r="APV107" s="23"/>
      <c r="APW107" s="23"/>
      <c r="APX107" s="23"/>
      <c r="APY107" s="23"/>
      <c r="APZ107" s="23"/>
      <c r="AQA107" s="23"/>
      <c r="AQB107" s="23"/>
      <c r="AQC107" s="23"/>
      <c r="AQD107" s="23"/>
      <c r="AQE107" s="23"/>
      <c r="AQF107" s="23"/>
      <c r="AQG107" s="23"/>
      <c r="AQH107" s="23"/>
      <c r="AQI107" s="23"/>
      <c r="AQJ107" s="23"/>
      <c r="AQK107" s="23"/>
      <c r="AQL107" s="23"/>
      <c r="AQM107" s="23"/>
      <c r="AQN107" s="23"/>
      <c r="AQO107" s="23"/>
      <c r="AQP107" s="23"/>
      <c r="AQQ107" s="23"/>
      <c r="AQR107" s="23"/>
      <c r="AQS107" s="23"/>
      <c r="AQT107" s="23"/>
      <c r="AQU107" s="23"/>
      <c r="AQV107" s="23"/>
      <c r="AQW107" s="23"/>
      <c r="AQX107" s="23"/>
      <c r="AQY107" s="23"/>
      <c r="AQZ107" s="23"/>
      <c r="ARA107" s="23"/>
      <c r="ARB107" s="23"/>
      <c r="ARC107" s="23"/>
      <c r="ARD107" s="23"/>
      <c r="ARE107" s="23"/>
      <c r="ARF107" s="23"/>
      <c r="ARG107" s="23"/>
      <c r="ARH107" s="23"/>
      <c r="ARI107" s="23"/>
      <c r="ARJ107" s="23"/>
      <c r="ARK107" s="23"/>
      <c r="ARL107" s="23"/>
      <c r="ARM107" s="23"/>
      <c r="ARN107" s="23"/>
      <c r="ARO107" s="23"/>
      <c r="ARP107" s="23"/>
      <c r="ARQ107" s="23"/>
      <c r="ARR107" s="23"/>
      <c r="ARS107" s="23"/>
      <c r="ART107" s="23"/>
      <c r="ARU107" s="23"/>
      <c r="ARV107" s="23"/>
      <c r="ARW107" s="23"/>
      <c r="ARX107" s="23"/>
      <c r="ARY107" s="23"/>
      <c r="ARZ107" s="23"/>
      <c r="ASA107" s="23"/>
      <c r="ASB107" s="23"/>
      <c r="ASC107" s="23"/>
      <c r="ASD107" s="23"/>
      <c r="ASE107" s="23"/>
      <c r="ASF107" s="23"/>
      <c r="ASG107" s="23"/>
      <c r="ASH107" s="23"/>
      <c r="ASI107" s="23"/>
      <c r="ASJ107" s="23"/>
      <c r="ASK107" s="23"/>
      <c r="ASL107" s="23"/>
      <c r="ASM107" s="23"/>
      <c r="ASN107" s="23"/>
      <c r="ASO107" s="23"/>
      <c r="ASP107" s="23"/>
      <c r="ASQ107" s="23"/>
      <c r="ASR107" s="23"/>
      <c r="ASS107" s="23"/>
      <c r="AST107" s="23"/>
      <c r="ASU107" s="23"/>
      <c r="ASV107" s="23"/>
      <c r="ASW107" s="23"/>
      <c r="ASX107" s="23"/>
      <c r="ASY107" s="23"/>
      <c r="ASZ107" s="23"/>
      <c r="ATA107" s="23"/>
      <c r="ATB107" s="23"/>
      <c r="ATC107" s="23"/>
      <c r="ATD107" s="23"/>
      <c r="ATE107" s="23"/>
      <c r="ATF107" s="23"/>
      <c r="ATG107" s="23"/>
      <c r="ATH107" s="23"/>
      <c r="ATI107" s="23"/>
      <c r="ATJ107" s="23"/>
      <c r="ATK107" s="23"/>
      <c r="ATL107" s="23"/>
      <c r="ATM107" s="23"/>
      <c r="ATN107" s="23"/>
      <c r="ATO107" s="23"/>
      <c r="ATP107" s="23"/>
      <c r="ATQ107" s="23"/>
      <c r="ATR107" s="23"/>
      <c r="ATS107" s="23"/>
      <c r="ATT107" s="23"/>
      <c r="ATU107" s="23"/>
      <c r="ATV107" s="23"/>
      <c r="ATW107" s="23"/>
      <c r="ATX107" s="23"/>
      <c r="ATY107" s="23"/>
      <c r="ATZ107" s="23"/>
      <c r="AUA107" s="23"/>
      <c r="AUB107" s="23"/>
      <c r="AUC107" s="23"/>
      <c r="AUD107" s="23"/>
      <c r="AUE107" s="23"/>
      <c r="AUF107" s="23"/>
      <c r="AUG107" s="23"/>
      <c r="AUH107" s="23"/>
      <c r="AUI107" s="23"/>
      <c r="AUJ107" s="23"/>
      <c r="AUK107" s="23"/>
      <c r="AUL107" s="23"/>
      <c r="AUM107" s="23"/>
      <c r="AUN107" s="23"/>
      <c r="AUO107" s="23"/>
      <c r="AUP107" s="23"/>
      <c r="AUQ107" s="23"/>
      <c r="AUR107" s="23"/>
      <c r="AUS107" s="23"/>
      <c r="AUT107" s="23"/>
      <c r="AUU107" s="23"/>
      <c r="AUV107" s="23"/>
      <c r="AUW107" s="23"/>
      <c r="AUX107" s="23"/>
      <c r="AUY107" s="23"/>
      <c r="AUZ107" s="23"/>
      <c r="AVA107" s="23"/>
      <c r="AVB107" s="23"/>
      <c r="AVC107" s="23"/>
      <c r="AVD107" s="23"/>
      <c r="AVE107" s="23"/>
      <c r="AVF107" s="23"/>
      <c r="AVG107" s="23"/>
      <c r="AVH107" s="23"/>
      <c r="AVI107" s="23"/>
      <c r="AVJ107" s="23"/>
      <c r="AVK107" s="23"/>
      <c r="AVL107" s="23"/>
      <c r="AVM107" s="23"/>
      <c r="AVN107" s="23"/>
      <c r="AVO107" s="23"/>
      <c r="AVP107" s="23"/>
      <c r="AVQ107" s="23"/>
      <c r="AVR107" s="23"/>
      <c r="AVS107" s="23"/>
      <c r="AVT107" s="23"/>
      <c r="AVU107" s="23"/>
      <c r="AVV107" s="23"/>
      <c r="AVW107" s="23"/>
      <c r="AVX107" s="23"/>
      <c r="AVY107" s="23"/>
      <c r="AVZ107" s="23"/>
      <c r="AWA107" s="23"/>
      <c r="AWB107" s="23"/>
      <c r="AWC107" s="23"/>
      <c r="AWD107" s="23"/>
      <c r="AWE107" s="23"/>
      <c r="AWF107" s="23"/>
      <c r="AWG107" s="23"/>
      <c r="AWH107" s="23"/>
      <c r="AWI107" s="23"/>
      <c r="AWJ107" s="23"/>
      <c r="AWK107" s="23"/>
      <c r="AWL107" s="23"/>
      <c r="AWM107" s="23"/>
      <c r="AWN107" s="23"/>
      <c r="AWO107" s="23"/>
      <c r="AWP107" s="23"/>
      <c r="AWQ107" s="23"/>
      <c r="AWR107" s="23"/>
      <c r="AWS107" s="23"/>
      <c r="AWT107" s="23"/>
      <c r="AWU107" s="23"/>
      <c r="AWV107" s="23"/>
      <c r="AWW107" s="23"/>
      <c r="AWX107" s="23"/>
      <c r="AWY107" s="23"/>
      <c r="AWZ107" s="23"/>
      <c r="AXA107" s="23"/>
      <c r="AXB107" s="23"/>
      <c r="AXC107" s="23"/>
      <c r="AXD107" s="23"/>
      <c r="AXE107" s="23"/>
      <c r="AXF107" s="23"/>
      <c r="AXG107" s="23"/>
      <c r="AXH107" s="23"/>
      <c r="AXI107" s="23"/>
      <c r="AXJ107" s="23"/>
      <c r="AXK107" s="23"/>
      <c r="AXL107" s="23"/>
      <c r="AXM107" s="23"/>
      <c r="AXN107" s="23"/>
      <c r="AXO107" s="23"/>
      <c r="AXP107" s="23"/>
      <c r="AXQ107" s="23"/>
      <c r="AXR107" s="23"/>
      <c r="AXS107" s="23"/>
      <c r="AXT107" s="23"/>
      <c r="AXU107" s="23"/>
      <c r="AXV107" s="23"/>
      <c r="AXW107" s="23"/>
      <c r="AXX107" s="23"/>
      <c r="AXY107" s="23"/>
      <c r="AXZ107" s="23"/>
      <c r="AYA107" s="23"/>
      <c r="AYB107" s="23"/>
      <c r="AYC107" s="23"/>
      <c r="AYD107" s="23"/>
      <c r="AYE107" s="23"/>
      <c r="AYF107" s="23"/>
      <c r="AYG107" s="23"/>
      <c r="AYH107" s="23"/>
      <c r="AYI107" s="23"/>
      <c r="AYJ107" s="23"/>
      <c r="AYK107" s="23"/>
      <c r="AYL107" s="23"/>
      <c r="AYM107" s="23"/>
      <c r="AYN107" s="23"/>
      <c r="AYO107" s="23"/>
      <c r="AYP107" s="23"/>
      <c r="AYQ107" s="23"/>
      <c r="AYR107" s="23"/>
      <c r="AYS107" s="23"/>
      <c r="AYT107" s="23"/>
      <c r="AYU107" s="23"/>
      <c r="AYV107" s="23"/>
      <c r="AYW107" s="23"/>
      <c r="AYX107" s="23"/>
      <c r="AYY107" s="23"/>
      <c r="AYZ107" s="23"/>
      <c r="AZA107" s="23"/>
      <c r="AZB107" s="23"/>
      <c r="AZC107" s="23"/>
      <c r="AZD107" s="23"/>
      <c r="AZE107" s="23"/>
      <c r="AZF107" s="23"/>
      <c r="AZG107" s="23"/>
      <c r="AZH107" s="23"/>
      <c r="AZI107" s="23"/>
      <c r="AZJ107" s="23"/>
      <c r="AZK107" s="23"/>
      <c r="AZL107" s="23"/>
      <c r="AZM107" s="23"/>
      <c r="AZN107" s="23"/>
      <c r="AZO107" s="23"/>
      <c r="AZP107" s="23"/>
      <c r="AZQ107" s="23"/>
      <c r="AZR107" s="23"/>
      <c r="AZS107" s="23"/>
      <c r="AZT107" s="23"/>
      <c r="AZU107" s="23"/>
      <c r="AZV107" s="23"/>
      <c r="AZW107" s="23"/>
      <c r="AZX107" s="23"/>
      <c r="AZY107" s="23"/>
      <c r="AZZ107" s="23"/>
      <c r="BAA107" s="23"/>
      <c r="BAB107" s="23"/>
      <c r="BAC107" s="23"/>
      <c r="BAD107" s="23"/>
      <c r="BAE107" s="23"/>
      <c r="BAF107" s="23"/>
      <c r="BAG107" s="23"/>
      <c r="BAH107" s="23"/>
      <c r="BAI107" s="23"/>
      <c r="BAJ107" s="23"/>
      <c r="BAK107" s="23"/>
      <c r="BAL107" s="23"/>
      <c r="BAM107" s="23"/>
      <c r="BAN107" s="23"/>
      <c r="BAO107" s="23"/>
      <c r="BAP107" s="23"/>
      <c r="BAQ107" s="23"/>
      <c r="BAR107" s="23"/>
      <c r="BAS107" s="23"/>
      <c r="BAT107" s="23"/>
      <c r="BAU107" s="23"/>
      <c r="BAV107" s="23"/>
      <c r="BAW107" s="23"/>
      <c r="BAX107" s="23"/>
      <c r="BAY107" s="23"/>
      <c r="BAZ107" s="23"/>
      <c r="BBA107" s="23"/>
      <c r="BBB107" s="23"/>
      <c r="BBC107" s="23"/>
      <c r="BBD107" s="23"/>
      <c r="BBE107" s="23"/>
      <c r="BBF107" s="23"/>
      <c r="BBG107" s="23"/>
      <c r="BBH107" s="23"/>
      <c r="BBI107" s="23"/>
      <c r="BBJ107" s="23"/>
      <c r="BBK107" s="23"/>
      <c r="BBL107" s="23"/>
      <c r="BBM107" s="23"/>
      <c r="BBN107" s="23"/>
      <c r="BBO107" s="23"/>
      <c r="BBP107" s="23"/>
      <c r="BBQ107" s="23"/>
      <c r="BBR107" s="23"/>
      <c r="BBS107" s="23"/>
      <c r="BBT107" s="23"/>
      <c r="BBU107" s="23"/>
      <c r="BBV107" s="23"/>
      <c r="BBW107" s="23"/>
      <c r="BBX107" s="23"/>
      <c r="BBY107" s="23"/>
      <c r="BBZ107" s="23"/>
      <c r="BCA107" s="23"/>
      <c r="BCB107" s="23"/>
      <c r="BCC107" s="23"/>
      <c r="BCD107" s="23"/>
      <c r="BCE107" s="23"/>
      <c r="BCF107" s="23"/>
      <c r="BCG107" s="23"/>
      <c r="BCH107" s="23"/>
      <c r="BCI107" s="23"/>
      <c r="BCJ107" s="23"/>
      <c r="BCK107" s="23"/>
      <c r="BCL107" s="23"/>
      <c r="BCM107" s="23"/>
      <c r="BCN107" s="23"/>
      <c r="BCO107" s="23"/>
      <c r="BCP107" s="23"/>
      <c r="BCQ107" s="23"/>
      <c r="BCR107" s="23"/>
      <c r="BCS107" s="23"/>
      <c r="BCT107" s="23"/>
      <c r="BCU107" s="23"/>
      <c r="BCV107" s="23"/>
      <c r="BCW107" s="23"/>
      <c r="BCX107" s="23"/>
      <c r="BCY107" s="23"/>
      <c r="BCZ107" s="23"/>
      <c r="BDA107" s="23"/>
      <c r="BDB107" s="23"/>
      <c r="BDC107" s="23"/>
      <c r="BDD107" s="23"/>
      <c r="BDE107" s="23"/>
      <c r="BDF107" s="23"/>
      <c r="BDG107" s="23"/>
      <c r="BDH107" s="23"/>
      <c r="BDI107" s="23"/>
      <c r="BDJ107" s="23"/>
      <c r="BDK107" s="23"/>
      <c r="BDL107" s="23"/>
      <c r="BDM107" s="23"/>
      <c r="BDN107" s="23"/>
      <c r="BDO107" s="23"/>
      <c r="BDP107" s="23"/>
      <c r="BDQ107" s="23"/>
      <c r="BDR107" s="23"/>
      <c r="BDS107" s="23"/>
      <c r="BDT107" s="23"/>
      <c r="BDU107" s="23"/>
      <c r="BDV107" s="23"/>
      <c r="BDW107" s="23"/>
      <c r="BDX107" s="23"/>
      <c r="BDY107" s="23"/>
      <c r="BDZ107" s="23"/>
      <c r="BEA107" s="23"/>
      <c r="BEB107" s="23"/>
      <c r="BEC107" s="23"/>
      <c r="BED107" s="23"/>
      <c r="BEE107" s="23"/>
      <c r="BEF107" s="23"/>
      <c r="BEG107" s="23"/>
      <c r="BEH107" s="23"/>
      <c r="BEI107" s="23"/>
      <c r="BEJ107" s="23"/>
      <c r="BEK107" s="23"/>
      <c r="BEL107" s="23"/>
      <c r="BEM107" s="23"/>
      <c r="BEN107" s="23"/>
      <c r="BEO107" s="23"/>
      <c r="BEP107" s="23"/>
      <c r="BEQ107" s="23"/>
      <c r="BER107" s="23"/>
      <c r="BES107" s="23"/>
      <c r="BET107" s="23"/>
      <c r="BEU107" s="23"/>
      <c r="BEV107" s="23"/>
      <c r="BEW107" s="23"/>
      <c r="BEX107" s="23"/>
      <c r="BEY107" s="23"/>
      <c r="BEZ107" s="23"/>
      <c r="BFA107" s="23"/>
      <c r="BFB107" s="23"/>
      <c r="BFC107" s="23"/>
      <c r="BFD107" s="23"/>
      <c r="BFE107" s="23"/>
      <c r="BFF107" s="23"/>
      <c r="BFG107" s="23"/>
      <c r="BFH107" s="23"/>
      <c r="BFI107" s="23"/>
      <c r="BFJ107" s="23"/>
      <c r="BFK107" s="23"/>
      <c r="BFL107" s="23"/>
      <c r="BFM107" s="23"/>
      <c r="BFN107" s="23"/>
      <c r="BFO107" s="23"/>
      <c r="BFP107" s="23"/>
      <c r="BFQ107" s="23"/>
      <c r="BFR107" s="23"/>
      <c r="BFS107" s="23"/>
      <c r="BFT107" s="23"/>
      <c r="BFU107" s="23"/>
      <c r="BFV107" s="23"/>
      <c r="BFW107" s="23"/>
      <c r="BFX107" s="23"/>
      <c r="BFY107" s="23"/>
      <c r="BFZ107" s="23"/>
      <c r="BGA107" s="23"/>
      <c r="BGB107" s="23"/>
      <c r="BGC107" s="23"/>
      <c r="BGD107" s="23"/>
      <c r="BGE107" s="23"/>
    </row>
    <row r="108" spans="1:1589" s="22" customFormat="1" ht="39.75" customHeight="1">
      <c r="A108" s="170" t="s">
        <v>201</v>
      </c>
      <c r="B108" s="49">
        <v>5210207</v>
      </c>
      <c r="C108" s="317"/>
      <c r="D108" s="318"/>
      <c r="E108" s="197">
        <v>42370</v>
      </c>
      <c r="F108" s="197">
        <v>42735</v>
      </c>
      <c r="G108" s="93" t="s">
        <v>8</v>
      </c>
      <c r="H108" s="119"/>
      <c r="I108" s="119"/>
      <c r="J108" s="121">
        <f>5185664-280000</f>
        <v>4905664</v>
      </c>
      <c r="K108" s="117"/>
      <c r="L108" s="119"/>
      <c r="M108" s="117"/>
      <c r="N108" s="118">
        <v>4898799.1900000004</v>
      </c>
      <c r="O108" s="119"/>
      <c r="P108" s="119"/>
      <c r="Q108" s="119"/>
      <c r="R108" s="118">
        <v>4898799.1900000004</v>
      </c>
      <c r="S108" s="119"/>
      <c r="T108" s="190"/>
      <c r="U108" s="187">
        <f>J108-R108</f>
        <v>6864.8099999995902</v>
      </c>
      <c r="V108" s="190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  <c r="IT108" s="23"/>
      <c r="IU108" s="23"/>
      <c r="IV108" s="23"/>
      <c r="IW108" s="23"/>
      <c r="IX108" s="23"/>
      <c r="IY108" s="23"/>
      <c r="IZ108" s="23"/>
      <c r="JA108" s="23"/>
      <c r="JB108" s="23"/>
      <c r="JC108" s="23"/>
      <c r="JD108" s="23"/>
      <c r="JE108" s="23"/>
      <c r="JF108" s="23"/>
      <c r="JG108" s="23"/>
      <c r="JH108" s="23"/>
      <c r="JI108" s="23"/>
      <c r="JJ108" s="23"/>
      <c r="JK108" s="23"/>
      <c r="JL108" s="23"/>
      <c r="JM108" s="23"/>
      <c r="JN108" s="23"/>
      <c r="JO108" s="23"/>
      <c r="JP108" s="23"/>
      <c r="JQ108" s="23"/>
      <c r="JR108" s="23"/>
      <c r="JS108" s="23"/>
      <c r="JT108" s="23"/>
      <c r="JU108" s="23"/>
      <c r="JV108" s="23"/>
      <c r="JW108" s="23"/>
      <c r="JX108" s="23"/>
      <c r="JY108" s="23"/>
      <c r="JZ108" s="23"/>
      <c r="KA108" s="23"/>
      <c r="KB108" s="23"/>
      <c r="KC108" s="23"/>
      <c r="KD108" s="23"/>
      <c r="KE108" s="23"/>
      <c r="KF108" s="23"/>
      <c r="KG108" s="23"/>
      <c r="KH108" s="23"/>
      <c r="KI108" s="23"/>
      <c r="KJ108" s="23"/>
      <c r="KK108" s="23"/>
      <c r="KL108" s="23"/>
      <c r="KM108" s="23"/>
      <c r="KN108" s="23"/>
      <c r="KO108" s="23"/>
      <c r="KP108" s="23"/>
      <c r="KQ108" s="23"/>
      <c r="KR108" s="23"/>
      <c r="KS108" s="23"/>
      <c r="KT108" s="23"/>
      <c r="KU108" s="23"/>
      <c r="KV108" s="23"/>
      <c r="KW108" s="23"/>
      <c r="KX108" s="23"/>
      <c r="KY108" s="23"/>
      <c r="KZ108" s="23"/>
      <c r="LA108" s="23"/>
      <c r="LB108" s="23"/>
      <c r="LC108" s="23"/>
      <c r="LD108" s="23"/>
      <c r="LE108" s="23"/>
      <c r="LF108" s="23"/>
      <c r="LG108" s="23"/>
      <c r="LH108" s="23"/>
      <c r="LI108" s="23"/>
      <c r="LJ108" s="23"/>
      <c r="LK108" s="23"/>
      <c r="LL108" s="23"/>
      <c r="LM108" s="23"/>
      <c r="LN108" s="23"/>
      <c r="LO108" s="23"/>
      <c r="LP108" s="23"/>
      <c r="LQ108" s="23"/>
      <c r="LR108" s="23"/>
      <c r="LS108" s="23"/>
      <c r="LT108" s="23"/>
      <c r="LU108" s="23"/>
      <c r="LV108" s="23"/>
      <c r="LW108" s="23"/>
      <c r="LX108" s="23"/>
      <c r="LY108" s="23"/>
      <c r="LZ108" s="23"/>
      <c r="MA108" s="23"/>
      <c r="MB108" s="23"/>
      <c r="MC108" s="23"/>
      <c r="MD108" s="23"/>
      <c r="ME108" s="23"/>
      <c r="MF108" s="23"/>
      <c r="MG108" s="23"/>
      <c r="MH108" s="23"/>
      <c r="MI108" s="23"/>
      <c r="MJ108" s="23"/>
      <c r="MK108" s="23"/>
      <c r="ML108" s="23"/>
      <c r="MM108" s="23"/>
      <c r="MN108" s="23"/>
      <c r="MO108" s="23"/>
      <c r="MP108" s="23"/>
      <c r="MQ108" s="23"/>
      <c r="MR108" s="23"/>
      <c r="MS108" s="23"/>
      <c r="MT108" s="23"/>
      <c r="MU108" s="23"/>
      <c r="MV108" s="23"/>
      <c r="MW108" s="23"/>
      <c r="MX108" s="23"/>
      <c r="MY108" s="23"/>
      <c r="MZ108" s="23"/>
      <c r="NA108" s="23"/>
      <c r="NB108" s="23"/>
      <c r="NC108" s="23"/>
      <c r="ND108" s="23"/>
      <c r="NE108" s="23"/>
      <c r="NF108" s="23"/>
      <c r="NG108" s="23"/>
      <c r="NH108" s="23"/>
      <c r="NI108" s="23"/>
      <c r="NJ108" s="23"/>
      <c r="NK108" s="23"/>
      <c r="NL108" s="23"/>
      <c r="NM108" s="23"/>
      <c r="NN108" s="23"/>
      <c r="NO108" s="23"/>
      <c r="NP108" s="23"/>
      <c r="NQ108" s="23"/>
      <c r="NR108" s="23"/>
      <c r="NS108" s="23"/>
      <c r="NT108" s="23"/>
      <c r="NU108" s="23"/>
      <c r="NV108" s="23"/>
      <c r="NW108" s="23"/>
      <c r="NX108" s="23"/>
      <c r="NY108" s="23"/>
      <c r="NZ108" s="23"/>
      <c r="OA108" s="23"/>
      <c r="OB108" s="23"/>
      <c r="OC108" s="23"/>
      <c r="OD108" s="23"/>
      <c r="OE108" s="23"/>
      <c r="OF108" s="23"/>
      <c r="OG108" s="23"/>
      <c r="OH108" s="23"/>
      <c r="OI108" s="23"/>
      <c r="OJ108" s="23"/>
      <c r="OK108" s="23"/>
      <c r="OL108" s="23"/>
      <c r="OM108" s="23"/>
      <c r="ON108" s="23"/>
      <c r="OO108" s="23"/>
      <c r="OP108" s="23"/>
      <c r="OQ108" s="23"/>
      <c r="OR108" s="23"/>
      <c r="OS108" s="23"/>
      <c r="OT108" s="23"/>
      <c r="OU108" s="23"/>
      <c r="OV108" s="23"/>
      <c r="OW108" s="23"/>
      <c r="OX108" s="23"/>
      <c r="OY108" s="23"/>
      <c r="OZ108" s="23"/>
      <c r="PA108" s="23"/>
      <c r="PB108" s="23"/>
      <c r="PC108" s="23"/>
      <c r="PD108" s="23"/>
      <c r="PE108" s="23"/>
      <c r="PF108" s="23"/>
      <c r="PG108" s="23"/>
      <c r="PH108" s="23"/>
      <c r="PI108" s="23"/>
      <c r="PJ108" s="23"/>
      <c r="PK108" s="23"/>
      <c r="PL108" s="23"/>
      <c r="PM108" s="23"/>
      <c r="PN108" s="23"/>
      <c r="PO108" s="23"/>
      <c r="PP108" s="23"/>
      <c r="PQ108" s="23"/>
      <c r="PR108" s="23"/>
      <c r="PS108" s="23"/>
      <c r="PT108" s="23"/>
      <c r="PU108" s="23"/>
      <c r="PV108" s="23"/>
      <c r="PW108" s="23"/>
      <c r="PX108" s="23"/>
      <c r="PY108" s="23"/>
      <c r="PZ108" s="23"/>
      <c r="QA108" s="23"/>
      <c r="QB108" s="23"/>
      <c r="QC108" s="23"/>
      <c r="QD108" s="23"/>
      <c r="QE108" s="23"/>
      <c r="QF108" s="23"/>
      <c r="QG108" s="23"/>
      <c r="QH108" s="23"/>
      <c r="QI108" s="23"/>
      <c r="QJ108" s="23"/>
      <c r="QK108" s="23"/>
      <c r="QL108" s="23"/>
      <c r="QM108" s="23"/>
      <c r="QN108" s="23"/>
      <c r="QO108" s="23"/>
      <c r="QP108" s="23"/>
      <c r="QQ108" s="23"/>
      <c r="QR108" s="23"/>
      <c r="QS108" s="23"/>
      <c r="QT108" s="23"/>
      <c r="QU108" s="23"/>
      <c r="QV108" s="23"/>
      <c r="QW108" s="23"/>
      <c r="QX108" s="23"/>
      <c r="QY108" s="23"/>
      <c r="QZ108" s="23"/>
      <c r="RA108" s="23"/>
      <c r="RB108" s="23"/>
      <c r="RC108" s="23"/>
      <c r="RD108" s="23"/>
      <c r="RE108" s="23"/>
      <c r="RF108" s="23"/>
      <c r="RG108" s="23"/>
      <c r="RH108" s="23"/>
      <c r="RI108" s="23"/>
      <c r="RJ108" s="23"/>
      <c r="RK108" s="23"/>
      <c r="RL108" s="23"/>
      <c r="RM108" s="23"/>
      <c r="RN108" s="23"/>
      <c r="RO108" s="23"/>
      <c r="RP108" s="23"/>
      <c r="RQ108" s="23"/>
      <c r="RR108" s="23"/>
      <c r="RS108" s="23"/>
      <c r="RT108" s="23"/>
      <c r="RU108" s="23"/>
      <c r="RV108" s="23"/>
      <c r="RW108" s="23"/>
      <c r="RX108" s="23"/>
      <c r="RY108" s="23"/>
      <c r="RZ108" s="23"/>
      <c r="SA108" s="23"/>
      <c r="SB108" s="23"/>
      <c r="SC108" s="23"/>
      <c r="SD108" s="23"/>
      <c r="SE108" s="23"/>
      <c r="SF108" s="23"/>
      <c r="SG108" s="23"/>
      <c r="SH108" s="23"/>
      <c r="SI108" s="23"/>
      <c r="SJ108" s="23"/>
      <c r="SK108" s="23"/>
      <c r="SL108" s="23"/>
      <c r="SM108" s="23"/>
      <c r="SN108" s="23"/>
      <c r="SO108" s="23"/>
      <c r="SP108" s="23"/>
      <c r="SQ108" s="23"/>
      <c r="SR108" s="23"/>
      <c r="SS108" s="23"/>
      <c r="ST108" s="23"/>
      <c r="SU108" s="23"/>
      <c r="SV108" s="23"/>
      <c r="SW108" s="23"/>
      <c r="SX108" s="23"/>
      <c r="SY108" s="23"/>
      <c r="SZ108" s="23"/>
      <c r="TA108" s="23"/>
      <c r="TB108" s="23"/>
      <c r="TC108" s="23"/>
      <c r="TD108" s="23"/>
      <c r="TE108" s="23"/>
      <c r="TF108" s="23"/>
      <c r="TG108" s="23"/>
      <c r="TH108" s="23"/>
      <c r="TI108" s="23"/>
      <c r="TJ108" s="23"/>
      <c r="TK108" s="23"/>
      <c r="TL108" s="23"/>
      <c r="TM108" s="23"/>
      <c r="TN108" s="23"/>
      <c r="TO108" s="23"/>
      <c r="TP108" s="23"/>
      <c r="TQ108" s="23"/>
      <c r="TR108" s="23"/>
      <c r="TS108" s="23"/>
      <c r="TT108" s="23"/>
      <c r="TU108" s="23"/>
      <c r="TV108" s="23"/>
      <c r="TW108" s="23"/>
      <c r="TX108" s="23"/>
      <c r="TY108" s="23"/>
      <c r="TZ108" s="23"/>
      <c r="UA108" s="23"/>
      <c r="UB108" s="23"/>
      <c r="UC108" s="23"/>
      <c r="UD108" s="23"/>
      <c r="UE108" s="23"/>
      <c r="UF108" s="23"/>
      <c r="UG108" s="23"/>
      <c r="UH108" s="23"/>
      <c r="UI108" s="23"/>
      <c r="UJ108" s="23"/>
      <c r="UK108" s="23"/>
      <c r="UL108" s="23"/>
      <c r="UM108" s="23"/>
      <c r="UN108" s="23"/>
      <c r="UO108" s="23"/>
      <c r="UP108" s="23"/>
      <c r="UQ108" s="23"/>
      <c r="UR108" s="23"/>
      <c r="US108" s="23"/>
      <c r="UT108" s="23"/>
      <c r="UU108" s="23"/>
      <c r="UV108" s="23"/>
      <c r="UW108" s="23"/>
      <c r="UX108" s="23"/>
      <c r="UY108" s="23"/>
      <c r="UZ108" s="23"/>
      <c r="VA108" s="23"/>
      <c r="VB108" s="23"/>
      <c r="VC108" s="23"/>
      <c r="VD108" s="23"/>
      <c r="VE108" s="23"/>
      <c r="VF108" s="23"/>
      <c r="VG108" s="23"/>
      <c r="VH108" s="23"/>
      <c r="VI108" s="23"/>
      <c r="VJ108" s="23"/>
      <c r="VK108" s="23"/>
      <c r="VL108" s="23"/>
      <c r="VM108" s="23"/>
      <c r="VN108" s="23"/>
      <c r="VO108" s="23"/>
      <c r="VP108" s="23"/>
      <c r="VQ108" s="23"/>
      <c r="VR108" s="23"/>
      <c r="VS108" s="23"/>
      <c r="VT108" s="23"/>
      <c r="VU108" s="23"/>
      <c r="VV108" s="23"/>
      <c r="VW108" s="23"/>
      <c r="VX108" s="23"/>
      <c r="VY108" s="23"/>
      <c r="VZ108" s="23"/>
      <c r="WA108" s="23"/>
      <c r="WB108" s="23"/>
      <c r="WC108" s="23"/>
      <c r="WD108" s="23"/>
      <c r="WE108" s="23"/>
      <c r="WF108" s="23"/>
      <c r="WG108" s="23"/>
      <c r="WH108" s="23"/>
      <c r="WI108" s="23"/>
      <c r="WJ108" s="23"/>
      <c r="WK108" s="23"/>
      <c r="WL108" s="23"/>
      <c r="WM108" s="23"/>
      <c r="WN108" s="23"/>
      <c r="WO108" s="23"/>
      <c r="WP108" s="23"/>
      <c r="WQ108" s="23"/>
      <c r="WR108" s="23"/>
      <c r="WS108" s="23"/>
      <c r="WT108" s="23"/>
      <c r="WU108" s="23"/>
      <c r="WV108" s="23"/>
      <c r="WW108" s="23"/>
      <c r="WX108" s="23"/>
      <c r="WY108" s="23"/>
      <c r="WZ108" s="23"/>
      <c r="XA108" s="23"/>
      <c r="XB108" s="23"/>
      <c r="XC108" s="23"/>
      <c r="XD108" s="23"/>
      <c r="XE108" s="23"/>
      <c r="XF108" s="23"/>
      <c r="XG108" s="23"/>
      <c r="XH108" s="23"/>
      <c r="XI108" s="23"/>
      <c r="XJ108" s="23"/>
      <c r="XK108" s="23"/>
      <c r="XL108" s="23"/>
      <c r="XM108" s="23"/>
      <c r="XN108" s="23"/>
      <c r="XO108" s="23"/>
      <c r="XP108" s="23"/>
      <c r="XQ108" s="23"/>
      <c r="XR108" s="23"/>
      <c r="XS108" s="23"/>
      <c r="XT108" s="23"/>
      <c r="XU108" s="23"/>
      <c r="XV108" s="23"/>
      <c r="XW108" s="23"/>
      <c r="XX108" s="23"/>
      <c r="XY108" s="23"/>
      <c r="XZ108" s="23"/>
      <c r="YA108" s="23"/>
      <c r="YB108" s="23"/>
      <c r="YC108" s="23"/>
      <c r="YD108" s="23"/>
      <c r="YE108" s="23"/>
      <c r="YF108" s="23"/>
      <c r="YG108" s="23"/>
      <c r="YH108" s="23"/>
      <c r="YI108" s="23"/>
      <c r="YJ108" s="23"/>
      <c r="YK108" s="23"/>
      <c r="YL108" s="23"/>
      <c r="YM108" s="23"/>
      <c r="YN108" s="23"/>
      <c r="YO108" s="23"/>
      <c r="YP108" s="23"/>
      <c r="YQ108" s="23"/>
      <c r="YR108" s="23"/>
      <c r="YS108" s="23"/>
      <c r="YT108" s="23"/>
      <c r="YU108" s="23"/>
      <c r="YV108" s="23"/>
      <c r="YW108" s="23"/>
      <c r="YX108" s="23"/>
      <c r="YY108" s="23"/>
      <c r="YZ108" s="23"/>
      <c r="ZA108" s="23"/>
      <c r="ZB108" s="23"/>
      <c r="ZC108" s="23"/>
      <c r="ZD108" s="23"/>
      <c r="ZE108" s="23"/>
      <c r="ZF108" s="23"/>
      <c r="ZG108" s="23"/>
      <c r="ZH108" s="23"/>
      <c r="ZI108" s="23"/>
      <c r="ZJ108" s="23"/>
      <c r="ZK108" s="23"/>
      <c r="ZL108" s="23"/>
      <c r="ZM108" s="23"/>
      <c r="ZN108" s="23"/>
      <c r="ZO108" s="23"/>
      <c r="ZP108" s="23"/>
      <c r="ZQ108" s="23"/>
      <c r="ZR108" s="23"/>
      <c r="ZS108" s="23"/>
      <c r="ZT108" s="23"/>
      <c r="ZU108" s="23"/>
      <c r="ZV108" s="23"/>
      <c r="ZW108" s="23"/>
      <c r="ZX108" s="23"/>
      <c r="ZY108" s="23"/>
      <c r="ZZ108" s="23"/>
      <c r="AAA108" s="23"/>
      <c r="AAB108" s="23"/>
      <c r="AAC108" s="23"/>
      <c r="AAD108" s="23"/>
      <c r="AAE108" s="23"/>
      <c r="AAF108" s="23"/>
      <c r="AAG108" s="23"/>
      <c r="AAH108" s="23"/>
      <c r="AAI108" s="23"/>
      <c r="AAJ108" s="23"/>
      <c r="AAK108" s="23"/>
      <c r="AAL108" s="23"/>
      <c r="AAM108" s="23"/>
      <c r="AAN108" s="23"/>
      <c r="AAO108" s="23"/>
      <c r="AAP108" s="23"/>
      <c r="AAQ108" s="23"/>
      <c r="AAR108" s="23"/>
      <c r="AAS108" s="23"/>
      <c r="AAT108" s="23"/>
      <c r="AAU108" s="23"/>
      <c r="AAV108" s="23"/>
      <c r="AAW108" s="23"/>
      <c r="AAX108" s="23"/>
      <c r="AAY108" s="23"/>
      <c r="AAZ108" s="23"/>
      <c r="ABA108" s="23"/>
      <c r="ABB108" s="23"/>
      <c r="ABC108" s="23"/>
      <c r="ABD108" s="23"/>
      <c r="ABE108" s="23"/>
      <c r="ABF108" s="23"/>
      <c r="ABG108" s="23"/>
      <c r="ABH108" s="23"/>
      <c r="ABI108" s="23"/>
      <c r="ABJ108" s="23"/>
      <c r="ABK108" s="23"/>
      <c r="ABL108" s="23"/>
      <c r="ABM108" s="23"/>
      <c r="ABN108" s="23"/>
      <c r="ABO108" s="23"/>
      <c r="ABP108" s="23"/>
      <c r="ABQ108" s="23"/>
      <c r="ABR108" s="23"/>
      <c r="ABS108" s="23"/>
      <c r="ABT108" s="23"/>
      <c r="ABU108" s="23"/>
      <c r="ABV108" s="23"/>
      <c r="ABW108" s="23"/>
      <c r="ABX108" s="23"/>
      <c r="ABY108" s="23"/>
      <c r="ABZ108" s="23"/>
      <c r="ACA108" s="23"/>
      <c r="ACB108" s="23"/>
      <c r="ACC108" s="23"/>
      <c r="ACD108" s="23"/>
      <c r="ACE108" s="23"/>
      <c r="ACF108" s="23"/>
      <c r="ACG108" s="23"/>
      <c r="ACH108" s="23"/>
      <c r="ACI108" s="23"/>
      <c r="ACJ108" s="23"/>
      <c r="ACK108" s="23"/>
      <c r="ACL108" s="23"/>
      <c r="ACM108" s="23"/>
      <c r="ACN108" s="23"/>
      <c r="ACO108" s="23"/>
      <c r="ACP108" s="23"/>
      <c r="ACQ108" s="23"/>
      <c r="ACR108" s="23"/>
      <c r="ACS108" s="23"/>
      <c r="ACT108" s="23"/>
      <c r="ACU108" s="23"/>
      <c r="ACV108" s="23"/>
      <c r="ACW108" s="23"/>
      <c r="ACX108" s="23"/>
      <c r="ACY108" s="23"/>
      <c r="ACZ108" s="23"/>
      <c r="ADA108" s="23"/>
      <c r="ADB108" s="23"/>
      <c r="ADC108" s="23"/>
      <c r="ADD108" s="23"/>
      <c r="ADE108" s="23"/>
      <c r="ADF108" s="23"/>
      <c r="ADG108" s="23"/>
      <c r="ADH108" s="23"/>
      <c r="ADI108" s="23"/>
      <c r="ADJ108" s="23"/>
      <c r="ADK108" s="23"/>
      <c r="ADL108" s="23"/>
      <c r="ADM108" s="23"/>
      <c r="ADN108" s="23"/>
      <c r="ADO108" s="23"/>
      <c r="ADP108" s="23"/>
      <c r="ADQ108" s="23"/>
      <c r="ADR108" s="23"/>
      <c r="ADS108" s="23"/>
      <c r="ADT108" s="23"/>
      <c r="ADU108" s="23"/>
      <c r="ADV108" s="23"/>
      <c r="ADW108" s="23"/>
      <c r="ADX108" s="23"/>
      <c r="ADY108" s="23"/>
      <c r="ADZ108" s="23"/>
      <c r="AEA108" s="23"/>
      <c r="AEB108" s="23"/>
      <c r="AEC108" s="23"/>
      <c r="AED108" s="23"/>
      <c r="AEE108" s="23"/>
      <c r="AEF108" s="23"/>
      <c r="AEG108" s="23"/>
      <c r="AEH108" s="23"/>
      <c r="AEI108" s="23"/>
      <c r="AEJ108" s="23"/>
      <c r="AEK108" s="23"/>
      <c r="AEL108" s="23"/>
      <c r="AEM108" s="23"/>
      <c r="AEN108" s="23"/>
      <c r="AEO108" s="23"/>
      <c r="AEP108" s="23"/>
      <c r="AEQ108" s="23"/>
      <c r="AER108" s="23"/>
      <c r="AES108" s="23"/>
      <c r="AET108" s="23"/>
      <c r="AEU108" s="23"/>
      <c r="AEV108" s="23"/>
      <c r="AEW108" s="23"/>
      <c r="AEX108" s="23"/>
      <c r="AEY108" s="23"/>
      <c r="AEZ108" s="23"/>
      <c r="AFA108" s="23"/>
      <c r="AFB108" s="23"/>
      <c r="AFC108" s="23"/>
      <c r="AFD108" s="23"/>
      <c r="AFE108" s="23"/>
      <c r="AFF108" s="23"/>
      <c r="AFG108" s="23"/>
      <c r="AFH108" s="23"/>
      <c r="AFI108" s="23"/>
      <c r="AFJ108" s="23"/>
      <c r="AFK108" s="23"/>
      <c r="AFL108" s="23"/>
      <c r="AFM108" s="23"/>
      <c r="AFN108" s="23"/>
      <c r="AFO108" s="23"/>
      <c r="AFP108" s="23"/>
      <c r="AFQ108" s="23"/>
      <c r="AFR108" s="23"/>
      <c r="AFS108" s="23"/>
      <c r="AFT108" s="23"/>
      <c r="AFU108" s="23"/>
      <c r="AFV108" s="23"/>
      <c r="AFW108" s="23"/>
      <c r="AFX108" s="23"/>
      <c r="AFY108" s="23"/>
      <c r="AFZ108" s="23"/>
      <c r="AGA108" s="23"/>
      <c r="AGB108" s="23"/>
      <c r="AGC108" s="23"/>
      <c r="AGD108" s="23"/>
      <c r="AGE108" s="23"/>
      <c r="AGF108" s="23"/>
      <c r="AGG108" s="23"/>
      <c r="AGH108" s="23"/>
      <c r="AGI108" s="23"/>
      <c r="AGJ108" s="23"/>
      <c r="AGK108" s="23"/>
      <c r="AGL108" s="23"/>
      <c r="AGM108" s="23"/>
      <c r="AGN108" s="23"/>
      <c r="AGO108" s="23"/>
      <c r="AGP108" s="23"/>
      <c r="AGQ108" s="23"/>
      <c r="AGR108" s="23"/>
      <c r="AGS108" s="23"/>
      <c r="AGT108" s="23"/>
      <c r="AGU108" s="23"/>
      <c r="AGV108" s="23"/>
      <c r="AGW108" s="23"/>
      <c r="AGX108" s="23"/>
      <c r="AGY108" s="23"/>
      <c r="AGZ108" s="23"/>
      <c r="AHA108" s="23"/>
      <c r="AHB108" s="23"/>
      <c r="AHC108" s="23"/>
      <c r="AHD108" s="23"/>
      <c r="AHE108" s="23"/>
      <c r="AHF108" s="23"/>
      <c r="AHG108" s="23"/>
      <c r="AHH108" s="23"/>
      <c r="AHI108" s="23"/>
      <c r="AHJ108" s="23"/>
      <c r="AHK108" s="23"/>
      <c r="AHL108" s="23"/>
      <c r="AHM108" s="23"/>
      <c r="AHN108" s="23"/>
      <c r="AHO108" s="23"/>
      <c r="AHP108" s="23"/>
      <c r="AHQ108" s="23"/>
      <c r="AHR108" s="23"/>
      <c r="AHS108" s="23"/>
      <c r="AHT108" s="23"/>
      <c r="AHU108" s="23"/>
      <c r="AHV108" s="23"/>
      <c r="AHW108" s="23"/>
      <c r="AHX108" s="23"/>
      <c r="AHY108" s="23"/>
      <c r="AHZ108" s="23"/>
      <c r="AIA108" s="23"/>
      <c r="AIB108" s="23"/>
      <c r="AIC108" s="23"/>
      <c r="AID108" s="23"/>
      <c r="AIE108" s="23"/>
      <c r="AIF108" s="23"/>
      <c r="AIG108" s="23"/>
      <c r="AIH108" s="23"/>
      <c r="AII108" s="23"/>
      <c r="AIJ108" s="23"/>
      <c r="AIK108" s="23"/>
      <c r="AIL108" s="23"/>
      <c r="AIM108" s="23"/>
      <c r="AIN108" s="23"/>
      <c r="AIO108" s="23"/>
      <c r="AIP108" s="23"/>
      <c r="AIQ108" s="23"/>
      <c r="AIR108" s="23"/>
      <c r="AIS108" s="23"/>
      <c r="AIT108" s="23"/>
      <c r="AIU108" s="23"/>
      <c r="AIV108" s="23"/>
      <c r="AIW108" s="23"/>
      <c r="AIX108" s="23"/>
      <c r="AIY108" s="23"/>
      <c r="AIZ108" s="23"/>
      <c r="AJA108" s="23"/>
      <c r="AJB108" s="23"/>
      <c r="AJC108" s="23"/>
      <c r="AJD108" s="23"/>
      <c r="AJE108" s="23"/>
      <c r="AJF108" s="23"/>
      <c r="AJG108" s="23"/>
      <c r="AJH108" s="23"/>
      <c r="AJI108" s="23"/>
      <c r="AJJ108" s="23"/>
      <c r="AJK108" s="23"/>
      <c r="AJL108" s="23"/>
      <c r="AJM108" s="23"/>
      <c r="AJN108" s="23"/>
      <c r="AJO108" s="23"/>
      <c r="AJP108" s="23"/>
      <c r="AJQ108" s="23"/>
      <c r="AJR108" s="23"/>
      <c r="AJS108" s="23"/>
      <c r="AJT108" s="23"/>
      <c r="AJU108" s="23"/>
      <c r="AJV108" s="23"/>
      <c r="AJW108" s="23"/>
      <c r="AJX108" s="23"/>
      <c r="AJY108" s="23"/>
      <c r="AJZ108" s="23"/>
      <c r="AKA108" s="23"/>
      <c r="AKB108" s="23"/>
      <c r="AKC108" s="23"/>
      <c r="AKD108" s="23"/>
      <c r="AKE108" s="23"/>
      <c r="AKF108" s="23"/>
      <c r="AKG108" s="23"/>
      <c r="AKH108" s="23"/>
      <c r="AKI108" s="23"/>
      <c r="AKJ108" s="23"/>
      <c r="AKK108" s="23"/>
      <c r="AKL108" s="23"/>
      <c r="AKM108" s="23"/>
      <c r="AKN108" s="23"/>
      <c r="AKO108" s="23"/>
      <c r="AKP108" s="23"/>
      <c r="AKQ108" s="23"/>
      <c r="AKR108" s="23"/>
      <c r="AKS108" s="23"/>
      <c r="AKT108" s="23"/>
      <c r="AKU108" s="23"/>
      <c r="AKV108" s="23"/>
      <c r="AKW108" s="23"/>
      <c r="AKX108" s="23"/>
      <c r="AKY108" s="23"/>
      <c r="AKZ108" s="23"/>
      <c r="ALA108" s="23"/>
      <c r="ALB108" s="23"/>
      <c r="ALC108" s="23"/>
      <c r="ALD108" s="23"/>
      <c r="ALE108" s="23"/>
      <c r="ALF108" s="23"/>
      <c r="ALG108" s="23"/>
      <c r="ALH108" s="23"/>
      <c r="ALI108" s="23"/>
      <c r="ALJ108" s="23"/>
      <c r="ALK108" s="23"/>
      <c r="ALL108" s="23"/>
      <c r="ALM108" s="23"/>
      <c r="ALN108" s="23"/>
      <c r="ALO108" s="23"/>
      <c r="ALP108" s="23"/>
      <c r="ALQ108" s="23"/>
      <c r="ALR108" s="23"/>
      <c r="ALS108" s="23"/>
      <c r="ALT108" s="23"/>
      <c r="ALU108" s="23"/>
      <c r="ALV108" s="23"/>
      <c r="ALW108" s="23"/>
      <c r="ALX108" s="23"/>
      <c r="ALY108" s="23"/>
      <c r="ALZ108" s="23"/>
      <c r="AMA108" s="23"/>
      <c r="AMB108" s="23"/>
      <c r="AMC108" s="23"/>
      <c r="AMD108" s="23"/>
      <c r="AME108" s="23"/>
      <c r="AMF108" s="23"/>
      <c r="AMG108" s="23"/>
      <c r="AMH108" s="23"/>
      <c r="AMI108" s="23"/>
      <c r="AMJ108" s="23"/>
      <c r="AMK108" s="23"/>
      <c r="AML108" s="23"/>
      <c r="AMM108" s="23"/>
      <c r="AMN108" s="23"/>
      <c r="AMO108" s="23"/>
      <c r="AMP108" s="23"/>
      <c r="AMQ108" s="23"/>
      <c r="AMR108" s="23"/>
      <c r="AMS108" s="23"/>
      <c r="AMT108" s="23"/>
      <c r="AMU108" s="23"/>
      <c r="AMV108" s="23"/>
      <c r="AMW108" s="23"/>
      <c r="AMX108" s="23"/>
      <c r="AMY108" s="23"/>
      <c r="AMZ108" s="23"/>
      <c r="ANA108" s="23"/>
      <c r="ANB108" s="23"/>
      <c r="ANC108" s="23"/>
      <c r="AND108" s="23"/>
      <c r="ANE108" s="23"/>
      <c r="ANF108" s="23"/>
      <c r="ANG108" s="23"/>
      <c r="ANH108" s="23"/>
      <c r="ANI108" s="23"/>
      <c r="ANJ108" s="23"/>
      <c r="ANK108" s="23"/>
      <c r="ANL108" s="23"/>
      <c r="ANM108" s="23"/>
      <c r="ANN108" s="23"/>
      <c r="ANO108" s="23"/>
      <c r="ANP108" s="23"/>
      <c r="ANQ108" s="23"/>
      <c r="ANR108" s="23"/>
      <c r="ANS108" s="23"/>
      <c r="ANT108" s="23"/>
      <c r="ANU108" s="23"/>
      <c r="ANV108" s="23"/>
      <c r="ANW108" s="23"/>
      <c r="ANX108" s="23"/>
      <c r="ANY108" s="23"/>
      <c r="ANZ108" s="23"/>
      <c r="AOA108" s="23"/>
      <c r="AOB108" s="23"/>
      <c r="AOC108" s="23"/>
      <c r="AOD108" s="23"/>
      <c r="AOE108" s="23"/>
      <c r="AOF108" s="23"/>
      <c r="AOG108" s="23"/>
      <c r="AOH108" s="23"/>
      <c r="AOI108" s="23"/>
      <c r="AOJ108" s="23"/>
      <c r="AOK108" s="23"/>
      <c r="AOL108" s="23"/>
      <c r="AOM108" s="23"/>
      <c r="AON108" s="23"/>
      <c r="AOO108" s="23"/>
      <c r="AOP108" s="23"/>
      <c r="AOQ108" s="23"/>
      <c r="AOR108" s="23"/>
      <c r="AOS108" s="23"/>
      <c r="AOT108" s="23"/>
      <c r="AOU108" s="23"/>
      <c r="AOV108" s="23"/>
      <c r="AOW108" s="23"/>
      <c r="AOX108" s="23"/>
      <c r="AOY108" s="23"/>
      <c r="AOZ108" s="23"/>
      <c r="APA108" s="23"/>
      <c r="APB108" s="23"/>
      <c r="APC108" s="23"/>
      <c r="APD108" s="23"/>
      <c r="APE108" s="23"/>
      <c r="APF108" s="23"/>
      <c r="APG108" s="23"/>
      <c r="APH108" s="23"/>
      <c r="API108" s="23"/>
      <c r="APJ108" s="23"/>
      <c r="APK108" s="23"/>
      <c r="APL108" s="23"/>
      <c r="APM108" s="23"/>
      <c r="APN108" s="23"/>
      <c r="APO108" s="23"/>
      <c r="APP108" s="23"/>
      <c r="APQ108" s="23"/>
      <c r="APR108" s="23"/>
      <c r="APS108" s="23"/>
      <c r="APT108" s="23"/>
      <c r="APU108" s="23"/>
      <c r="APV108" s="23"/>
      <c r="APW108" s="23"/>
      <c r="APX108" s="23"/>
      <c r="APY108" s="23"/>
      <c r="APZ108" s="23"/>
      <c r="AQA108" s="23"/>
      <c r="AQB108" s="23"/>
      <c r="AQC108" s="23"/>
      <c r="AQD108" s="23"/>
      <c r="AQE108" s="23"/>
      <c r="AQF108" s="23"/>
      <c r="AQG108" s="23"/>
      <c r="AQH108" s="23"/>
      <c r="AQI108" s="23"/>
      <c r="AQJ108" s="23"/>
      <c r="AQK108" s="23"/>
      <c r="AQL108" s="23"/>
      <c r="AQM108" s="23"/>
      <c r="AQN108" s="23"/>
      <c r="AQO108" s="23"/>
      <c r="AQP108" s="23"/>
      <c r="AQQ108" s="23"/>
      <c r="AQR108" s="23"/>
      <c r="AQS108" s="23"/>
      <c r="AQT108" s="23"/>
      <c r="AQU108" s="23"/>
      <c r="AQV108" s="23"/>
      <c r="AQW108" s="23"/>
      <c r="AQX108" s="23"/>
      <c r="AQY108" s="23"/>
      <c r="AQZ108" s="23"/>
      <c r="ARA108" s="23"/>
      <c r="ARB108" s="23"/>
      <c r="ARC108" s="23"/>
      <c r="ARD108" s="23"/>
      <c r="ARE108" s="23"/>
      <c r="ARF108" s="23"/>
      <c r="ARG108" s="23"/>
      <c r="ARH108" s="23"/>
      <c r="ARI108" s="23"/>
      <c r="ARJ108" s="23"/>
      <c r="ARK108" s="23"/>
      <c r="ARL108" s="23"/>
      <c r="ARM108" s="23"/>
      <c r="ARN108" s="23"/>
      <c r="ARO108" s="23"/>
      <c r="ARP108" s="23"/>
      <c r="ARQ108" s="23"/>
      <c r="ARR108" s="23"/>
      <c r="ARS108" s="23"/>
      <c r="ART108" s="23"/>
      <c r="ARU108" s="23"/>
      <c r="ARV108" s="23"/>
      <c r="ARW108" s="23"/>
      <c r="ARX108" s="23"/>
      <c r="ARY108" s="23"/>
      <c r="ARZ108" s="23"/>
      <c r="ASA108" s="23"/>
      <c r="ASB108" s="23"/>
      <c r="ASC108" s="23"/>
      <c r="ASD108" s="23"/>
      <c r="ASE108" s="23"/>
      <c r="ASF108" s="23"/>
      <c r="ASG108" s="23"/>
      <c r="ASH108" s="23"/>
      <c r="ASI108" s="23"/>
      <c r="ASJ108" s="23"/>
      <c r="ASK108" s="23"/>
      <c r="ASL108" s="23"/>
      <c r="ASM108" s="23"/>
      <c r="ASN108" s="23"/>
      <c r="ASO108" s="23"/>
      <c r="ASP108" s="23"/>
      <c r="ASQ108" s="23"/>
      <c r="ASR108" s="23"/>
      <c r="ASS108" s="23"/>
      <c r="AST108" s="23"/>
      <c r="ASU108" s="23"/>
      <c r="ASV108" s="23"/>
      <c r="ASW108" s="23"/>
      <c r="ASX108" s="23"/>
      <c r="ASY108" s="23"/>
      <c r="ASZ108" s="23"/>
      <c r="ATA108" s="23"/>
      <c r="ATB108" s="23"/>
      <c r="ATC108" s="23"/>
      <c r="ATD108" s="23"/>
      <c r="ATE108" s="23"/>
      <c r="ATF108" s="23"/>
      <c r="ATG108" s="23"/>
      <c r="ATH108" s="23"/>
      <c r="ATI108" s="23"/>
      <c r="ATJ108" s="23"/>
      <c r="ATK108" s="23"/>
      <c r="ATL108" s="23"/>
      <c r="ATM108" s="23"/>
      <c r="ATN108" s="23"/>
      <c r="ATO108" s="23"/>
      <c r="ATP108" s="23"/>
      <c r="ATQ108" s="23"/>
      <c r="ATR108" s="23"/>
      <c r="ATS108" s="23"/>
      <c r="ATT108" s="23"/>
      <c r="ATU108" s="23"/>
      <c r="ATV108" s="23"/>
      <c r="ATW108" s="23"/>
      <c r="ATX108" s="23"/>
      <c r="ATY108" s="23"/>
      <c r="ATZ108" s="23"/>
      <c r="AUA108" s="23"/>
      <c r="AUB108" s="23"/>
      <c r="AUC108" s="23"/>
      <c r="AUD108" s="23"/>
      <c r="AUE108" s="23"/>
      <c r="AUF108" s="23"/>
      <c r="AUG108" s="23"/>
      <c r="AUH108" s="23"/>
      <c r="AUI108" s="23"/>
      <c r="AUJ108" s="23"/>
      <c r="AUK108" s="23"/>
      <c r="AUL108" s="23"/>
      <c r="AUM108" s="23"/>
      <c r="AUN108" s="23"/>
      <c r="AUO108" s="23"/>
      <c r="AUP108" s="23"/>
      <c r="AUQ108" s="23"/>
      <c r="AUR108" s="23"/>
      <c r="AUS108" s="23"/>
      <c r="AUT108" s="23"/>
      <c r="AUU108" s="23"/>
      <c r="AUV108" s="23"/>
      <c r="AUW108" s="23"/>
      <c r="AUX108" s="23"/>
      <c r="AUY108" s="23"/>
      <c r="AUZ108" s="23"/>
      <c r="AVA108" s="23"/>
      <c r="AVB108" s="23"/>
      <c r="AVC108" s="23"/>
      <c r="AVD108" s="23"/>
      <c r="AVE108" s="23"/>
      <c r="AVF108" s="23"/>
      <c r="AVG108" s="23"/>
      <c r="AVH108" s="23"/>
      <c r="AVI108" s="23"/>
      <c r="AVJ108" s="23"/>
      <c r="AVK108" s="23"/>
      <c r="AVL108" s="23"/>
      <c r="AVM108" s="23"/>
      <c r="AVN108" s="23"/>
      <c r="AVO108" s="23"/>
      <c r="AVP108" s="23"/>
      <c r="AVQ108" s="23"/>
      <c r="AVR108" s="23"/>
      <c r="AVS108" s="23"/>
      <c r="AVT108" s="23"/>
      <c r="AVU108" s="23"/>
      <c r="AVV108" s="23"/>
      <c r="AVW108" s="23"/>
      <c r="AVX108" s="23"/>
      <c r="AVY108" s="23"/>
      <c r="AVZ108" s="23"/>
      <c r="AWA108" s="23"/>
      <c r="AWB108" s="23"/>
      <c r="AWC108" s="23"/>
      <c r="AWD108" s="23"/>
      <c r="AWE108" s="23"/>
      <c r="AWF108" s="23"/>
      <c r="AWG108" s="23"/>
      <c r="AWH108" s="23"/>
      <c r="AWI108" s="23"/>
      <c r="AWJ108" s="23"/>
      <c r="AWK108" s="23"/>
      <c r="AWL108" s="23"/>
      <c r="AWM108" s="23"/>
      <c r="AWN108" s="23"/>
      <c r="AWO108" s="23"/>
      <c r="AWP108" s="23"/>
      <c r="AWQ108" s="23"/>
      <c r="AWR108" s="23"/>
      <c r="AWS108" s="23"/>
      <c r="AWT108" s="23"/>
      <c r="AWU108" s="23"/>
      <c r="AWV108" s="23"/>
      <c r="AWW108" s="23"/>
      <c r="AWX108" s="23"/>
      <c r="AWY108" s="23"/>
      <c r="AWZ108" s="23"/>
      <c r="AXA108" s="23"/>
      <c r="AXB108" s="23"/>
      <c r="AXC108" s="23"/>
      <c r="AXD108" s="23"/>
      <c r="AXE108" s="23"/>
      <c r="AXF108" s="23"/>
      <c r="AXG108" s="23"/>
      <c r="AXH108" s="23"/>
      <c r="AXI108" s="23"/>
      <c r="AXJ108" s="23"/>
      <c r="AXK108" s="23"/>
      <c r="AXL108" s="23"/>
      <c r="AXM108" s="23"/>
      <c r="AXN108" s="23"/>
      <c r="AXO108" s="23"/>
      <c r="AXP108" s="23"/>
      <c r="AXQ108" s="23"/>
      <c r="AXR108" s="23"/>
      <c r="AXS108" s="23"/>
      <c r="AXT108" s="23"/>
      <c r="AXU108" s="23"/>
      <c r="AXV108" s="23"/>
      <c r="AXW108" s="23"/>
      <c r="AXX108" s="23"/>
      <c r="AXY108" s="23"/>
      <c r="AXZ108" s="23"/>
      <c r="AYA108" s="23"/>
      <c r="AYB108" s="23"/>
      <c r="AYC108" s="23"/>
      <c r="AYD108" s="23"/>
      <c r="AYE108" s="23"/>
      <c r="AYF108" s="23"/>
      <c r="AYG108" s="23"/>
      <c r="AYH108" s="23"/>
      <c r="AYI108" s="23"/>
      <c r="AYJ108" s="23"/>
      <c r="AYK108" s="23"/>
      <c r="AYL108" s="23"/>
      <c r="AYM108" s="23"/>
      <c r="AYN108" s="23"/>
      <c r="AYO108" s="23"/>
      <c r="AYP108" s="23"/>
      <c r="AYQ108" s="23"/>
      <c r="AYR108" s="23"/>
      <c r="AYS108" s="23"/>
      <c r="AYT108" s="23"/>
      <c r="AYU108" s="23"/>
      <c r="AYV108" s="23"/>
      <c r="AYW108" s="23"/>
      <c r="AYX108" s="23"/>
      <c r="AYY108" s="23"/>
      <c r="AYZ108" s="23"/>
      <c r="AZA108" s="23"/>
      <c r="AZB108" s="23"/>
      <c r="AZC108" s="23"/>
      <c r="AZD108" s="23"/>
      <c r="AZE108" s="23"/>
      <c r="AZF108" s="23"/>
      <c r="AZG108" s="23"/>
      <c r="AZH108" s="23"/>
      <c r="AZI108" s="23"/>
      <c r="AZJ108" s="23"/>
      <c r="AZK108" s="23"/>
      <c r="AZL108" s="23"/>
      <c r="AZM108" s="23"/>
      <c r="AZN108" s="23"/>
      <c r="AZO108" s="23"/>
      <c r="AZP108" s="23"/>
      <c r="AZQ108" s="23"/>
      <c r="AZR108" s="23"/>
      <c r="AZS108" s="23"/>
      <c r="AZT108" s="23"/>
      <c r="AZU108" s="23"/>
      <c r="AZV108" s="23"/>
      <c r="AZW108" s="23"/>
      <c r="AZX108" s="23"/>
      <c r="AZY108" s="23"/>
      <c r="AZZ108" s="23"/>
      <c r="BAA108" s="23"/>
      <c r="BAB108" s="23"/>
      <c r="BAC108" s="23"/>
      <c r="BAD108" s="23"/>
      <c r="BAE108" s="23"/>
      <c r="BAF108" s="23"/>
      <c r="BAG108" s="23"/>
      <c r="BAH108" s="23"/>
      <c r="BAI108" s="23"/>
      <c r="BAJ108" s="23"/>
      <c r="BAK108" s="23"/>
      <c r="BAL108" s="23"/>
      <c r="BAM108" s="23"/>
      <c r="BAN108" s="23"/>
      <c r="BAO108" s="23"/>
      <c r="BAP108" s="23"/>
      <c r="BAQ108" s="23"/>
      <c r="BAR108" s="23"/>
      <c r="BAS108" s="23"/>
      <c r="BAT108" s="23"/>
      <c r="BAU108" s="23"/>
      <c r="BAV108" s="23"/>
      <c r="BAW108" s="23"/>
      <c r="BAX108" s="23"/>
      <c r="BAY108" s="23"/>
      <c r="BAZ108" s="23"/>
      <c r="BBA108" s="23"/>
      <c r="BBB108" s="23"/>
      <c r="BBC108" s="23"/>
      <c r="BBD108" s="23"/>
      <c r="BBE108" s="23"/>
      <c r="BBF108" s="23"/>
      <c r="BBG108" s="23"/>
      <c r="BBH108" s="23"/>
      <c r="BBI108" s="23"/>
      <c r="BBJ108" s="23"/>
      <c r="BBK108" s="23"/>
      <c r="BBL108" s="23"/>
      <c r="BBM108" s="23"/>
      <c r="BBN108" s="23"/>
      <c r="BBO108" s="23"/>
      <c r="BBP108" s="23"/>
      <c r="BBQ108" s="23"/>
      <c r="BBR108" s="23"/>
      <c r="BBS108" s="23"/>
      <c r="BBT108" s="23"/>
      <c r="BBU108" s="23"/>
      <c r="BBV108" s="23"/>
      <c r="BBW108" s="23"/>
      <c r="BBX108" s="23"/>
      <c r="BBY108" s="23"/>
      <c r="BBZ108" s="23"/>
      <c r="BCA108" s="23"/>
      <c r="BCB108" s="23"/>
      <c r="BCC108" s="23"/>
      <c r="BCD108" s="23"/>
      <c r="BCE108" s="23"/>
      <c r="BCF108" s="23"/>
      <c r="BCG108" s="23"/>
      <c r="BCH108" s="23"/>
      <c r="BCI108" s="23"/>
      <c r="BCJ108" s="23"/>
      <c r="BCK108" s="23"/>
      <c r="BCL108" s="23"/>
      <c r="BCM108" s="23"/>
      <c r="BCN108" s="23"/>
      <c r="BCO108" s="23"/>
      <c r="BCP108" s="23"/>
      <c r="BCQ108" s="23"/>
      <c r="BCR108" s="23"/>
      <c r="BCS108" s="23"/>
      <c r="BCT108" s="23"/>
      <c r="BCU108" s="23"/>
      <c r="BCV108" s="23"/>
      <c r="BCW108" s="23"/>
      <c r="BCX108" s="23"/>
      <c r="BCY108" s="23"/>
      <c r="BCZ108" s="23"/>
      <c r="BDA108" s="23"/>
      <c r="BDB108" s="23"/>
      <c r="BDC108" s="23"/>
      <c r="BDD108" s="23"/>
      <c r="BDE108" s="23"/>
      <c r="BDF108" s="23"/>
      <c r="BDG108" s="23"/>
      <c r="BDH108" s="23"/>
      <c r="BDI108" s="23"/>
      <c r="BDJ108" s="23"/>
      <c r="BDK108" s="23"/>
      <c r="BDL108" s="23"/>
      <c r="BDM108" s="23"/>
      <c r="BDN108" s="23"/>
      <c r="BDO108" s="23"/>
      <c r="BDP108" s="23"/>
      <c r="BDQ108" s="23"/>
      <c r="BDR108" s="23"/>
      <c r="BDS108" s="23"/>
      <c r="BDT108" s="23"/>
      <c r="BDU108" s="23"/>
      <c r="BDV108" s="23"/>
      <c r="BDW108" s="23"/>
      <c r="BDX108" s="23"/>
      <c r="BDY108" s="23"/>
      <c r="BDZ108" s="23"/>
      <c r="BEA108" s="23"/>
      <c r="BEB108" s="23"/>
      <c r="BEC108" s="23"/>
      <c r="BED108" s="23"/>
      <c r="BEE108" s="23"/>
      <c r="BEF108" s="23"/>
      <c r="BEG108" s="23"/>
      <c r="BEH108" s="23"/>
      <c r="BEI108" s="23"/>
      <c r="BEJ108" s="23"/>
      <c r="BEK108" s="23"/>
      <c r="BEL108" s="23"/>
      <c r="BEM108" s="23"/>
      <c r="BEN108" s="23"/>
      <c r="BEO108" s="23"/>
      <c r="BEP108" s="23"/>
      <c r="BEQ108" s="23"/>
      <c r="BER108" s="23"/>
      <c r="BES108" s="23"/>
      <c r="BET108" s="23"/>
      <c r="BEU108" s="23"/>
      <c r="BEV108" s="23"/>
      <c r="BEW108" s="23"/>
      <c r="BEX108" s="23"/>
      <c r="BEY108" s="23"/>
      <c r="BEZ108" s="23"/>
      <c r="BFA108" s="23"/>
      <c r="BFB108" s="23"/>
      <c r="BFC108" s="23"/>
      <c r="BFD108" s="23"/>
      <c r="BFE108" s="23"/>
      <c r="BFF108" s="23"/>
      <c r="BFG108" s="23"/>
      <c r="BFH108" s="23"/>
      <c r="BFI108" s="23"/>
      <c r="BFJ108" s="23"/>
      <c r="BFK108" s="23"/>
      <c r="BFL108" s="23"/>
      <c r="BFM108" s="23"/>
      <c r="BFN108" s="23"/>
      <c r="BFO108" s="23"/>
      <c r="BFP108" s="23"/>
      <c r="BFQ108" s="23"/>
      <c r="BFR108" s="23"/>
      <c r="BFS108" s="23"/>
      <c r="BFT108" s="23"/>
      <c r="BFU108" s="23"/>
      <c r="BFV108" s="23"/>
      <c r="BFW108" s="23"/>
      <c r="BFX108" s="23"/>
      <c r="BFY108" s="23"/>
      <c r="BFZ108" s="23"/>
      <c r="BGA108" s="23"/>
      <c r="BGB108" s="23"/>
      <c r="BGC108" s="23"/>
      <c r="BGD108" s="23"/>
      <c r="BGE108" s="23"/>
    </row>
    <row r="109" spans="1:1589" s="11" customFormat="1" ht="39.75" customHeight="1">
      <c r="A109" s="227" t="s">
        <v>201</v>
      </c>
      <c r="B109" s="50"/>
      <c r="C109" s="314"/>
      <c r="D109" s="314"/>
      <c r="E109" s="197">
        <v>42736</v>
      </c>
      <c r="F109" s="197">
        <v>43100</v>
      </c>
      <c r="G109" s="93" t="s">
        <v>220</v>
      </c>
      <c r="H109" s="115"/>
      <c r="I109" s="115"/>
      <c r="J109" s="121">
        <v>5403119</v>
      </c>
      <c r="K109" s="104"/>
      <c r="L109" s="115"/>
      <c r="M109" s="104"/>
      <c r="N109" s="121">
        <v>5403069</v>
      </c>
      <c r="O109" s="115"/>
      <c r="P109" s="115"/>
      <c r="Q109" s="115"/>
      <c r="R109" s="121">
        <v>5403069</v>
      </c>
      <c r="S109" s="115"/>
      <c r="T109" s="190"/>
      <c r="U109" s="187"/>
      <c r="V109" s="19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  <c r="KV109" s="10"/>
      <c r="KW109" s="10"/>
      <c r="KX109" s="10"/>
      <c r="KY109" s="10"/>
      <c r="KZ109" s="10"/>
      <c r="LA109" s="10"/>
      <c r="LB109" s="10"/>
      <c r="LC109" s="10"/>
      <c r="LD109" s="10"/>
      <c r="LE109" s="10"/>
      <c r="LF109" s="10"/>
      <c r="LG109" s="10"/>
      <c r="LH109" s="10"/>
      <c r="LI109" s="10"/>
      <c r="LJ109" s="10"/>
      <c r="LK109" s="10"/>
      <c r="LL109" s="10"/>
      <c r="LM109" s="10"/>
      <c r="LN109" s="10"/>
      <c r="LO109" s="10"/>
      <c r="LP109" s="10"/>
      <c r="LQ109" s="10"/>
      <c r="LR109" s="10"/>
      <c r="LS109" s="10"/>
      <c r="LT109" s="10"/>
      <c r="LU109" s="10"/>
      <c r="LV109" s="10"/>
      <c r="LW109" s="10"/>
      <c r="LX109" s="10"/>
      <c r="LY109" s="10"/>
      <c r="LZ109" s="10"/>
      <c r="MA109" s="10"/>
      <c r="MB109" s="10"/>
      <c r="MC109" s="10"/>
      <c r="MD109" s="10"/>
      <c r="ME109" s="10"/>
      <c r="MF109" s="10"/>
      <c r="MG109" s="10"/>
      <c r="MH109" s="10"/>
      <c r="MI109" s="10"/>
      <c r="MJ109" s="10"/>
      <c r="MK109" s="10"/>
      <c r="ML109" s="10"/>
      <c r="MM109" s="10"/>
      <c r="MN109" s="10"/>
      <c r="MO109" s="10"/>
      <c r="MP109" s="10"/>
      <c r="MQ109" s="10"/>
      <c r="MR109" s="10"/>
      <c r="MS109" s="10"/>
      <c r="MT109" s="10"/>
      <c r="MU109" s="10"/>
      <c r="MV109" s="10"/>
      <c r="MW109" s="10"/>
      <c r="MX109" s="10"/>
      <c r="MY109" s="10"/>
      <c r="MZ109" s="10"/>
      <c r="NA109" s="10"/>
      <c r="NB109" s="10"/>
      <c r="NC109" s="10"/>
      <c r="ND109" s="10"/>
      <c r="NE109" s="10"/>
      <c r="NF109" s="10"/>
      <c r="NG109" s="10"/>
      <c r="NH109" s="10"/>
      <c r="NI109" s="10"/>
      <c r="NJ109" s="10"/>
      <c r="NK109" s="10"/>
      <c r="NL109" s="10"/>
      <c r="NM109" s="10"/>
      <c r="NN109" s="10"/>
      <c r="NO109" s="10"/>
      <c r="NP109" s="10"/>
      <c r="NQ109" s="10"/>
      <c r="NR109" s="10"/>
      <c r="NS109" s="10"/>
      <c r="NT109" s="10"/>
      <c r="NU109" s="10"/>
      <c r="NV109" s="10"/>
      <c r="NW109" s="10"/>
      <c r="NX109" s="10"/>
      <c r="NY109" s="10"/>
      <c r="NZ109" s="10"/>
      <c r="OA109" s="10"/>
      <c r="OB109" s="10"/>
      <c r="OC109" s="10"/>
      <c r="OD109" s="10"/>
      <c r="OE109" s="10"/>
      <c r="OF109" s="10"/>
      <c r="OG109" s="10"/>
      <c r="OH109" s="10"/>
      <c r="OI109" s="10"/>
      <c r="OJ109" s="10"/>
      <c r="OK109" s="10"/>
      <c r="OL109" s="10"/>
      <c r="OM109" s="10"/>
      <c r="ON109" s="10"/>
      <c r="OO109" s="10"/>
      <c r="OP109" s="10"/>
      <c r="OQ109" s="10"/>
      <c r="OR109" s="10"/>
      <c r="OS109" s="10"/>
      <c r="OT109" s="10"/>
      <c r="OU109" s="10"/>
      <c r="OV109" s="10"/>
      <c r="OW109" s="10"/>
      <c r="OX109" s="10"/>
      <c r="OY109" s="10"/>
      <c r="OZ109" s="10"/>
      <c r="PA109" s="10"/>
      <c r="PB109" s="10"/>
      <c r="PC109" s="10"/>
      <c r="PD109" s="10"/>
      <c r="PE109" s="10"/>
      <c r="PF109" s="10"/>
      <c r="PG109" s="10"/>
      <c r="PH109" s="10"/>
      <c r="PI109" s="10"/>
      <c r="PJ109" s="10"/>
      <c r="PK109" s="10"/>
      <c r="PL109" s="10"/>
      <c r="PM109" s="10"/>
      <c r="PN109" s="10"/>
      <c r="PO109" s="10"/>
      <c r="PP109" s="10"/>
      <c r="PQ109" s="10"/>
      <c r="PR109" s="10"/>
      <c r="PS109" s="10"/>
      <c r="PT109" s="10"/>
      <c r="PU109" s="10"/>
      <c r="PV109" s="10"/>
      <c r="PW109" s="10"/>
      <c r="PX109" s="10"/>
      <c r="PY109" s="10"/>
      <c r="PZ109" s="10"/>
      <c r="QA109" s="10"/>
      <c r="QB109" s="10"/>
      <c r="QC109" s="10"/>
      <c r="QD109" s="10"/>
      <c r="QE109" s="10"/>
      <c r="QF109" s="10"/>
      <c r="QG109" s="10"/>
      <c r="QH109" s="10"/>
      <c r="QI109" s="10"/>
      <c r="QJ109" s="10"/>
      <c r="QK109" s="10"/>
      <c r="QL109" s="10"/>
      <c r="QM109" s="10"/>
      <c r="QN109" s="10"/>
      <c r="QO109" s="10"/>
      <c r="QP109" s="10"/>
      <c r="QQ109" s="10"/>
      <c r="QR109" s="10"/>
      <c r="QS109" s="10"/>
      <c r="QT109" s="10"/>
      <c r="QU109" s="10"/>
      <c r="QV109" s="10"/>
      <c r="QW109" s="10"/>
      <c r="QX109" s="10"/>
      <c r="QY109" s="10"/>
      <c r="QZ109" s="10"/>
      <c r="RA109" s="10"/>
      <c r="RB109" s="10"/>
      <c r="RC109" s="10"/>
      <c r="RD109" s="10"/>
      <c r="RE109" s="10"/>
      <c r="RF109" s="10"/>
      <c r="RG109" s="10"/>
      <c r="RH109" s="10"/>
      <c r="RI109" s="10"/>
      <c r="RJ109" s="10"/>
      <c r="RK109" s="10"/>
      <c r="RL109" s="10"/>
      <c r="RM109" s="10"/>
      <c r="RN109" s="10"/>
      <c r="RO109" s="10"/>
      <c r="RP109" s="10"/>
      <c r="RQ109" s="10"/>
      <c r="RR109" s="10"/>
      <c r="RS109" s="10"/>
      <c r="RT109" s="10"/>
      <c r="RU109" s="10"/>
      <c r="RV109" s="10"/>
      <c r="RW109" s="10"/>
      <c r="RX109" s="10"/>
      <c r="RY109" s="10"/>
      <c r="RZ109" s="10"/>
      <c r="SA109" s="10"/>
      <c r="SB109" s="10"/>
      <c r="SC109" s="10"/>
      <c r="SD109" s="10"/>
      <c r="SE109" s="10"/>
      <c r="SF109" s="10"/>
      <c r="SG109" s="10"/>
      <c r="SH109" s="10"/>
      <c r="SI109" s="10"/>
      <c r="SJ109" s="10"/>
      <c r="SK109" s="10"/>
      <c r="SL109" s="10"/>
      <c r="SM109" s="10"/>
      <c r="SN109" s="10"/>
      <c r="SO109" s="10"/>
      <c r="SP109" s="10"/>
      <c r="SQ109" s="10"/>
      <c r="SR109" s="10"/>
      <c r="SS109" s="10"/>
      <c r="ST109" s="10"/>
      <c r="SU109" s="10"/>
      <c r="SV109" s="10"/>
      <c r="SW109" s="10"/>
      <c r="SX109" s="10"/>
      <c r="SY109" s="10"/>
      <c r="SZ109" s="10"/>
      <c r="TA109" s="10"/>
      <c r="TB109" s="10"/>
      <c r="TC109" s="10"/>
      <c r="TD109" s="10"/>
      <c r="TE109" s="10"/>
      <c r="TF109" s="10"/>
      <c r="TG109" s="10"/>
      <c r="TH109" s="10"/>
      <c r="TI109" s="10"/>
      <c r="TJ109" s="10"/>
      <c r="TK109" s="10"/>
      <c r="TL109" s="10"/>
      <c r="TM109" s="10"/>
      <c r="TN109" s="10"/>
      <c r="TO109" s="10"/>
      <c r="TP109" s="10"/>
      <c r="TQ109" s="10"/>
      <c r="TR109" s="10"/>
      <c r="TS109" s="10"/>
      <c r="TT109" s="10"/>
      <c r="TU109" s="10"/>
      <c r="TV109" s="10"/>
      <c r="TW109" s="10"/>
      <c r="TX109" s="10"/>
      <c r="TY109" s="10"/>
      <c r="TZ109" s="10"/>
      <c r="UA109" s="10"/>
      <c r="UB109" s="10"/>
      <c r="UC109" s="10"/>
      <c r="UD109" s="10"/>
      <c r="UE109" s="10"/>
      <c r="UF109" s="10"/>
      <c r="UG109" s="10"/>
      <c r="UH109" s="10"/>
      <c r="UI109" s="10"/>
      <c r="UJ109" s="10"/>
      <c r="UK109" s="10"/>
      <c r="UL109" s="10"/>
      <c r="UM109" s="10"/>
      <c r="UN109" s="10"/>
      <c r="UO109" s="10"/>
      <c r="UP109" s="10"/>
      <c r="UQ109" s="10"/>
      <c r="UR109" s="10"/>
      <c r="US109" s="10"/>
      <c r="UT109" s="10"/>
      <c r="UU109" s="10"/>
      <c r="UV109" s="10"/>
      <c r="UW109" s="10"/>
      <c r="UX109" s="10"/>
      <c r="UY109" s="10"/>
      <c r="UZ109" s="10"/>
      <c r="VA109" s="10"/>
      <c r="VB109" s="10"/>
      <c r="VC109" s="10"/>
      <c r="VD109" s="10"/>
      <c r="VE109" s="10"/>
      <c r="VF109" s="10"/>
      <c r="VG109" s="10"/>
      <c r="VH109" s="10"/>
      <c r="VI109" s="10"/>
      <c r="VJ109" s="10"/>
      <c r="VK109" s="10"/>
      <c r="VL109" s="10"/>
      <c r="VM109" s="10"/>
      <c r="VN109" s="10"/>
      <c r="VO109" s="10"/>
      <c r="VP109" s="10"/>
      <c r="VQ109" s="10"/>
      <c r="VR109" s="10"/>
      <c r="VS109" s="10"/>
      <c r="VT109" s="10"/>
      <c r="VU109" s="10"/>
      <c r="VV109" s="10"/>
      <c r="VW109" s="10"/>
      <c r="VX109" s="10"/>
      <c r="VY109" s="10"/>
      <c r="VZ109" s="10"/>
      <c r="WA109" s="10"/>
      <c r="WB109" s="10"/>
      <c r="WC109" s="10"/>
      <c r="WD109" s="10"/>
      <c r="WE109" s="10"/>
      <c r="WF109" s="10"/>
      <c r="WG109" s="10"/>
      <c r="WH109" s="10"/>
      <c r="WI109" s="10"/>
      <c r="WJ109" s="10"/>
      <c r="WK109" s="10"/>
      <c r="WL109" s="10"/>
      <c r="WM109" s="10"/>
      <c r="WN109" s="10"/>
      <c r="WO109" s="10"/>
      <c r="WP109" s="10"/>
      <c r="WQ109" s="10"/>
      <c r="WR109" s="10"/>
      <c r="WS109" s="10"/>
      <c r="WT109" s="10"/>
      <c r="WU109" s="10"/>
      <c r="WV109" s="10"/>
      <c r="WW109" s="10"/>
      <c r="WX109" s="10"/>
      <c r="WY109" s="10"/>
      <c r="WZ109" s="10"/>
      <c r="XA109" s="10"/>
      <c r="XB109" s="10"/>
      <c r="XC109" s="10"/>
      <c r="XD109" s="10"/>
      <c r="XE109" s="10"/>
      <c r="XF109" s="10"/>
      <c r="XG109" s="10"/>
      <c r="XH109" s="10"/>
      <c r="XI109" s="10"/>
      <c r="XJ109" s="10"/>
      <c r="XK109" s="10"/>
      <c r="XL109" s="10"/>
      <c r="XM109" s="10"/>
      <c r="XN109" s="10"/>
      <c r="XO109" s="10"/>
      <c r="XP109" s="10"/>
      <c r="XQ109" s="10"/>
      <c r="XR109" s="10"/>
      <c r="XS109" s="10"/>
      <c r="XT109" s="10"/>
      <c r="XU109" s="10"/>
      <c r="XV109" s="10"/>
      <c r="XW109" s="10"/>
      <c r="XX109" s="10"/>
      <c r="XY109" s="10"/>
      <c r="XZ109" s="10"/>
      <c r="YA109" s="10"/>
      <c r="YB109" s="10"/>
      <c r="YC109" s="10"/>
      <c r="YD109" s="10"/>
      <c r="YE109" s="10"/>
      <c r="YF109" s="10"/>
      <c r="YG109" s="10"/>
      <c r="YH109" s="10"/>
      <c r="YI109" s="10"/>
      <c r="YJ109" s="10"/>
      <c r="YK109" s="10"/>
      <c r="YL109" s="10"/>
      <c r="YM109" s="10"/>
      <c r="YN109" s="10"/>
      <c r="YO109" s="10"/>
      <c r="YP109" s="10"/>
      <c r="YQ109" s="10"/>
      <c r="YR109" s="10"/>
      <c r="YS109" s="10"/>
      <c r="YT109" s="10"/>
      <c r="YU109" s="10"/>
      <c r="YV109" s="10"/>
      <c r="YW109" s="10"/>
      <c r="YX109" s="10"/>
      <c r="YY109" s="10"/>
      <c r="YZ109" s="10"/>
      <c r="ZA109" s="10"/>
      <c r="ZB109" s="10"/>
      <c r="ZC109" s="10"/>
      <c r="ZD109" s="10"/>
      <c r="ZE109" s="10"/>
      <c r="ZF109" s="10"/>
      <c r="ZG109" s="10"/>
      <c r="ZH109" s="10"/>
      <c r="ZI109" s="10"/>
      <c r="ZJ109" s="10"/>
      <c r="ZK109" s="10"/>
      <c r="ZL109" s="10"/>
      <c r="ZM109" s="10"/>
      <c r="ZN109" s="10"/>
      <c r="ZO109" s="10"/>
      <c r="ZP109" s="10"/>
      <c r="ZQ109" s="10"/>
      <c r="ZR109" s="10"/>
      <c r="ZS109" s="10"/>
      <c r="ZT109" s="10"/>
      <c r="ZU109" s="10"/>
      <c r="ZV109" s="10"/>
      <c r="ZW109" s="10"/>
      <c r="ZX109" s="10"/>
      <c r="ZY109" s="10"/>
      <c r="ZZ109" s="10"/>
      <c r="AAA109" s="10"/>
      <c r="AAB109" s="10"/>
      <c r="AAC109" s="10"/>
      <c r="AAD109" s="10"/>
      <c r="AAE109" s="10"/>
      <c r="AAF109" s="10"/>
      <c r="AAG109" s="10"/>
      <c r="AAH109" s="10"/>
      <c r="AAI109" s="10"/>
      <c r="AAJ109" s="10"/>
      <c r="AAK109" s="10"/>
      <c r="AAL109" s="10"/>
      <c r="AAM109" s="10"/>
      <c r="AAN109" s="10"/>
      <c r="AAO109" s="10"/>
      <c r="AAP109" s="10"/>
      <c r="AAQ109" s="10"/>
      <c r="AAR109" s="10"/>
      <c r="AAS109" s="10"/>
      <c r="AAT109" s="10"/>
      <c r="AAU109" s="10"/>
      <c r="AAV109" s="10"/>
      <c r="AAW109" s="10"/>
      <c r="AAX109" s="10"/>
      <c r="AAY109" s="10"/>
      <c r="AAZ109" s="10"/>
      <c r="ABA109" s="10"/>
      <c r="ABB109" s="10"/>
      <c r="ABC109" s="10"/>
      <c r="ABD109" s="10"/>
      <c r="ABE109" s="10"/>
      <c r="ABF109" s="10"/>
      <c r="ABG109" s="10"/>
      <c r="ABH109" s="10"/>
      <c r="ABI109" s="10"/>
      <c r="ABJ109" s="10"/>
      <c r="ABK109" s="10"/>
      <c r="ABL109" s="10"/>
      <c r="ABM109" s="10"/>
      <c r="ABN109" s="10"/>
      <c r="ABO109" s="10"/>
      <c r="ABP109" s="10"/>
      <c r="ABQ109" s="10"/>
      <c r="ABR109" s="10"/>
      <c r="ABS109" s="10"/>
      <c r="ABT109" s="10"/>
      <c r="ABU109" s="10"/>
      <c r="ABV109" s="10"/>
      <c r="ABW109" s="10"/>
      <c r="ABX109" s="10"/>
      <c r="ABY109" s="10"/>
      <c r="ABZ109" s="10"/>
      <c r="ACA109" s="10"/>
      <c r="ACB109" s="10"/>
      <c r="ACC109" s="10"/>
      <c r="ACD109" s="10"/>
      <c r="ACE109" s="10"/>
      <c r="ACF109" s="10"/>
      <c r="ACG109" s="10"/>
      <c r="ACH109" s="10"/>
      <c r="ACI109" s="10"/>
      <c r="ACJ109" s="10"/>
      <c r="ACK109" s="10"/>
      <c r="ACL109" s="10"/>
      <c r="ACM109" s="10"/>
      <c r="ACN109" s="10"/>
      <c r="ACO109" s="10"/>
      <c r="ACP109" s="10"/>
      <c r="ACQ109" s="10"/>
      <c r="ACR109" s="10"/>
      <c r="ACS109" s="10"/>
      <c r="ACT109" s="10"/>
      <c r="ACU109" s="10"/>
      <c r="ACV109" s="10"/>
      <c r="ACW109" s="10"/>
      <c r="ACX109" s="10"/>
      <c r="ACY109" s="10"/>
      <c r="ACZ109" s="10"/>
      <c r="ADA109" s="10"/>
      <c r="ADB109" s="10"/>
      <c r="ADC109" s="10"/>
      <c r="ADD109" s="10"/>
      <c r="ADE109" s="10"/>
      <c r="ADF109" s="10"/>
      <c r="ADG109" s="10"/>
      <c r="ADH109" s="10"/>
      <c r="ADI109" s="10"/>
      <c r="ADJ109" s="10"/>
      <c r="ADK109" s="10"/>
      <c r="ADL109" s="10"/>
      <c r="ADM109" s="10"/>
      <c r="ADN109" s="10"/>
      <c r="ADO109" s="10"/>
      <c r="ADP109" s="10"/>
      <c r="ADQ109" s="10"/>
      <c r="ADR109" s="10"/>
      <c r="ADS109" s="10"/>
      <c r="ADT109" s="10"/>
      <c r="ADU109" s="10"/>
      <c r="ADV109" s="10"/>
      <c r="ADW109" s="10"/>
      <c r="ADX109" s="10"/>
      <c r="ADY109" s="10"/>
      <c r="ADZ109" s="10"/>
      <c r="AEA109" s="10"/>
      <c r="AEB109" s="10"/>
      <c r="AEC109" s="10"/>
      <c r="AED109" s="10"/>
      <c r="AEE109" s="10"/>
      <c r="AEF109" s="10"/>
      <c r="AEG109" s="10"/>
      <c r="AEH109" s="10"/>
      <c r="AEI109" s="10"/>
      <c r="AEJ109" s="10"/>
      <c r="AEK109" s="10"/>
      <c r="AEL109" s="10"/>
      <c r="AEM109" s="10"/>
      <c r="AEN109" s="10"/>
      <c r="AEO109" s="10"/>
      <c r="AEP109" s="10"/>
      <c r="AEQ109" s="10"/>
      <c r="AER109" s="10"/>
      <c r="AES109" s="10"/>
      <c r="AET109" s="10"/>
      <c r="AEU109" s="10"/>
      <c r="AEV109" s="10"/>
      <c r="AEW109" s="10"/>
      <c r="AEX109" s="10"/>
      <c r="AEY109" s="10"/>
      <c r="AEZ109" s="10"/>
      <c r="AFA109" s="10"/>
      <c r="AFB109" s="10"/>
      <c r="AFC109" s="10"/>
      <c r="AFD109" s="10"/>
      <c r="AFE109" s="10"/>
      <c r="AFF109" s="10"/>
      <c r="AFG109" s="10"/>
      <c r="AFH109" s="10"/>
      <c r="AFI109" s="10"/>
      <c r="AFJ109" s="10"/>
      <c r="AFK109" s="10"/>
      <c r="AFL109" s="10"/>
      <c r="AFM109" s="10"/>
      <c r="AFN109" s="10"/>
      <c r="AFO109" s="10"/>
      <c r="AFP109" s="10"/>
      <c r="AFQ109" s="10"/>
      <c r="AFR109" s="10"/>
      <c r="AFS109" s="10"/>
      <c r="AFT109" s="10"/>
      <c r="AFU109" s="10"/>
      <c r="AFV109" s="10"/>
      <c r="AFW109" s="10"/>
      <c r="AFX109" s="10"/>
      <c r="AFY109" s="10"/>
      <c r="AFZ109" s="10"/>
      <c r="AGA109" s="10"/>
      <c r="AGB109" s="10"/>
      <c r="AGC109" s="10"/>
      <c r="AGD109" s="10"/>
      <c r="AGE109" s="10"/>
      <c r="AGF109" s="10"/>
      <c r="AGG109" s="10"/>
      <c r="AGH109" s="10"/>
      <c r="AGI109" s="10"/>
      <c r="AGJ109" s="10"/>
      <c r="AGK109" s="10"/>
      <c r="AGL109" s="10"/>
      <c r="AGM109" s="10"/>
      <c r="AGN109" s="10"/>
      <c r="AGO109" s="10"/>
      <c r="AGP109" s="10"/>
      <c r="AGQ109" s="10"/>
      <c r="AGR109" s="10"/>
      <c r="AGS109" s="10"/>
      <c r="AGT109" s="10"/>
      <c r="AGU109" s="10"/>
      <c r="AGV109" s="10"/>
      <c r="AGW109" s="10"/>
      <c r="AGX109" s="10"/>
      <c r="AGY109" s="10"/>
      <c r="AGZ109" s="10"/>
      <c r="AHA109" s="10"/>
      <c r="AHB109" s="10"/>
      <c r="AHC109" s="10"/>
      <c r="AHD109" s="10"/>
      <c r="AHE109" s="10"/>
      <c r="AHF109" s="10"/>
      <c r="AHG109" s="10"/>
      <c r="AHH109" s="10"/>
      <c r="AHI109" s="10"/>
      <c r="AHJ109" s="10"/>
      <c r="AHK109" s="10"/>
      <c r="AHL109" s="10"/>
      <c r="AHM109" s="10"/>
      <c r="AHN109" s="10"/>
      <c r="AHO109" s="10"/>
      <c r="AHP109" s="10"/>
      <c r="AHQ109" s="10"/>
      <c r="AHR109" s="10"/>
      <c r="AHS109" s="10"/>
      <c r="AHT109" s="10"/>
      <c r="AHU109" s="10"/>
      <c r="AHV109" s="10"/>
      <c r="AHW109" s="10"/>
      <c r="AHX109" s="10"/>
      <c r="AHY109" s="10"/>
      <c r="AHZ109" s="10"/>
      <c r="AIA109" s="10"/>
      <c r="AIB109" s="10"/>
      <c r="AIC109" s="10"/>
      <c r="AID109" s="10"/>
      <c r="AIE109" s="10"/>
      <c r="AIF109" s="10"/>
      <c r="AIG109" s="10"/>
      <c r="AIH109" s="10"/>
      <c r="AII109" s="10"/>
      <c r="AIJ109" s="10"/>
      <c r="AIK109" s="10"/>
      <c r="AIL109" s="10"/>
      <c r="AIM109" s="10"/>
      <c r="AIN109" s="10"/>
      <c r="AIO109" s="10"/>
      <c r="AIP109" s="10"/>
      <c r="AIQ109" s="10"/>
      <c r="AIR109" s="10"/>
      <c r="AIS109" s="10"/>
      <c r="AIT109" s="10"/>
      <c r="AIU109" s="10"/>
      <c r="AIV109" s="10"/>
      <c r="AIW109" s="10"/>
      <c r="AIX109" s="10"/>
      <c r="AIY109" s="10"/>
      <c r="AIZ109" s="10"/>
      <c r="AJA109" s="10"/>
      <c r="AJB109" s="10"/>
      <c r="AJC109" s="10"/>
      <c r="AJD109" s="10"/>
      <c r="AJE109" s="10"/>
      <c r="AJF109" s="10"/>
      <c r="AJG109" s="10"/>
      <c r="AJH109" s="10"/>
      <c r="AJI109" s="10"/>
      <c r="AJJ109" s="10"/>
      <c r="AJK109" s="10"/>
      <c r="AJL109" s="10"/>
      <c r="AJM109" s="10"/>
      <c r="AJN109" s="10"/>
      <c r="AJO109" s="10"/>
      <c r="AJP109" s="10"/>
      <c r="AJQ109" s="10"/>
      <c r="AJR109" s="10"/>
      <c r="AJS109" s="10"/>
      <c r="AJT109" s="10"/>
      <c r="AJU109" s="10"/>
      <c r="AJV109" s="10"/>
      <c r="AJW109" s="10"/>
      <c r="AJX109" s="10"/>
      <c r="AJY109" s="10"/>
      <c r="AJZ109" s="10"/>
      <c r="AKA109" s="10"/>
      <c r="AKB109" s="10"/>
      <c r="AKC109" s="10"/>
      <c r="AKD109" s="10"/>
      <c r="AKE109" s="10"/>
      <c r="AKF109" s="10"/>
      <c r="AKG109" s="10"/>
      <c r="AKH109" s="10"/>
      <c r="AKI109" s="10"/>
      <c r="AKJ109" s="10"/>
      <c r="AKK109" s="10"/>
      <c r="AKL109" s="10"/>
      <c r="AKM109" s="10"/>
      <c r="AKN109" s="10"/>
      <c r="AKO109" s="10"/>
      <c r="AKP109" s="10"/>
      <c r="AKQ109" s="10"/>
      <c r="AKR109" s="10"/>
      <c r="AKS109" s="10"/>
      <c r="AKT109" s="10"/>
      <c r="AKU109" s="10"/>
      <c r="AKV109" s="10"/>
      <c r="AKW109" s="10"/>
      <c r="AKX109" s="10"/>
      <c r="AKY109" s="10"/>
      <c r="AKZ109" s="10"/>
      <c r="ALA109" s="10"/>
      <c r="ALB109" s="10"/>
      <c r="ALC109" s="10"/>
      <c r="ALD109" s="10"/>
      <c r="ALE109" s="10"/>
      <c r="ALF109" s="10"/>
      <c r="ALG109" s="10"/>
      <c r="ALH109" s="10"/>
      <c r="ALI109" s="10"/>
      <c r="ALJ109" s="10"/>
      <c r="ALK109" s="10"/>
      <c r="ALL109" s="10"/>
      <c r="ALM109" s="10"/>
      <c r="ALN109" s="10"/>
      <c r="ALO109" s="10"/>
      <c r="ALP109" s="10"/>
      <c r="ALQ109" s="10"/>
      <c r="ALR109" s="10"/>
      <c r="ALS109" s="10"/>
      <c r="ALT109" s="10"/>
      <c r="ALU109" s="10"/>
      <c r="ALV109" s="10"/>
      <c r="ALW109" s="10"/>
      <c r="ALX109" s="10"/>
      <c r="ALY109" s="10"/>
      <c r="ALZ109" s="10"/>
      <c r="AMA109" s="10"/>
      <c r="AMB109" s="10"/>
      <c r="AMC109" s="10"/>
      <c r="AMD109" s="10"/>
      <c r="AME109" s="10"/>
      <c r="AMF109" s="10"/>
      <c r="AMG109" s="10"/>
      <c r="AMH109" s="10"/>
      <c r="AMI109" s="10"/>
      <c r="AMJ109" s="10"/>
      <c r="AMK109" s="10"/>
      <c r="AML109" s="10"/>
      <c r="AMM109" s="10"/>
      <c r="AMN109" s="10"/>
      <c r="AMO109" s="10"/>
      <c r="AMP109" s="10"/>
      <c r="AMQ109" s="10"/>
      <c r="AMR109" s="10"/>
      <c r="AMS109" s="10"/>
      <c r="AMT109" s="10"/>
      <c r="AMU109" s="10"/>
      <c r="AMV109" s="10"/>
      <c r="AMW109" s="10"/>
      <c r="AMX109" s="10"/>
      <c r="AMY109" s="10"/>
      <c r="AMZ109" s="10"/>
      <c r="ANA109" s="10"/>
      <c r="ANB109" s="10"/>
      <c r="ANC109" s="10"/>
      <c r="AND109" s="10"/>
      <c r="ANE109" s="10"/>
      <c r="ANF109" s="10"/>
      <c r="ANG109" s="10"/>
      <c r="ANH109" s="10"/>
      <c r="ANI109" s="10"/>
      <c r="ANJ109" s="10"/>
      <c r="ANK109" s="10"/>
      <c r="ANL109" s="10"/>
      <c r="ANM109" s="10"/>
      <c r="ANN109" s="10"/>
      <c r="ANO109" s="10"/>
      <c r="ANP109" s="10"/>
      <c r="ANQ109" s="10"/>
      <c r="ANR109" s="10"/>
      <c r="ANS109" s="10"/>
      <c r="ANT109" s="10"/>
      <c r="ANU109" s="10"/>
      <c r="ANV109" s="10"/>
      <c r="ANW109" s="10"/>
      <c r="ANX109" s="10"/>
      <c r="ANY109" s="10"/>
      <c r="ANZ109" s="10"/>
      <c r="AOA109" s="10"/>
      <c r="AOB109" s="10"/>
      <c r="AOC109" s="10"/>
      <c r="AOD109" s="10"/>
      <c r="AOE109" s="10"/>
      <c r="AOF109" s="10"/>
      <c r="AOG109" s="10"/>
      <c r="AOH109" s="10"/>
      <c r="AOI109" s="10"/>
      <c r="AOJ109" s="10"/>
      <c r="AOK109" s="10"/>
      <c r="AOL109" s="10"/>
      <c r="AOM109" s="10"/>
      <c r="AON109" s="10"/>
      <c r="AOO109" s="10"/>
      <c r="AOP109" s="10"/>
      <c r="AOQ109" s="10"/>
      <c r="AOR109" s="10"/>
      <c r="AOS109" s="10"/>
      <c r="AOT109" s="10"/>
      <c r="AOU109" s="10"/>
      <c r="AOV109" s="10"/>
      <c r="AOW109" s="10"/>
      <c r="AOX109" s="10"/>
      <c r="AOY109" s="10"/>
      <c r="AOZ109" s="10"/>
      <c r="APA109" s="10"/>
      <c r="APB109" s="10"/>
      <c r="APC109" s="10"/>
      <c r="APD109" s="10"/>
      <c r="APE109" s="10"/>
      <c r="APF109" s="10"/>
      <c r="APG109" s="10"/>
      <c r="APH109" s="10"/>
      <c r="API109" s="10"/>
      <c r="APJ109" s="10"/>
      <c r="APK109" s="10"/>
      <c r="APL109" s="10"/>
      <c r="APM109" s="10"/>
      <c r="APN109" s="10"/>
      <c r="APO109" s="10"/>
      <c r="APP109" s="10"/>
      <c r="APQ109" s="10"/>
      <c r="APR109" s="10"/>
      <c r="APS109" s="10"/>
      <c r="APT109" s="10"/>
      <c r="APU109" s="10"/>
      <c r="APV109" s="10"/>
      <c r="APW109" s="10"/>
      <c r="APX109" s="10"/>
      <c r="APY109" s="10"/>
      <c r="APZ109" s="10"/>
      <c r="AQA109" s="10"/>
      <c r="AQB109" s="10"/>
      <c r="AQC109" s="10"/>
      <c r="AQD109" s="10"/>
      <c r="AQE109" s="10"/>
      <c r="AQF109" s="10"/>
      <c r="AQG109" s="10"/>
      <c r="AQH109" s="10"/>
      <c r="AQI109" s="10"/>
      <c r="AQJ109" s="10"/>
      <c r="AQK109" s="10"/>
      <c r="AQL109" s="10"/>
      <c r="AQM109" s="10"/>
      <c r="AQN109" s="10"/>
      <c r="AQO109" s="10"/>
      <c r="AQP109" s="10"/>
      <c r="AQQ109" s="10"/>
      <c r="AQR109" s="10"/>
      <c r="AQS109" s="10"/>
      <c r="AQT109" s="10"/>
      <c r="AQU109" s="10"/>
      <c r="AQV109" s="10"/>
      <c r="AQW109" s="10"/>
      <c r="AQX109" s="10"/>
      <c r="AQY109" s="10"/>
      <c r="AQZ109" s="10"/>
      <c r="ARA109" s="10"/>
      <c r="ARB109" s="10"/>
      <c r="ARC109" s="10"/>
      <c r="ARD109" s="10"/>
      <c r="ARE109" s="10"/>
      <c r="ARF109" s="10"/>
      <c r="ARG109" s="10"/>
      <c r="ARH109" s="10"/>
      <c r="ARI109" s="10"/>
      <c r="ARJ109" s="10"/>
      <c r="ARK109" s="10"/>
      <c r="ARL109" s="10"/>
      <c r="ARM109" s="10"/>
      <c r="ARN109" s="10"/>
      <c r="ARO109" s="10"/>
      <c r="ARP109" s="10"/>
      <c r="ARQ109" s="10"/>
      <c r="ARR109" s="10"/>
      <c r="ARS109" s="10"/>
      <c r="ART109" s="10"/>
      <c r="ARU109" s="10"/>
      <c r="ARV109" s="10"/>
      <c r="ARW109" s="10"/>
      <c r="ARX109" s="10"/>
      <c r="ARY109" s="10"/>
      <c r="ARZ109" s="10"/>
      <c r="ASA109" s="10"/>
      <c r="ASB109" s="10"/>
      <c r="ASC109" s="10"/>
      <c r="ASD109" s="10"/>
      <c r="ASE109" s="10"/>
      <c r="ASF109" s="10"/>
      <c r="ASG109" s="10"/>
      <c r="ASH109" s="10"/>
      <c r="ASI109" s="10"/>
      <c r="ASJ109" s="10"/>
      <c r="ASK109" s="10"/>
      <c r="ASL109" s="10"/>
      <c r="ASM109" s="10"/>
      <c r="ASN109" s="10"/>
      <c r="ASO109" s="10"/>
      <c r="ASP109" s="10"/>
      <c r="ASQ109" s="10"/>
      <c r="ASR109" s="10"/>
      <c r="ASS109" s="10"/>
      <c r="AST109" s="10"/>
      <c r="ASU109" s="10"/>
      <c r="ASV109" s="10"/>
      <c r="ASW109" s="10"/>
      <c r="ASX109" s="10"/>
      <c r="ASY109" s="10"/>
      <c r="ASZ109" s="10"/>
      <c r="ATA109" s="10"/>
      <c r="ATB109" s="10"/>
      <c r="ATC109" s="10"/>
      <c r="ATD109" s="10"/>
      <c r="ATE109" s="10"/>
      <c r="ATF109" s="10"/>
      <c r="ATG109" s="10"/>
      <c r="ATH109" s="10"/>
      <c r="ATI109" s="10"/>
      <c r="ATJ109" s="10"/>
      <c r="ATK109" s="10"/>
      <c r="ATL109" s="10"/>
      <c r="ATM109" s="10"/>
      <c r="ATN109" s="10"/>
      <c r="ATO109" s="10"/>
      <c r="ATP109" s="10"/>
      <c r="ATQ109" s="10"/>
      <c r="ATR109" s="10"/>
      <c r="ATS109" s="10"/>
      <c r="ATT109" s="10"/>
      <c r="ATU109" s="10"/>
      <c r="ATV109" s="10"/>
      <c r="ATW109" s="10"/>
      <c r="ATX109" s="10"/>
      <c r="ATY109" s="10"/>
      <c r="ATZ109" s="10"/>
      <c r="AUA109" s="10"/>
      <c r="AUB109" s="10"/>
      <c r="AUC109" s="10"/>
      <c r="AUD109" s="10"/>
      <c r="AUE109" s="10"/>
      <c r="AUF109" s="10"/>
      <c r="AUG109" s="10"/>
      <c r="AUH109" s="10"/>
      <c r="AUI109" s="10"/>
      <c r="AUJ109" s="10"/>
      <c r="AUK109" s="10"/>
      <c r="AUL109" s="10"/>
      <c r="AUM109" s="10"/>
      <c r="AUN109" s="10"/>
      <c r="AUO109" s="10"/>
      <c r="AUP109" s="10"/>
      <c r="AUQ109" s="10"/>
      <c r="AUR109" s="10"/>
      <c r="AUS109" s="10"/>
      <c r="AUT109" s="10"/>
      <c r="AUU109" s="10"/>
      <c r="AUV109" s="10"/>
      <c r="AUW109" s="10"/>
      <c r="AUX109" s="10"/>
      <c r="AUY109" s="10"/>
      <c r="AUZ109" s="10"/>
      <c r="AVA109" s="10"/>
      <c r="AVB109" s="10"/>
      <c r="AVC109" s="10"/>
      <c r="AVD109" s="10"/>
      <c r="AVE109" s="10"/>
      <c r="AVF109" s="10"/>
      <c r="AVG109" s="10"/>
      <c r="AVH109" s="10"/>
      <c r="AVI109" s="10"/>
      <c r="AVJ109" s="10"/>
      <c r="AVK109" s="10"/>
      <c r="AVL109" s="10"/>
      <c r="AVM109" s="10"/>
      <c r="AVN109" s="10"/>
      <c r="AVO109" s="10"/>
      <c r="AVP109" s="10"/>
      <c r="AVQ109" s="10"/>
      <c r="AVR109" s="10"/>
      <c r="AVS109" s="10"/>
      <c r="AVT109" s="10"/>
      <c r="AVU109" s="10"/>
      <c r="AVV109" s="10"/>
      <c r="AVW109" s="10"/>
      <c r="AVX109" s="10"/>
      <c r="AVY109" s="10"/>
      <c r="AVZ109" s="10"/>
      <c r="AWA109" s="10"/>
      <c r="AWB109" s="10"/>
      <c r="AWC109" s="10"/>
      <c r="AWD109" s="10"/>
      <c r="AWE109" s="10"/>
      <c r="AWF109" s="10"/>
      <c r="AWG109" s="10"/>
      <c r="AWH109" s="10"/>
      <c r="AWI109" s="10"/>
      <c r="AWJ109" s="10"/>
      <c r="AWK109" s="10"/>
      <c r="AWL109" s="10"/>
      <c r="AWM109" s="10"/>
      <c r="AWN109" s="10"/>
      <c r="AWO109" s="10"/>
      <c r="AWP109" s="10"/>
      <c r="AWQ109" s="10"/>
      <c r="AWR109" s="10"/>
      <c r="AWS109" s="10"/>
      <c r="AWT109" s="10"/>
      <c r="AWU109" s="10"/>
      <c r="AWV109" s="10"/>
      <c r="AWW109" s="10"/>
      <c r="AWX109" s="10"/>
      <c r="AWY109" s="10"/>
      <c r="AWZ109" s="10"/>
      <c r="AXA109" s="10"/>
      <c r="AXB109" s="10"/>
      <c r="AXC109" s="10"/>
      <c r="AXD109" s="10"/>
      <c r="AXE109" s="10"/>
      <c r="AXF109" s="10"/>
      <c r="AXG109" s="10"/>
      <c r="AXH109" s="10"/>
      <c r="AXI109" s="10"/>
      <c r="AXJ109" s="10"/>
      <c r="AXK109" s="10"/>
      <c r="AXL109" s="10"/>
      <c r="AXM109" s="10"/>
      <c r="AXN109" s="10"/>
      <c r="AXO109" s="10"/>
      <c r="AXP109" s="10"/>
      <c r="AXQ109" s="10"/>
      <c r="AXR109" s="10"/>
      <c r="AXS109" s="10"/>
      <c r="AXT109" s="10"/>
      <c r="AXU109" s="10"/>
      <c r="AXV109" s="10"/>
      <c r="AXW109" s="10"/>
      <c r="AXX109" s="10"/>
      <c r="AXY109" s="10"/>
      <c r="AXZ109" s="10"/>
      <c r="AYA109" s="10"/>
      <c r="AYB109" s="10"/>
      <c r="AYC109" s="10"/>
      <c r="AYD109" s="10"/>
      <c r="AYE109" s="10"/>
      <c r="AYF109" s="10"/>
      <c r="AYG109" s="10"/>
      <c r="AYH109" s="10"/>
      <c r="AYI109" s="10"/>
      <c r="AYJ109" s="10"/>
      <c r="AYK109" s="10"/>
      <c r="AYL109" s="10"/>
      <c r="AYM109" s="10"/>
      <c r="AYN109" s="10"/>
      <c r="AYO109" s="10"/>
      <c r="AYP109" s="10"/>
      <c r="AYQ109" s="10"/>
      <c r="AYR109" s="10"/>
      <c r="AYS109" s="10"/>
      <c r="AYT109" s="10"/>
      <c r="AYU109" s="10"/>
      <c r="AYV109" s="10"/>
      <c r="AYW109" s="10"/>
      <c r="AYX109" s="10"/>
      <c r="AYY109" s="10"/>
      <c r="AYZ109" s="10"/>
      <c r="AZA109" s="10"/>
      <c r="AZB109" s="10"/>
      <c r="AZC109" s="10"/>
      <c r="AZD109" s="10"/>
      <c r="AZE109" s="10"/>
      <c r="AZF109" s="10"/>
      <c r="AZG109" s="10"/>
      <c r="AZH109" s="10"/>
      <c r="AZI109" s="10"/>
      <c r="AZJ109" s="10"/>
      <c r="AZK109" s="10"/>
      <c r="AZL109" s="10"/>
      <c r="AZM109" s="10"/>
      <c r="AZN109" s="10"/>
      <c r="AZO109" s="10"/>
      <c r="AZP109" s="10"/>
      <c r="AZQ109" s="10"/>
      <c r="AZR109" s="10"/>
      <c r="AZS109" s="10"/>
      <c r="AZT109" s="10"/>
      <c r="AZU109" s="10"/>
      <c r="AZV109" s="10"/>
      <c r="AZW109" s="10"/>
      <c r="AZX109" s="10"/>
      <c r="AZY109" s="10"/>
      <c r="AZZ109" s="10"/>
      <c r="BAA109" s="10"/>
      <c r="BAB109" s="10"/>
      <c r="BAC109" s="10"/>
      <c r="BAD109" s="10"/>
      <c r="BAE109" s="10"/>
      <c r="BAF109" s="10"/>
      <c r="BAG109" s="10"/>
      <c r="BAH109" s="10"/>
      <c r="BAI109" s="10"/>
      <c r="BAJ109" s="10"/>
      <c r="BAK109" s="10"/>
      <c r="BAL109" s="10"/>
      <c r="BAM109" s="10"/>
      <c r="BAN109" s="10"/>
      <c r="BAO109" s="10"/>
      <c r="BAP109" s="10"/>
      <c r="BAQ109" s="10"/>
      <c r="BAR109" s="10"/>
      <c r="BAS109" s="10"/>
      <c r="BAT109" s="10"/>
      <c r="BAU109" s="10"/>
      <c r="BAV109" s="10"/>
      <c r="BAW109" s="10"/>
      <c r="BAX109" s="10"/>
      <c r="BAY109" s="10"/>
      <c r="BAZ109" s="10"/>
      <c r="BBA109" s="10"/>
      <c r="BBB109" s="10"/>
      <c r="BBC109" s="10"/>
      <c r="BBD109" s="10"/>
      <c r="BBE109" s="10"/>
      <c r="BBF109" s="10"/>
      <c r="BBG109" s="10"/>
      <c r="BBH109" s="10"/>
      <c r="BBI109" s="10"/>
      <c r="BBJ109" s="10"/>
      <c r="BBK109" s="10"/>
      <c r="BBL109" s="10"/>
      <c r="BBM109" s="10"/>
      <c r="BBN109" s="10"/>
      <c r="BBO109" s="10"/>
      <c r="BBP109" s="10"/>
      <c r="BBQ109" s="10"/>
      <c r="BBR109" s="10"/>
      <c r="BBS109" s="10"/>
      <c r="BBT109" s="10"/>
      <c r="BBU109" s="10"/>
      <c r="BBV109" s="10"/>
      <c r="BBW109" s="10"/>
      <c r="BBX109" s="10"/>
      <c r="BBY109" s="10"/>
      <c r="BBZ109" s="10"/>
      <c r="BCA109" s="10"/>
      <c r="BCB109" s="10"/>
      <c r="BCC109" s="10"/>
      <c r="BCD109" s="10"/>
      <c r="BCE109" s="10"/>
      <c r="BCF109" s="10"/>
      <c r="BCG109" s="10"/>
      <c r="BCH109" s="10"/>
      <c r="BCI109" s="10"/>
      <c r="BCJ109" s="10"/>
      <c r="BCK109" s="10"/>
      <c r="BCL109" s="10"/>
      <c r="BCM109" s="10"/>
      <c r="BCN109" s="10"/>
      <c r="BCO109" s="10"/>
      <c r="BCP109" s="10"/>
      <c r="BCQ109" s="10"/>
      <c r="BCR109" s="10"/>
      <c r="BCS109" s="10"/>
      <c r="BCT109" s="10"/>
      <c r="BCU109" s="10"/>
      <c r="BCV109" s="10"/>
      <c r="BCW109" s="10"/>
      <c r="BCX109" s="10"/>
      <c r="BCY109" s="10"/>
      <c r="BCZ109" s="10"/>
      <c r="BDA109" s="10"/>
      <c r="BDB109" s="10"/>
      <c r="BDC109" s="10"/>
      <c r="BDD109" s="10"/>
      <c r="BDE109" s="10"/>
      <c r="BDF109" s="10"/>
      <c r="BDG109" s="10"/>
      <c r="BDH109" s="10"/>
      <c r="BDI109" s="10"/>
      <c r="BDJ109" s="10"/>
      <c r="BDK109" s="10"/>
      <c r="BDL109" s="10"/>
      <c r="BDM109" s="10"/>
      <c r="BDN109" s="10"/>
      <c r="BDO109" s="10"/>
      <c r="BDP109" s="10"/>
      <c r="BDQ109" s="10"/>
      <c r="BDR109" s="10"/>
      <c r="BDS109" s="10"/>
      <c r="BDT109" s="10"/>
      <c r="BDU109" s="10"/>
      <c r="BDV109" s="10"/>
      <c r="BDW109" s="10"/>
      <c r="BDX109" s="10"/>
      <c r="BDY109" s="10"/>
      <c r="BDZ109" s="10"/>
      <c r="BEA109" s="10"/>
      <c r="BEB109" s="10"/>
      <c r="BEC109" s="10"/>
      <c r="BED109" s="10"/>
      <c r="BEE109" s="10"/>
      <c r="BEF109" s="10"/>
      <c r="BEG109" s="10"/>
      <c r="BEH109" s="10"/>
      <c r="BEI109" s="10"/>
      <c r="BEJ109" s="10"/>
      <c r="BEK109" s="10"/>
      <c r="BEL109" s="10"/>
      <c r="BEM109" s="10"/>
      <c r="BEN109" s="10"/>
      <c r="BEO109" s="10"/>
      <c r="BEP109" s="10"/>
      <c r="BEQ109" s="10"/>
      <c r="BER109" s="10"/>
      <c r="BES109" s="10"/>
      <c r="BET109" s="10"/>
      <c r="BEU109" s="10"/>
      <c r="BEV109" s="10"/>
      <c r="BEW109" s="10"/>
      <c r="BEX109" s="10"/>
      <c r="BEY109" s="10"/>
      <c r="BEZ109" s="10"/>
      <c r="BFA109" s="10"/>
      <c r="BFB109" s="10"/>
      <c r="BFC109" s="10"/>
      <c r="BFD109" s="10"/>
      <c r="BFE109" s="10"/>
      <c r="BFF109" s="10"/>
      <c r="BFG109" s="10"/>
      <c r="BFH109" s="10"/>
      <c r="BFI109" s="10"/>
      <c r="BFJ109" s="10"/>
      <c r="BFK109" s="10"/>
      <c r="BFL109" s="10"/>
      <c r="BFM109" s="10"/>
      <c r="BFN109" s="10"/>
      <c r="BFO109" s="10"/>
      <c r="BFP109" s="10"/>
      <c r="BFQ109" s="10"/>
      <c r="BFR109" s="10"/>
      <c r="BFS109" s="10"/>
      <c r="BFT109" s="10"/>
      <c r="BFU109" s="10"/>
      <c r="BFV109" s="10"/>
      <c r="BFW109" s="10"/>
      <c r="BFX109" s="10"/>
      <c r="BFY109" s="10"/>
      <c r="BFZ109" s="10"/>
      <c r="BGA109" s="10"/>
      <c r="BGB109" s="10"/>
      <c r="BGC109" s="10"/>
      <c r="BGD109" s="10"/>
      <c r="BGE109" s="10"/>
    </row>
    <row r="110" spans="1:1589" s="22" customFormat="1" ht="39.75" customHeight="1">
      <c r="A110" s="169" t="s">
        <v>201</v>
      </c>
      <c r="B110" s="49"/>
      <c r="C110" s="314"/>
      <c r="D110" s="314"/>
      <c r="E110" s="197">
        <v>43101</v>
      </c>
      <c r="F110" s="197">
        <v>43465</v>
      </c>
      <c r="G110" s="93" t="s">
        <v>115</v>
      </c>
      <c r="H110" s="119"/>
      <c r="I110" s="119"/>
      <c r="J110" s="121">
        <v>6144102</v>
      </c>
      <c r="K110" s="117"/>
      <c r="L110" s="119"/>
      <c r="M110" s="117"/>
      <c r="N110" s="121">
        <v>6144037</v>
      </c>
      <c r="O110" s="119"/>
      <c r="P110" s="119"/>
      <c r="Q110" s="119"/>
      <c r="R110" s="121">
        <v>6144037</v>
      </c>
      <c r="S110" s="119"/>
      <c r="T110" s="190"/>
      <c r="U110" s="187"/>
      <c r="V110" s="190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  <c r="IT110" s="23"/>
      <c r="IU110" s="23"/>
      <c r="IV110" s="23"/>
      <c r="IW110" s="23"/>
      <c r="IX110" s="23"/>
      <c r="IY110" s="23"/>
      <c r="IZ110" s="23"/>
      <c r="JA110" s="23"/>
      <c r="JB110" s="23"/>
      <c r="JC110" s="23"/>
      <c r="JD110" s="23"/>
      <c r="JE110" s="23"/>
      <c r="JF110" s="23"/>
      <c r="JG110" s="23"/>
      <c r="JH110" s="23"/>
      <c r="JI110" s="23"/>
      <c r="JJ110" s="23"/>
      <c r="JK110" s="23"/>
      <c r="JL110" s="23"/>
      <c r="JM110" s="23"/>
      <c r="JN110" s="23"/>
      <c r="JO110" s="23"/>
      <c r="JP110" s="23"/>
      <c r="JQ110" s="23"/>
      <c r="JR110" s="23"/>
      <c r="JS110" s="23"/>
      <c r="JT110" s="23"/>
      <c r="JU110" s="23"/>
      <c r="JV110" s="23"/>
      <c r="JW110" s="23"/>
      <c r="JX110" s="23"/>
      <c r="JY110" s="23"/>
      <c r="JZ110" s="23"/>
      <c r="KA110" s="23"/>
      <c r="KB110" s="23"/>
      <c r="KC110" s="23"/>
      <c r="KD110" s="23"/>
      <c r="KE110" s="23"/>
      <c r="KF110" s="23"/>
      <c r="KG110" s="23"/>
      <c r="KH110" s="23"/>
      <c r="KI110" s="23"/>
      <c r="KJ110" s="23"/>
      <c r="KK110" s="23"/>
      <c r="KL110" s="23"/>
      <c r="KM110" s="23"/>
      <c r="KN110" s="23"/>
      <c r="KO110" s="23"/>
      <c r="KP110" s="23"/>
      <c r="KQ110" s="23"/>
      <c r="KR110" s="23"/>
      <c r="KS110" s="23"/>
      <c r="KT110" s="23"/>
      <c r="KU110" s="23"/>
      <c r="KV110" s="23"/>
      <c r="KW110" s="23"/>
      <c r="KX110" s="23"/>
      <c r="KY110" s="23"/>
      <c r="KZ110" s="23"/>
      <c r="LA110" s="23"/>
      <c r="LB110" s="23"/>
      <c r="LC110" s="23"/>
      <c r="LD110" s="23"/>
      <c r="LE110" s="23"/>
      <c r="LF110" s="23"/>
      <c r="LG110" s="23"/>
      <c r="LH110" s="23"/>
      <c r="LI110" s="23"/>
      <c r="LJ110" s="23"/>
      <c r="LK110" s="23"/>
      <c r="LL110" s="23"/>
      <c r="LM110" s="23"/>
      <c r="LN110" s="23"/>
      <c r="LO110" s="23"/>
      <c r="LP110" s="23"/>
      <c r="LQ110" s="23"/>
      <c r="LR110" s="23"/>
      <c r="LS110" s="23"/>
      <c r="LT110" s="23"/>
      <c r="LU110" s="23"/>
      <c r="LV110" s="23"/>
      <c r="LW110" s="23"/>
      <c r="LX110" s="23"/>
      <c r="LY110" s="23"/>
      <c r="LZ110" s="23"/>
      <c r="MA110" s="23"/>
      <c r="MB110" s="23"/>
      <c r="MC110" s="23"/>
      <c r="MD110" s="23"/>
      <c r="ME110" s="23"/>
      <c r="MF110" s="23"/>
      <c r="MG110" s="23"/>
      <c r="MH110" s="23"/>
      <c r="MI110" s="23"/>
      <c r="MJ110" s="23"/>
      <c r="MK110" s="23"/>
      <c r="ML110" s="23"/>
      <c r="MM110" s="23"/>
      <c r="MN110" s="23"/>
      <c r="MO110" s="23"/>
      <c r="MP110" s="23"/>
      <c r="MQ110" s="23"/>
      <c r="MR110" s="23"/>
      <c r="MS110" s="23"/>
      <c r="MT110" s="23"/>
      <c r="MU110" s="23"/>
      <c r="MV110" s="23"/>
      <c r="MW110" s="23"/>
      <c r="MX110" s="23"/>
      <c r="MY110" s="23"/>
      <c r="MZ110" s="23"/>
      <c r="NA110" s="23"/>
      <c r="NB110" s="23"/>
      <c r="NC110" s="23"/>
      <c r="ND110" s="23"/>
      <c r="NE110" s="23"/>
      <c r="NF110" s="23"/>
      <c r="NG110" s="23"/>
      <c r="NH110" s="23"/>
      <c r="NI110" s="23"/>
      <c r="NJ110" s="23"/>
      <c r="NK110" s="23"/>
      <c r="NL110" s="23"/>
      <c r="NM110" s="23"/>
      <c r="NN110" s="23"/>
      <c r="NO110" s="23"/>
      <c r="NP110" s="23"/>
      <c r="NQ110" s="23"/>
      <c r="NR110" s="23"/>
      <c r="NS110" s="23"/>
      <c r="NT110" s="23"/>
      <c r="NU110" s="23"/>
      <c r="NV110" s="23"/>
      <c r="NW110" s="23"/>
      <c r="NX110" s="23"/>
      <c r="NY110" s="23"/>
      <c r="NZ110" s="23"/>
      <c r="OA110" s="23"/>
      <c r="OB110" s="23"/>
      <c r="OC110" s="23"/>
      <c r="OD110" s="23"/>
      <c r="OE110" s="23"/>
      <c r="OF110" s="23"/>
      <c r="OG110" s="23"/>
      <c r="OH110" s="23"/>
      <c r="OI110" s="23"/>
      <c r="OJ110" s="23"/>
      <c r="OK110" s="23"/>
      <c r="OL110" s="23"/>
      <c r="OM110" s="23"/>
      <c r="ON110" s="23"/>
      <c r="OO110" s="23"/>
      <c r="OP110" s="23"/>
      <c r="OQ110" s="23"/>
      <c r="OR110" s="23"/>
      <c r="OS110" s="23"/>
      <c r="OT110" s="23"/>
      <c r="OU110" s="23"/>
      <c r="OV110" s="23"/>
      <c r="OW110" s="23"/>
      <c r="OX110" s="23"/>
      <c r="OY110" s="23"/>
      <c r="OZ110" s="23"/>
      <c r="PA110" s="23"/>
      <c r="PB110" s="23"/>
      <c r="PC110" s="23"/>
      <c r="PD110" s="23"/>
      <c r="PE110" s="23"/>
      <c r="PF110" s="23"/>
      <c r="PG110" s="23"/>
      <c r="PH110" s="23"/>
      <c r="PI110" s="23"/>
      <c r="PJ110" s="23"/>
      <c r="PK110" s="23"/>
      <c r="PL110" s="23"/>
      <c r="PM110" s="23"/>
      <c r="PN110" s="23"/>
      <c r="PO110" s="23"/>
      <c r="PP110" s="23"/>
      <c r="PQ110" s="23"/>
      <c r="PR110" s="23"/>
      <c r="PS110" s="23"/>
      <c r="PT110" s="23"/>
      <c r="PU110" s="23"/>
      <c r="PV110" s="23"/>
      <c r="PW110" s="23"/>
      <c r="PX110" s="23"/>
      <c r="PY110" s="23"/>
      <c r="PZ110" s="23"/>
      <c r="QA110" s="23"/>
      <c r="QB110" s="23"/>
      <c r="QC110" s="23"/>
      <c r="QD110" s="23"/>
      <c r="QE110" s="23"/>
      <c r="QF110" s="23"/>
      <c r="QG110" s="23"/>
      <c r="QH110" s="23"/>
      <c r="QI110" s="23"/>
      <c r="QJ110" s="23"/>
      <c r="QK110" s="23"/>
      <c r="QL110" s="23"/>
      <c r="QM110" s="23"/>
      <c r="QN110" s="23"/>
      <c r="QO110" s="23"/>
      <c r="QP110" s="23"/>
      <c r="QQ110" s="23"/>
      <c r="QR110" s="23"/>
      <c r="QS110" s="23"/>
      <c r="QT110" s="23"/>
      <c r="QU110" s="23"/>
      <c r="QV110" s="23"/>
      <c r="QW110" s="23"/>
      <c r="QX110" s="23"/>
      <c r="QY110" s="23"/>
      <c r="QZ110" s="23"/>
      <c r="RA110" s="23"/>
      <c r="RB110" s="23"/>
      <c r="RC110" s="23"/>
      <c r="RD110" s="23"/>
      <c r="RE110" s="23"/>
      <c r="RF110" s="23"/>
      <c r="RG110" s="23"/>
      <c r="RH110" s="23"/>
      <c r="RI110" s="23"/>
      <c r="RJ110" s="23"/>
      <c r="RK110" s="23"/>
      <c r="RL110" s="23"/>
      <c r="RM110" s="23"/>
      <c r="RN110" s="23"/>
      <c r="RO110" s="23"/>
      <c r="RP110" s="23"/>
      <c r="RQ110" s="23"/>
      <c r="RR110" s="23"/>
      <c r="RS110" s="23"/>
      <c r="RT110" s="23"/>
      <c r="RU110" s="23"/>
      <c r="RV110" s="23"/>
      <c r="RW110" s="23"/>
      <c r="RX110" s="23"/>
      <c r="RY110" s="23"/>
      <c r="RZ110" s="23"/>
      <c r="SA110" s="23"/>
      <c r="SB110" s="23"/>
      <c r="SC110" s="23"/>
      <c r="SD110" s="23"/>
      <c r="SE110" s="23"/>
      <c r="SF110" s="23"/>
      <c r="SG110" s="23"/>
      <c r="SH110" s="23"/>
      <c r="SI110" s="23"/>
      <c r="SJ110" s="23"/>
      <c r="SK110" s="23"/>
      <c r="SL110" s="23"/>
      <c r="SM110" s="23"/>
      <c r="SN110" s="23"/>
      <c r="SO110" s="23"/>
      <c r="SP110" s="23"/>
      <c r="SQ110" s="23"/>
      <c r="SR110" s="23"/>
      <c r="SS110" s="23"/>
      <c r="ST110" s="23"/>
      <c r="SU110" s="23"/>
      <c r="SV110" s="23"/>
      <c r="SW110" s="23"/>
      <c r="SX110" s="23"/>
      <c r="SY110" s="23"/>
      <c r="SZ110" s="23"/>
      <c r="TA110" s="23"/>
      <c r="TB110" s="23"/>
      <c r="TC110" s="23"/>
      <c r="TD110" s="23"/>
      <c r="TE110" s="23"/>
      <c r="TF110" s="23"/>
      <c r="TG110" s="23"/>
      <c r="TH110" s="23"/>
      <c r="TI110" s="23"/>
      <c r="TJ110" s="23"/>
      <c r="TK110" s="23"/>
      <c r="TL110" s="23"/>
      <c r="TM110" s="23"/>
      <c r="TN110" s="23"/>
      <c r="TO110" s="23"/>
      <c r="TP110" s="23"/>
      <c r="TQ110" s="23"/>
      <c r="TR110" s="23"/>
      <c r="TS110" s="23"/>
      <c r="TT110" s="23"/>
      <c r="TU110" s="23"/>
      <c r="TV110" s="23"/>
      <c r="TW110" s="23"/>
      <c r="TX110" s="23"/>
      <c r="TY110" s="23"/>
      <c r="TZ110" s="23"/>
      <c r="UA110" s="23"/>
      <c r="UB110" s="23"/>
      <c r="UC110" s="23"/>
      <c r="UD110" s="23"/>
      <c r="UE110" s="23"/>
      <c r="UF110" s="23"/>
      <c r="UG110" s="23"/>
      <c r="UH110" s="23"/>
      <c r="UI110" s="23"/>
      <c r="UJ110" s="23"/>
      <c r="UK110" s="23"/>
      <c r="UL110" s="23"/>
      <c r="UM110" s="23"/>
      <c r="UN110" s="23"/>
      <c r="UO110" s="23"/>
      <c r="UP110" s="23"/>
      <c r="UQ110" s="23"/>
      <c r="UR110" s="23"/>
      <c r="US110" s="23"/>
      <c r="UT110" s="23"/>
      <c r="UU110" s="23"/>
      <c r="UV110" s="23"/>
      <c r="UW110" s="23"/>
      <c r="UX110" s="23"/>
      <c r="UY110" s="23"/>
      <c r="UZ110" s="23"/>
      <c r="VA110" s="23"/>
      <c r="VB110" s="23"/>
      <c r="VC110" s="23"/>
      <c r="VD110" s="23"/>
      <c r="VE110" s="23"/>
      <c r="VF110" s="23"/>
      <c r="VG110" s="23"/>
      <c r="VH110" s="23"/>
      <c r="VI110" s="23"/>
      <c r="VJ110" s="23"/>
      <c r="VK110" s="23"/>
      <c r="VL110" s="23"/>
      <c r="VM110" s="23"/>
      <c r="VN110" s="23"/>
      <c r="VO110" s="23"/>
      <c r="VP110" s="23"/>
      <c r="VQ110" s="23"/>
      <c r="VR110" s="23"/>
      <c r="VS110" s="23"/>
      <c r="VT110" s="23"/>
      <c r="VU110" s="23"/>
      <c r="VV110" s="23"/>
      <c r="VW110" s="23"/>
      <c r="VX110" s="23"/>
      <c r="VY110" s="23"/>
      <c r="VZ110" s="23"/>
      <c r="WA110" s="23"/>
      <c r="WB110" s="23"/>
      <c r="WC110" s="23"/>
      <c r="WD110" s="23"/>
      <c r="WE110" s="23"/>
      <c r="WF110" s="23"/>
      <c r="WG110" s="23"/>
      <c r="WH110" s="23"/>
      <c r="WI110" s="23"/>
      <c r="WJ110" s="23"/>
      <c r="WK110" s="23"/>
      <c r="WL110" s="23"/>
      <c r="WM110" s="23"/>
      <c r="WN110" s="23"/>
      <c r="WO110" s="23"/>
      <c r="WP110" s="23"/>
      <c r="WQ110" s="23"/>
      <c r="WR110" s="23"/>
      <c r="WS110" s="23"/>
      <c r="WT110" s="23"/>
      <c r="WU110" s="23"/>
      <c r="WV110" s="23"/>
      <c r="WW110" s="23"/>
      <c r="WX110" s="23"/>
      <c r="WY110" s="23"/>
      <c r="WZ110" s="23"/>
      <c r="XA110" s="23"/>
      <c r="XB110" s="23"/>
      <c r="XC110" s="23"/>
      <c r="XD110" s="23"/>
      <c r="XE110" s="23"/>
      <c r="XF110" s="23"/>
      <c r="XG110" s="23"/>
      <c r="XH110" s="23"/>
      <c r="XI110" s="23"/>
      <c r="XJ110" s="23"/>
      <c r="XK110" s="23"/>
      <c r="XL110" s="23"/>
      <c r="XM110" s="23"/>
      <c r="XN110" s="23"/>
      <c r="XO110" s="23"/>
      <c r="XP110" s="23"/>
      <c r="XQ110" s="23"/>
      <c r="XR110" s="23"/>
      <c r="XS110" s="23"/>
      <c r="XT110" s="23"/>
      <c r="XU110" s="23"/>
      <c r="XV110" s="23"/>
      <c r="XW110" s="23"/>
      <c r="XX110" s="23"/>
      <c r="XY110" s="23"/>
      <c r="XZ110" s="23"/>
      <c r="YA110" s="23"/>
      <c r="YB110" s="23"/>
      <c r="YC110" s="23"/>
      <c r="YD110" s="23"/>
      <c r="YE110" s="23"/>
      <c r="YF110" s="23"/>
      <c r="YG110" s="23"/>
      <c r="YH110" s="23"/>
      <c r="YI110" s="23"/>
      <c r="YJ110" s="23"/>
      <c r="YK110" s="23"/>
      <c r="YL110" s="23"/>
      <c r="YM110" s="23"/>
      <c r="YN110" s="23"/>
      <c r="YO110" s="23"/>
      <c r="YP110" s="23"/>
      <c r="YQ110" s="23"/>
      <c r="YR110" s="23"/>
      <c r="YS110" s="23"/>
      <c r="YT110" s="23"/>
      <c r="YU110" s="23"/>
      <c r="YV110" s="23"/>
      <c r="YW110" s="23"/>
      <c r="YX110" s="23"/>
      <c r="YY110" s="23"/>
      <c r="YZ110" s="23"/>
      <c r="ZA110" s="23"/>
      <c r="ZB110" s="23"/>
      <c r="ZC110" s="23"/>
      <c r="ZD110" s="23"/>
      <c r="ZE110" s="23"/>
      <c r="ZF110" s="23"/>
      <c r="ZG110" s="23"/>
      <c r="ZH110" s="23"/>
      <c r="ZI110" s="23"/>
      <c r="ZJ110" s="23"/>
      <c r="ZK110" s="23"/>
      <c r="ZL110" s="23"/>
      <c r="ZM110" s="23"/>
      <c r="ZN110" s="23"/>
      <c r="ZO110" s="23"/>
      <c r="ZP110" s="23"/>
      <c r="ZQ110" s="23"/>
      <c r="ZR110" s="23"/>
      <c r="ZS110" s="23"/>
      <c r="ZT110" s="23"/>
      <c r="ZU110" s="23"/>
      <c r="ZV110" s="23"/>
      <c r="ZW110" s="23"/>
      <c r="ZX110" s="23"/>
      <c r="ZY110" s="23"/>
      <c r="ZZ110" s="23"/>
      <c r="AAA110" s="23"/>
      <c r="AAB110" s="23"/>
      <c r="AAC110" s="23"/>
      <c r="AAD110" s="23"/>
      <c r="AAE110" s="23"/>
      <c r="AAF110" s="23"/>
      <c r="AAG110" s="23"/>
      <c r="AAH110" s="23"/>
      <c r="AAI110" s="23"/>
      <c r="AAJ110" s="23"/>
      <c r="AAK110" s="23"/>
      <c r="AAL110" s="23"/>
      <c r="AAM110" s="23"/>
      <c r="AAN110" s="23"/>
      <c r="AAO110" s="23"/>
      <c r="AAP110" s="23"/>
      <c r="AAQ110" s="23"/>
      <c r="AAR110" s="23"/>
      <c r="AAS110" s="23"/>
      <c r="AAT110" s="23"/>
      <c r="AAU110" s="23"/>
      <c r="AAV110" s="23"/>
      <c r="AAW110" s="23"/>
      <c r="AAX110" s="23"/>
      <c r="AAY110" s="23"/>
      <c r="AAZ110" s="23"/>
      <c r="ABA110" s="23"/>
      <c r="ABB110" s="23"/>
      <c r="ABC110" s="23"/>
      <c r="ABD110" s="23"/>
      <c r="ABE110" s="23"/>
      <c r="ABF110" s="23"/>
      <c r="ABG110" s="23"/>
      <c r="ABH110" s="23"/>
      <c r="ABI110" s="23"/>
      <c r="ABJ110" s="23"/>
      <c r="ABK110" s="23"/>
      <c r="ABL110" s="23"/>
      <c r="ABM110" s="23"/>
      <c r="ABN110" s="23"/>
      <c r="ABO110" s="23"/>
      <c r="ABP110" s="23"/>
      <c r="ABQ110" s="23"/>
      <c r="ABR110" s="23"/>
      <c r="ABS110" s="23"/>
      <c r="ABT110" s="23"/>
      <c r="ABU110" s="23"/>
      <c r="ABV110" s="23"/>
      <c r="ABW110" s="23"/>
      <c r="ABX110" s="23"/>
      <c r="ABY110" s="23"/>
      <c r="ABZ110" s="23"/>
      <c r="ACA110" s="23"/>
      <c r="ACB110" s="23"/>
      <c r="ACC110" s="23"/>
      <c r="ACD110" s="23"/>
      <c r="ACE110" s="23"/>
      <c r="ACF110" s="23"/>
      <c r="ACG110" s="23"/>
      <c r="ACH110" s="23"/>
      <c r="ACI110" s="23"/>
      <c r="ACJ110" s="23"/>
      <c r="ACK110" s="23"/>
      <c r="ACL110" s="23"/>
      <c r="ACM110" s="23"/>
      <c r="ACN110" s="23"/>
      <c r="ACO110" s="23"/>
      <c r="ACP110" s="23"/>
      <c r="ACQ110" s="23"/>
      <c r="ACR110" s="23"/>
      <c r="ACS110" s="23"/>
      <c r="ACT110" s="23"/>
      <c r="ACU110" s="23"/>
      <c r="ACV110" s="23"/>
      <c r="ACW110" s="23"/>
      <c r="ACX110" s="23"/>
      <c r="ACY110" s="23"/>
      <c r="ACZ110" s="23"/>
      <c r="ADA110" s="23"/>
      <c r="ADB110" s="23"/>
      <c r="ADC110" s="23"/>
      <c r="ADD110" s="23"/>
      <c r="ADE110" s="23"/>
      <c r="ADF110" s="23"/>
      <c r="ADG110" s="23"/>
      <c r="ADH110" s="23"/>
      <c r="ADI110" s="23"/>
      <c r="ADJ110" s="23"/>
      <c r="ADK110" s="23"/>
      <c r="ADL110" s="23"/>
      <c r="ADM110" s="23"/>
      <c r="ADN110" s="23"/>
      <c r="ADO110" s="23"/>
      <c r="ADP110" s="23"/>
      <c r="ADQ110" s="23"/>
      <c r="ADR110" s="23"/>
      <c r="ADS110" s="23"/>
      <c r="ADT110" s="23"/>
      <c r="ADU110" s="23"/>
      <c r="ADV110" s="23"/>
      <c r="ADW110" s="23"/>
      <c r="ADX110" s="23"/>
      <c r="ADY110" s="23"/>
      <c r="ADZ110" s="23"/>
      <c r="AEA110" s="23"/>
      <c r="AEB110" s="23"/>
      <c r="AEC110" s="23"/>
      <c r="AED110" s="23"/>
      <c r="AEE110" s="23"/>
      <c r="AEF110" s="23"/>
      <c r="AEG110" s="23"/>
      <c r="AEH110" s="23"/>
      <c r="AEI110" s="23"/>
      <c r="AEJ110" s="23"/>
      <c r="AEK110" s="23"/>
      <c r="AEL110" s="23"/>
      <c r="AEM110" s="23"/>
      <c r="AEN110" s="23"/>
      <c r="AEO110" s="23"/>
      <c r="AEP110" s="23"/>
      <c r="AEQ110" s="23"/>
      <c r="AER110" s="23"/>
      <c r="AES110" s="23"/>
      <c r="AET110" s="23"/>
      <c r="AEU110" s="23"/>
      <c r="AEV110" s="23"/>
      <c r="AEW110" s="23"/>
      <c r="AEX110" s="23"/>
      <c r="AEY110" s="23"/>
      <c r="AEZ110" s="23"/>
      <c r="AFA110" s="23"/>
      <c r="AFB110" s="23"/>
      <c r="AFC110" s="23"/>
      <c r="AFD110" s="23"/>
      <c r="AFE110" s="23"/>
      <c r="AFF110" s="23"/>
      <c r="AFG110" s="23"/>
      <c r="AFH110" s="23"/>
      <c r="AFI110" s="23"/>
      <c r="AFJ110" s="23"/>
      <c r="AFK110" s="23"/>
      <c r="AFL110" s="23"/>
      <c r="AFM110" s="23"/>
      <c r="AFN110" s="23"/>
      <c r="AFO110" s="23"/>
      <c r="AFP110" s="23"/>
      <c r="AFQ110" s="23"/>
      <c r="AFR110" s="23"/>
      <c r="AFS110" s="23"/>
      <c r="AFT110" s="23"/>
      <c r="AFU110" s="23"/>
      <c r="AFV110" s="23"/>
      <c r="AFW110" s="23"/>
      <c r="AFX110" s="23"/>
      <c r="AFY110" s="23"/>
      <c r="AFZ110" s="23"/>
      <c r="AGA110" s="23"/>
      <c r="AGB110" s="23"/>
      <c r="AGC110" s="23"/>
      <c r="AGD110" s="23"/>
      <c r="AGE110" s="23"/>
      <c r="AGF110" s="23"/>
      <c r="AGG110" s="23"/>
      <c r="AGH110" s="23"/>
      <c r="AGI110" s="23"/>
      <c r="AGJ110" s="23"/>
      <c r="AGK110" s="23"/>
      <c r="AGL110" s="23"/>
      <c r="AGM110" s="23"/>
      <c r="AGN110" s="23"/>
      <c r="AGO110" s="23"/>
      <c r="AGP110" s="23"/>
      <c r="AGQ110" s="23"/>
      <c r="AGR110" s="23"/>
      <c r="AGS110" s="23"/>
      <c r="AGT110" s="23"/>
      <c r="AGU110" s="23"/>
      <c r="AGV110" s="23"/>
      <c r="AGW110" s="23"/>
      <c r="AGX110" s="23"/>
      <c r="AGY110" s="23"/>
      <c r="AGZ110" s="23"/>
      <c r="AHA110" s="23"/>
      <c r="AHB110" s="23"/>
      <c r="AHC110" s="23"/>
      <c r="AHD110" s="23"/>
      <c r="AHE110" s="23"/>
      <c r="AHF110" s="23"/>
      <c r="AHG110" s="23"/>
      <c r="AHH110" s="23"/>
      <c r="AHI110" s="23"/>
      <c r="AHJ110" s="23"/>
      <c r="AHK110" s="23"/>
      <c r="AHL110" s="23"/>
      <c r="AHM110" s="23"/>
      <c r="AHN110" s="23"/>
      <c r="AHO110" s="23"/>
      <c r="AHP110" s="23"/>
      <c r="AHQ110" s="23"/>
      <c r="AHR110" s="23"/>
      <c r="AHS110" s="23"/>
      <c r="AHT110" s="23"/>
      <c r="AHU110" s="23"/>
      <c r="AHV110" s="23"/>
      <c r="AHW110" s="23"/>
      <c r="AHX110" s="23"/>
      <c r="AHY110" s="23"/>
      <c r="AHZ110" s="23"/>
      <c r="AIA110" s="23"/>
      <c r="AIB110" s="23"/>
      <c r="AIC110" s="23"/>
      <c r="AID110" s="23"/>
      <c r="AIE110" s="23"/>
      <c r="AIF110" s="23"/>
      <c r="AIG110" s="23"/>
      <c r="AIH110" s="23"/>
      <c r="AII110" s="23"/>
      <c r="AIJ110" s="23"/>
      <c r="AIK110" s="23"/>
      <c r="AIL110" s="23"/>
      <c r="AIM110" s="23"/>
      <c r="AIN110" s="23"/>
      <c r="AIO110" s="23"/>
      <c r="AIP110" s="23"/>
      <c r="AIQ110" s="23"/>
      <c r="AIR110" s="23"/>
      <c r="AIS110" s="23"/>
      <c r="AIT110" s="23"/>
      <c r="AIU110" s="23"/>
      <c r="AIV110" s="23"/>
      <c r="AIW110" s="23"/>
      <c r="AIX110" s="23"/>
      <c r="AIY110" s="23"/>
      <c r="AIZ110" s="23"/>
      <c r="AJA110" s="23"/>
      <c r="AJB110" s="23"/>
      <c r="AJC110" s="23"/>
      <c r="AJD110" s="23"/>
      <c r="AJE110" s="23"/>
      <c r="AJF110" s="23"/>
      <c r="AJG110" s="23"/>
      <c r="AJH110" s="23"/>
      <c r="AJI110" s="23"/>
      <c r="AJJ110" s="23"/>
      <c r="AJK110" s="23"/>
      <c r="AJL110" s="23"/>
      <c r="AJM110" s="23"/>
      <c r="AJN110" s="23"/>
      <c r="AJO110" s="23"/>
      <c r="AJP110" s="23"/>
      <c r="AJQ110" s="23"/>
      <c r="AJR110" s="23"/>
      <c r="AJS110" s="23"/>
      <c r="AJT110" s="23"/>
      <c r="AJU110" s="23"/>
      <c r="AJV110" s="23"/>
      <c r="AJW110" s="23"/>
      <c r="AJX110" s="23"/>
      <c r="AJY110" s="23"/>
      <c r="AJZ110" s="23"/>
      <c r="AKA110" s="23"/>
      <c r="AKB110" s="23"/>
      <c r="AKC110" s="23"/>
      <c r="AKD110" s="23"/>
      <c r="AKE110" s="23"/>
      <c r="AKF110" s="23"/>
      <c r="AKG110" s="23"/>
      <c r="AKH110" s="23"/>
      <c r="AKI110" s="23"/>
      <c r="AKJ110" s="23"/>
      <c r="AKK110" s="23"/>
      <c r="AKL110" s="23"/>
      <c r="AKM110" s="23"/>
      <c r="AKN110" s="23"/>
      <c r="AKO110" s="23"/>
      <c r="AKP110" s="23"/>
      <c r="AKQ110" s="23"/>
      <c r="AKR110" s="23"/>
      <c r="AKS110" s="23"/>
      <c r="AKT110" s="23"/>
      <c r="AKU110" s="23"/>
      <c r="AKV110" s="23"/>
      <c r="AKW110" s="23"/>
      <c r="AKX110" s="23"/>
      <c r="AKY110" s="23"/>
      <c r="AKZ110" s="23"/>
      <c r="ALA110" s="23"/>
      <c r="ALB110" s="23"/>
      <c r="ALC110" s="23"/>
      <c r="ALD110" s="23"/>
      <c r="ALE110" s="23"/>
      <c r="ALF110" s="23"/>
      <c r="ALG110" s="23"/>
      <c r="ALH110" s="23"/>
      <c r="ALI110" s="23"/>
      <c r="ALJ110" s="23"/>
      <c r="ALK110" s="23"/>
      <c r="ALL110" s="23"/>
      <c r="ALM110" s="23"/>
      <c r="ALN110" s="23"/>
      <c r="ALO110" s="23"/>
      <c r="ALP110" s="23"/>
      <c r="ALQ110" s="23"/>
      <c r="ALR110" s="23"/>
      <c r="ALS110" s="23"/>
      <c r="ALT110" s="23"/>
      <c r="ALU110" s="23"/>
      <c r="ALV110" s="23"/>
      <c r="ALW110" s="23"/>
      <c r="ALX110" s="23"/>
      <c r="ALY110" s="23"/>
      <c r="ALZ110" s="23"/>
      <c r="AMA110" s="23"/>
      <c r="AMB110" s="23"/>
      <c r="AMC110" s="23"/>
      <c r="AMD110" s="23"/>
      <c r="AME110" s="23"/>
      <c r="AMF110" s="23"/>
      <c r="AMG110" s="23"/>
      <c r="AMH110" s="23"/>
      <c r="AMI110" s="23"/>
      <c r="AMJ110" s="23"/>
      <c r="AMK110" s="23"/>
      <c r="AML110" s="23"/>
      <c r="AMM110" s="23"/>
      <c r="AMN110" s="23"/>
      <c r="AMO110" s="23"/>
      <c r="AMP110" s="23"/>
      <c r="AMQ110" s="23"/>
      <c r="AMR110" s="23"/>
      <c r="AMS110" s="23"/>
      <c r="AMT110" s="23"/>
      <c r="AMU110" s="23"/>
      <c r="AMV110" s="23"/>
      <c r="AMW110" s="23"/>
      <c r="AMX110" s="23"/>
      <c r="AMY110" s="23"/>
      <c r="AMZ110" s="23"/>
      <c r="ANA110" s="23"/>
      <c r="ANB110" s="23"/>
      <c r="ANC110" s="23"/>
      <c r="AND110" s="23"/>
      <c r="ANE110" s="23"/>
      <c r="ANF110" s="23"/>
      <c r="ANG110" s="23"/>
      <c r="ANH110" s="23"/>
      <c r="ANI110" s="23"/>
      <c r="ANJ110" s="23"/>
      <c r="ANK110" s="23"/>
      <c r="ANL110" s="23"/>
      <c r="ANM110" s="23"/>
      <c r="ANN110" s="23"/>
      <c r="ANO110" s="23"/>
      <c r="ANP110" s="23"/>
      <c r="ANQ110" s="23"/>
      <c r="ANR110" s="23"/>
      <c r="ANS110" s="23"/>
      <c r="ANT110" s="23"/>
      <c r="ANU110" s="23"/>
      <c r="ANV110" s="23"/>
      <c r="ANW110" s="23"/>
      <c r="ANX110" s="23"/>
      <c r="ANY110" s="23"/>
      <c r="ANZ110" s="23"/>
      <c r="AOA110" s="23"/>
      <c r="AOB110" s="23"/>
      <c r="AOC110" s="23"/>
      <c r="AOD110" s="23"/>
      <c r="AOE110" s="23"/>
      <c r="AOF110" s="23"/>
      <c r="AOG110" s="23"/>
      <c r="AOH110" s="23"/>
      <c r="AOI110" s="23"/>
      <c r="AOJ110" s="23"/>
      <c r="AOK110" s="23"/>
      <c r="AOL110" s="23"/>
      <c r="AOM110" s="23"/>
      <c r="AON110" s="23"/>
      <c r="AOO110" s="23"/>
      <c r="AOP110" s="23"/>
      <c r="AOQ110" s="23"/>
      <c r="AOR110" s="23"/>
      <c r="AOS110" s="23"/>
      <c r="AOT110" s="23"/>
      <c r="AOU110" s="23"/>
      <c r="AOV110" s="23"/>
      <c r="AOW110" s="23"/>
      <c r="AOX110" s="23"/>
      <c r="AOY110" s="23"/>
      <c r="AOZ110" s="23"/>
      <c r="APA110" s="23"/>
      <c r="APB110" s="23"/>
      <c r="APC110" s="23"/>
      <c r="APD110" s="23"/>
      <c r="APE110" s="23"/>
      <c r="APF110" s="23"/>
      <c r="APG110" s="23"/>
      <c r="APH110" s="23"/>
      <c r="API110" s="23"/>
      <c r="APJ110" s="23"/>
      <c r="APK110" s="23"/>
      <c r="APL110" s="23"/>
      <c r="APM110" s="23"/>
      <c r="APN110" s="23"/>
      <c r="APO110" s="23"/>
      <c r="APP110" s="23"/>
      <c r="APQ110" s="23"/>
      <c r="APR110" s="23"/>
      <c r="APS110" s="23"/>
      <c r="APT110" s="23"/>
      <c r="APU110" s="23"/>
      <c r="APV110" s="23"/>
      <c r="APW110" s="23"/>
      <c r="APX110" s="23"/>
      <c r="APY110" s="23"/>
      <c r="APZ110" s="23"/>
      <c r="AQA110" s="23"/>
      <c r="AQB110" s="23"/>
      <c r="AQC110" s="23"/>
      <c r="AQD110" s="23"/>
      <c r="AQE110" s="23"/>
      <c r="AQF110" s="23"/>
      <c r="AQG110" s="23"/>
      <c r="AQH110" s="23"/>
      <c r="AQI110" s="23"/>
      <c r="AQJ110" s="23"/>
      <c r="AQK110" s="23"/>
      <c r="AQL110" s="23"/>
      <c r="AQM110" s="23"/>
      <c r="AQN110" s="23"/>
      <c r="AQO110" s="23"/>
      <c r="AQP110" s="23"/>
      <c r="AQQ110" s="23"/>
      <c r="AQR110" s="23"/>
      <c r="AQS110" s="23"/>
      <c r="AQT110" s="23"/>
      <c r="AQU110" s="23"/>
      <c r="AQV110" s="23"/>
      <c r="AQW110" s="23"/>
      <c r="AQX110" s="23"/>
      <c r="AQY110" s="23"/>
      <c r="AQZ110" s="23"/>
      <c r="ARA110" s="23"/>
      <c r="ARB110" s="23"/>
      <c r="ARC110" s="23"/>
      <c r="ARD110" s="23"/>
      <c r="ARE110" s="23"/>
      <c r="ARF110" s="23"/>
      <c r="ARG110" s="23"/>
      <c r="ARH110" s="23"/>
      <c r="ARI110" s="23"/>
      <c r="ARJ110" s="23"/>
      <c r="ARK110" s="23"/>
      <c r="ARL110" s="23"/>
      <c r="ARM110" s="23"/>
      <c r="ARN110" s="23"/>
      <c r="ARO110" s="23"/>
      <c r="ARP110" s="23"/>
      <c r="ARQ110" s="23"/>
      <c r="ARR110" s="23"/>
      <c r="ARS110" s="23"/>
      <c r="ART110" s="23"/>
      <c r="ARU110" s="23"/>
      <c r="ARV110" s="23"/>
      <c r="ARW110" s="23"/>
      <c r="ARX110" s="23"/>
      <c r="ARY110" s="23"/>
      <c r="ARZ110" s="23"/>
      <c r="ASA110" s="23"/>
      <c r="ASB110" s="23"/>
      <c r="ASC110" s="23"/>
      <c r="ASD110" s="23"/>
      <c r="ASE110" s="23"/>
      <c r="ASF110" s="23"/>
      <c r="ASG110" s="23"/>
      <c r="ASH110" s="23"/>
      <c r="ASI110" s="23"/>
      <c r="ASJ110" s="23"/>
      <c r="ASK110" s="23"/>
      <c r="ASL110" s="23"/>
      <c r="ASM110" s="23"/>
      <c r="ASN110" s="23"/>
      <c r="ASO110" s="23"/>
      <c r="ASP110" s="23"/>
      <c r="ASQ110" s="23"/>
      <c r="ASR110" s="23"/>
      <c r="ASS110" s="23"/>
      <c r="AST110" s="23"/>
      <c r="ASU110" s="23"/>
      <c r="ASV110" s="23"/>
      <c r="ASW110" s="23"/>
      <c r="ASX110" s="23"/>
      <c r="ASY110" s="23"/>
      <c r="ASZ110" s="23"/>
      <c r="ATA110" s="23"/>
      <c r="ATB110" s="23"/>
      <c r="ATC110" s="23"/>
      <c r="ATD110" s="23"/>
      <c r="ATE110" s="23"/>
      <c r="ATF110" s="23"/>
      <c r="ATG110" s="23"/>
      <c r="ATH110" s="23"/>
      <c r="ATI110" s="23"/>
      <c r="ATJ110" s="23"/>
      <c r="ATK110" s="23"/>
      <c r="ATL110" s="23"/>
      <c r="ATM110" s="23"/>
      <c r="ATN110" s="23"/>
      <c r="ATO110" s="23"/>
      <c r="ATP110" s="23"/>
      <c r="ATQ110" s="23"/>
      <c r="ATR110" s="23"/>
      <c r="ATS110" s="23"/>
      <c r="ATT110" s="23"/>
      <c r="ATU110" s="23"/>
      <c r="ATV110" s="23"/>
      <c r="ATW110" s="23"/>
      <c r="ATX110" s="23"/>
      <c r="ATY110" s="23"/>
      <c r="ATZ110" s="23"/>
      <c r="AUA110" s="23"/>
      <c r="AUB110" s="23"/>
      <c r="AUC110" s="23"/>
      <c r="AUD110" s="23"/>
      <c r="AUE110" s="23"/>
      <c r="AUF110" s="23"/>
      <c r="AUG110" s="23"/>
      <c r="AUH110" s="23"/>
      <c r="AUI110" s="23"/>
      <c r="AUJ110" s="23"/>
      <c r="AUK110" s="23"/>
      <c r="AUL110" s="23"/>
      <c r="AUM110" s="23"/>
      <c r="AUN110" s="23"/>
      <c r="AUO110" s="23"/>
      <c r="AUP110" s="23"/>
      <c r="AUQ110" s="23"/>
      <c r="AUR110" s="23"/>
      <c r="AUS110" s="23"/>
      <c r="AUT110" s="23"/>
      <c r="AUU110" s="23"/>
      <c r="AUV110" s="23"/>
      <c r="AUW110" s="23"/>
      <c r="AUX110" s="23"/>
      <c r="AUY110" s="23"/>
      <c r="AUZ110" s="23"/>
      <c r="AVA110" s="23"/>
      <c r="AVB110" s="23"/>
      <c r="AVC110" s="23"/>
      <c r="AVD110" s="23"/>
      <c r="AVE110" s="23"/>
      <c r="AVF110" s="23"/>
      <c r="AVG110" s="23"/>
      <c r="AVH110" s="23"/>
      <c r="AVI110" s="23"/>
      <c r="AVJ110" s="23"/>
      <c r="AVK110" s="23"/>
      <c r="AVL110" s="23"/>
      <c r="AVM110" s="23"/>
      <c r="AVN110" s="23"/>
      <c r="AVO110" s="23"/>
      <c r="AVP110" s="23"/>
      <c r="AVQ110" s="23"/>
      <c r="AVR110" s="23"/>
      <c r="AVS110" s="23"/>
      <c r="AVT110" s="23"/>
      <c r="AVU110" s="23"/>
      <c r="AVV110" s="23"/>
      <c r="AVW110" s="23"/>
      <c r="AVX110" s="23"/>
      <c r="AVY110" s="23"/>
      <c r="AVZ110" s="23"/>
      <c r="AWA110" s="23"/>
      <c r="AWB110" s="23"/>
      <c r="AWC110" s="23"/>
      <c r="AWD110" s="23"/>
      <c r="AWE110" s="23"/>
      <c r="AWF110" s="23"/>
      <c r="AWG110" s="23"/>
      <c r="AWH110" s="23"/>
      <c r="AWI110" s="23"/>
      <c r="AWJ110" s="23"/>
      <c r="AWK110" s="23"/>
      <c r="AWL110" s="23"/>
      <c r="AWM110" s="23"/>
      <c r="AWN110" s="23"/>
      <c r="AWO110" s="23"/>
      <c r="AWP110" s="23"/>
      <c r="AWQ110" s="23"/>
      <c r="AWR110" s="23"/>
      <c r="AWS110" s="23"/>
      <c r="AWT110" s="23"/>
      <c r="AWU110" s="23"/>
      <c r="AWV110" s="23"/>
      <c r="AWW110" s="23"/>
      <c r="AWX110" s="23"/>
      <c r="AWY110" s="23"/>
      <c r="AWZ110" s="23"/>
      <c r="AXA110" s="23"/>
      <c r="AXB110" s="23"/>
      <c r="AXC110" s="23"/>
      <c r="AXD110" s="23"/>
      <c r="AXE110" s="23"/>
      <c r="AXF110" s="23"/>
      <c r="AXG110" s="23"/>
      <c r="AXH110" s="23"/>
      <c r="AXI110" s="23"/>
      <c r="AXJ110" s="23"/>
      <c r="AXK110" s="23"/>
      <c r="AXL110" s="23"/>
      <c r="AXM110" s="23"/>
      <c r="AXN110" s="23"/>
      <c r="AXO110" s="23"/>
      <c r="AXP110" s="23"/>
      <c r="AXQ110" s="23"/>
      <c r="AXR110" s="23"/>
      <c r="AXS110" s="23"/>
      <c r="AXT110" s="23"/>
      <c r="AXU110" s="23"/>
      <c r="AXV110" s="23"/>
      <c r="AXW110" s="23"/>
      <c r="AXX110" s="23"/>
      <c r="AXY110" s="23"/>
      <c r="AXZ110" s="23"/>
      <c r="AYA110" s="23"/>
      <c r="AYB110" s="23"/>
      <c r="AYC110" s="23"/>
      <c r="AYD110" s="23"/>
      <c r="AYE110" s="23"/>
      <c r="AYF110" s="23"/>
      <c r="AYG110" s="23"/>
      <c r="AYH110" s="23"/>
      <c r="AYI110" s="23"/>
      <c r="AYJ110" s="23"/>
      <c r="AYK110" s="23"/>
      <c r="AYL110" s="23"/>
      <c r="AYM110" s="23"/>
      <c r="AYN110" s="23"/>
      <c r="AYO110" s="23"/>
      <c r="AYP110" s="23"/>
      <c r="AYQ110" s="23"/>
      <c r="AYR110" s="23"/>
      <c r="AYS110" s="23"/>
      <c r="AYT110" s="23"/>
      <c r="AYU110" s="23"/>
      <c r="AYV110" s="23"/>
      <c r="AYW110" s="23"/>
      <c r="AYX110" s="23"/>
      <c r="AYY110" s="23"/>
      <c r="AYZ110" s="23"/>
      <c r="AZA110" s="23"/>
      <c r="AZB110" s="23"/>
      <c r="AZC110" s="23"/>
      <c r="AZD110" s="23"/>
      <c r="AZE110" s="23"/>
      <c r="AZF110" s="23"/>
      <c r="AZG110" s="23"/>
      <c r="AZH110" s="23"/>
      <c r="AZI110" s="23"/>
      <c r="AZJ110" s="23"/>
      <c r="AZK110" s="23"/>
      <c r="AZL110" s="23"/>
      <c r="AZM110" s="23"/>
      <c r="AZN110" s="23"/>
      <c r="AZO110" s="23"/>
      <c r="AZP110" s="23"/>
      <c r="AZQ110" s="23"/>
      <c r="AZR110" s="23"/>
      <c r="AZS110" s="23"/>
      <c r="AZT110" s="23"/>
      <c r="AZU110" s="23"/>
      <c r="AZV110" s="23"/>
      <c r="AZW110" s="23"/>
      <c r="AZX110" s="23"/>
      <c r="AZY110" s="23"/>
      <c r="AZZ110" s="23"/>
      <c r="BAA110" s="23"/>
      <c r="BAB110" s="23"/>
      <c r="BAC110" s="23"/>
      <c r="BAD110" s="23"/>
      <c r="BAE110" s="23"/>
      <c r="BAF110" s="23"/>
      <c r="BAG110" s="23"/>
      <c r="BAH110" s="23"/>
      <c r="BAI110" s="23"/>
      <c r="BAJ110" s="23"/>
      <c r="BAK110" s="23"/>
      <c r="BAL110" s="23"/>
      <c r="BAM110" s="23"/>
      <c r="BAN110" s="23"/>
      <c r="BAO110" s="23"/>
      <c r="BAP110" s="23"/>
      <c r="BAQ110" s="23"/>
      <c r="BAR110" s="23"/>
      <c r="BAS110" s="23"/>
      <c r="BAT110" s="23"/>
      <c r="BAU110" s="23"/>
      <c r="BAV110" s="23"/>
      <c r="BAW110" s="23"/>
      <c r="BAX110" s="23"/>
      <c r="BAY110" s="23"/>
      <c r="BAZ110" s="23"/>
      <c r="BBA110" s="23"/>
      <c r="BBB110" s="23"/>
      <c r="BBC110" s="23"/>
      <c r="BBD110" s="23"/>
      <c r="BBE110" s="23"/>
      <c r="BBF110" s="23"/>
      <c r="BBG110" s="23"/>
      <c r="BBH110" s="23"/>
      <c r="BBI110" s="23"/>
      <c r="BBJ110" s="23"/>
      <c r="BBK110" s="23"/>
      <c r="BBL110" s="23"/>
      <c r="BBM110" s="23"/>
      <c r="BBN110" s="23"/>
      <c r="BBO110" s="23"/>
      <c r="BBP110" s="23"/>
      <c r="BBQ110" s="23"/>
      <c r="BBR110" s="23"/>
      <c r="BBS110" s="23"/>
      <c r="BBT110" s="23"/>
      <c r="BBU110" s="23"/>
      <c r="BBV110" s="23"/>
      <c r="BBW110" s="23"/>
      <c r="BBX110" s="23"/>
      <c r="BBY110" s="23"/>
      <c r="BBZ110" s="23"/>
      <c r="BCA110" s="23"/>
      <c r="BCB110" s="23"/>
      <c r="BCC110" s="23"/>
      <c r="BCD110" s="23"/>
      <c r="BCE110" s="23"/>
      <c r="BCF110" s="23"/>
      <c r="BCG110" s="23"/>
      <c r="BCH110" s="23"/>
      <c r="BCI110" s="23"/>
      <c r="BCJ110" s="23"/>
      <c r="BCK110" s="23"/>
      <c r="BCL110" s="23"/>
      <c r="BCM110" s="23"/>
      <c r="BCN110" s="23"/>
      <c r="BCO110" s="23"/>
      <c r="BCP110" s="23"/>
      <c r="BCQ110" s="23"/>
      <c r="BCR110" s="23"/>
      <c r="BCS110" s="23"/>
      <c r="BCT110" s="23"/>
      <c r="BCU110" s="23"/>
      <c r="BCV110" s="23"/>
      <c r="BCW110" s="23"/>
      <c r="BCX110" s="23"/>
      <c r="BCY110" s="23"/>
      <c r="BCZ110" s="23"/>
      <c r="BDA110" s="23"/>
      <c r="BDB110" s="23"/>
      <c r="BDC110" s="23"/>
      <c r="BDD110" s="23"/>
      <c r="BDE110" s="23"/>
      <c r="BDF110" s="23"/>
      <c r="BDG110" s="23"/>
      <c r="BDH110" s="23"/>
      <c r="BDI110" s="23"/>
      <c r="BDJ110" s="23"/>
      <c r="BDK110" s="23"/>
      <c r="BDL110" s="23"/>
      <c r="BDM110" s="23"/>
      <c r="BDN110" s="23"/>
      <c r="BDO110" s="23"/>
      <c r="BDP110" s="23"/>
      <c r="BDQ110" s="23"/>
      <c r="BDR110" s="23"/>
      <c r="BDS110" s="23"/>
      <c r="BDT110" s="23"/>
      <c r="BDU110" s="23"/>
      <c r="BDV110" s="23"/>
      <c r="BDW110" s="23"/>
      <c r="BDX110" s="23"/>
      <c r="BDY110" s="23"/>
      <c r="BDZ110" s="23"/>
      <c r="BEA110" s="23"/>
      <c r="BEB110" s="23"/>
      <c r="BEC110" s="23"/>
      <c r="BED110" s="23"/>
      <c r="BEE110" s="23"/>
      <c r="BEF110" s="23"/>
      <c r="BEG110" s="23"/>
      <c r="BEH110" s="23"/>
      <c r="BEI110" s="23"/>
      <c r="BEJ110" s="23"/>
      <c r="BEK110" s="23"/>
      <c r="BEL110" s="23"/>
      <c r="BEM110" s="23"/>
      <c r="BEN110" s="23"/>
      <c r="BEO110" s="23"/>
      <c r="BEP110" s="23"/>
      <c r="BEQ110" s="23"/>
      <c r="BER110" s="23"/>
      <c r="BES110" s="23"/>
      <c r="BET110" s="23"/>
      <c r="BEU110" s="23"/>
      <c r="BEV110" s="23"/>
      <c r="BEW110" s="23"/>
      <c r="BEX110" s="23"/>
      <c r="BEY110" s="23"/>
      <c r="BEZ110" s="23"/>
      <c r="BFA110" s="23"/>
      <c r="BFB110" s="23"/>
      <c r="BFC110" s="23"/>
      <c r="BFD110" s="23"/>
      <c r="BFE110" s="23"/>
      <c r="BFF110" s="23"/>
      <c r="BFG110" s="23"/>
      <c r="BFH110" s="23"/>
      <c r="BFI110" s="23"/>
      <c r="BFJ110" s="23"/>
      <c r="BFK110" s="23"/>
      <c r="BFL110" s="23"/>
      <c r="BFM110" s="23"/>
      <c r="BFN110" s="23"/>
      <c r="BFO110" s="23"/>
      <c r="BFP110" s="23"/>
      <c r="BFQ110" s="23"/>
      <c r="BFR110" s="23"/>
      <c r="BFS110" s="23"/>
      <c r="BFT110" s="23"/>
      <c r="BFU110" s="23"/>
      <c r="BFV110" s="23"/>
      <c r="BFW110" s="23"/>
      <c r="BFX110" s="23"/>
      <c r="BFY110" s="23"/>
      <c r="BFZ110" s="23"/>
      <c r="BGA110" s="23"/>
      <c r="BGB110" s="23"/>
      <c r="BGC110" s="23"/>
      <c r="BGD110" s="23"/>
      <c r="BGE110" s="23"/>
    </row>
    <row r="111" spans="1:1589" s="22" customFormat="1" ht="39.75" customHeight="1">
      <c r="A111" s="169"/>
      <c r="B111" s="49"/>
      <c r="C111" s="315"/>
      <c r="D111" s="315"/>
      <c r="E111" s="193">
        <v>43466</v>
      </c>
      <c r="F111" s="193">
        <v>43830</v>
      </c>
      <c r="G111" s="93" t="s">
        <v>234</v>
      </c>
      <c r="H111" s="119"/>
      <c r="I111" s="119"/>
      <c r="J111" s="307">
        <v>6963033</v>
      </c>
      <c r="K111" s="117"/>
      <c r="L111" s="119"/>
      <c r="M111" s="117"/>
      <c r="N111" s="125">
        <v>6963033</v>
      </c>
      <c r="O111" s="119"/>
      <c r="P111" s="119"/>
      <c r="Q111" s="119"/>
      <c r="R111" s="125">
        <v>6963033</v>
      </c>
      <c r="S111" s="119"/>
      <c r="T111" s="190"/>
      <c r="U111" s="187"/>
      <c r="V111" s="190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  <c r="IV111" s="23"/>
      <c r="IW111" s="23"/>
      <c r="IX111" s="23"/>
      <c r="IY111" s="23"/>
      <c r="IZ111" s="23"/>
      <c r="JA111" s="23"/>
      <c r="JB111" s="23"/>
      <c r="JC111" s="23"/>
      <c r="JD111" s="23"/>
      <c r="JE111" s="23"/>
      <c r="JF111" s="23"/>
      <c r="JG111" s="23"/>
      <c r="JH111" s="23"/>
      <c r="JI111" s="23"/>
      <c r="JJ111" s="23"/>
      <c r="JK111" s="23"/>
      <c r="JL111" s="23"/>
      <c r="JM111" s="23"/>
      <c r="JN111" s="23"/>
      <c r="JO111" s="23"/>
      <c r="JP111" s="23"/>
      <c r="JQ111" s="23"/>
      <c r="JR111" s="23"/>
      <c r="JS111" s="23"/>
      <c r="JT111" s="23"/>
      <c r="JU111" s="23"/>
      <c r="JV111" s="23"/>
      <c r="JW111" s="23"/>
      <c r="JX111" s="23"/>
      <c r="JY111" s="23"/>
      <c r="JZ111" s="23"/>
      <c r="KA111" s="23"/>
      <c r="KB111" s="23"/>
      <c r="KC111" s="23"/>
      <c r="KD111" s="23"/>
      <c r="KE111" s="23"/>
      <c r="KF111" s="23"/>
      <c r="KG111" s="23"/>
      <c r="KH111" s="23"/>
      <c r="KI111" s="23"/>
      <c r="KJ111" s="23"/>
      <c r="KK111" s="23"/>
      <c r="KL111" s="23"/>
      <c r="KM111" s="23"/>
      <c r="KN111" s="23"/>
      <c r="KO111" s="23"/>
      <c r="KP111" s="23"/>
      <c r="KQ111" s="23"/>
      <c r="KR111" s="23"/>
      <c r="KS111" s="23"/>
      <c r="KT111" s="23"/>
      <c r="KU111" s="23"/>
      <c r="KV111" s="23"/>
      <c r="KW111" s="23"/>
      <c r="KX111" s="23"/>
      <c r="KY111" s="23"/>
      <c r="KZ111" s="23"/>
      <c r="LA111" s="23"/>
      <c r="LB111" s="23"/>
      <c r="LC111" s="23"/>
      <c r="LD111" s="23"/>
      <c r="LE111" s="23"/>
      <c r="LF111" s="23"/>
      <c r="LG111" s="23"/>
      <c r="LH111" s="23"/>
      <c r="LI111" s="23"/>
      <c r="LJ111" s="23"/>
      <c r="LK111" s="23"/>
      <c r="LL111" s="23"/>
      <c r="LM111" s="23"/>
      <c r="LN111" s="23"/>
      <c r="LO111" s="23"/>
      <c r="LP111" s="23"/>
      <c r="LQ111" s="23"/>
      <c r="LR111" s="23"/>
      <c r="LS111" s="23"/>
      <c r="LT111" s="23"/>
      <c r="LU111" s="23"/>
      <c r="LV111" s="23"/>
      <c r="LW111" s="23"/>
      <c r="LX111" s="23"/>
      <c r="LY111" s="23"/>
      <c r="LZ111" s="23"/>
      <c r="MA111" s="23"/>
      <c r="MB111" s="23"/>
      <c r="MC111" s="23"/>
      <c r="MD111" s="23"/>
      <c r="ME111" s="23"/>
      <c r="MF111" s="23"/>
      <c r="MG111" s="23"/>
      <c r="MH111" s="23"/>
      <c r="MI111" s="23"/>
      <c r="MJ111" s="23"/>
      <c r="MK111" s="23"/>
      <c r="ML111" s="23"/>
      <c r="MM111" s="23"/>
      <c r="MN111" s="23"/>
      <c r="MO111" s="23"/>
      <c r="MP111" s="23"/>
      <c r="MQ111" s="23"/>
      <c r="MR111" s="23"/>
      <c r="MS111" s="23"/>
      <c r="MT111" s="23"/>
      <c r="MU111" s="23"/>
      <c r="MV111" s="23"/>
      <c r="MW111" s="23"/>
      <c r="MX111" s="23"/>
      <c r="MY111" s="23"/>
      <c r="MZ111" s="23"/>
      <c r="NA111" s="23"/>
      <c r="NB111" s="23"/>
      <c r="NC111" s="23"/>
      <c r="ND111" s="23"/>
      <c r="NE111" s="23"/>
      <c r="NF111" s="23"/>
      <c r="NG111" s="23"/>
      <c r="NH111" s="23"/>
      <c r="NI111" s="23"/>
      <c r="NJ111" s="23"/>
      <c r="NK111" s="23"/>
      <c r="NL111" s="23"/>
      <c r="NM111" s="23"/>
      <c r="NN111" s="23"/>
      <c r="NO111" s="23"/>
      <c r="NP111" s="23"/>
      <c r="NQ111" s="23"/>
      <c r="NR111" s="23"/>
      <c r="NS111" s="23"/>
      <c r="NT111" s="23"/>
      <c r="NU111" s="23"/>
      <c r="NV111" s="23"/>
      <c r="NW111" s="23"/>
      <c r="NX111" s="23"/>
      <c r="NY111" s="23"/>
      <c r="NZ111" s="23"/>
      <c r="OA111" s="23"/>
      <c r="OB111" s="23"/>
      <c r="OC111" s="23"/>
      <c r="OD111" s="23"/>
      <c r="OE111" s="23"/>
      <c r="OF111" s="23"/>
      <c r="OG111" s="23"/>
      <c r="OH111" s="23"/>
      <c r="OI111" s="23"/>
      <c r="OJ111" s="23"/>
      <c r="OK111" s="23"/>
      <c r="OL111" s="23"/>
      <c r="OM111" s="23"/>
      <c r="ON111" s="23"/>
      <c r="OO111" s="23"/>
      <c r="OP111" s="23"/>
      <c r="OQ111" s="23"/>
      <c r="OR111" s="23"/>
      <c r="OS111" s="23"/>
      <c r="OT111" s="23"/>
      <c r="OU111" s="23"/>
      <c r="OV111" s="23"/>
      <c r="OW111" s="23"/>
      <c r="OX111" s="23"/>
      <c r="OY111" s="23"/>
      <c r="OZ111" s="23"/>
      <c r="PA111" s="23"/>
      <c r="PB111" s="23"/>
      <c r="PC111" s="23"/>
      <c r="PD111" s="23"/>
      <c r="PE111" s="23"/>
      <c r="PF111" s="23"/>
      <c r="PG111" s="23"/>
      <c r="PH111" s="23"/>
      <c r="PI111" s="23"/>
      <c r="PJ111" s="23"/>
      <c r="PK111" s="23"/>
      <c r="PL111" s="23"/>
      <c r="PM111" s="23"/>
      <c r="PN111" s="23"/>
      <c r="PO111" s="23"/>
      <c r="PP111" s="23"/>
      <c r="PQ111" s="23"/>
      <c r="PR111" s="23"/>
      <c r="PS111" s="23"/>
      <c r="PT111" s="23"/>
      <c r="PU111" s="23"/>
      <c r="PV111" s="23"/>
      <c r="PW111" s="23"/>
      <c r="PX111" s="23"/>
      <c r="PY111" s="23"/>
      <c r="PZ111" s="23"/>
      <c r="QA111" s="23"/>
      <c r="QB111" s="23"/>
      <c r="QC111" s="23"/>
      <c r="QD111" s="23"/>
      <c r="QE111" s="23"/>
      <c r="QF111" s="23"/>
      <c r="QG111" s="23"/>
      <c r="QH111" s="23"/>
      <c r="QI111" s="23"/>
      <c r="QJ111" s="23"/>
      <c r="QK111" s="23"/>
      <c r="QL111" s="23"/>
      <c r="QM111" s="23"/>
      <c r="QN111" s="23"/>
      <c r="QO111" s="23"/>
      <c r="QP111" s="23"/>
      <c r="QQ111" s="23"/>
      <c r="QR111" s="23"/>
      <c r="QS111" s="23"/>
      <c r="QT111" s="23"/>
      <c r="QU111" s="23"/>
      <c r="QV111" s="23"/>
      <c r="QW111" s="23"/>
      <c r="QX111" s="23"/>
      <c r="QY111" s="23"/>
      <c r="QZ111" s="23"/>
      <c r="RA111" s="23"/>
      <c r="RB111" s="23"/>
      <c r="RC111" s="23"/>
      <c r="RD111" s="23"/>
      <c r="RE111" s="23"/>
      <c r="RF111" s="23"/>
      <c r="RG111" s="23"/>
      <c r="RH111" s="23"/>
      <c r="RI111" s="23"/>
      <c r="RJ111" s="23"/>
      <c r="RK111" s="23"/>
      <c r="RL111" s="23"/>
      <c r="RM111" s="23"/>
      <c r="RN111" s="23"/>
      <c r="RO111" s="23"/>
      <c r="RP111" s="23"/>
      <c r="RQ111" s="23"/>
      <c r="RR111" s="23"/>
      <c r="RS111" s="23"/>
      <c r="RT111" s="23"/>
      <c r="RU111" s="23"/>
      <c r="RV111" s="23"/>
      <c r="RW111" s="23"/>
      <c r="RX111" s="23"/>
      <c r="RY111" s="23"/>
      <c r="RZ111" s="23"/>
      <c r="SA111" s="23"/>
      <c r="SB111" s="23"/>
      <c r="SC111" s="23"/>
      <c r="SD111" s="23"/>
      <c r="SE111" s="23"/>
      <c r="SF111" s="23"/>
      <c r="SG111" s="23"/>
      <c r="SH111" s="23"/>
      <c r="SI111" s="23"/>
      <c r="SJ111" s="23"/>
      <c r="SK111" s="23"/>
      <c r="SL111" s="23"/>
      <c r="SM111" s="23"/>
      <c r="SN111" s="23"/>
      <c r="SO111" s="23"/>
      <c r="SP111" s="23"/>
      <c r="SQ111" s="23"/>
      <c r="SR111" s="23"/>
      <c r="SS111" s="23"/>
      <c r="ST111" s="23"/>
      <c r="SU111" s="23"/>
      <c r="SV111" s="23"/>
      <c r="SW111" s="23"/>
      <c r="SX111" s="23"/>
      <c r="SY111" s="23"/>
      <c r="SZ111" s="23"/>
      <c r="TA111" s="23"/>
      <c r="TB111" s="23"/>
      <c r="TC111" s="23"/>
      <c r="TD111" s="23"/>
      <c r="TE111" s="23"/>
      <c r="TF111" s="23"/>
      <c r="TG111" s="23"/>
      <c r="TH111" s="23"/>
      <c r="TI111" s="23"/>
      <c r="TJ111" s="23"/>
      <c r="TK111" s="23"/>
      <c r="TL111" s="23"/>
      <c r="TM111" s="23"/>
      <c r="TN111" s="23"/>
      <c r="TO111" s="23"/>
      <c r="TP111" s="23"/>
      <c r="TQ111" s="23"/>
      <c r="TR111" s="23"/>
      <c r="TS111" s="23"/>
      <c r="TT111" s="23"/>
      <c r="TU111" s="23"/>
      <c r="TV111" s="23"/>
      <c r="TW111" s="23"/>
      <c r="TX111" s="23"/>
      <c r="TY111" s="23"/>
      <c r="TZ111" s="23"/>
      <c r="UA111" s="23"/>
      <c r="UB111" s="23"/>
      <c r="UC111" s="23"/>
      <c r="UD111" s="23"/>
      <c r="UE111" s="23"/>
      <c r="UF111" s="23"/>
      <c r="UG111" s="23"/>
      <c r="UH111" s="23"/>
      <c r="UI111" s="23"/>
      <c r="UJ111" s="23"/>
      <c r="UK111" s="23"/>
      <c r="UL111" s="23"/>
      <c r="UM111" s="23"/>
      <c r="UN111" s="23"/>
      <c r="UO111" s="23"/>
      <c r="UP111" s="23"/>
      <c r="UQ111" s="23"/>
      <c r="UR111" s="23"/>
      <c r="US111" s="23"/>
      <c r="UT111" s="23"/>
      <c r="UU111" s="23"/>
      <c r="UV111" s="23"/>
      <c r="UW111" s="23"/>
      <c r="UX111" s="23"/>
      <c r="UY111" s="23"/>
      <c r="UZ111" s="23"/>
      <c r="VA111" s="23"/>
      <c r="VB111" s="23"/>
      <c r="VC111" s="23"/>
      <c r="VD111" s="23"/>
      <c r="VE111" s="23"/>
      <c r="VF111" s="23"/>
      <c r="VG111" s="23"/>
      <c r="VH111" s="23"/>
      <c r="VI111" s="23"/>
      <c r="VJ111" s="23"/>
      <c r="VK111" s="23"/>
      <c r="VL111" s="23"/>
      <c r="VM111" s="23"/>
      <c r="VN111" s="23"/>
      <c r="VO111" s="23"/>
      <c r="VP111" s="23"/>
      <c r="VQ111" s="23"/>
      <c r="VR111" s="23"/>
      <c r="VS111" s="23"/>
      <c r="VT111" s="23"/>
      <c r="VU111" s="23"/>
      <c r="VV111" s="23"/>
      <c r="VW111" s="23"/>
      <c r="VX111" s="23"/>
      <c r="VY111" s="23"/>
      <c r="VZ111" s="23"/>
      <c r="WA111" s="23"/>
      <c r="WB111" s="23"/>
      <c r="WC111" s="23"/>
      <c r="WD111" s="23"/>
      <c r="WE111" s="23"/>
      <c r="WF111" s="23"/>
      <c r="WG111" s="23"/>
      <c r="WH111" s="23"/>
      <c r="WI111" s="23"/>
      <c r="WJ111" s="23"/>
      <c r="WK111" s="23"/>
      <c r="WL111" s="23"/>
      <c r="WM111" s="23"/>
      <c r="WN111" s="23"/>
      <c r="WO111" s="23"/>
      <c r="WP111" s="23"/>
      <c r="WQ111" s="23"/>
      <c r="WR111" s="23"/>
      <c r="WS111" s="23"/>
      <c r="WT111" s="23"/>
      <c r="WU111" s="23"/>
      <c r="WV111" s="23"/>
      <c r="WW111" s="23"/>
      <c r="WX111" s="23"/>
      <c r="WY111" s="23"/>
      <c r="WZ111" s="23"/>
      <c r="XA111" s="23"/>
      <c r="XB111" s="23"/>
      <c r="XC111" s="23"/>
      <c r="XD111" s="23"/>
      <c r="XE111" s="23"/>
      <c r="XF111" s="23"/>
      <c r="XG111" s="23"/>
      <c r="XH111" s="23"/>
      <c r="XI111" s="23"/>
      <c r="XJ111" s="23"/>
      <c r="XK111" s="23"/>
      <c r="XL111" s="23"/>
      <c r="XM111" s="23"/>
      <c r="XN111" s="23"/>
      <c r="XO111" s="23"/>
      <c r="XP111" s="23"/>
      <c r="XQ111" s="23"/>
      <c r="XR111" s="23"/>
      <c r="XS111" s="23"/>
      <c r="XT111" s="23"/>
      <c r="XU111" s="23"/>
      <c r="XV111" s="23"/>
      <c r="XW111" s="23"/>
      <c r="XX111" s="23"/>
      <c r="XY111" s="23"/>
      <c r="XZ111" s="23"/>
      <c r="YA111" s="23"/>
      <c r="YB111" s="23"/>
      <c r="YC111" s="23"/>
      <c r="YD111" s="23"/>
      <c r="YE111" s="23"/>
      <c r="YF111" s="23"/>
      <c r="YG111" s="23"/>
      <c r="YH111" s="23"/>
      <c r="YI111" s="23"/>
      <c r="YJ111" s="23"/>
      <c r="YK111" s="23"/>
      <c r="YL111" s="23"/>
      <c r="YM111" s="23"/>
      <c r="YN111" s="23"/>
      <c r="YO111" s="23"/>
      <c r="YP111" s="23"/>
      <c r="YQ111" s="23"/>
      <c r="YR111" s="23"/>
      <c r="YS111" s="23"/>
      <c r="YT111" s="23"/>
      <c r="YU111" s="23"/>
      <c r="YV111" s="23"/>
      <c r="YW111" s="23"/>
      <c r="YX111" s="23"/>
      <c r="YY111" s="23"/>
      <c r="YZ111" s="23"/>
      <c r="ZA111" s="23"/>
      <c r="ZB111" s="23"/>
      <c r="ZC111" s="23"/>
      <c r="ZD111" s="23"/>
      <c r="ZE111" s="23"/>
      <c r="ZF111" s="23"/>
      <c r="ZG111" s="23"/>
      <c r="ZH111" s="23"/>
      <c r="ZI111" s="23"/>
      <c r="ZJ111" s="23"/>
      <c r="ZK111" s="23"/>
      <c r="ZL111" s="23"/>
      <c r="ZM111" s="23"/>
      <c r="ZN111" s="23"/>
      <c r="ZO111" s="23"/>
      <c r="ZP111" s="23"/>
      <c r="ZQ111" s="23"/>
      <c r="ZR111" s="23"/>
      <c r="ZS111" s="23"/>
      <c r="ZT111" s="23"/>
      <c r="ZU111" s="23"/>
      <c r="ZV111" s="23"/>
      <c r="ZW111" s="23"/>
      <c r="ZX111" s="23"/>
      <c r="ZY111" s="23"/>
      <c r="ZZ111" s="23"/>
      <c r="AAA111" s="23"/>
      <c r="AAB111" s="23"/>
      <c r="AAC111" s="23"/>
      <c r="AAD111" s="23"/>
      <c r="AAE111" s="23"/>
      <c r="AAF111" s="23"/>
      <c r="AAG111" s="23"/>
      <c r="AAH111" s="23"/>
      <c r="AAI111" s="23"/>
      <c r="AAJ111" s="23"/>
      <c r="AAK111" s="23"/>
      <c r="AAL111" s="23"/>
      <c r="AAM111" s="23"/>
      <c r="AAN111" s="23"/>
      <c r="AAO111" s="23"/>
      <c r="AAP111" s="23"/>
      <c r="AAQ111" s="23"/>
      <c r="AAR111" s="23"/>
      <c r="AAS111" s="23"/>
      <c r="AAT111" s="23"/>
      <c r="AAU111" s="23"/>
      <c r="AAV111" s="23"/>
      <c r="AAW111" s="23"/>
      <c r="AAX111" s="23"/>
      <c r="AAY111" s="23"/>
      <c r="AAZ111" s="23"/>
      <c r="ABA111" s="23"/>
      <c r="ABB111" s="23"/>
      <c r="ABC111" s="23"/>
      <c r="ABD111" s="23"/>
      <c r="ABE111" s="23"/>
      <c r="ABF111" s="23"/>
      <c r="ABG111" s="23"/>
      <c r="ABH111" s="23"/>
      <c r="ABI111" s="23"/>
      <c r="ABJ111" s="23"/>
      <c r="ABK111" s="23"/>
      <c r="ABL111" s="23"/>
      <c r="ABM111" s="23"/>
      <c r="ABN111" s="23"/>
      <c r="ABO111" s="23"/>
      <c r="ABP111" s="23"/>
      <c r="ABQ111" s="23"/>
      <c r="ABR111" s="23"/>
      <c r="ABS111" s="23"/>
      <c r="ABT111" s="23"/>
      <c r="ABU111" s="23"/>
      <c r="ABV111" s="23"/>
      <c r="ABW111" s="23"/>
      <c r="ABX111" s="23"/>
      <c r="ABY111" s="23"/>
      <c r="ABZ111" s="23"/>
      <c r="ACA111" s="23"/>
      <c r="ACB111" s="23"/>
      <c r="ACC111" s="23"/>
      <c r="ACD111" s="23"/>
      <c r="ACE111" s="23"/>
      <c r="ACF111" s="23"/>
      <c r="ACG111" s="23"/>
      <c r="ACH111" s="23"/>
      <c r="ACI111" s="23"/>
      <c r="ACJ111" s="23"/>
      <c r="ACK111" s="23"/>
      <c r="ACL111" s="23"/>
      <c r="ACM111" s="23"/>
      <c r="ACN111" s="23"/>
      <c r="ACO111" s="23"/>
      <c r="ACP111" s="23"/>
      <c r="ACQ111" s="23"/>
      <c r="ACR111" s="23"/>
      <c r="ACS111" s="23"/>
      <c r="ACT111" s="23"/>
      <c r="ACU111" s="23"/>
      <c r="ACV111" s="23"/>
      <c r="ACW111" s="23"/>
      <c r="ACX111" s="23"/>
      <c r="ACY111" s="23"/>
      <c r="ACZ111" s="23"/>
      <c r="ADA111" s="23"/>
      <c r="ADB111" s="23"/>
      <c r="ADC111" s="23"/>
      <c r="ADD111" s="23"/>
      <c r="ADE111" s="23"/>
      <c r="ADF111" s="23"/>
      <c r="ADG111" s="23"/>
      <c r="ADH111" s="23"/>
      <c r="ADI111" s="23"/>
      <c r="ADJ111" s="23"/>
      <c r="ADK111" s="23"/>
      <c r="ADL111" s="23"/>
      <c r="ADM111" s="23"/>
      <c r="ADN111" s="23"/>
      <c r="ADO111" s="23"/>
      <c r="ADP111" s="23"/>
      <c r="ADQ111" s="23"/>
      <c r="ADR111" s="23"/>
      <c r="ADS111" s="23"/>
      <c r="ADT111" s="23"/>
      <c r="ADU111" s="23"/>
      <c r="ADV111" s="23"/>
      <c r="ADW111" s="23"/>
      <c r="ADX111" s="23"/>
      <c r="ADY111" s="23"/>
      <c r="ADZ111" s="23"/>
      <c r="AEA111" s="23"/>
      <c r="AEB111" s="23"/>
      <c r="AEC111" s="23"/>
      <c r="AED111" s="23"/>
      <c r="AEE111" s="23"/>
      <c r="AEF111" s="23"/>
      <c r="AEG111" s="23"/>
      <c r="AEH111" s="23"/>
      <c r="AEI111" s="23"/>
      <c r="AEJ111" s="23"/>
      <c r="AEK111" s="23"/>
      <c r="AEL111" s="23"/>
      <c r="AEM111" s="23"/>
      <c r="AEN111" s="23"/>
      <c r="AEO111" s="23"/>
      <c r="AEP111" s="23"/>
      <c r="AEQ111" s="23"/>
      <c r="AER111" s="23"/>
      <c r="AES111" s="23"/>
      <c r="AET111" s="23"/>
      <c r="AEU111" s="23"/>
      <c r="AEV111" s="23"/>
      <c r="AEW111" s="23"/>
      <c r="AEX111" s="23"/>
      <c r="AEY111" s="23"/>
      <c r="AEZ111" s="23"/>
      <c r="AFA111" s="23"/>
      <c r="AFB111" s="23"/>
      <c r="AFC111" s="23"/>
      <c r="AFD111" s="23"/>
      <c r="AFE111" s="23"/>
      <c r="AFF111" s="23"/>
      <c r="AFG111" s="23"/>
      <c r="AFH111" s="23"/>
      <c r="AFI111" s="23"/>
      <c r="AFJ111" s="23"/>
      <c r="AFK111" s="23"/>
      <c r="AFL111" s="23"/>
      <c r="AFM111" s="23"/>
      <c r="AFN111" s="23"/>
      <c r="AFO111" s="23"/>
      <c r="AFP111" s="23"/>
      <c r="AFQ111" s="23"/>
      <c r="AFR111" s="23"/>
      <c r="AFS111" s="23"/>
      <c r="AFT111" s="23"/>
      <c r="AFU111" s="23"/>
      <c r="AFV111" s="23"/>
      <c r="AFW111" s="23"/>
      <c r="AFX111" s="23"/>
      <c r="AFY111" s="23"/>
      <c r="AFZ111" s="23"/>
      <c r="AGA111" s="23"/>
      <c r="AGB111" s="23"/>
      <c r="AGC111" s="23"/>
      <c r="AGD111" s="23"/>
      <c r="AGE111" s="23"/>
      <c r="AGF111" s="23"/>
      <c r="AGG111" s="23"/>
      <c r="AGH111" s="23"/>
      <c r="AGI111" s="23"/>
      <c r="AGJ111" s="23"/>
      <c r="AGK111" s="23"/>
      <c r="AGL111" s="23"/>
      <c r="AGM111" s="23"/>
      <c r="AGN111" s="23"/>
      <c r="AGO111" s="23"/>
      <c r="AGP111" s="23"/>
      <c r="AGQ111" s="23"/>
      <c r="AGR111" s="23"/>
      <c r="AGS111" s="23"/>
      <c r="AGT111" s="23"/>
      <c r="AGU111" s="23"/>
      <c r="AGV111" s="23"/>
      <c r="AGW111" s="23"/>
      <c r="AGX111" s="23"/>
      <c r="AGY111" s="23"/>
      <c r="AGZ111" s="23"/>
      <c r="AHA111" s="23"/>
      <c r="AHB111" s="23"/>
      <c r="AHC111" s="23"/>
      <c r="AHD111" s="23"/>
      <c r="AHE111" s="23"/>
      <c r="AHF111" s="23"/>
      <c r="AHG111" s="23"/>
      <c r="AHH111" s="23"/>
      <c r="AHI111" s="23"/>
      <c r="AHJ111" s="23"/>
      <c r="AHK111" s="23"/>
      <c r="AHL111" s="23"/>
      <c r="AHM111" s="23"/>
      <c r="AHN111" s="23"/>
      <c r="AHO111" s="23"/>
      <c r="AHP111" s="23"/>
      <c r="AHQ111" s="23"/>
      <c r="AHR111" s="23"/>
      <c r="AHS111" s="23"/>
      <c r="AHT111" s="23"/>
      <c r="AHU111" s="23"/>
      <c r="AHV111" s="23"/>
      <c r="AHW111" s="23"/>
      <c r="AHX111" s="23"/>
      <c r="AHY111" s="23"/>
      <c r="AHZ111" s="23"/>
      <c r="AIA111" s="23"/>
      <c r="AIB111" s="23"/>
      <c r="AIC111" s="23"/>
      <c r="AID111" s="23"/>
      <c r="AIE111" s="23"/>
      <c r="AIF111" s="23"/>
      <c r="AIG111" s="23"/>
      <c r="AIH111" s="23"/>
      <c r="AII111" s="23"/>
      <c r="AIJ111" s="23"/>
      <c r="AIK111" s="23"/>
      <c r="AIL111" s="23"/>
      <c r="AIM111" s="23"/>
      <c r="AIN111" s="23"/>
      <c r="AIO111" s="23"/>
      <c r="AIP111" s="23"/>
      <c r="AIQ111" s="23"/>
      <c r="AIR111" s="23"/>
      <c r="AIS111" s="23"/>
      <c r="AIT111" s="23"/>
      <c r="AIU111" s="23"/>
      <c r="AIV111" s="23"/>
      <c r="AIW111" s="23"/>
      <c r="AIX111" s="23"/>
      <c r="AIY111" s="23"/>
      <c r="AIZ111" s="23"/>
      <c r="AJA111" s="23"/>
      <c r="AJB111" s="23"/>
      <c r="AJC111" s="23"/>
      <c r="AJD111" s="23"/>
      <c r="AJE111" s="23"/>
      <c r="AJF111" s="23"/>
      <c r="AJG111" s="23"/>
      <c r="AJH111" s="23"/>
      <c r="AJI111" s="23"/>
      <c r="AJJ111" s="23"/>
      <c r="AJK111" s="23"/>
      <c r="AJL111" s="23"/>
      <c r="AJM111" s="23"/>
      <c r="AJN111" s="23"/>
      <c r="AJO111" s="23"/>
      <c r="AJP111" s="23"/>
      <c r="AJQ111" s="23"/>
      <c r="AJR111" s="23"/>
      <c r="AJS111" s="23"/>
      <c r="AJT111" s="23"/>
      <c r="AJU111" s="23"/>
      <c r="AJV111" s="23"/>
      <c r="AJW111" s="23"/>
      <c r="AJX111" s="23"/>
      <c r="AJY111" s="23"/>
      <c r="AJZ111" s="23"/>
      <c r="AKA111" s="23"/>
      <c r="AKB111" s="23"/>
      <c r="AKC111" s="23"/>
      <c r="AKD111" s="23"/>
      <c r="AKE111" s="23"/>
      <c r="AKF111" s="23"/>
      <c r="AKG111" s="23"/>
      <c r="AKH111" s="23"/>
      <c r="AKI111" s="23"/>
      <c r="AKJ111" s="23"/>
      <c r="AKK111" s="23"/>
      <c r="AKL111" s="23"/>
      <c r="AKM111" s="23"/>
      <c r="AKN111" s="23"/>
      <c r="AKO111" s="23"/>
      <c r="AKP111" s="23"/>
      <c r="AKQ111" s="23"/>
      <c r="AKR111" s="23"/>
      <c r="AKS111" s="23"/>
      <c r="AKT111" s="23"/>
      <c r="AKU111" s="23"/>
      <c r="AKV111" s="23"/>
      <c r="AKW111" s="23"/>
      <c r="AKX111" s="23"/>
      <c r="AKY111" s="23"/>
      <c r="AKZ111" s="23"/>
      <c r="ALA111" s="23"/>
      <c r="ALB111" s="23"/>
      <c r="ALC111" s="23"/>
      <c r="ALD111" s="23"/>
      <c r="ALE111" s="23"/>
      <c r="ALF111" s="23"/>
      <c r="ALG111" s="23"/>
      <c r="ALH111" s="23"/>
      <c r="ALI111" s="23"/>
      <c r="ALJ111" s="23"/>
      <c r="ALK111" s="23"/>
      <c r="ALL111" s="23"/>
      <c r="ALM111" s="23"/>
      <c r="ALN111" s="23"/>
      <c r="ALO111" s="23"/>
      <c r="ALP111" s="23"/>
      <c r="ALQ111" s="23"/>
      <c r="ALR111" s="23"/>
      <c r="ALS111" s="23"/>
      <c r="ALT111" s="23"/>
      <c r="ALU111" s="23"/>
      <c r="ALV111" s="23"/>
      <c r="ALW111" s="23"/>
      <c r="ALX111" s="23"/>
      <c r="ALY111" s="23"/>
      <c r="ALZ111" s="23"/>
      <c r="AMA111" s="23"/>
      <c r="AMB111" s="23"/>
      <c r="AMC111" s="23"/>
      <c r="AMD111" s="23"/>
      <c r="AME111" s="23"/>
      <c r="AMF111" s="23"/>
      <c r="AMG111" s="23"/>
      <c r="AMH111" s="23"/>
      <c r="AMI111" s="23"/>
      <c r="AMJ111" s="23"/>
      <c r="AMK111" s="23"/>
      <c r="AML111" s="23"/>
      <c r="AMM111" s="23"/>
      <c r="AMN111" s="23"/>
      <c r="AMO111" s="23"/>
      <c r="AMP111" s="23"/>
      <c r="AMQ111" s="23"/>
      <c r="AMR111" s="23"/>
      <c r="AMS111" s="23"/>
      <c r="AMT111" s="23"/>
      <c r="AMU111" s="23"/>
      <c r="AMV111" s="23"/>
      <c r="AMW111" s="23"/>
      <c r="AMX111" s="23"/>
      <c r="AMY111" s="23"/>
      <c r="AMZ111" s="23"/>
      <c r="ANA111" s="23"/>
      <c r="ANB111" s="23"/>
      <c r="ANC111" s="23"/>
      <c r="AND111" s="23"/>
      <c r="ANE111" s="23"/>
      <c r="ANF111" s="23"/>
      <c r="ANG111" s="23"/>
      <c r="ANH111" s="23"/>
      <c r="ANI111" s="23"/>
      <c r="ANJ111" s="23"/>
      <c r="ANK111" s="23"/>
      <c r="ANL111" s="23"/>
      <c r="ANM111" s="23"/>
      <c r="ANN111" s="23"/>
      <c r="ANO111" s="23"/>
      <c r="ANP111" s="23"/>
      <c r="ANQ111" s="23"/>
      <c r="ANR111" s="23"/>
      <c r="ANS111" s="23"/>
      <c r="ANT111" s="23"/>
      <c r="ANU111" s="23"/>
      <c r="ANV111" s="23"/>
      <c r="ANW111" s="23"/>
      <c r="ANX111" s="23"/>
      <c r="ANY111" s="23"/>
      <c r="ANZ111" s="23"/>
      <c r="AOA111" s="23"/>
      <c r="AOB111" s="23"/>
      <c r="AOC111" s="23"/>
      <c r="AOD111" s="23"/>
      <c r="AOE111" s="23"/>
      <c r="AOF111" s="23"/>
      <c r="AOG111" s="23"/>
      <c r="AOH111" s="23"/>
      <c r="AOI111" s="23"/>
      <c r="AOJ111" s="23"/>
      <c r="AOK111" s="23"/>
      <c r="AOL111" s="23"/>
      <c r="AOM111" s="23"/>
      <c r="AON111" s="23"/>
      <c r="AOO111" s="23"/>
      <c r="AOP111" s="23"/>
      <c r="AOQ111" s="23"/>
      <c r="AOR111" s="23"/>
      <c r="AOS111" s="23"/>
      <c r="AOT111" s="23"/>
      <c r="AOU111" s="23"/>
      <c r="AOV111" s="23"/>
      <c r="AOW111" s="23"/>
      <c r="AOX111" s="23"/>
      <c r="AOY111" s="23"/>
      <c r="AOZ111" s="23"/>
      <c r="APA111" s="23"/>
      <c r="APB111" s="23"/>
      <c r="APC111" s="23"/>
      <c r="APD111" s="23"/>
      <c r="APE111" s="23"/>
      <c r="APF111" s="23"/>
      <c r="APG111" s="23"/>
      <c r="APH111" s="23"/>
      <c r="API111" s="23"/>
      <c r="APJ111" s="23"/>
      <c r="APK111" s="23"/>
      <c r="APL111" s="23"/>
      <c r="APM111" s="23"/>
      <c r="APN111" s="23"/>
      <c r="APO111" s="23"/>
      <c r="APP111" s="23"/>
      <c r="APQ111" s="23"/>
      <c r="APR111" s="23"/>
      <c r="APS111" s="23"/>
      <c r="APT111" s="23"/>
      <c r="APU111" s="23"/>
      <c r="APV111" s="23"/>
      <c r="APW111" s="23"/>
      <c r="APX111" s="23"/>
      <c r="APY111" s="23"/>
      <c r="APZ111" s="23"/>
      <c r="AQA111" s="23"/>
      <c r="AQB111" s="23"/>
      <c r="AQC111" s="23"/>
      <c r="AQD111" s="23"/>
      <c r="AQE111" s="23"/>
      <c r="AQF111" s="23"/>
      <c r="AQG111" s="23"/>
      <c r="AQH111" s="23"/>
      <c r="AQI111" s="23"/>
      <c r="AQJ111" s="23"/>
      <c r="AQK111" s="23"/>
      <c r="AQL111" s="23"/>
      <c r="AQM111" s="23"/>
      <c r="AQN111" s="23"/>
      <c r="AQO111" s="23"/>
      <c r="AQP111" s="23"/>
      <c r="AQQ111" s="23"/>
      <c r="AQR111" s="23"/>
      <c r="AQS111" s="23"/>
      <c r="AQT111" s="23"/>
      <c r="AQU111" s="23"/>
      <c r="AQV111" s="23"/>
      <c r="AQW111" s="23"/>
      <c r="AQX111" s="23"/>
      <c r="AQY111" s="23"/>
      <c r="AQZ111" s="23"/>
      <c r="ARA111" s="23"/>
      <c r="ARB111" s="23"/>
      <c r="ARC111" s="23"/>
      <c r="ARD111" s="23"/>
      <c r="ARE111" s="23"/>
      <c r="ARF111" s="23"/>
      <c r="ARG111" s="23"/>
      <c r="ARH111" s="23"/>
      <c r="ARI111" s="23"/>
      <c r="ARJ111" s="23"/>
      <c r="ARK111" s="23"/>
      <c r="ARL111" s="23"/>
      <c r="ARM111" s="23"/>
      <c r="ARN111" s="23"/>
      <c r="ARO111" s="23"/>
      <c r="ARP111" s="23"/>
      <c r="ARQ111" s="23"/>
      <c r="ARR111" s="23"/>
      <c r="ARS111" s="23"/>
      <c r="ART111" s="23"/>
      <c r="ARU111" s="23"/>
      <c r="ARV111" s="23"/>
      <c r="ARW111" s="23"/>
      <c r="ARX111" s="23"/>
      <c r="ARY111" s="23"/>
      <c r="ARZ111" s="23"/>
      <c r="ASA111" s="23"/>
      <c r="ASB111" s="23"/>
      <c r="ASC111" s="23"/>
      <c r="ASD111" s="23"/>
      <c r="ASE111" s="23"/>
      <c r="ASF111" s="23"/>
      <c r="ASG111" s="23"/>
      <c r="ASH111" s="23"/>
      <c r="ASI111" s="23"/>
      <c r="ASJ111" s="23"/>
      <c r="ASK111" s="23"/>
      <c r="ASL111" s="23"/>
      <c r="ASM111" s="23"/>
      <c r="ASN111" s="23"/>
      <c r="ASO111" s="23"/>
      <c r="ASP111" s="23"/>
      <c r="ASQ111" s="23"/>
      <c r="ASR111" s="23"/>
      <c r="ASS111" s="23"/>
      <c r="AST111" s="23"/>
      <c r="ASU111" s="23"/>
      <c r="ASV111" s="23"/>
      <c r="ASW111" s="23"/>
      <c r="ASX111" s="23"/>
      <c r="ASY111" s="23"/>
      <c r="ASZ111" s="23"/>
      <c r="ATA111" s="23"/>
      <c r="ATB111" s="23"/>
      <c r="ATC111" s="23"/>
      <c r="ATD111" s="23"/>
      <c r="ATE111" s="23"/>
      <c r="ATF111" s="23"/>
      <c r="ATG111" s="23"/>
      <c r="ATH111" s="23"/>
      <c r="ATI111" s="23"/>
      <c r="ATJ111" s="23"/>
      <c r="ATK111" s="23"/>
      <c r="ATL111" s="23"/>
      <c r="ATM111" s="23"/>
      <c r="ATN111" s="23"/>
      <c r="ATO111" s="23"/>
      <c r="ATP111" s="23"/>
      <c r="ATQ111" s="23"/>
      <c r="ATR111" s="23"/>
      <c r="ATS111" s="23"/>
      <c r="ATT111" s="23"/>
      <c r="ATU111" s="23"/>
      <c r="ATV111" s="23"/>
      <c r="ATW111" s="23"/>
      <c r="ATX111" s="23"/>
      <c r="ATY111" s="23"/>
      <c r="ATZ111" s="23"/>
      <c r="AUA111" s="23"/>
      <c r="AUB111" s="23"/>
      <c r="AUC111" s="23"/>
      <c r="AUD111" s="23"/>
      <c r="AUE111" s="23"/>
      <c r="AUF111" s="23"/>
      <c r="AUG111" s="23"/>
      <c r="AUH111" s="23"/>
      <c r="AUI111" s="23"/>
      <c r="AUJ111" s="23"/>
      <c r="AUK111" s="23"/>
      <c r="AUL111" s="23"/>
      <c r="AUM111" s="23"/>
      <c r="AUN111" s="23"/>
      <c r="AUO111" s="23"/>
      <c r="AUP111" s="23"/>
      <c r="AUQ111" s="23"/>
      <c r="AUR111" s="23"/>
      <c r="AUS111" s="23"/>
      <c r="AUT111" s="23"/>
      <c r="AUU111" s="23"/>
      <c r="AUV111" s="23"/>
      <c r="AUW111" s="23"/>
      <c r="AUX111" s="23"/>
      <c r="AUY111" s="23"/>
      <c r="AUZ111" s="23"/>
      <c r="AVA111" s="23"/>
      <c r="AVB111" s="23"/>
      <c r="AVC111" s="23"/>
      <c r="AVD111" s="23"/>
      <c r="AVE111" s="23"/>
      <c r="AVF111" s="23"/>
      <c r="AVG111" s="23"/>
      <c r="AVH111" s="23"/>
      <c r="AVI111" s="23"/>
      <c r="AVJ111" s="23"/>
      <c r="AVK111" s="23"/>
      <c r="AVL111" s="23"/>
      <c r="AVM111" s="23"/>
      <c r="AVN111" s="23"/>
      <c r="AVO111" s="23"/>
      <c r="AVP111" s="23"/>
      <c r="AVQ111" s="23"/>
      <c r="AVR111" s="23"/>
      <c r="AVS111" s="23"/>
      <c r="AVT111" s="23"/>
      <c r="AVU111" s="23"/>
      <c r="AVV111" s="23"/>
      <c r="AVW111" s="23"/>
      <c r="AVX111" s="23"/>
      <c r="AVY111" s="23"/>
      <c r="AVZ111" s="23"/>
      <c r="AWA111" s="23"/>
      <c r="AWB111" s="23"/>
      <c r="AWC111" s="23"/>
      <c r="AWD111" s="23"/>
      <c r="AWE111" s="23"/>
      <c r="AWF111" s="23"/>
      <c r="AWG111" s="23"/>
      <c r="AWH111" s="23"/>
      <c r="AWI111" s="23"/>
      <c r="AWJ111" s="23"/>
      <c r="AWK111" s="23"/>
      <c r="AWL111" s="23"/>
      <c r="AWM111" s="23"/>
      <c r="AWN111" s="23"/>
      <c r="AWO111" s="23"/>
      <c r="AWP111" s="23"/>
      <c r="AWQ111" s="23"/>
      <c r="AWR111" s="23"/>
      <c r="AWS111" s="23"/>
      <c r="AWT111" s="23"/>
      <c r="AWU111" s="23"/>
      <c r="AWV111" s="23"/>
      <c r="AWW111" s="23"/>
      <c r="AWX111" s="23"/>
      <c r="AWY111" s="23"/>
      <c r="AWZ111" s="23"/>
      <c r="AXA111" s="23"/>
      <c r="AXB111" s="23"/>
      <c r="AXC111" s="23"/>
      <c r="AXD111" s="23"/>
      <c r="AXE111" s="23"/>
      <c r="AXF111" s="23"/>
      <c r="AXG111" s="23"/>
      <c r="AXH111" s="23"/>
      <c r="AXI111" s="23"/>
      <c r="AXJ111" s="23"/>
      <c r="AXK111" s="23"/>
      <c r="AXL111" s="23"/>
      <c r="AXM111" s="23"/>
      <c r="AXN111" s="23"/>
      <c r="AXO111" s="23"/>
      <c r="AXP111" s="23"/>
      <c r="AXQ111" s="23"/>
      <c r="AXR111" s="23"/>
      <c r="AXS111" s="23"/>
      <c r="AXT111" s="23"/>
      <c r="AXU111" s="23"/>
      <c r="AXV111" s="23"/>
      <c r="AXW111" s="23"/>
      <c r="AXX111" s="23"/>
      <c r="AXY111" s="23"/>
      <c r="AXZ111" s="23"/>
      <c r="AYA111" s="23"/>
      <c r="AYB111" s="23"/>
      <c r="AYC111" s="23"/>
      <c r="AYD111" s="23"/>
      <c r="AYE111" s="23"/>
      <c r="AYF111" s="23"/>
      <c r="AYG111" s="23"/>
      <c r="AYH111" s="23"/>
      <c r="AYI111" s="23"/>
      <c r="AYJ111" s="23"/>
      <c r="AYK111" s="23"/>
      <c r="AYL111" s="23"/>
      <c r="AYM111" s="23"/>
      <c r="AYN111" s="23"/>
      <c r="AYO111" s="23"/>
      <c r="AYP111" s="23"/>
      <c r="AYQ111" s="23"/>
      <c r="AYR111" s="23"/>
      <c r="AYS111" s="23"/>
      <c r="AYT111" s="23"/>
      <c r="AYU111" s="23"/>
      <c r="AYV111" s="23"/>
      <c r="AYW111" s="23"/>
      <c r="AYX111" s="23"/>
      <c r="AYY111" s="23"/>
      <c r="AYZ111" s="23"/>
      <c r="AZA111" s="23"/>
      <c r="AZB111" s="23"/>
      <c r="AZC111" s="23"/>
      <c r="AZD111" s="23"/>
      <c r="AZE111" s="23"/>
      <c r="AZF111" s="23"/>
      <c r="AZG111" s="23"/>
      <c r="AZH111" s="23"/>
      <c r="AZI111" s="23"/>
      <c r="AZJ111" s="23"/>
      <c r="AZK111" s="23"/>
      <c r="AZL111" s="23"/>
      <c r="AZM111" s="23"/>
      <c r="AZN111" s="23"/>
      <c r="AZO111" s="23"/>
      <c r="AZP111" s="23"/>
      <c r="AZQ111" s="23"/>
      <c r="AZR111" s="23"/>
      <c r="AZS111" s="23"/>
      <c r="AZT111" s="23"/>
      <c r="AZU111" s="23"/>
      <c r="AZV111" s="23"/>
      <c r="AZW111" s="23"/>
      <c r="AZX111" s="23"/>
      <c r="AZY111" s="23"/>
      <c r="AZZ111" s="23"/>
      <c r="BAA111" s="23"/>
      <c r="BAB111" s="23"/>
      <c r="BAC111" s="23"/>
      <c r="BAD111" s="23"/>
      <c r="BAE111" s="23"/>
      <c r="BAF111" s="23"/>
      <c r="BAG111" s="23"/>
      <c r="BAH111" s="23"/>
      <c r="BAI111" s="23"/>
      <c r="BAJ111" s="23"/>
      <c r="BAK111" s="23"/>
      <c r="BAL111" s="23"/>
      <c r="BAM111" s="23"/>
      <c r="BAN111" s="23"/>
      <c r="BAO111" s="23"/>
      <c r="BAP111" s="23"/>
      <c r="BAQ111" s="23"/>
      <c r="BAR111" s="23"/>
      <c r="BAS111" s="23"/>
      <c r="BAT111" s="23"/>
      <c r="BAU111" s="23"/>
      <c r="BAV111" s="23"/>
      <c r="BAW111" s="23"/>
      <c r="BAX111" s="23"/>
      <c r="BAY111" s="23"/>
      <c r="BAZ111" s="23"/>
      <c r="BBA111" s="23"/>
      <c r="BBB111" s="23"/>
      <c r="BBC111" s="23"/>
      <c r="BBD111" s="23"/>
      <c r="BBE111" s="23"/>
      <c r="BBF111" s="23"/>
      <c r="BBG111" s="23"/>
      <c r="BBH111" s="23"/>
      <c r="BBI111" s="23"/>
      <c r="BBJ111" s="23"/>
      <c r="BBK111" s="23"/>
      <c r="BBL111" s="23"/>
      <c r="BBM111" s="23"/>
      <c r="BBN111" s="23"/>
      <c r="BBO111" s="23"/>
      <c r="BBP111" s="23"/>
      <c r="BBQ111" s="23"/>
      <c r="BBR111" s="23"/>
      <c r="BBS111" s="23"/>
      <c r="BBT111" s="23"/>
      <c r="BBU111" s="23"/>
      <c r="BBV111" s="23"/>
      <c r="BBW111" s="23"/>
      <c r="BBX111" s="23"/>
      <c r="BBY111" s="23"/>
      <c r="BBZ111" s="23"/>
      <c r="BCA111" s="23"/>
      <c r="BCB111" s="23"/>
      <c r="BCC111" s="23"/>
      <c r="BCD111" s="23"/>
      <c r="BCE111" s="23"/>
      <c r="BCF111" s="23"/>
      <c r="BCG111" s="23"/>
      <c r="BCH111" s="23"/>
      <c r="BCI111" s="23"/>
      <c r="BCJ111" s="23"/>
      <c r="BCK111" s="23"/>
      <c r="BCL111" s="23"/>
      <c r="BCM111" s="23"/>
      <c r="BCN111" s="23"/>
      <c r="BCO111" s="23"/>
      <c r="BCP111" s="23"/>
      <c r="BCQ111" s="23"/>
      <c r="BCR111" s="23"/>
      <c r="BCS111" s="23"/>
      <c r="BCT111" s="23"/>
      <c r="BCU111" s="23"/>
      <c r="BCV111" s="23"/>
      <c r="BCW111" s="23"/>
      <c r="BCX111" s="23"/>
      <c r="BCY111" s="23"/>
      <c r="BCZ111" s="23"/>
      <c r="BDA111" s="23"/>
      <c r="BDB111" s="23"/>
      <c r="BDC111" s="23"/>
      <c r="BDD111" s="23"/>
      <c r="BDE111" s="23"/>
      <c r="BDF111" s="23"/>
      <c r="BDG111" s="23"/>
      <c r="BDH111" s="23"/>
      <c r="BDI111" s="23"/>
      <c r="BDJ111" s="23"/>
      <c r="BDK111" s="23"/>
      <c r="BDL111" s="23"/>
      <c r="BDM111" s="23"/>
      <c r="BDN111" s="23"/>
      <c r="BDO111" s="23"/>
      <c r="BDP111" s="23"/>
      <c r="BDQ111" s="23"/>
      <c r="BDR111" s="23"/>
      <c r="BDS111" s="23"/>
      <c r="BDT111" s="23"/>
      <c r="BDU111" s="23"/>
      <c r="BDV111" s="23"/>
      <c r="BDW111" s="23"/>
      <c r="BDX111" s="23"/>
      <c r="BDY111" s="23"/>
      <c r="BDZ111" s="23"/>
      <c r="BEA111" s="23"/>
      <c r="BEB111" s="23"/>
      <c r="BEC111" s="23"/>
      <c r="BED111" s="23"/>
      <c r="BEE111" s="23"/>
      <c r="BEF111" s="23"/>
      <c r="BEG111" s="23"/>
      <c r="BEH111" s="23"/>
      <c r="BEI111" s="23"/>
      <c r="BEJ111" s="23"/>
      <c r="BEK111" s="23"/>
      <c r="BEL111" s="23"/>
      <c r="BEM111" s="23"/>
      <c r="BEN111" s="23"/>
      <c r="BEO111" s="23"/>
      <c r="BEP111" s="23"/>
      <c r="BEQ111" s="23"/>
      <c r="BER111" s="23"/>
      <c r="BES111" s="23"/>
      <c r="BET111" s="23"/>
      <c r="BEU111" s="23"/>
      <c r="BEV111" s="23"/>
      <c r="BEW111" s="23"/>
      <c r="BEX111" s="23"/>
      <c r="BEY111" s="23"/>
      <c r="BEZ111" s="23"/>
      <c r="BFA111" s="23"/>
      <c r="BFB111" s="23"/>
      <c r="BFC111" s="23"/>
      <c r="BFD111" s="23"/>
      <c r="BFE111" s="23"/>
      <c r="BFF111" s="23"/>
      <c r="BFG111" s="23"/>
      <c r="BFH111" s="23"/>
      <c r="BFI111" s="23"/>
      <c r="BFJ111" s="23"/>
      <c r="BFK111" s="23"/>
      <c r="BFL111" s="23"/>
      <c r="BFM111" s="23"/>
      <c r="BFN111" s="23"/>
      <c r="BFO111" s="23"/>
      <c r="BFP111" s="23"/>
      <c r="BFQ111" s="23"/>
      <c r="BFR111" s="23"/>
      <c r="BFS111" s="23"/>
      <c r="BFT111" s="23"/>
      <c r="BFU111" s="23"/>
      <c r="BFV111" s="23"/>
      <c r="BFW111" s="23"/>
      <c r="BFX111" s="23"/>
      <c r="BFY111" s="23"/>
      <c r="BFZ111" s="23"/>
      <c r="BGA111" s="23"/>
      <c r="BGB111" s="23"/>
      <c r="BGC111" s="23"/>
      <c r="BGD111" s="23"/>
      <c r="BGE111" s="23"/>
    </row>
    <row r="112" spans="1:1589" s="22" customFormat="1" ht="34.5" customHeight="1">
      <c r="A112" s="66" t="s">
        <v>32</v>
      </c>
      <c r="B112" s="49"/>
      <c r="C112" s="316" t="s">
        <v>159</v>
      </c>
      <c r="D112" s="313" t="s">
        <v>10</v>
      </c>
      <c r="E112" s="87">
        <v>41640</v>
      </c>
      <c r="F112" s="87">
        <v>42004</v>
      </c>
      <c r="G112" s="93" t="s">
        <v>6</v>
      </c>
      <c r="H112" s="117"/>
      <c r="I112" s="117">
        <v>67743000</v>
      </c>
      <c r="J112" s="117">
        <v>23899035</v>
      </c>
      <c r="K112" s="117"/>
      <c r="L112" s="117"/>
      <c r="M112" s="117">
        <v>67743000</v>
      </c>
      <c r="N112" s="117">
        <v>23899035</v>
      </c>
      <c r="O112" s="117"/>
      <c r="P112" s="117"/>
      <c r="Q112" s="117">
        <v>67743000</v>
      </c>
      <c r="R112" s="117">
        <f>N112</f>
        <v>23899035</v>
      </c>
      <c r="S112" s="117"/>
      <c r="T112" s="188">
        <f>I112-M112</f>
        <v>0</v>
      </c>
      <c r="U112" s="188">
        <f>J112-N112</f>
        <v>0</v>
      </c>
      <c r="V112" s="190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  <c r="IW112" s="11"/>
      <c r="IX112" s="11"/>
      <c r="IY112" s="11"/>
      <c r="IZ112" s="11"/>
      <c r="JA112" s="11"/>
      <c r="JB112" s="11"/>
      <c r="JC112" s="11"/>
      <c r="JD112" s="11"/>
      <c r="JE112" s="11"/>
      <c r="JF112" s="11"/>
      <c r="JG112" s="11"/>
      <c r="JH112" s="11"/>
      <c r="JI112" s="11"/>
      <c r="JJ112" s="11"/>
      <c r="JK112" s="11"/>
      <c r="JL112" s="11"/>
      <c r="JM112" s="11"/>
      <c r="JN112" s="11"/>
      <c r="JO112" s="11"/>
      <c r="JP112" s="11"/>
      <c r="JQ112" s="11"/>
      <c r="JR112" s="11"/>
      <c r="JS112" s="11"/>
      <c r="JT112" s="11"/>
      <c r="JU112" s="11"/>
      <c r="JV112" s="11"/>
      <c r="JW112" s="11"/>
      <c r="JX112" s="11"/>
      <c r="JY112" s="11"/>
      <c r="JZ112" s="11"/>
      <c r="KA112" s="11"/>
      <c r="KB112" s="11"/>
      <c r="KC112" s="11"/>
      <c r="KD112" s="11"/>
      <c r="KE112" s="11"/>
      <c r="KF112" s="11"/>
      <c r="KG112" s="11"/>
      <c r="KH112" s="11"/>
      <c r="KI112" s="11"/>
      <c r="KJ112" s="11"/>
      <c r="KK112" s="11"/>
      <c r="KL112" s="11"/>
      <c r="KM112" s="11"/>
      <c r="KN112" s="11"/>
      <c r="KO112" s="11"/>
      <c r="KP112" s="11"/>
      <c r="KQ112" s="11"/>
      <c r="KR112" s="11"/>
      <c r="KS112" s="11"/>
      <c r="KT112" s="11"/>
      <c r="KU112" s="11"/>
      <c r="KV112" s="11"/>
      <c r="KW112" s="11"/>
      <c r="KX112" s="11"/>
      <c r="KY112" s="11"/>
      <c r="KZ112" s="11"/>
      <c r="LA112" s="11"/>
      <c r="LB112" s="11"/>
      <c r="LC112" s="11"/>
      <c r="LD112" s="11"/>
      <c r="LE112" s="11"/>
      <c r="LF112" s="11"/>
      <c r="LG112" s="11"/>
      <c r="LH112" s="11"/>
      <c r="LI112" s="11"/>
      <c r="LJ112" s="11"/>
      <c r="LK112" s="11"/>
      <c r="LL112" s="11"/>
      <c r="LM112" s="11"/>
      <c r="LN112" s="11"/>
      <c r="LO112" s="11"/>
      <c r="LP112" s="11"/>
      <c r="LQ112" s="11"/>
      <c r="LR112" s="11"/>
      <c r="LS112" s="11"/>
      <c r="LT112" s="11"/>
      <c r="LU112" s="11"/>
      <c r="LV112" s="11"/>
      <c r="LW112" s="11"/>
      <c r="LX112" s="11"/>
      <c r="LY112" s="11"/>
      <c r="LZ112" s="11"/>
      <c r="MA112" s="11"/>
      <c r="MB112" s="11"/>
      <c r="MC112" s="11"/>
      <c r="MD112" s="11"/>
      <c r="ME112" s="11"/>
      <c r="MF112" s="11"/>
      <c r="MG112" s="11"/>
      <c r="MH112" s="11"/>
      <c r="MI112" s="11"/>
      <c r="MJ112" s="11"/>
      <c r="MK112" s="11"/>
      <c r="ML112" s="11"/>
      <c r="MM112" s="11"/>
      <c r="MN112" s="11"/>
      <c r="MO112" s="11"/>
      <c r="MP112" s="11"/>
      <c r="MQ112" s="11"/>
      <c r="MR112" s="11"/>
      <c r="MS112" s="11"/>
      <c r="MT112" s="11"/>
      <c r="MU112" s="11"/>
      <c r="MV112" s="11"/>
      <c r="MW112" s="11"/>
      <c r="MX112" s="11"/>
      <c r="MY112" s="11"/>
      <c r="MZ112" s="11"/>
      <c r="NA112" s="11"/>
      <c r="NB112" s="11"/>
      <c r="NC112" s="11"/>
      <c r="ND112" s="11"/>
      <c r="NE112" s="11"/>
      <c r="NF112" s="11"/>
      <c r="NG112" s="11"/>
      <c r="NH112" s="11"/>
      <c r="NI112" s="11"/>
      <c r="NJ112" s="11"/>
      <c r="NK112" s="11"/>
      <c r="NL112" s="11"/>
      <c r="NM112" s="11"/>
      <c r="NN112" s="11"/>
      <c r="NO112" s="11"/>
      <c r="NP112" s="11"/>
      <c r="NQ112" s="11"/>
      <c r="NR112" s="11"/>
      <c r="NS112" s="11"/>
      <c r="NT112" s="11"/>
      <c r="NU112" s="11"/>
      <c r="NV112" s="11"/>
      <c r="NW112" s="11"/>
      <c r="NX112" s="11"/>
      <c r="NY112" s="11"/>
      <c r="NZ112" s="11"/>
      <c r="OA112" s="11"/>
      <c r="OB112" s="11"/>
      <c r="OC112" s="11"/>
      <c r="OD112" s="11"/>
      <c r="OE112" s="11"/>
      <c r="OF112" s="11"/>
      <c r="OG112" s="11"/>
      <c r="OH112" s="11"/>
      <c r="OI112" s="11"/>
      <c r="OJ112" s="11"/>
      <c r="OK112" s="11"/>
      <c r="OL112" s="11"/>
      <c r="OM112" s="11"/>
      <c r="ON112" s="11"/>
      <c r="OO112" s="11"/>
      <c r="OP112" s="11"/>
      <c r="OQ112" s="11"/>
      <c r="OR112" s="11"/>
      <c r="OS112" s="11"/>
      <c r="OT112" s="11"/>
      <c r="OU112" s="11"/>
      <c r="OV112" s="11"/>
      <c r="OW112" s="11"/>
      <c r="OX112" s="11"/>
      <c r="OY112" s="11"/>
      <c r="OZ112" s="11"/>
      <c r="PA112" s="11"/>
      <c r="PB112" s="11"/>
      <c r="PC112" s="11"/>
      <c r="PD112" s="11"/>
      <c r="PE112" s="11"/>
      <c r="PF112" s="11"/>
      <c r="PG112" s="11"/>
      <c r="PH112" s="11"/>
      <c r="PI112" s="11"/>
      <c r="PJ112" s="11"/>
      <c r="PK112" s="11"/>
      <c r="PL112" s="11"/>
      <c r="PM112" s="11"/>
      <c r="PN112" s="11"/>
      <c r="PO112" s="11"/>
      <c r="PP112" s="11"/>
      <c r="PQ112" s="11"/>
      <c r="PR112" s="11"/>
      <c r="PS112" s="11"/>
      <c r="PT112" s="11"/>
      <c r="PU112" s="11"/>
      <c r="PV112" s="11"/>
      <c r="PW112" s="11"/>
      <c r="PX112" s="11"/>
      <c r="PY112" s="11"/>
      <c r="PZ112" s="11"/>
      <c r="QA112" s="11"/>
      <c r="QB112" s="11"/>
      <c r="QC112" s="11"/>
      <c r="QD112" s="11"/>
      <c r="QE112" s="11"/>
      <c r="QF112" s="11"/>
      <c r="QG112" s="11"/>
      <c r="QH112" s="11"/>
      <c r="QI112" s="11"/>
      <c r="QJ112" s="11"/>
      <c r="QK112" s="11"/>
      <c r="QL112" s="11"/>
      <c r="QM112" s="11"/>
      <c r="QN112" s="11"/>
      <c r="QO112" s="11"/>
      <c r="QP112" s="11"/>
      <c r="QQ112" s="11"/>
      <c r="QR112" s="11"/>
      <c r="QS112" s="11"/>
      <c r="QT112" s="11"/>
      <c r="QU112" s="11"/>
      <c r="QV112" s="11"/>
      <c r="QW112" s="11"/>
      <c r="QX112" s="11"/>
      <c r="QY112" s="11"/>
      <c r="QZ112" s="11"/>
      <c r="RA112" s="11"/>
      <c r="RB112" s="11"/>
      <c r="RC112" s="11"/>
      <c r="RD112" s="11"/>
      <c r="RE112" s="11"/>
      <c r="RF112" s="11"/>
      <c r="RG112" s="11"/>
      <c r="RH112" s="11"/>
      <c r="RI112" s="11"/>
      <c r="RJ112" s="11"/>
      <c r="RK112" s="11"/>
      <c r="RL112" s="11"/>
      <c r="RM112" s="11"/>
      <c r="RN112" s="11"/>
      <c r="RO112" s="11"/>
      <c r="RP112" s="11"/>
      <c r="RQ112" s="11"/>
      <c r="RR112" s="11"/>
      <c r="RS112" s="11"/>
      <c r="RT112" s="11"/>
      <c r="RU112" s="11"/>
      <c r="RV112" s="11"/>
      <c r="RW112" s="11"/>
      <c r="RX112" s="11"/>
      <c r="RY112" s="11"/>
      <c r="RZ112" s="11"/>
      <c r="SA112" s="11"/>
      <c r="SB112" s="11"/>
      <c r="SC112" s="11"/>
      <c r="SD112" s="11"/>
      <c r="SE112" s="11"/>
      <c r="SF112" s="11"/>
      <c r="SG112" s="11"/>
      <c r="SH112" s="11"/>
      <c r="SI112" s="11"/>
      <c r="SJ112" s="11"/>
      <c r="SK112" s="11"/>
      <c r="SL112" s="11"/>
      <c r="SM112" s="11"/>
      <c r="SN112" s="11"/>
      <c r="SO112" s="11"/>
      <c r="SP112" s="11"/>
      <c r="SQ112" s="11"/>
      <c r="SR112" s="11"/>
      <c r="SS112" s="11"/>
      <c r="ST112" s="11"/>
      <c r="SU112" s="11"/>
      <c r="SV112" s="11"/>
      <c r="SW112" s="11"/>
      <c r="SX112" s="11"/>
      <c r="SY112" s="11"/>
      <c r="SZ112" s="11"/>
      <c r="TA112" s="11"/>
      <c r="TB112" s="11"/>
      <c r="TC112" s="11"/>
      <c r="TD112" s="11"/>
      <c r="TE112" s="11"/>
      <c r="TF112" s="11"/>
      <c r="TG112" s="11"/>
      <c r="TH112" s="11"/>
      <c r="TI112" s="11"/>
      <c r="TJ112" s="11"/>
      <c r="TK112" s="11"/>
      <c r="TL112" s="11"/>
      <c r="TM112" s="11"/>
      <c r="TN112" s="11"/>
      <c r="TO112" s="11"/>
      <c r="TP112" s="11"/>
      <c r="TQ112" s="11"/>
      <c r="TR112" s="11"/>
      <c r="TS112" s="11"/>
      <c r="TT112" s="11"/>
      <c r="TU112" s="11"/>
      <c r="TV112" s="11"/>
      <c r="TW112" s="11"/>
      <c r="TX112" s="11"/>
      <c r="TY112" s="11"/>
      <c r="TZ112" s="11"/>
      <c r="UA112" s="11"/>
      <c r="UB112" s="11"/>
      <c r="UC112" s="11"/>
      <c r="UD112" s="11"/>
      <c r="UE112" s="11"/>
      <c r="UF112" s="11"/>
      <c r="UG112" s="11"/>
      <c r="UH112" s="11"/>
      <c r="UI112" s="11"/>
      <c r="UJ112" s="11"/>
      <c r="UK112" s="11"/>
      <c r="UL112" s="11"/>
      <c r="UM112" s="11"/>
      <c r="UN112" s="11"/>
      <c r="UO112" s="11"/>
      <c r="UP112" s="11"/>
      <c r="UQ112" s="11"/>
      <c r="UR112" s="11"/>
      <c r="US112" s="11"/>
      <c r="UT112" s="11"/>
      <c r="UU112" s="11"/>
      <c r="UV112" s="11"/>
      <c r="UW112" s="11"/>
      <c r="UX112" s="11"/>
      <c r="UY112" s="11"/>
      <c r="UZ112" s="11"/>
      <c r="VA112" s="11"/>
      <c r="VB112" s="11"/>
      <c r="VC112" s="11"/>
      <c r="VD112" s="11"/>
      <c r="VE112" s="11"/>
      <c r="VF112" s="11"/>
      <c r="VG112" s="11"/>
      <c r="VH112" s="11"/>
      <c r="VI112" s="11"/>
      <c r="VJ112" s="11"/>
      <c r="VK112" s="11"/>
      <c r="VL112" s="11"/>
      <c r="VM112" s="11"/>
      <c r="VN112" s="11"/>
      <c r="VO112" s="11"/>
      <c r="VP112" s="11"/>
      <c r="VQ112" s="11"/>
      <c r="VR112" s="11"/>
      <c r="VS112" s="11"/>
      <c r="VT112" s="11"/>
      <c r="VU112" s="11"/>
      <c r="VV112" s="11"/>
      <c r="VW112" s="11"/>
      <c r="VX112" s="11"/>
      <c r="VY112" s="11"/>
      <c r="VZ112" s="11"/>
      <c r="WA112" s="11"/>
      <c r="WB112" s="11"/>
      <c r="WC112" s="11"/>
      <c r="WD112" s="11"/>
      <c r="WE112" s="11"/>
      <c r="WF112" s="11"/>
      <c r="WG112" s="11"/>
      <c r="WH112" s="11"/>
      <c r="WI112" s="11"/>
      <c r="WJ112" s="11"/>
      <c r="WK112" s="11"/>
      <c r="WL112" s="11"/>
      <c r="WM112" s="11"/>
      <c r="WN112" s="11"/>
      <c r="WO112" s="11"/>
      <c r="WP112" s="11"/>
      <c r="WQ112" s="11"/>
      <c r="WR112" s="11"/>
      <c r="WS112" s="11"/>
      <c r="WT112" s="11"/>
      <c r="WU112" s="11"/>
      <c r="WV112" s="11"/>
      <c r="WW112" s="11"/>
      <c r="WX112" s="11"/>
      <c r="WY112" s="11"/>
      <c r="WZ112" s="11"/>
      <c r="XA112" s="11"/>
      <c r="XB112" s="11"/>
      <c r="XC112" s="11"/>
      <c r="XD112" s="11"/>
      <c r="XE112" s="11"/>
      <c r="XF112" s="11"/>
      <c r="XG112" s="11"/>
      <c r="XH112" s="11"/>
      <c r="XI112" s="11"/>
      <c r="XJ112" s="11"/>
      <c r="XK112" s="11"/>
      <c r="XL112" s="11"/>
      <c r="XM112" s="11"/>
      <c r="XN112" s="11"/>
      <c r="XO112" s="11"/>
      <c r="XP112" s="11"/>
      <c r="XQ112" s="11"/>
      <c r="XR112" s="11"/>
      <c r="XS112" s="11"/>
      <c r="XT112" s="11"/>
      <c r="XU112" s="11"/>
      <c r="XV112" s="11"/>
      <c r="XW112" s="11"/>
      <c r="XX112" s="11"/>
      <c r="XY112" s="11"/>
      <c r="XZ112" s="11"/>
      <c r="YA112" s="11"/>
      <c r="YB112" s="11"/>
      <c r="YC112" s="11"/>
      <c r="YD112" s="11"/>
      <c r="YE112" s="11"/>
      <c r="YF112" s="11"/>
      <c r="YG112" s="11"/>
      <c r="YH112" s="11"/>
      <c r="YI112" s="11"/>
      <c r="YJ112" s="11"/>
      <c r="YK112" s="11"/>
      <c r="YL112" s="11"/>
      <c r="YM112" s="11"/>
      <c r="YN112" s="11"/>
      <c r="YO112" s="11"/>
      <c r="YP112" s="11"/>
      <c r="YQ112" s="11"/>
      <c r="YR112" s="11"/>
      <c r="YS112" s="11"/>
      <c r="YT112" s="11"/>
      <c r="YU112" s="11"/>
      <c r="YV112" s="11"/>
      <c r="YW112" s="11"/>
      <c r="YX112" s="11"/>
      <c r="YY112" s="11"/>
      <c r="YZ112" s="11"/>
      <c r="ZA112" s="11"/>
      <c r="ZB112" s="11"/>
      <c r="ZC112" s="11"/>
      <c r="ZD112" s="11"/>
      <c r="ZE112" s="11"/>
      <c r="ZF112" s="11"/>
      <c r="ZG112" s="11"/>
      <c r="ZH112" s="11"/>
      <c r="ZI112" s="11"/>
      <c r="ZJ112" s="11"/>
      <c r="ZK112" s="11"/>
      <c r="ZL112" s="11"/>
      <c r="ZM112" s="11"/>
      <c r="ZN112" s="11"/>
      <c r="ZO112" s="11"/>
      <c r="ZP112" s="11"/>
      <c r="ZQ112" s="11"/>
      <c r="ZR112" s="11"/>
      <c r="ZS112" s="11"/>
      <c r="ZT112" s="11"/>
      <c r="ZU112" s="11"/>
      <c r="ZV112" s="11"/>
      <c r="ZW112" s="11"/>
      <c r="ZX112" s="11"/>
      <c r="ZY112" s="11"/>
      <c r="ZZ112" s="11"/>
      <c r="AAA112" s="11"/>
      <c r="AAB112" s="11"/>
      <c r="AAC112" s="11"/>
      <c r="AAD112" s="11"/>
      <c r="AAE112" s="11"/>
      <c r="AAF112" s="11"/>
      <c r="AAG112" s="11"/>
      <c r="AAH112" s="11"/>
      <c r="AAI112" s="11"/>
      <c r="AAJ112" s="11"/>
      <c r="AAK112" s="11"/>
      <c r="AAL112" s="11"/>
      <c r="AAM112" s="11"/>
      <c r="AAN112" s="11"/>
      <c r="AAO112" s="11"/>
      <c r="AAP112" s="11"/>
      <c r="AAQ112" s="11"/>
      <c r="AAR112" s="11"/>
      <c r="AAS112" s="11"/>
      <c r="AAT112" s="11"/>
      <c r="AAU112" s="11"/>
      <c r="AAV112" s="11"/>
      <c r="AAW112" s="11"/>
      <c r="AAX112" s="11"/>
      <c r="AAY112" s="11"/>
      <c r="AAZ112" s="11"/>
      <c r="ABA112" s="11"/>
      <c r="ABB112" s="11"/>
      <c r="ABC112" s="11"/>
      <c r="ABD112" s="11"/>
      <c r="ABE112" s="11"/>
      <c r="ABF112" s="11"/>
      <c r="ABG112" s="11"/>
      <c r="ABH112" s="11"/>
      <c r="ABI112" s="11"/>
      <c r="ABJ112" s="11"/>
      <c r="ABK112" s="11"/>
      <c r="ABL112" s="11"/>
      <c r="ABM112" s="11"/>
      <c r="ABN112" s="11"/>
      <c r="ABO112" s="11"/>
      <c r="ABP112" s="11"/>
      <c r="ABQ112" s="11"/>
      <c r="ABR112" s="11"/>
      <c r="ABS112" s="11"/>
      <c r="ABT112" s="11"/>
      <c r="ABU112" s="11"/>
      <c r="ABV112" s="11"/>
      <c r="ABW112" s="11"/>
      <c r="ABX112" s="11"/>
      <c r="ABY112" s="11"/>
      <c r="ABZ112" s="11"/>
      <c r="ACA112" s="11"/>
      <c r="ACB112" s="11"/>
      <c r="ACC112" s="11"/>
      <c r="ACD112" s="11"/>
      <c r="ACE112" s="11"/>
      <c r="ACF112" s="11"/>
      <c r="ACG112" s="11"/>
      <c r="ACH112" s="11"/>
      <c r="ACI112" s="11"/>
      <c r="ACJ112" s="11"/>
      <c r="ACK112" s="11"/>
      <c r="ACL112" s="11"/>
      <c r="ACM112" s="11"/>
      <c r="ACN112" s="11"/>
      <c r="ACO112" s="11"/>
      <c r="ACP112" s="11"/>
      <c r="ACQ112" s="11"/>
      <c r="ACR112" s="11"/>
      <c r="ACS112" s="11"/>
      <c r="ACT112" s="11"/>
      <c r="ACU112" s="11"/>
      <c r="ACV112" s="11"/>
      <c r="ACW112" s="11"/>
      <c r="ACX112" s="11"/>
      <c r="ACY112" s="11"/>
      <c r="ACZ112" s="11"/>
      <c r="ADA112" s="11"/>
      <c r="ADB112" s="11"/>
      <c r="ADC112" s="11"/>
      <c r="ADD112" s="11"/>
      <c r="ADE112" s="11"/>
      <c r="ADF112" s="11"/>
      <c r="ADG112" s="11"/>
      <c r="ADH112" s="11"/>
      <c r="ADI112" s="11"/>
      <c r="ADJ112" s="11"/>
      <c r="ADK112" s="11"/>
      <c r="ADL112" s="11"/>
      <c r="ADM112" s="11"/>
      <c r="ADN112" s="11"/>
      <c r="ADO112" s="11"/>
      <c r="ADP112" s="11"/>
      <c r="ADQ112" s="11"/>
      <c r="ADR112" s="11"/>
      <c r="ADS112" s="11"/>
      <c r="ADT112" s="11"/>
      <c r="ADU112" s="11"/>
      <c r="ADV112" s="11"/>
      <c r="ADW112" s="11"/>
      <c r="ADX112" s="11"/>
      <c r="ADY112" s="11"/>
      <c r="ADZ112" s="11"/>
      <c r="AEA112" s="11"/>
      <c r="AEB112" s="11"/>
      <c r="AEC112" s="11"/>
      <c r="AED112" s="11"/>
      <c r="AEE112" s="11"/>
      <c r="AEF112" s="11"/>
      <c r="AEG112" s="11"/>
      <c r="AEH112" s="11"/>
      <c r="AEI112" s="11"/>
      <c r="AEJ112" s="11"/>
      <c r="AEK112" s="11"/>
      <c r="AEL112" s="11"/>
      <c r="AEM112" s="11"/>
      <c r="AEN112" s="11"/>
      <c r="AEO112" s="11"/>
      <c r="AEP112" s="11"/>
      <c r="AEQ112" s="11"/>
      <c r="AER112" s="11"/>
      <c r="AES112" s="11"/>
      <c r="AET112" s="11"/>
      <c r="AEU112" s="11"/>
      <c r="AEV112" s="11"/>
      <c r="AEW112" s="11"/>
      <c r="AEX112" s="11"/>
      <c r="AEY112" s="11"/>
      <c r="AEZ112" s="11"/>
      <c r="AFA112" s="11"/>
      <c r="AFB112" s="11"/>
      <c r="AFC112" s="11"/>
      <c r="AFD112" s="11"/>
      <c r="AFE112" s="11"/>
      <c r="AFF112" s="11"/>
      <c r="AFG112" s="11"/>
      <c r="AFH112" s="11"/>
      <c r="AFI112" s="11"/>
      <c r="AFJ112" s="11"/>
      <c r="AFK112" s="11"/>
      <c r="AFL112" s="11"/>
      <c r="AFM112" s="11"/>
      <c r="AFN112" s="11"/>
      <c r="AFO112" s="11"/>
      <c r="AFP112" s="11"/>
      <c r="AFQ112" s="11"/>
      <c r="AFR112" s="11"/>
      <c r="AFS112" s="11"/>
      <c r="AFT112" s="11"/>
      <c r="AFU112" s="11"/>
      <c r="AFV112" s="11"/>
      <c r="AFW112" s="11"/>
      <c r="AFX112" s="11"/>
      <c r="AFY112" s="11"/>
      <c r="AFZ112" s="11"/>
      <c r="AGA112" s="11"/>
      <c r="AGB112" s="11"/>
      <c r="AGC112" s="11"/>
      <c r="AGD112" s="11"/>
      <c r="AGE112" s="11"/>
      <c r="AGF112" s="11"/>
      <c r="AGG112" s="11"/>
      <c r="AGH112" s="11"/>
      <c r="AGI112" s="11"/>
      <c r="AGJ112" s="11"/>
      <c r="AGK112" s="11"/>
      <c r="AGL112" s="11"/>
      <c r="AGM112" s="11"/>
      <c r="AGN112" s="11"/>
      <c r="AGO112" s="11"/>
      <c r="AGP112" s="11"/>
      <c r="AGQ112" s="11"/>
      <c r="AGR112" s="11"/>
      <c r="AGS112" s="11"/>
      <c r="AGT112" s="11"/>
      <c r="AGU112" s="11"/>
      <c r="AGV112" s="11"/>
      <c r="AGW112" s="11"/>
      <c r="AGX112" s="11"/>
      <c r="AGY112" s="11"/>
      <c r="AGZ112" s="11"/>
      <c r="AHA112" s="11"/>
      <c r="AHB112" s="11"/>
      <c r="AHC112" s="11"/>
      <c r="AHD112" s="11"/>
      <c r="AHE112" s="11"/>
      <c r="AHF112" s="11"/>
      <c r="AHG112" s="11"/>
      <c r="AHH112" s="11"/>
      <c r="AHI112" s="11"/>
      <c r="AHJ112" s="11"/>
      <c r="AHK112" s="11"/>
      <c r="AHL112" s="11"/>
      <c r="AHM112" s="11"/>
      <c r="AHN112" s="11"/>
      <c r="AHO112" s="11"/>
      <c r="AHP112" s="11"/>
      <c r="AHQ112" s="11"/>
      <c r="AHR112" s="11"/>
      <c r="AHS112" s="11"/>
      <c r="AHT112" s="11"/>
      <c r="AHU112" s="11"/>
      <c r="AHV112" s="11"/>
      <c r="AHW112" s="11"/>
      <c r="AHX112" s="11"/>
      <c r="AHY112" s="11"/>
      <c r="AHZ112" s="11"/>
      <c r="AIA112" s="11"/>
      <c r="AIB112" s="11"/>
      <c r="AIC112" s="11"/>
      <c r="AID112" s="11"/>
      <c r="AIE112" s="11"/>
      <c r="AIF112" s="11"/>
      <c r="AIG112" s="11"/>
      <c r="AIH112" s="11"/>
      <c r="AII112" s="11"/>
      <c r="AIJ112" s="11"/>
      <c r="AIK112" s="11"/>
      <c r="AIL112" s="11"/>
      <c r="AIM112" s="11"/>
      <c r="AIN112" s="11"/>
      <c r="AIO112" s="11"/>
      <c r="AIP112" s="11"/>
      <c r="AIQ112" s="11"/>
      <c r="AIR112" s="11"/>
      <c r="AIS112" s="11"/>
      <c r="AIT112" s="11"/>
      <c r="AIU112" s="11"/>
      <c r="AIV112" s="11"/>
      <c r="AIW112" s="11"/>
      <c r="AIX112" s="11"/>
      <c r="AIY112" s="11"/>
      <c r="AIZ112" s="11"/>
      <c r="AJA112" s="11"/>
      <c r="AJB112" s="11"/>
      <c r="AJC112" s="11"/>
      <c r="AJD112" s="11"/>
      <c r="AJE112" s="11"/>
      <c r="AJF112" s="11"/>
      <c r="AJG112" s="11"/>
      <c r="AJH112" s="11"/>
      <c r="AJI112" s="11"/>
      <c r="AJJ112" s="11"/>
      <c r="AJK112" s="11"/>
      <c r="AJL112" s="11"/>
      <c r="AJM112" s="11"/>
      <c r="AJN112" s="11"/>
      <c r="AJO112" s="11"/>
      <c r="AJP112" s="11"/>
      <c r="AJQ112" s="11"/>
      <c r="AJR112" s="11"/>
      <c r="AJS112" s="11"/>
      <c r="AJT112" s="11"/>
      <c r="AJU112" s="11"/>
      <c r="AJV112" s="11"/>
      <c r="AJW112" s="11"/>
      <c r="AJX112" s="11"/>
      <c r="AJY112" s="11"/>
      <c r="AJZ112" s="11"/>
      <c r="AKA112" s="11"/>
      <c r="AKB112" s="11"/>
      <c r="AKC112" s="11"/>
      <c r="AKD112" s="11"/>
      <c r="AKE112" s="11"/>
      <c r="AKF112" s="11"/>
      <c r="AKG112" s="11"/>
      <c r="AKH112" s="11"/>
      <c r="AKI112" s="11"/>
      <c r="AKJ112" s="11"/>
      <c r="AKK112" s="11"/>
      <c r="AKL112" s="11"/>
      <c r="AKM112" s="11"/>
      <c r="AKN112" s="11"/>
      <c r="AKO112" s="11"/>
      <c r="AKP112" s="11"/>
      <c r="AKQ112" s="11"/>
      <c r="AKR112" s="11"/>
      <c r="AKS112" s="11"/>
      <c r="AKT112" s="11"/>
      <c r="AKU112" s="11"/>
      <c r="AKV112" s="11"/>
      <c r="AKW112" s="11"/>
      <c r="AKX112" s="11"/>
      <c r="AKY112" s="11"/>
      <c r="AKZ112" s="11"/>
      <c r="ALA112" s="11"/>
      <c r="ALB112" s="11"/>
      <c r="ALC112" s="11"/>
      <c r="ALD112" s="11"/>
      <c r="ALE112" s="11"/>
      <c r="ALF112" s="11"/>
      <c r="ALG112" s="11"/>
      <c r="ALH112" s="11"/>
      <c r="ALI112" s="11"/>
      <c r="ALJ112" s="11"/>
      <c r="ALK112" s="11"/>
      <c r="ALL112" s="11"/>
      <c r="ALM112" s="11"/>
      <c r="ALN112" s="11"/>
      <c r="ALO112" s="11"/>
      <c r="ALP112" s="11"/>
      <c r="ALQ112" s="11"/>
      <c r="ALR112" s="11"/>
      <c r="ALS112" s="11"/>
      <c r="ALT112" s="11"/>
      <c r="ALU112" s="11"/>
      <c r="ALV112" s="11"/>
      <c r="ALW112" s="11"/>
      <c r="ALX112" s="11"/>
      <c r="ALY112" s="11"/>
      <c r="ALZ112" s="11"/>
      <c r="AMA112" s="11"/>
      <c r="AMB112" s="11"/>
      <c r="AMC112" s="11"/>
      <c r="AMD112" s="11"/>
      <c r="AME112" s="11"/>
      <c r="AMF112" s="11"/>
      <c r="AMG112" s="11"/>
      <c r="AMH112" s="11"/>
      <c r="AMI112" s="11"/>
      <c r="AMJ112" s="11"/>
      <c r="AMK112" s="11"/>
      <c r="AML112" s="11"/>
      <c r="AMM112" s="11"/>
      <c r="AMN112" s="11"/>
      <c r="AMO112" s="11"/>
      <c r="AMP112" s="11"/>
      <c r="AMQ112" s="11"/>
      <c r="AMR112" s="11"/>
      <c r="AMS112" s="11"/>
      <c r="AMT112" s="11"/>
      <c r="AMU112" s="11"/>
      <c r="AMV112" s="11"/>
      <c r="AMW112" s="11"/>
      <c r="AMX112" s="11"/>
      <c r="AMY112" s="11"/>
      <c r="AMZ112" s="11"/>
      <c r="ANA112" s="11"/>
      <c r="ANB112" s="11"/>
      <c r="ANC112" s="11"/>
      <c r="AND112" s="11"/>
      <c r="ANE112" s="11"/>
      <c r="ANF112" s="11"/>
      <c r="ANG112" s="11"/>
      <c r="ANH112" s="11"/>
      <c r="ANI112" s="11"/>
      <c r="ANJ112" s="11"/>
      <c r="ANK112" s="11"/>
      <c r="ANL112" s="11"/>
      <c r="ANM112" s="11"/>
      <c r="ANN112" s="11"/>
      <c r="ANO112" s="11"/>
      <c r="ANP112" s="11"/>
      <c r="ANQ112" s="11"/>
      <c r="ANR112" s="11"/>
      <c r="ANS112" s="11"/>
      <c r="ANT112" s="11"/>
      <c r="ANU112" s="11"/>
      <c r="ANV112" s="11"/>
      <c r="ANW112" s="11"/>
      <c r="ANX112" s="11"/>
      <c r="ANY112" s="11"/>
      <c r="ANZ112" s="11"/>
      <c r="AOA112" s="11"/>
      <c r="AOB112" s="11"/>
      <c r="AOC112" s="11"/>
      <c r="AOD112" s="11"/>
      <c r="AOE112" s="11"/>
      <c r="AOF112" s="11"/>
      <c r="AOG112" s="11"/>
      <c r="AOH112" s="11"/>
      <c r="AOI112" s="11"/>
      <c r="AOJ112" s="11"/>
      <c r="AOK112" s="11"/>
      <c r="AOL112" s="11"/>
      <c r="AOM112" s="11"/>
      <c r="AON112" s="11"/>
      <c r="AOO112" s="11"/>
      <c r="AOP112" s="11"/>
      <c r="AOQ112" s="11"/>
      <c r="AOR112" s="11"/>
      <c r="AOS112" s="11"/>
      <c r="AOT112" s="11"/>
      <c r="AOU112" s="11"/>
      <c r="AOV112" s="11"/>
      <c r="AOW112" s="11"/>
      <c r="AOX112" s="11"/>
      <c r="AOY112" s="11"/>
      <c r="AOZ112" s="11"/>
      <c r="APA112" s="11"/>
      <c r="APB112" s="11"/>
      <c r="APC112" s="11"/>
      <c r="APD112" s="11"/>
      <c r="APE112" s="11"/>
      <c r="APF112" s="11"/>
      <c r="APG112" s="11"/>
      <c r="APH112" s="11"/>
      <c r="API112" s="11"/>
      <c r="APJ112" s="11"/>
      <c r="APK112" s="11"/>
      <c r="APL112" s="11"/>
      <c r="APM112" s="11"/>
      <c r="APN112" s="11"/>
      <c r="APO112" s="11"/>
      <c r="APP112" s="11"/>
      <c r="APQ112" s="11"/>
      <c r="APR112" s="11"/>
      <c r="APS112" s="11"/>
      <c r="APT112" s="11"/>
      <c r="APU112" s="11"/>
      <c r="APV112" s="11"/>
      <c r="APW112" s="11"/>
      <c r="APX112" s="11"/>
      <c r="APY112" s="11"/>
      <c r="APZ112" s="11"/>
      <c r="AQA112" s="11"/>
      <c r="AQB112" s="11"/>
      <c r="AQC112" s="11"/>
      <c r="AQD112" s="11"/>
      <c r="AQE112" s="11"/>
      <c r="AQF112" s="11"/>
      <c r="AQG112" s="11"/>
      <c r="AQH112" s="11"/>
      <c r="AQI112" s="11"/>
      <c r="AQJ112" s="11"/>
      <c r="AQK112" s="11"/>
      <c r="AQL112" s="11"/>
      <c r="AQM112" s="11"/>
      <c r="AQN112" s="11"/>
      <c r="AQO112" s="11"/>
      <c r="AQP112" s="11"/>
      <c r="AQQ112" s="11"/>
      <c r="AQR112" s="11"/>
      <c r="AQS112" s="11"/>
      <c r="AQT112" s="11"/>
      <c r="AQU112" s="11"/>
      <c r="AQV112" s="11"/>
      <c r="AQW112" s="11"/>
      <c r="AQX112" s="11"/>
      <c r="AQY112" s="11"/>
      <c r="AQZ112" s="11"/>
      <c r="ARA112" s="11"/>
      <c r="ARB112" s="11"/>
      <c r="ARC112" s="11"/>
      <c r="ARD112" s="11"/>
      <c r="ARE112" s="11"/>
      <c r="ARF112" s="11"/>
      <c r="ARG112" s="11"/>
      <c r="ARH112" s="11"/>
      <c r="ARI112" s="11"/>
      <c r="ARJ112" s="11"/>
      <c r="ARK112" s="11"/>
      <c r="ARL112" s="11"/>
      <c r="ARM112" s="11"/>
      <c r="ARN112" s="11"/>
      <c r="ARO112" s="11"/>
      <c r="ARP112" s="11"/>
      <c r="ARQ112" s="11"/>
      <c r="ARR112" s="11"/>
      <c r="ARS112" s="11"/>
      <c r="ART112" s="11"/>
      <c r="ARU112" s="11"/>
      <c r="ARV112" s="11"/>
      <c r="ARW112" s="11"/>
      <c r="ARX112" s="11"/>
      <c r="ARY112" s="11"/>
      <c r="ARZ112" s="11"/>
      <c r="ASA112" s="11"/>
      <c r="ASB112" s="11"/>
      <c r="ASC112" s="11"/>
      <c r="ASD112" s="11"/>
      <c r="ASE112" s="11"/>
      <c r="ASF112" s="11"/>
      <c r="ASG112" s="11"/>
      <c r="ASH112" s="11"/>
      <c r="ASI112" s="11"/>
      <c r="ASJ112" s="11"/>
      <c r="ASK112" s="11"/>
      <c r="ASL112" s="11"/>
      <c r="ASM112" s="11"/>
      <c r="ASN112" s="11"/>
      <c r="ASO112" s="11"/>
      <c r="ASP112" s="11"/>
      <c r="ASQ112" s="11"/>
      <c r="ASR112" s="11"/>
      <c r="ASS112" s="11"/>
      <c r="AST112" s="11"/>
      <c r="ASU112" s="11"/>
      <c r="ASV112" s="11"/>
      <c r="ASW112" s="11"/>
      <c r="ASX112" s="11"/>
      <c r="ASY112" s="11"/>
      <c r="ASZ112" s="11"/>
      <c r="ATA112" s="11"/>
      <c r="ATB112" s="11"/>
      <c r="ATC112" s="11"/>
      <c r="ATD112" s="11"/>
      <c r="ATE112" s="11"/>
      <c r="ATF112" s="11"/>
      <c r="ATG112" s="11"/>
      <c r="ATH112" s="11"/>
      <c r="ATI112" s="11"/>
      <c r="ATJ112" s="11"/>
      <c r="ATK112" s="11"/>
      <c r="ATL112" s="11"/>
      <c r="ATM112" s="11"/>
      <c r="ATN112" s="11"/>
      <c r="ATO112" s="11"/>
      <c r="ATP112" s="11"/>
      <c r="ATQ112" s="11"/>
      <c r="ATR112" s="11"/>
      <c r="ATS112" s="11"/>
      <c r="ATT112" s="11"/>
      <c r="ATU112" s="11"/>
      <c r="ATV112" s="11"/>
      <c r="ATW112" s="11"/>
      <c r="ATX112" s="11"/>
      <c r="ATY112" s="11"/>
      <c r="ATZ112" s="11"/>
      <c r="AUA112" s="11"/>
      <c r="AUB112" s="11"/>
      <c r="AUC112" s="11"/>
      <c r="AUD112" s="11"/>
      <c r="AUE112" s="11"/>
      <c r="AUF112" s="11"/>
      <c r="AUG112" s="11"/>
      <c r="AUH112" s="11"/>
      <c r="AUI112" s="11"/>
      <c r="AUJ112" s="11"/>
      <c r="AUK112" s="11"/>
      <c r="AUL112" s="11"/>
      <c r="AUM112" s="11"/>
      <c r="AUN112" s="11"/>
      <c r="AUO112" s="11"/>
      <c r="AUP112" s="11"/>
      <c r="AUQ112" s="11"/>
      <c r="AUR112" s="11"/>
      <c r="AUS112" s="11"/>
      <c r="AUT112" s="11"/>
      <c r="AUU112" s="11"/>
      <c r="AUV112" s="11"/>
      <c r="AUW112" s="11"/>
      <c r="AUX112" s="11"/>
      <c r="AUY112" s="11"/>
      <c r="AUZ112" s="11"/>
      <c r="AVA112" s="11"/>
      <c r="AVB112" s="11"/>
      <c r="AVC112" s="11"/>
      <c r="AVD112" s="11"/>
      <c r="AVE112" s="11"/>
      <c r="AVF112" s="11"/>
      <c r="AVG112" s="11"/>
      <c r="AVH112" s="11"/>
      <c r="AVI112" s="11"/>
      <c r="AVJ112" s="11"/>
      <c r="AVK112" s="11"/>
      <c r="AVL112" s="11"/>
      <c r="AVM112" s="11"/>
      <c r="AVN112" s="11"/>
      <c r="AVO112" s="11"/>
      <c r="AVP112" s="11"/>
      <c r="AVQ112" s="11"/>
      <c r="AVR112" s="11"/>
      <c r="AVS112" s="11"/>
      <c r="AVT112" s="11"/>
      <c r="AVU112" s="11"/>
      <c r="AVV112" s="11"/>
      <c r="AVW112" s="11"/>
      <c r="AVX112" s="11"/>
      <c r="AVY112" s="11"/>
      <c r="AVZ112" s="11"/>
      <c r="AWA112" s="11"/>
      <c r="AWB112" s="11"/>
      <c r="AWC112" s="11"/>
      <c r="AWD112" s="11"/>
      <c r="AWE112" s="11"/>
      <c r="AWF112" s="11"/>
      <c r="AWG112" s="11"/>
      <c r="AWH112" s="11"/>
      <c r="AWI112" s="11"/>
      <c r="AWJ112" s="11"/>
      <c r="AWK112" s="11"/>
      <c r="AWL112" s="11"/>
      <c r="AWM112" s="11"/>
      <c r="AWN112" s="11"/>
      <c r="AWO112" s="11"/>
      <c r="AWP112" s="11"/>
      <c r="AWQ112" s="11"/>
      <c r="AWR112" s="11"/>
      <c r="AWS112" s="11"/>
      <c r="AWT112" s="11"/>
      <c r="AWU112" s="11"/>
      <c r="AWV112" s="11"/>
      <c r="AWW112" s="11"/>
      <c r="AWX112" s="11"/>
      <c r="AWY112" s="11"/>
      <c r="AWZ112" s="11"/>
      <c r="AXA112" s="11"/>
      <c r="AXB112" s="11"/>
      <c r="AXC112" s="11"/>
      <c r="AXD112" s="11"/>
      <c r="AXE112" s="11"/>
      <c r="AXF112" s="11"/>
      <c r="AXG112" s="11"/>
      <c r="AXH112" s="11"/>
      <c r="AXI112" s="11"/>
      <c r="AXJ112" s="11"/>
      <c r="AXK112" s="11"/>
      <c r="AXL112" s="11"/>
      <c r="AXM112" s="11"/>
      <c r="AXN112" s="11"/>
      <c r="AXO112" s="11"/>
      <c r="AXP112" s="11"/>
      <c r="AXQ112" s="11"/>
      <c r="AXR112" s="11"/>
      <c r="AXS112" s="11"/>
      <c r="AXT112" s="11"/>
      <c r="AXU112" s="11"/>
      <c r="AXV112" s="11"/>
      <c r="AXW112" s="11"/>
      <c r="AXX112" s="11"/>
      <c r="AXY112" s="11"/>
      <c r="AXZ112" s="11"/>
      <c r="AYA112" s="11"/>
      <c r="AYB112" s="11"/>
      <c r="AYC112" s="11"/>
      <c r="AYD112" s="11"/>
      <c r="AYE112" s="11"/>
      <c r="AYF112" s="11"/>
      <c r="AYG112" s="11"/>
      <c r="AYH112" s="11"/>
      <c r="AYI112" s="11"/>
      <c r="AYJ112" s="11"/>
      <c r="AYK112" s="11"/>
      <c r="AYL112" s="11"/>
      <c r="AYM112" s="11"/>
      <c r="AYN112" s="11"/>
      <c r="AYO112" s="11"/>
      <c r="AYP112" s="11"/>
      <c r="AYQ112" s="11"/>
      <c r="AYR112" s="11"/>
      <c r="AYS112" s="11"/>
      <c r="AYT112" s="11"/>
      <c r="AYU112" s="11"/>
      <c r="AYV112" s="11"/>
      <c r="AYW112" s="11"/>
      <c r="AYX112" s="11"/>
      <c r="AYY112" s="11"/>
      <c r="AYZ112" s="11"/>
      <c r="AZA112" s="11"/>
      <c r="AZB112" s="11"/>
      <c r="AZC112" s="11"/>
      <c r="AZD112" s="11"/>
      <c r="AZE112" s="11"/>
      <c r="AZF112" s="11"/>
      <c r="AZG112" s="11"/>
      <c r="AZH112" s="11"/>
      <c r="AZI112" s="11"/>
      <c r="AZJ112" s="11"/>
      <c r="AZK112" s="11"/>
      <c r="AZL112" s="11"/>
      <c r="AZM112" s="11"/>
      <c r="AZN112" s="11"/>
      <c r="AZO112" s="11"/>
      <c r="AZP112" s="11"/>
      <c r="AZQ112" s="11"/>
      <c r="AZR112" s="11"/>
      <c r="AZS112" s="11"/>
      <c r="AZT112" s="11"/>
      <c r="AZU112" s="11"/>
      <c r="AZV112" s="11"/>
      <c r="AZW112" s="11"/>
      <c r="AZX112" s="11"/>
      <c r="AZY112" s="11"/>
      <c r="AZZ112" s="11"/>
      <c r="BAA112" s="11"/>
      <c r="BAB112" s="11"/>
      <c r="BAC112" s="11"/>
      <c r="BAD112" s="11"/>
      <c r="BAE112" s="11"/>
      <c r="BAF112" s="11"/>
      <c r="BAG112" s="11"/>
      <c r="BAH112" s="11"/>
      <c r="BAI112" s="11"/>
      <c r="BAJ112" s="11"/>
      <c r="BAK112" s="11"/>
      <c r="BAL112" s="11"/>
      <c r="BAM112" s="11"/>
      <c r="BAN112" s="11"/>
      <c r="BAO112" s="11"/>
      <c r="BAP112" s="11"/>
      <c r="BAQ112" s="11"/>
      <c r="BAR112" s="11"/>
      <c r="BAS112" s="11"/>
      <c r="BAT112" s="11"/>
      <c r="BAU112" s="11"/>
      <c r="BAV112" s="11"/>
      <c r="BAW112" s="11"/>
      <c r="BAX112" s="11"/>
      <c r="BAY112" s="11"/>
      <c r="BAZ112" s="11"/>
      <c r="BBA112" s="11"/>
      <c r="BBB112" s="11"/>
      <c r="BBC112" s="11"/>
      <c r="BBD112" s="11"/>
      <c r="BBE112" s="11"/>
      <c r="BBF112" s="11"/>
      <c r="BBG112" s="11"/>
      <c r="BBH112" s="11"/>
      <c r="BBI112" s="11"/>
      <c r="BBJ112" s="11"/>
      <c r="BBK112" s="11"/>
      <c r="BBL112" s="11"/>
      <c r="BBM112" s="11"/>
      <c r="BBN112" s="11"/>
      <c r="BBO112" s="11"/>
      <c r="BBP112" s="11"/>
      <c r="BBQ112" s="11"/>
      <c r="BBR112" s="11"/>
      <c r="BBS112" s="11"/>
      <c r="BBT112" s="11"/>
      <c r="BBU112" s="11"/>
      <c r="BBV112" s="11"/>
      <c r="BBW112" s="11"/>
      <c r="BBX112" s="11"/>
      <c r="BBY112" s="11"/>
      <c r="BBZ112" s="11"/>
      <c r="BCA112" s="11"/>
      <c r="BCB112" s="11"/>
      <c r="BCC112" s="11"/>
      <c r="BCD112" s="11"/>
      <c r="BCE112" s="11"/>
      <c r="BCF112" s="11"/>
      <c r="BCG112" s="11"/>
      <c r="BCH112" s="11"/>
      <c r="BCI112" s="11"/>
      <c r="BCJ112" s="11"/>
      <c r="BCK112" s="11"/>
      <c r="BCL112" s="11"/>
      <c r="BCM112" s="11"/>
      <c r="BCN112" s="11"/>
      <c r="BCO112" s="11"/>
      <c r="BCP112" s="11"/>
      <c r="BCQ112" s="11"/>
      <c r="BCR112" s="11"/>
      <c r="BCS112" s="11"/>
      <c r="BCT112" s="11"/>
      <c r="BCU112" s="11"/>
      <c r="BCV112" s="11"/>
      <c r="BCW112" s="11"/>
      <c r="BCX112" s="11"/>
      <c r="BCY112" s="11"/>
      <c r="BCZ112" s="11"/>
      <c r="BDA112" s="11"/>
      <c r="BDB112" s="11"/>
      <c r="BDC112" s="11"/>
      <c r="BDD112" s="11"/>
      <c r="BDE112" s="11"/>
      <c r="BDF112" s="11"/>
      <c r="BDG112" s="11"/>
      <c r="BDH112" s="11"/>
      <c r="BDI112" s="11"/>
      <c r="BDJ112" s="11"/>
      <c r="BDK112" s="11"/>
      <c r="BDL112" s="11"/>
      <c r="BDM112" s="11"/>
      <c r="BDN112" s="11"/>
      <c r="BDO112" s="11"/>
      <c r="BDP112" s="11"/>
      <c r="BDQ112" s="11"/>
      <c r="BDR112" s="11"/>
      <c r="BDS112" s="11"/>
      <c r="BDT112" s="11"/>
      <c r="BDU112" s="11"/>
      <c r="BDV112" s="11"/>
      <c r="BDW112" s="11"/>
      <c r="BDX112" s="11"/>
      <c r="BDY112" s="11"/>
      <c r="BDZ112" s="11"/>
      <c r="BEA112" s="11"/>
      <c r="BEB112" s="11"/>
      <c r="BEC112" s="11"/>
      <c r="BED112" s="11"/>
      <c r="BEE112" s="11"/>
      <c r="BEF112" s="11"/>
      <c r="BEG112" s="11"/>
      <c r="BEH112" s="11"/>
      <c r="BEI112" s="11"/>
      <c r="BEJ112" s="11"/>
      <c r="BEK112" s="11"/>
      <c r="BEL112" s="11"/>
      <c r="BEM112" s="11"/>
      <c r="BEN112" s="11"/>
      <c r="BEO112" s="11"/>
      <c r="BEP112" s="11"/>
      <c r="BEQ112" s="11"/>
      <c r="BER112" s="11"/>
      <c r="BES112" s="11"/>
      <c r="BET112" s="11"/>
      <c r="BEU112" s="11"/>
      <c r="BEV112" s="11"/>
      <c r="BEW112" s="11"/>
      <c r="BEX112" s="11"/>
      <c r="BEY112" s="11"/>
      <c r="BEZ112" s="11"/>
      <c r="BFA112" s="11"/>
      <c r="BFB112" s="11"/>
      <c r="BFC112" s="11"/>
      <c r="BFD112" s="11"/>
      <c r="BFE112" s="11"/>
      <c r="BFF112" s="11"/>
      <c r="BFG112" s="11"/>
      <c r="BFH112" s="11"/>
      <c r="BFI112" s="11"/>
      <c r="BFJ112" s="11"/>
      <c r="BFK112" s="11"/>
      <c r="BFL112" s="11"/>
      <c r="BFM112" s="11"/>
      <c r="BFN112" s="11"/>
      <c r="BFO112" s="11"/>
      <c r="BFP112" s="11"/>
      <c r="BFQ112" s="11"/>
      <c r="BFR112" s="11"/>
      <c r="BFS112" s="11"/>
      <c r="BFT112" s="11"/>
      <c r="BFU112" s="11"/>
      <c r="BFV112" s="11"/>
      <c r="BFW112" s="11"/>
      <c r="BFX112" s="11"/>
      <c r="BFY112" s="11"/>
      <c r="BFZ112" s="11"/>
      <c r="BGA112" s="11"/>
      <c r="BGB112" s="11"/>
      <c r="BGC112" s="11"/>
      <c r="BGD112" s="11"/>
      <c r="BGE112" s="11"/>
      <c r="BGF112" s="11"/>
      <c r="BGG112" s="11"/>
      <c r="BGH112" s="11"/>
      <c r="BGI112" s="11"/>
      <c r="BGJ112" s="11"/>
      <c r="BGK112" s="11"/>
      <c r="BGL112" s="11"/>
      <c r="BGM112" s="11"/>
      <c r="BGN112" s="11"/>
      <c r="BGO112" s="11"/>
      <c r="BGP112" s="11"/>
      <c r="BGQ112" s="11"/>
      <c r="BGR112" s="11"/>
      <c r="BGS112" s="11"/>
      <c r="BGT112" s="11"/>
      <c r="BGU112" s="11"/>
      <c r="BGV112" s="11"/>
      <c r="BGW112" s="11"/>
      <c r="BGX112" s="11"/>
      <c r="BGY112" s="11"/>
      <c r="BGZ112" s="11"/>
      <c r="BHA112" s="11"/>
      <c r="BHB112" s="11"/>
      <c r="BHC112" s="11"/>
      <c r="BHD112" s="11"/>
      <c r="BHE112" s="11"/>
      <c r="BHF112" s="11"/>
      <c r="BHG112" s="11"/>
      <c r="BHH112" s="11"/>
      <c r="BHI112" s="11"/>
      <c r="BHJ112" s="11"/>
      <c r="BHK112" s="11"/>
      <c r="BHL112" s="11"/>
      <c r="BHM112" s="11"/>
      <c r="BHN112" s="11"/>
      <c r="BHO112" s="11"/>
      <c r="BHP112" s="11"/>
      <c r="BHQ112" s="11"/>
      <c r="BHR112" s="11"/>
      <c r="BHS112" s="11"/>
      <c r="BHT112" s="11"/>
      <c r="BHU112" s="11"/>
      <c r="BHV112" s="11"/>
      <c r="BHW112" s="11"/>
      <c r="BHX112" s="11"/>
      <c r="BHY112" s="11"/>
      <c r="BHZ112" s="11"/>
      <c r="BIA112" s="11"/>
      <c r="BIB112" s="11"/>
      <c r="BIC112" s="11"/>
    </row>
    <row r="113" spans="1:1589" s="22" customFormat="1" ht="32.25" customHeight="1">
      <c r="A113" s="66" t="s">
        <v>33</v>
      </c>
      <c r="B113" s="49"/>
      <c r="C113" s="317"/>
      <c r="D113" s="318"/>
      <c r="E113" s="96" t="s">
        <v>9</v>
      </c>
      <c r="F113" s="96">
        <v>42369</v>
      </c>
      <c r="G113" s="97" t="s">
        <v>7</v>
      </c>
      <c r="H113" s="118"/>
      <c r="I113" s="118">
        <v>77700800</v>
      </c>
      <c r="J113" s="118">
        <v>25621041</v>
      </c>
      <c r="K113" s="117"/>
      <c r="L113" s="119"/>
      <c r="M113" s="117">
        <v>77700800</v>
      </c>
      <c r="N113" s="118">
        <v>25621041</v>
      </c>
      <c r="O113" s="119"/>
      <c r="P113" s="119"/>
      <c r="Q113" s="118">
        <f>M113</f>
        <v>77700800</v>
      </c>
      <c r="R113" s="118">
        <v>25621041</v>
      </c>
      <c r="S113" s="119"/>
      <c r="T113" s="187">
        <f>I113-Q113</f>
        <v>0</v>
      </c>
      <c r="U113" s="187">
        <f>J113-R113</f>
        <v>0</v>
      </c>
      <c r="V113" s="190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  <c r="IW113" s="11"/>
      <c r="IX113" s="11"/>
      <c r="IY113" s="11"/>
      <c r="IZ113" s="11"/>
      <c r="JA113" s="11"/>
      <c r="JB113" s="11"/>
      <c r="JC113" s="11"/>
      <c r="JD113" s="11"/>
      <c r="JE113" s="11"/>
      <c r="JF113" s="11"/>
      <c r="JG113" s="11"/>
      <c r="JH113" s="11"/>
      <c r="JI113" s="11"/>
      <c r="JJ113" s="11"/>
      <c r="JK113" s="11"/>
      <c r="JL113" s="11"/>
      <c r="JM113" s="11"/>
      <c r="JN113" s="11"/>
      <c r="JO113" s="11"/>
      <c r="JP113" s="11"/>
      <c r="JQ113" s="11"/>
      <c r="JR113" s="11"/>
      <c r="JS113" s="11"/>
      <c r="JT113" s="11"/>
      <c r="JU113" s="11"/>
      <c r="JV113" s="11"/>
      <c r="JW113" s="11"/>
      <c r="JX113" s="11"/>
      <c r="JY113" s="11"/>
      <c r="JZ113" s="11"/>
      <c r="KA113" s="11"/>
      <c r="KB113" s="11"/>
      <c r="KC113" s="11"/>
      <c r="KD113" s="11"/>
      <c r="KE113" s="11"/>
      <c r="KF113" s="11"/>
      <c r="KG113" s="11"/>
      <c r="KH113" s="11"/>
      <c r="KI113" s="11"/>
      <c r="KJ113" s="11"/>
      <c r="KK113" s="11"/>
      <c r="KL113" s="11"/>
      <c r="KM113" s="11"/>
      <c r="KN113" s="11"/>
      <c r="KO113" s="11"/>
      <c r="KP113" s="11"/>
      <c r="KQ113" s="11"/>
      <c r="KR113" s="11"/>
      <c r="KS113" s="11"/>
      <c r="KT113" s="11"/>
      <c r="KU113" s="11"/>
      <c r="KV113" s="11"/>
      <c r="KW113" s="11"/>
      <c r="KX113" s="11"/>
      <c r="KY113" s="11"/>
      <c r="KZ113" s="11"/>
      <c r="LA113" s="11"/>
      <c r="LB113" s="11"/>
      <c r="LC113" s="11"/>
      <c r="LD113" s="11"/>
      <c r="LE113" s="11"/>
      <c r="LF113" s="11"/>
      <c r="LG113" s="11"/>
      <c r="LH113" s="11"/>
      <c r="LI113" s="11"/>
      <c r="LJ113" s="11"/>
      <c r="LK113" s="11"/>
      <c r="LL113" s="11"/>
      <c r="LM113" s="11"/>
      <c r="LN113" s="11"/>
      <c r="LO113" s="11"/>
      <c r="LP113" s="11"/>
      <c r="LQ113" s="11"/>
      <c r="LR113" s="11"/>
      <c r="LS113" s="11"/>
      <c r="LT113" s="11"/>
      <c r="LU113" s="11"/>
      <c r="LV113" s="11"/>
      <c r="LW113" s="11"/>
      <c r="LX113" s="11"/>
      <c r="LY113" s="11"/>
      <c r="LZ113" s="11"/>
      <c r="MA113" s="11"/>
      <c r="MB113" s="11"/>
      <c r="MC113" s="11"/>
      <c r="MD113" s="11"/>
      <c r="ME113" s="11"/>
      <c r="MF113" s="11"/>
      <c r="MG113" s="11"/>
      <c r="MH113" s="11"/>
      <c r="MI113" s="11"/>
      <c r="MJ113" s="11"/>
      <c r="MK113" s="11"/>
      <c r="ML113" s="11"/>
      <c r="MM113" s="11"/>
      <c r="MN113" s="11"/>
      <c r="MO113" s="11"/>
      <c r="MP113" s="11"/>
      <c r="MQ113" s="11"/>
      <c r="MR113" s="11"/>
      <c r="MS113" s="11"/>
      <c r="MT113" s="11"/>
      <c r="MU113" s="11"/>
      <c r="MV113" s="11"/>
      <c r="MW113" s="11"/>
      <c r="MX113" s="11"/>
      <c r="MY113" s="11"/>
      <c r="MZ113" s="11"/>
      <c r="NA113" s="11"/>
      <c r="NB113" s="11"/>
      <c r="NC113" s="11"/>
      <c r="ND113" s="11"/>
      <c r="NE113" s="11"/>
      <c r="NF113" s="11"/>
      <c r="NG113" s="11"/>
      <c r="NH113" s="11"/>
      <c r="NI113" s="11"/>
      <c r="NJ113" s="11"/>
      <c r="NK113" s="11"/>
      <c r="NL113" s="11"/>
      <c r="NM113" s="11"/>
      <c r="NN113" s="11"/>
      <c r="NO113" s="11"/>
      <c r="NP113" s="11"/>
      <c r="NQ113" s="11"/>
      <c r="NR113" s="11"/>
      <c r="NS113" s="11"/>
      <c r="NT113" s="11"/>
      <c r="NU113" s="11"/>
      <c r="NV113" s="11"/>
      <c r="NW113" s="11"/>
      <c r="NX113" s="11"/>
      <c r="NY113" s="11"/>
      <c r="NZ113" s="11"/>
      <c r="OA113" s="11"/>
      <c r="OB113" s="11"/>
      <c r="OC113" s="11"/>
      <c r="OD113" s="11"/>
      <c r="OE113" s="11"/>
      <c r="OF113" s="11"/>
      <c r="OG113" s="11"/>
      <c r="OH113" s="11"/>
      <c r="OI113" s="11"/>
      <c r="OJ113" s="11"/>
      <c r="OK113" s="11"/>
      <c r="OL113" s="11"/>
      <c r="OM113" s="11"/>
      <c r="ON113" s="11"/>
      <c r="OO113" s="11"/>
      <c r="OP113" s="11"/>
      <c r="OQ113" s="11"/>
      <c r="OR113" s="11"/>
      <c r="OS113" s="11"/>
      <c r="OT113" s="11"/>
      <c r="OU113" s="11"/>
      <c r="OV113" s="11"/>
      <c r="OW113" s="11"/>
      <c r="OX113" s="11"/>
      <c r="OY113" s="11"/>
      <c r="OZ113" s="11"/>
      <c r="PA113" s="11"/>
      <c r="PB113" s="11"/>
      <c r="PC113" s="11"/>
      <c r="PD113" s="11"/>
      <c r="PE113" s="11"/>
      <c r="PF113" s="11"/>
      <c r="PG113" s="11"/>
      <c r="PH113" s="11"/>
      <c r="PI113" s="11"/>
      <c r="PJ113" s="11"/>
      <c r="PK113" s="11"/>
      <c r="PL113" s="11"/>
      <c r="PM113" s="11"/>
      <c r="PN113" s="11"/>
      <c r="PO113" s="11"/>
      <c r="PP113" s="11"/>
      <c r="PQ113" s="11"/>
      <c r="PR113" s="11"/>
      <c r="PS113" s="11"/>
      <c r="PT113" s="11"/>
      <c r="PU113" s="11"/>
      <c r="PV113" s="11"/>
      <c r="PW113" s="11"/>
      <c r="PX113" s="11"/>
      <c r="PY113" s="11"/>
      <c r="PZ113" s="11"/>
      <c r="QA113" s="11"/>
      <c r="QB113" s="11"/>
      <c r="QC113" s="11"/>
      <c r="QD113" s="11"/>
      <c r="QE113" s="11"/>
      <c r="QF113" s="11"/>
      <c r="QG113" s="11"/>
      <c r="QH113" s="11"/>
      <c r="QI113" s="11"/>
      <c r="QJ113" s="11"/>
      <c r="QK113" s="11"/>
      <c r="QL113" s="11"/>
      <c r="QM113" s="11"/>
      <c r="QN113" s="11"/>
      <c r="QO113" s="11"/>
      <c r="QP113" s="11"/>
      <c r="QQ113" s="11"/>
      <c r="QR113" s="11"/>
      <c r="QS113" s="11"/>
      <c r="QT113" s="11"/>
      <c r="QU113" s="11"/>
      <c r="QV113" s="11"/>
      <c r="QW113" s="11"/>
      <c r="QX113" s="11"/>
      <c r="QY113" s="11"/>
      <c r="QZ113" s="11"/>
      <c r="RA113" s="11"/>
      <c r="RB113" s="11"/>
      <c r="RC113" s="11"/>
      <c r="RD113" s="11"/>
      <c r="RE113" s="11"/>
      <c r="RF113" s="11"/>
      <c r="RG113" s="11"/>
      <c r="RH113" s="11"/>
      <c r="RI113" s="11"/>
      <c r="RJ113" s="11"/>
      <c r="RK113" s="11"/>
      <c r="RL113" s="11"/>
      <c r="RM113" s="11"/>
      <c r="RN113" s="11"/>
      <c r="RO113" s="11"/>
      <c r="RP113" s="11"/>
      <c r="RQ113" s="11"/>
      <c r="RR113" s="11"/>
      <c r="RS113" s="11"/>
      <c r="RT113" s="11"/>
      <c r="RU113" s="11"/>
      <c r="RV113" s="11"/>
      <c r="RW113" s="11"/>
      <c r="RX113" s="11"/>
      <c r="RY113" s="11"/>
      <c r="RZ113" s="11"/>
      <c r="SA113" s="11"/>
      <c r="SB113" s="11"/>
      <c r="SC113" s="11"/>
      <c r="SD113" s="11"/>
      <c r="SE113" s="11"/>
      <c r="SF113" s="11"/>
      <c r="SG113" s="11"/>
      <c r="SH113" s="11"/>
      <c r="SI113" s="11"/>
      <c r="SJ113" s="11"/>
      <c r="SK113" s="11"/>
      <c r="SL113" s="11"/>
      <c r="SM113" s="11"/>
      <c r="SN113" s="11"/>
      <c r="SO113" s="11"/>
      <c r="SP113" s="11"/>
      <c r="SQ113" s="11"/>
      <c r="SR113" s="11"/>
      <c r="SS113" s="11"/>
      <c r="ST113" s="11"/>
      <c r="SU113" s="11"/>
      <c r="SV113" s="11"/>
      <c r="SW113" s="11"/>
      <c r="SX113" s="11"/>
      <c r="SY113" s="11"/>
      <c r="SZ113" s="11"/>
      <c r="TA113" s="11"/>
      <c r="TB113" s="11"/>
      <c r="TC113" s="11"/>
      <c r="TD113" s="11"/>
      <c r="TE113" s="11"/>
      <c r="TF113" s="11"/>
      <c r="TG113" s="11"/>
      <c r="TH113" s="11"/>
      <c r="TI113" s="11"/>
      <c r="TJ113" s="11"/>
      <c r="TK113" s="11"/>
      <c r="TL113" s="11"/>
      <c r="TM113" s="11"/>
      <c r="TN113" s="11"/>
      <c r="TO113" s="11"/>
      <c r="TP113" s="11"/>
      <c r="TQ113" s="11"/>
      <c r="TR113" s="11"/>
      <c r="TS113" s="11"/>
      <c r="TT113" s="11"/>
      <c r="TU113" s="11"/>
      <c r="TV113" s="11"/>
      <c r="TW113" s="11"/>
      <c r="TX113" s="11"/>
      <c r="TY113" s="11"/>
      <c r="TZ113" s="11"/>
      <c r="UA113" s="11"/>
      <c r="UB113" s="11"/>
      <c r="UC113" s="11"/>
      <c r="UD113" s="11"/>
      <c r="UE113" s="11"/>
      <c r="UF113" s="11"/>
      <c r="UG113" s="11"/>
      <c r="UH113" s="11"/>
      <c r="UI113" s="11"/>
      <c r="UJ113" s="11"/>
      <c r="UK113" s="11"/>
      <c r="UL113" s="11"/>
      <c r="UM113" s="11"/>
      <c r="UN113" s="11"/>
      <c r="UO113" s="11"/>
      <c r="UP113" s="11"/>
      <c r="UQ113" s="11"/>
      <c r="UR113" s="11"/>
      <c r="US113" s="11"/>
      <c r="UT113" s="11"/>
      <c r="UU113" s="11"/>
      <c r="UV113" s="11"/>
      <c r="UW113" s="11"/>
      <c r="UX113" s="11"/>
      <c r="UY113" s="11"/>
      <c r="UZ113" s="11"/>
      <c r="VA113" s="11"/>
      <c r="VB113" s="11"/>
      <c r="VC113" s="11"/>
      <c r="VD113" s="11"/>
      <c r="VE113" s="11"/>
      <c r="VF113" s="11"/>
      <c r="VG113" s="11"/>
      <c r="VH113" s="11"/>
      <c r="VI113" s="11"/>
      <c r="VJ113" s="11"/>
      <c r="VK113" s="11"/>
      <c r="VL113" s="11"/>
      <c r="VM113" s="11"/>
      <c r="VN113" s="11"/>
      <c r="VO113" s="11"/>
      <c r="VP113" s="11"/>
      <c r="VQ113" s="11"/>
      <c r="VR113" s="11"/>
      <c r="VS113" s="11"/>
      <c r="VT113" s="11"/>
      <c r="VU113" s="11"/>
      <c r="VV113" s="11"/>
      <c r="VW113" s="11"/>
      <c r="VX113" s="11"/>
      <c r="VY113" s="11"/>
      <c r="VZ113" s="11"/>
      <c r="WA113" s="11"/>
      <c r="WB113" s="11"/>
      <c r="WC113" s="11"/>
      <c r="WD113" s="11"/>
      <c r="WE113" s="11"/>
      <c r="WF113" s="11"/>
      <c r="WG113" s="11"/>
      <c r="WH113" s="11"/>
      <c r="WI113" s="11"/>
      <c r="WJ113" s="11"/>
      <c r="WK113" s="11"/>
      <c r="WL113" s="11"/>
      <c r="WM113" s="11"/>
      <c r="WN113" s="11"/>
      <c r="WO113" s="11"/>
      <c r="WP113" s="11"/>
      <c r="WQ113" s="11"/>
      <c r="WR113" s="11"/>
      <c r="WS113" s="11"/>
      <c r="WT113" s="11"/>
      <c r="WU113" s="11"/>
      <c r="WV113" s="11"/>
      <c r="WW113" s="11"/>
      <c r="WX113" s="11"/>
      <c r="WY113" s="11"/>
      <c r="WZ113" s="11"/>
      <c r="XA113" s="11"/>
      <c r="XB113" s="11"/>
      <c r="XC113" s="11"/>
      <c r="XD113" s="11"/>
      <c r="XE113" s="11"/>
      <c r="XF113" s="11"/>
      <c r="XG113" s="11"/>
      <c r="XH113" s="11"/>
      <c r="XI113" s="11"/>
      <c r="XJ113" s="11"/>
      <c r="XK113" s="11"/>
      <c r="XL113" s="11"/>
      <c r="XM113" s="11"/>
      <c r="XN113" s="11"/>
      <c r="XO113" s="11"/>
      <c r="XP113" s="11"/>
      <c r="XQ113" s="11"/>
      <c r="XR113" s="11"/>
      <c r="XS113" s="11"/>
      <c r="XT113" s="11"/>
      <c r="XU113" s="11"/>
      <c r="XV113" s="11"/>
      <c r="XW113" s="11"/>
      <c r="XX113" s="11"/>
      <c r="XY113" s="11"/>
      <c r="XZ113" s="11"/>
      <c r="YA113" s="11"/>
      <c r="YB113" s="11"/>
      <c r="YC113" s="11"/>
      <c r="YD113" s="11"/>
      <c r="YE113" s="11"/>
      <c r="YF113" s="11"/>
      <c r="YG113" s="11"/>
      <c r="YH113" s="11"/>
      <c r="YI113" s="11"/>
      <c r="YJ113" s="11"/>
      <c r="YK113" s="11"/>
      <c r="YL113" s="11"/>
      <c r="YM113" s="11"/>
      <c r="YN113" s="11"/>
      <c r="YO113" s="11"/>
      <c r="YP113" s="11"/>
      <c r="YQ113" s="11"/>
      <c r="YR113" s="11"/>
      <c r="YS113" s="11"/>
      <c r="YT113" s="11"/>
      <c r="YU113" s="11"/>
      <c r="YV113" s="11"/>
      <c r="YW113" s="11"/>
      <c r="YX113" s="11"/>
      <c r="YY113" s="11"/>
      <c r="YZ113" s="11"/>
      <c r="ZA113" s="11"/>
      <c r="ZB113" s="11"/>
      <c r="ZC113" s="11"/>
      <c r="ZD113" s="11"/>
      <c r="ZE113" s="11"/>
      <c r="ZF113" s="11"/>
      <c r="ZG113" s="11"/>
      <c r="ZH113" s="11"/>
      <c r="ZI113" s="11"/>
      <c r="ZJ113" s="11"/>
      <c r="ZK113" s="11"/>
      <c r="ZL113" s="11"/>
      <c r="ZM113" s="11"/>
      <c r="ZN113" s="11"/>
      <c r="ZO113" s="11"/>
      <c r="ZP113" s="11"/>
      <c r="ZQ113" s="11"/>
      <c r="ZR113" s="11"/>
      <c r="ZS113" s="11"/>
      <c r="ZT113" s="11"/>
      <c r="ZU113" s="11"/>
      <c r="ZV113" s="11"/>
      <c r="ZW113" s="11"/>
      <c r="ZX113" s="11"/>
      <c r="ZY113" s="11"/>
      <c r="ZZ113" s="11"/>
      <c r="AAA113" s="11"/>
      <c r="AAB113" s="11"/>
      <c r="AAC113" s="11"/>
      <c r="AAD113" s="11"/>
      <c r="AAE113" s="11"/>
      <c r="AAF113" s="11"/>
      <c r="AAG113" s="11"/>
      <c r="AAH113" s="11"/>
      <c r="AAI113" s="11"/>
      <c r="AAJ113" s="11"/>
      <c r="AAK113" s="11"/>
      <c r="AAL113" s="11"/>
      <c r="AAM113" s="11"/>
      <c r="AAN113" s="11"/>
      <c r="AAO113" s="11"/>
      <c r="AAP113" s="11"/>
      <c r="AAQ113" s="11"/>
      <c r="AAR113" s="11"/>
      <c r="AAS113" s="11"/>
      <c r="AAT113" s="11"/>
      <c r="AAU113" s="11"/>
      <c r="AAV113" s="11"/>
      <c r="AAW113" s="11"/>
      <c r="AAX113" s="11"/>
      <c r="AAY113" s="11"/>
      <c r="AAZ113" s="11"/>
      <c r="ABA113" s="11"/>
      <c r="ABB113" s="11"/>
      <c r="ABC113" s="11"/>
      <c r="ABD113" s="11"/>
      <c r="ABE113" s="11"/>
      <c r="ABF113" s="11"/>
      <c r="ABG113" s="11"/>
      <c r="ABH113" s="11"/>
      <c r="ABI113" s="11"/>
      <c r="ABJ113" s="11"/>
      <c r="ABK113" s="11"/>
      <c r="ABL113" s="11"/>
      <c r="ABM113" s="11"/>
      <c r="ABN113" s="11"/>
      <c r="ABO113" s="11"/>
      <c r="ABP113" s="11"/>
      <c r="ABQ113" s="11"/>
      <c r="ABR113" s="11"/>
      <c r="ABS113" s="11"/>
      <c r="ABT113" s="11"/>
      <c r="ABU113" s="11"/>
      <c r="ABV113" s="11"/>
      <c r="ABW113" s="11"/>
      <c r="ABX113" s="11"/>
      <c r="ABY113" s="11"/>
      <c r="ABZ113" s="11"/>
      <c r="ACA113" s="11"/>
      <c r="ACB113" s="11"/>
      <c r="ACC113" s="11"/>
      <c r="ACD113" s="11"/>
      <c r="ACE113" s="11"/>
      <c r="ACF113" s="11"/>
      <c r="ACG113" s="11"/>
      <c r="ACH113" s="11"/>
      <c r="ACI113" s="11"/>
      <c r="ACJ113" s="11"/>
      <c r="ACK113" s="11"/>
      <c r="ACL113" s="11"/>
      <c r="ACM113" s="11"/>
      <c r="ACN113" s="11"/>
      <c r="ACO113" s="11"/>
      <c r="ACP113" s="11"/>
      <c r="ACQ113" s="11"/>
      <c r="ACR113" s="11"/>
      <c r="ACS113" s="11"/>
      <c r="ACT113" s="11"/>
      <c r="ACU113" s="11"/>
      <c r="ACV113" s="11"/>
      <c r="ACW113" s="11"/>
      <c r="ACX113" s="11"/>
      <c r="ACY113" s="11"/>
      <c r="ACZ113" s="11"/>
      <c r="ADA113" s="11"/>
      <c r="ADB113" s="11"/>
      <c r="ADC113" s="11"/>
      <c r="ADD113" s="11"/>
      <c r="ADE113" s="11"/>
      <c r="ADF113" s="11"/>
      <c r="ADG113" s="11"/>
      <c r="ADH113" s="11"/>
      <c r="ADI113" s="11"/>
      <c r="ADJ113" s="11"/>
      <c r="ADK113" s="11"/>
      <c r="ADL113" s="11"/>
      <c r="ADM113" s="11"/>
      <c r="ADN113" s="11"/>
      <c r="ADO113" s="11"/>
      <c r="ADP113" s="11"/>
      <c r="ADQ113" s="11"/>
      <c r="ADR113" s="11"/>
      <c r="ADS113" s="11"/>
      <c r="ADT113" s="11"/>
      <c r="ADU113" s="11"/>
      <c r="ADV113" s="11"/>
      <c r="ADW113" s="11"/>
      <c r="ADX113" s="11"/>
      <c r="ADY113" s="11"/>
      <c r="ADZ113" s="11"/>
      <c r="AEA113" s="11"/>
      <c r="AEB113" s="11"/>
      <c r="AEC113" s="11"/>
      <c r="AED113" s="11"/>
      <c r="AEE113" s="11"/>
      <c r="AEF113" s="11"/>
      <c r="AEG113" s="11"/>
      <c r="AEH113" s="11"/>
      <c r="AEI113" s="11"/>
      <c r="AEJ113" s="11"/>
      <c r="AEK113" s="11"/>
      <c r="AEL113" s="11"/>
      <c r="AEM113" s="11"/>
      <c r="AEN113" s="11"/>
      <c r="AEO113" s="11"/>
      <c r="AEP113" s="11"/>
      <c r="AEQ113" s="11"/>
      <c r="AER113" s="11"/>
      <c r="AES113" s="11"/>
      <c r="AET113" s="11"/>
      <c r="AEU113" s="11"/>
      <c r="AEV113" s="11"/>
      <c r="AEW113" s="11"/>
      <c r="AEX113" s="11"/>
      <c r="AEY113" s="11"/>
      <c r="AEZ113" s="11"/>
      <c r="AFA113" s="11"/>
      <c r="AFB113" s="11"/>
      <c r="AFC113" s="11"/>
      <c r="AFD113" s="11"/>
      <c r="AFE113" s="11"/>
      <c r="AFF113" s="11"/>
      <c r="AFG113" s="11"/>
      <c r="AFH113" s="11"/>
      <c r="AFI113" s="11"/>
      <c r="AFJ113" s="11"/>
      <c r="AFK113" s="11"/>
      <c r="AFL113" s="11"/>
      <c r="AFM113" s="11"/>
      <c r="AFN113" s="11"/>
      <c r="AFO113" s="11"/>
      <c r="AFP113" s="11"/>
      <c r="AFQ113" s="11"/>
      <c r="AFR113" s="11"/>
      <c r="AFS113" s="11"/>
      <c r="AFT113" s="11"/>
      <c r="AFU113" s="11"/>
      <c r="AFV113" s="11"/>
      <c r="AFW113" s="11"/>
      <c r="AFX113" s="11"/>
      <c r="AFY113" s="11"/>
      <c r="AFZ113" s="11"/>
      <c r="AGA113" s="11"/>
      <c r="AGB113" s="11"/>
      <c r="AGC113" s="11"/>
      <c r="AGD113" s="11"/>
      <c r="AGE113" s="11"/>
      <c r="AGF113" s="11"/>
      <c r="AGG113" s="11"/>
      <c r="AGH113" s="11"/>
      <c r="AGI113" s="11"/>
      <c r="AGJ113" s="11"/>
      <c r="AGK113" s="11"/>
      <c r="AGL113" s="11"/>
      <c r="AGM113" s="11"/>
      <c r="AGN113" s="11"/>
      <c r="AGO113" s="11"/>
      <c r="AGP113" s="11"/>
      <c r="AGQ113" s="11"/>
      <c r="AGR113" s="11"/>
      <c r="AGS113" s="11"/>
      <c r="AGT113" s="11"/>
      <c r="AGU113" s="11"/>
      <c r="AGV113" s="11"/>
      <c r="AGW113" s="11"/>
      <c r="AGX113" s="11"/>
      <c r="AGY113" s="11"/>
      <c r="AGZ113" s="11"/>
      <c r="AHA113" s="11"/>
      <c r="AHB113" s="11"/>
      <c r="AHC113" s="11"/>
      <c r="AHD113" s="11"/>
      <c r="AHE113" s="11"/>
      <c r="AHF113" s="11"/>
      <c r="AHG113" s="11"/>
      <c r="AHH113" s="11"/>
      <c r="AHI113" s="11"/>
      <c r="AHJ113" s="11"/>
      <c r="AHK113" s="11"/>
      <c r="AHL113" s="11"/>
      <c r="AHM113" s="11"/>
      <c r="AHN113" s="11"/>
      <c r="AHO113" s="11"/>
      <c r="AHP113" s="11"/>
      <c r="AHQ113" s="11"/>
      <c r="AHR113" s="11"/>
      <c r="AHS113" s="11"/>
      <c r="AHT113" s="11"/>
      <c r="AHU113" s="11"/>
      <c r="AHV113" s="11"/>
      <c r="AHW113" s="11"/>
      <c r="AHX113" s="11"/>
      <c r="AHY113" s="11"/>
      <c r="AHZ113" s="11"/>
      <c r="AIA113" s="11"/>
      <c r="AIB113" s="11"/>
      <c r="AIC113" s="11"/>
      <c r="AID113" s="11"/>
      <c r="AIE113" s="11"/>
      <c r="AIF113" s="11"/>
      <c r="AIG113" s="11"/>
      <c r="AIH113" s="11"/>
      <c r="AII113" s="11"/>
      <c r="AIJ113" s="11"/>
      <c r="AIK113" s="11"/>
      <c r="AIL113" s="11"/>
      <c r="AIM113" s="11"/>
      <c r="AIN113" s="11"/>
      <c r="AIO113" s="11"/>
      <c r="AIP113" s="11"/>
      <c r="AIQ113" s="11"/>
      <c r="AIR113" s="11"/>
      <c r="AIS113" s="11"/>
      <c r="AIT113" s="11"/>
      <c r="AIU113" s="11"/>
      <c r="AIV113" s="11"/>
      <c r="AIW113" s="11"/>
      <c r="AIX113" s="11"/>
      <c r="AIY113" s="11"/>
      <c r="AIZ113" s="11"/>
      <c r="AJA113" s="11"/>
      <c r="AJB113" s="11"/>
      <c r="AJC113" s="11"/>
      <c r="AJD113" s="11"/>
      <c r="AJE113" s="11"/>
      <c r="AJF113" s="11"/>
      <c r="AJG113" s="11"/>
      <c r="AJH113" s="11"/>
      <c r="AJI113" s="11"/>
      <c r="AJJ113" s="11"/>
      <c r="AJK113" s="11"/>
      <c r="AJL113" s="11"/>
      <c r="AJM113" s="11"/>
      <c r="AJN113" s="11"/>
      <c r="AJO113" s="11"/>
      <c r="AJP113" s="11"/>
      <c r="AJQ113" s="11"/>
      <c r="AJR113" s="11"/>
      <c r="AJS113" s="11"/>
      <c r="AJT113" s="11"/>
      <c r="AJU113" s="11"/>
      <c r="AJV113" s="11"/>
      <c r="AJW113" s="11"/>
      <c r="AJX113" s="11"/>
      <c r="AJY113" s="11"/>
      <c r="AJZ113" s="11"/>
      <c r="AKA113" s="11"/>
      <c r="AKB113" s="11"/>
      <c r="AKC113" s="11"/>
      <c r="AKD113" s="11"/>
      <c r="AKE113" s="11"/>
      <c r="AKF113" s="11"/>
      <c r="AKG113" s="11"/>
      <c r="AKH113" s="11"/>
      <c r="AKI113" s="11"/>
      <c r="AKJ113" s="11"/>
      <c r="AKK113" s="11"/>
      <c r="AKL113" s="11"/>
      <c r="AKM113" s="11"/>
      <c r="AKN113" s="11"/>
      <c r="AKO113" s="11"/>
      <c r="AKP113" s="11"/>
      <c r="AKQ113" s="11"/>
      <c r="AKR113" s="11"/>
      <c r="AKS113" s="11"/>
      <c r="AKT113" s="11"/>
      <c r="AKU113" s="11"/>
      <c r="AKV113" s="11"/>
      <c r="AKW113" s="11"/>
      <c r="AKX113" s="11"/>
      <c r="AKY113" s="11"/>
      <c r="AKZ113" s="11"/>
      <c r="ALA113" s="11"/>
      <c r="ALB113" s="11"/>
      <c r="ALC113" s="11"/>
      <c r="ALD113" s="11"/>
      <c r="ALE113" s="11"/>
      <c r="ALF113" s="11"/>
      <c r="ALG113" s="11"/>
      <c r="ALH113" s="11"/>
      <c r="ALI113" s="11"/>
      <c r="ALJ113" s="11"/>
      <c r="ALK113" s="11"/>
      <c r="ALL113" s="11"/>
      <c r="ALM113" s="11"/>
      <c r="ALN113" s="11"/>
      <c r="ALO113" s="11"/>
      <c r="ALP113" s="11"/>
      <c r="ALQ113" s="11"/>
      <c r="ALR113" s="11"/>
      <c r="ALS113" s="11"/>
      <c r="ALT113" s="11"/>
      <c r="ALU113" s="11"/>
      <c r="ALV113" s="11"/>
      <c r="ALW113" s="11"/>
      <c r="ALX113" s="11"/>
      <c r="ALY113" s="11"/>
      <c r="ALZ113" s="11"/>
      <c r="AMA113" s="11"/>
      <c r="AMB113" s="11"/>
      <c r="AMC113" s="11"/>
      <c r="AMD113" s="11"/>
      <c r="AME113" s="11"/>
      <c r="AMF113" s="11"/>
      <c r="AMG113" s="11"/>
      <c r="AMH113" s="11"/>
      <c r="AMI113" s="11"/>
      <c r="AMJ113" s="11"/>
      <c r="AMK113" s="11"/>
      <c r="AML113" s="11"/>
      <c r="AMM113" s="11"/>
      <c r="AMN113" s="11"/>
      <c r="AMO113" s="11"/>
      <c r="AMP113" s="11"/>
      <c r="AMQ113" s="11"/>
      <c r="AMR113" s="11"/>
      <c r="AMS113" s="11"/>
      <c r="AMT113" s="11"/>
      <c r="AMU113" s="11"/>
      <c r="AMV113" s="11"/>
      <c r="AMW113" s="11"/>
      <c r="AMX113" s="11"/>
      <c r="AMY113" s="11"/>
      <c r="AMZ113" s="11"/>
      <c r="ANA113" s="11"/>
      <c r="ANB113" s="11"/>
      <c r="ANC113" s="11"/>
      <c r="AND113" s="11"/>
      <c r="ANE113" s="11"/>
      <c r="ANF113" s="11"/>
      <c r="ANG113" s="11"/>
      <c r="ANH113" s="11"/>
      <c r="ANI113" s="11"/>
      <c r="ANJ113" s="11"/>
      <c r="ANK113" s="11"/>
      <c r="ANL113" s="11"/>
      <c r="ANM113" s="11"/>
      <c r="ANN113" s="11"/>
      <c r="ANO113" s="11"/>
      <c r="ANP113" s="11"/>
      <c r="ANQ113" s="11"/>
      <c r="ANR113" s="11"/>
      <c r="ANS113" s="11"/>
      <c r="ANT113" s="11"/>
      <c r="ANU113" s="11"/>
      <c r="ANV113" s="11"/>
      <c r="ANW113" s="11"/>
      <c r="ANX113" s="11"/>
      <c r="ANY113" s="11"/>
      <c r="ANZ113" s="11"/>
      <c r="AOA113" s="11"/>
      <c r="AOB113" s="11"/>
      <c r="AOC113" s="11"/>
      <c r="AOD113" s="11"/>
      <c r="AOE113" s="11"/>
      <c r="AOF113" s="11"/>
      <c r="AOG113" s="11"/>
      <c r="AOH113" s="11"/>
      <c r="AOI113" s="11"/>
      <c r="AOJ113" s="11"/>
      <c r="AOK113" s="11"/>
      <c r="AOL113" s="11"/>
      <c r="AOM113" s="11"/>
      <c r="AON113" s="11"/>
      <c r="AOO113" s="11"/>
      <c r="AOP113" s="11"/>
      <c r="AOQ113" s="11"/>
      <c r="AOR113" s="11"/>
      <c r="AOS113" s="11"/>
      <c r="AOT113" s="11"/>
      <c r="AOU113" s="11"/>
      <c r="AOV113" s="11"/>
      <c r="AOW113" s="11"/>
      <c r="AOX113" s="11"/>
      <c r="AOY113" s="11"/>
      <c r="AOZ113" s="11"/>
      <c r="APA113" s="11"/>
      <c r="APB113" s="11"/>
      <c r="APC113" s="11"/>
      <c r="APD113" s="11"/>
      <c r="APE113" s="11"/>
      <c r="APF113" s="11"/>
      <c r="APG113" s="11"/>
      <c r="APH113" s="11"/>
      <c r="API113" s="11"/>
      <c r="APJ113" s="11"/>
      <c r="APK113" s="11"/>
      <c r="APL113" s="11"/>
      <c r="APM113" s="11"/>
      <c r="APN113" s="11"/>
      <c r="APO113" s="11"/>
      <c r="APP113" s="11"/>
      <c r="APQ113" s="11"/>
      <c r="APR113" s="11"/>
      <c r="APS113" s="11"/>
      <c r="APT113" s="11"/>
      <c r="APU113" s="11"/>
      <c r="APV113" s="11"/>
      <c r="APW113" s="11"/>
      <c r="APX113" s="11"/>
      <c r="APY113" s="11"/>
      <c r="APZ113" s="11"/>
      <c r="AQA113" s="11"/>
      <c r="AQB113" s="11"/>
      <c r="AQC113" s="11"/>
      <c r="AQD113" s="11"/>
      <c r="AQE113" s="11"/>
      <c r="AQF113" s="11"/>
      <c r="AQG113" s="11"/>
      <c r="AQH113" s="11"/>
      <c r="AQI113" s="11"/>
      <c r="AQJ113" s="11"/>
      <c r="AQK113" s="11"/>
      <c r="AQL113" s="11"/>
      <c r="AQM113" s="11"/>
      <c r="AQN113" s="11"/>
      <c r="AQO113" s="11"/>
      <c r="AQP113" s="11"/>
      <c r="AQQ113" s="11"/>
      <c r="AQR113" s="11"/>
      <c r="AQS113" s="11"/>
      <c r="AQT113" s="11"/>
      <c r="AQU113" s="11"/>
      <c r="AQV113" s="11"/>
      <c r="AQW113" s="11"/>
      <c r="AQX113" s="11"/>
      <c r="AQY113" s="11"/>
      <c r="AQZ113" s="11"/>
      <c r="ARA113" s="11"/>
      <c r="ARB113" s="11"/>
      <c r="ARC113" s="11"/>
      <c r="ARD113" s="11"/>
      <c r="ARE113" s="11"/>
      <c r="ARF113" s="11"/>
      <c r="ARG113" s="11"/>
      <c r="ARH113" s="11"/>
      <c r="ARI113" s="11"/>
      <c r="ARJ113" s="11"/>
      <c r="ARK113" s="11"/>
      <c r="ARL113" s="11"/>
      <c r="ARM113" s="11"/>
      <c r="ARN113" s="11"/>
      <c r="ARO113" s="11"/>
      <c r="ARP113" s="11"/>
      <c r="ARQ113" s="11"/>
      <c r="ARR113" s="11"/>
      <c r="ARS113" s="11"/>
      <c r="ART113" s="11"/>
      <c r="ARU113" s="11"/>
      <c r="ARV113" s="11"/>
      <c r="ARW113" s="11"/>
      <c r="ARX113" s="11"/>
      <c r="ARY113" s="11"/>
      <c r="ARZ113" s="11"/>
      <c r="ASA113" s="11"/>
      <c r="ASB113" s="11"/>
      <c r="ASC113" s="11"/>
      <c r="ASD113" s="11"/>
      <c r="ASE113" s="11"/>
      <c r="ASF113" s="11"/>
      <c r="ASG113" s="11"/>
      <c r="ASH113" s="11"/>
      <c r="ASI113" s="11"/>
      <c r="ASJ113" s="11"/>
      <c r="ASK113" s="11"/>
      <c r="ASL113" s="11"/>
      <c r="ASM113" s="11"/>
      <c r="ASN113" s="11"/>
      <c r="ASO113" s="11"/>
      <c r="ASP113" s="11"/>
      <c r="ASQ113" s="11"/>
      <c r="ASR113" s="11"/>
      <c r="ASS113" s="11"/>
      <c r="AST113" s="11"/>
      <c r="ASU113" s="11"/>
      <c r="ASV113" s="11"/>
      <c r="ASW113" s="11"/>
      <c r="ASX113" s="11"/>
      <c r="ASY113" s="11"/>
      <c r="ASZ113" s="11"/>
      <c r="ATA113" s="11"/>
      <c r="ATB113" s="11"/>
      <c r="ATC113" s="11"/>
      <c r="ATD113" s="11"/>
      <c r="ATE113" s="11"/>
      <c r="ATF113" s="11"/>
      <c r="ATG113" s="11"/>
      <c r="ATH113" s="11"/>
      <c r="ATI113" s="11"/>
      <c r="ATJ113" s="11"/>
      <c r="ATK113" s="11"/>
      <c r="ATL113" s="11"/>
      <c r="ATM113" s="11"/>
      <c r="ATN113" s="11"/>
      <c r="ATO113" s="11"/>
      <c r="ATP113" s="11"/>
      <c r="ATQ113" s="11"/>
      <c r="ATR113" s="11"/>
      <c r="ATS113" s="11"/>
      <c r="ATT113" s="11"/>
      <c r="ATU113" s="11"/>
      <c r="ATV113" s="11"/>
      <c r="ATW113" s="11"/>
      <c r="ATX113" s="11"/>
      <c r="ATY113" s="11"/>
      <c r="ATZ113" s="11"/>
      <c r="AUA113" s="11"/>
      <c r="AUB113" s="11"/>
      <c r="AUC113" s="11"/>
      <c r="AUD113" s="11"/>
      <c r="AUE113" s="11"/>
      <c r="AUF113" s="11"/>
      <c r="AUG113" s="11"/>
      <c r="AUH113" s="11"/>
      <c r="AUI113" s="11"/>
      <c r="AUJ113" s="11"/>
      <c r="AUK113" s="11"/>
      <c r="AUL113" s="11"/>
      <c r="AUM113" s="11"/>
      <c r="AUN113" s="11"/>
      <c r="AUO113" s="11"/>
      <c r="AUP113" s="11"/>
      <c r="AUQ113" s="11"/>
      <c r="AUR113" s="11"/>
      <c r="AUS113" s="11"/>
      <c r="AUT113" s="11"/>
      <c r="AUU113" s="11"/>
      <c r="AUV113" s="11"/>
      <c r="AUW113" s="11"/>
      <c r="AUX113" s="11"/>
      <c r="AUY113" s="11"/>
      <c r="AUZ113" s="11"/>
      <c r="AVA113" s="11"/>
      <c r="AVB113" s="11"/>
      <c r="AVC113" s="11"/>
      <c r="AVD113" s="11"/>
      <c r="AVE113" s="11"/>
      <c r="AVF113" s="11"/>
      <c r="AVG113" s="11"/>
      <c r="AVH113" s="11"/>
      <c r="AVI113" s="11"/>
      <c r="AVJ113" s="11"/>
      <c r="AVK113" s="11"/>
      <c r="AVL113" s="11"/>
      <c r="AVM113" s="11"/>
      <c r="AVN113" s="11"/>
      <c r="AVO113" s="11"/>
      <c r="AVP113" s="11"/>
      <c r="AVQ113" s="11"/>
      <c r="AVR113" s="11"/>
      <c r="AVS113" s="11"/>
      <c r="AVT113" s="11"/>
      <c r="AVU113" s="11"/>
      <c r="AVV113" s="11"/>
      <c r="AVW113" s="11"/>
      <c r="AVX113" s="11"/>
      <c r="AVY113" s="11"/>
      <c r="AVZ113" s="11"/>
      <c r="AWA113" s="11"/>
      <c r="AWB113" s="11"/>
      <c r="AWC113" s="11"/>
      <c r="AWD113" s="11"/>
      <c r="AWE113" s="11"/>
      <c r="AWF113" s="11"/>
      <c r="AWG113" s="11"/>
      <c r="AWH113" s="11"/>
      <c r="AWI113" s="11"/>
      <c r="AWJ113" s="11"/>
      <c r="AWK113" s="11"/>
      <c r="AWL113" s="11"/>
      <c r="AWM113" s="11"/>
      <c r="AWN113" s="11"/>
      <c r="AWO113" s="11"/>
      <c r="AWP113" s="11"/>
      <c r="AWQ113" s="11"/>
      <c r="AWR113" s="11"/>
      <c r="AWS113" s="11"/>
      <c r="AWT113" s="11"/>
      <c r="AWU113" s="11"/>
      <c r="AWV113" s="11"/>
      <c r="AWW113" s="11"/>
      <c r="AWX113" s="11"/>
      <c r="AWY113" s="11"/>
      <c r="AWZ113" s="11"/>
      <c r="AXA113" s="11"/>
      <c r="AXB113" s="11"/>
      <c r="AXC113" s="11"/>
      <c r="AXD113" s="11"/>
      <c r="AXE113" s="11"/>
      <c r="AXF113" s="11"/>
      <c r="AXG113" s="11"/>
      <c r="AXH113" s="11"/>
      <c r="AXI113" s="11"/>
      <c r="AXJ113" s="11"/>
      <c r="AXK113" s="11"/>
      <c r="AXL113" s="11"/>
      <c r="AXM113" s="11"/>
      <c r="AXN113" s="11"/>
      <c r="AXO113" s="11"/>
      <c r="AXP113" s="11"/>
      <c r="AXQ113" s="11"/>
      <c r="AXR113" s="11"/>
      <c r="AXS113" s="11"/>
      <c r="AXT113" s="11"/>
      <c r="AXU113" s="11"/>
      <c r="AXV113" s="11"/>
      <c r="AXW113" s="11"/>
      <c r="AXX113" s="11"/>
      <c r="AXY113" s="11"/>
      <c r="AXZ113" s="11"/>
      <c r="AYA113" s="11"/>
      <c r="AYB113" s="11"/>
      <c r="AYC113" s="11"/>
      <c r="AYD113" s="11"/>
      <c r="AYE113" s="11"/>
      <c r="AYF113" s="11"/>
      <c r="AYG113" s="11"/>
      <c r="AYH113" s="11"/>
      <c r="AYI113" s="11"/>
      <c r="AYJ113" s="11"/>
      <c r="AYK113" s="11"/>
      <c r="AYL113" s="11"/>
      <c r="AYM113" s="11"/>
      <c r="AYN113" s="11"/>
      <c r="AYO113" s="11"/>
      <c r="AYP113" s="11"/>
      <c r="AYQ113" s="11"/>
      <c r="AYR113" s="11"/>
      <c r="AYS113" s="11"/>
      <c r="AYT113" s="11"/>
      <c r="AYU113" s="11"/>
      <c r="AYV113" s="11"/>
      <c r="AYW113" s="11"/>
      <c r="AYX113" s="11"/>
      <c r="AYY113" s="11"/>
      <c r="AYZ113" s="11"/>
      <c r="AZA113" s="11"/>
      <c r="AZB113" s="11"/>
      <c r="AZC113" s="11"/>
      <c r="AZD113" s="11"/>
      <c r="AZE113" s="11"/>
      <c r="AZF113" s="11"/>
      <c r="AZG113" s="11"/>
      <c r="AZH113" s="11"/>
      <c r="AZI113" s="11"/>
      <c r="AZJ113" s="11"/>
      <c r="AZK113" s="11"/>
      <c r="AZL113" s="11"/>
      <c r="AZM113" s="11"/>
      <c r="AZN113" s="11"/>
      <c r="AZO113" s="11"/>
      <c r="AZP113" s="11"/>
      <c r="AZQ113" s="11"/>
      <c r="AZR113" s="11"/>
      <c r="AZS113" s="11"/>
      <c r="AZT113" s="11"/>
      <c r="AZU113" s="11"/>
      <c r="AZV113" s="11"/>
      <c r="AZW113" s="11"/>
      <c r="AZX113" s="11"/>
      <c r="AZY113" s="11"/>
      <c r="AZZ113" s="11"/>
      <c r="BAA113" s="11"/>
      <c r="BAB113" s="11"/>
      <c r="BAC113" s="11"/>
      <c r="BAD113" s="11"/>
      <c r="BAE113" s="11"/>
      <c r="BAF113" s="11"/>
      <c r="BAG113" s="11"/>
      <c r="BAH113" s="11"/>
      <c r="BAI113" s="11"/>
      <c r="BAJ113" s="11"/>
      <c r="BAK113" s="11"/>
      <c r="BAL113" s="11"/>
      <c r="BAM113" s="11"/>
      <c r="BAN113" s="11"/>
      <c r="BAO113" s="11"/>
      <c r="BAP113" s="11"/>
      <c r="BAQ113" s="11"/>
      <c r="BAR113" s="11"/>
      <c r="BAS113" s="11"/>
      <c r="BAT113" s="11"/>
      <c r="BAU113" s="11"/>
      <c r="BAV113" s="11"/>
      <c r="BAW113" s="11"/>
      <c r="BAX113" s="11"/>
      <c r="BAY113" s="11"/>
      <c r="BAZ113" s="11"/>
      <c r="BBA113" s="11"/>
      <c r="BBB113" s="11"/>
      <c r="BBC113" s="11"/>
      <c r="BBD113" s="11"/>
      <c r="BBE113" s="11"/>
      <c r="BBF113" s="11"/>
      <c r="BBG113" s="11"/>
      <c r="BBH113" s="11"/>
      <c r="BBI113" s="11"/>
      <c r="BBJ113" s="11"/>
      <c r="BBK113" s="11"/>
      <c r="BBL113" s="11"/>
      <c r="BBM113" s="11"/>
      <c r="BBN113" s="11"/>
      <c r="BBO113" s="11"/>
      <c r="BBP113" s="11"/>
      <c r="BBQ113" s="11"/>
      <c r="BBR113" s="11"/>
      <c r="BBS113" s="11"/>
      <c r="BBT113" s="11"/>
      <c r="BBU113" s="11"/>
      <c r="BBV113" s="11"/>
      <c r="BBW113" s="11"/>
      <c r="BBX113" s="11"/>
      <c r="BBY113" s="11"/>
      <c r="BBZ113" s="11"/>
      <c r="BCA113" s="11"/>
      <c r="BCB113" s="11"/>
      <c r="BCC113" s="11"/>
      <c r="BCD113" s="11"/>
      <c r="BCE113" s="11"/>
      <c r="BCF113" s="11"/>
      <c r="BCG113" s="11"/>
      <c r="BCH113" s="11"/>
      <c r="BCI113" s="11"/>
      <c r="BCJ113" s="11"/>
      <c r="BCK113" s="11"/>
      <c r="BCL113" s="11"/>
      <c r="BCM113" s="11"/>
      <c r="BCN113" s="11"/>
      <c r="BCO113" s="11"/>
      <c r="BCP113" s="11"/>
      <c r="BCQ113" s="11"/>
      <c r="BCR113" s="11"/>
      <c r="BCS113" s="11"/>
      <c r="BCT113" s="11"/>
      <c r="BCU113" s="11"/>
      <c r="BCV113" s="11"/>
      <c r="BCW113" s="11"/>
      <c r="BCX113" s="11"/>
      <c r="BCY113" s="11"/>
      <c r="BCZ113" s="11"/>
      <c r="BDA113" s="11"/>
      <c r="BDB113" s="11"/>
      <c r="BDC113" s="11"/>
      <c r="BDD113" s="11"/>
      <c r="BDE113" s="11"/>
      <c r="BDF113" s="11"/>
      <c r="BDG113" s="11"/>
      <c r="BDH113" s="11"/>
      <c r="BDI113" s="11"/>
      <c r="BDJ113" s="11"/>
      <c r="BDK113" s="11"/>
      <c r="BDL113" s="11"/>
      <c r="BDM113" s="11"/>
      <c r="BDN113" s="11"/>
      <c r="BDO113" s="11"/>
      <c r="BDP113" s="11"/>
      <c r="BDQ113" s="11"/>
      <c r="BDR113" s="11"/>
      <c r="BDS113" s="11"/>
      <c r="BDT113" s="11"/>
      <c r="BDU113" s="11"/>
      <c r="BDV113" s="11"/>
      <c r="BDW113" s="11"/>
      <c r="BDX113" s="11"/>
      <c r="BDY113" s="11"/>
      <c r="BDZ113" s="11"/>
      <c r="BEA113" s="11"/>
      <c r="BEB113" s="11"/>
      <c r="BEC113" s="11"/>
      <c r="BED113" s="11"/>
      <c r="BEE113" s="11"/>
      <c r="BEF113" s="11"/>
      <c r="BEG113" s="11"/>
      <c r="BEH113" s="11"/>
      <c r="BEI113" s="11"/>
      <c r="BEJ113" s="11"/>
      <c r="BEK113" s="11"/>
      <c r="BEL113" s="11"/>
      <c r="BEM113" s="11"/>
      <c r="BEN113" s="11"/>
      <c r="BEO113" s="11"/>
      <c r="BEP113" s="11"/>
      <c r="BEQ113" s="11"/>
      <c r="BER113" s="11"/>
      <c r="BES113" s="11"/>
      <c r="BET113" s="11"/>
      <c r="BEU113" s="11"/>
      <c r="BEV113" s="11"/>
      <c r="BEW113" s="11"/>
      <c r="BEX113" s="11"/>
      <c r="BEY113" s="11"/>
      <c r="BEZ113" s="11"/>
      <c r="BFA113" s="11"/>
      <c r="BFB113" s="11"/>
      <c r="BFC113" s="11"/>
      <c r="BFD113" s="11"/>
      <c r="BFE113" s="11"/>
      <c r="BFF113" s="11"/>
      <c r="BFG113" s="11"/>
      <c r="BFH113" s="11"/>
      <c r="BFI113" s="11"/>
      <c r="BFJ113" s="11"/>
      <c r="BFK113" s="11"/>
      <c r="BFL113" s="11"/>
      <c r="BFM113" s="11"/>
      <c r="BFN113" s="11"/>
      <c r="BFO113" s="11"/>
      <c r="BFP113" s="11"/>
      <c r="BFQ113" s="11"/>
      <c r="BFR113" s="11"/>
      <c r="BFS113" s="11"/>
      <c r="BFT113" s="11"/>
      <c r="BFU113" s="11"/>
      <c r="BFV113" s="11"/>
      <c r="BFW113" s="11"/>
      <c r="BFX113" s="11"/>
      <c r="BFY113" s="11"/>
      <c r="BFZ113" s="11"/>
      <c r="BGA113" s="11"/>
      <c r="BGB113" s="11"/>
      <c r="BGC113" s="11"/>
      <c r="BGD113" s="11"/>
      <c r="BGE113" s="11"/>
      <c r="BGF113" s="11"/>
      <c r="BGG113" s="11"/>
      <c r="BGH113" s="11"/>
      <c r="BGI113" s="11"/>
      <c r="BGJ113" s="11"/>
      <c r="BGK113" s="11"/>
      <c r="BGL113" s="11"/>
      <c r="BGM113" s="11"/>
      <c r="BGN113" s="11"/>
      <c r="BGO113" s="11"/>
      <c r="BGP113" s="11"/>
      <c r="BGQ113" s="11"/>
      <c r="BGR113" s="11"/>
      <c r="BGS113" s="11"/>
      <c r="BGT113" s="11"/>
      <c r="BGU113" s="11"/>
      <c r="BGV113" s="11"/>
      <c r="BGW113" s="11"/>
      <c r="BGX113" s="11"/>
      <c r="BGY113" s="11"/>
      <c r="BGZ113" s="11"/>
      <c r="BHA113" s="11"/>
      <c r="BHB113" s="11"/>
      <c r="BHC113" s="11"/>
      <c r="BHD113" s="11"/>
      <c r="BHE113" s="11"/>
      <c r="BHF113" s="11"/>
      <c r="BHG113" s="11"/>
      <c r="BHH113" s="11"/>
      <c r="BHI113" s="11"/>
      <c r="BHJ113" s="11"/>
      <c r="BHK113" s="11"/>
      <c r="BHL113" s="11"/>
      <c r="BHM113" s="11"/>
      <c r="BHN113" s="11"/>
      <c r="BHO113" s="11"/>
      <c r="BHP113" s="11"/>
      <c r="BHQ113" s="11"/>
      <c r="BHR113" s="11"/>
      <c r="BHS113" s="11"/>
      <c r="BHT113" s="11"/>
      <c r="BHU113" s="11"/>
      <c r="BHV113" s="11"/>
      <c r="BHW113" s="11"/>
      <c r="BHX113" s="11"/>
      <c r="BHY113" s="11"/>
      <c r="BHZ113" s="11"/>
      <c r="BIA113" s="11"/>
      <c r="BIB113" s="11"/>
      <c r="BIC113" s="11"/>
    </row>
    <row r="114" spans="1:1589" s="22" customFormat="1" ht="51" customHeight="1">
      <c r="A114" s="169" t="s">
        <v>152</v>
      </c>
      <c r="B114" s="49">
        <v>5210209</v>
      </c>
      <c r="C114" s="317"/>
      <c r="D114" s="318"/>
      <c r="E114" s="197">
        <v>42370</v>
      </c>
      <c r="F114" s="197">
        <v>42735</v>
      </c>
      <c r="G114" s="93" t="s">
        <v>8</v>
      </c>
      <c r="H114" s="119"/>
      <c r="I114" s="121">
        <f>83880600+2974700</f>
        <v>86855300</v>
      </c>
      <c r="J114" s="121">
        <f>24115107-32000</f>
        <v>24083107</v>
      </c>
      <c r="K114" s="117"/>
      <c r="L114" s="119"/>
      <c r="M114" s="117">
        <v>86855300</v>
      </c>
      <c r="N114" s="118">
        <v>24083107</v>
      </c>
      <c r="O114" s="119"/>
      <c r="P114" s="119"/>
      <c r="Q114" s="118">
        <v>86855300</v>
      </c>
      <c r="R114" s="118">
        <v>24083107</v>
      </c>
      <c r="S114" s="119"/>
      <c r="T114" s="187">
        <f>I114-Q114</f>
        <v>0</v>
      </c>
      <c r="U114" s="187">
        <f>J114-R114</f>
        <v>0</v>
      </c>
      <c r="V114" s="190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  <c r="IW114" s="11"/>
      <c r="IX114" s="11"/>
      <c r="IY114" s="11"/>
      <c r="IZ114" s="11"/>
      <c r="JA114" s="11"/>
      <c r="JB114" s="11"/>
      <c r="JC114" s="11"/>
      <c r="JD114" s="11"/>
      <c r="JE114" s="11"/>
      <c r="JF114" s="11"/>
      <c r="JG114" s="11"/>
      <c r="JH114" s="11"/>
      <c r="JI114" s="11"/>
      <c r="JJ114" s="11"/>
      <c r="JK114" s="11"/>
      <c r="JL114" s="11"/>
      <c r="JM114" s="11"/>
      <c r="JN114" s="11"/>
      <c r="JO114" s="11"/>
      <c r="JP114" s="11"/>
      <c r="JQ114" s="11"/>
      <c r="JR114" s="11"/>
      <c r="JS114" s="11"/>
      <c r="JT114" s="11"/>
      <c r="JU114" s="11"/>
      <c r="JV114" s="11"/>
      <c r="JW114" s="11"/>
      <c r="JX114" s="11"/>
      <c r="JY114" s="11"/>
      <c r="JZ114" s="11"/>
      <c r="KA114" s="11"/>
      <c r="KB114" s="11"/>
      <c r="KC114" s="11"/>
      <c r="KD114" s="11"/>
      <c r="KE114" s="11"/>
      <c r="KF114" s="11"/>
      <c r="KG114" s="11"/>
      <c r="KH114" s="11"/>
      <c r="KI114" s="11"/>
      <c r="KJ114" s="11"/>
      <c r="KK114" s="11"/>
      <c r="KL114" s="11"/>
      <c r="KM114" s="11"/>
      <c r="KN114" s="11"/>
      <c r="KO114" s="11"/>
      <c r="KP114" s="11"/>
      <c r="KQ114" s="11"/>
      <c r="KR114" s="11"/>
      <c r="KS114" s="11"/>
      <c r="KT114" s="11"/>
      <c r="KU114" s="11"/>
      <c r="KV114" s="11"/>
      <c r="KW114" s="11"/>
      <c r="KX114" s="11"/>
      <c r="KY114" s="11"/>
      <c r="KZ114" s="11"/>
      <c r="LA114" s="11"/>
      <c r="LB114" s="11"/>
      <c r="LC114" s="11"/>
      <c r="LD114" s="11"/>
      <c r="LE114" s="11"/>
      <c r="LF114" s="11"/>
      <c r="LG114" s="11"/>
      <c r="LH114" s="11"/>
      <c r="LI114" s="11"/>
      <c r="LJ114" s="11"/>
      <c r="LK114" s="11"/>
      <c r="LL114" s="11"/>
      <c r="LM114" s="11"/>
      <c r="LN114" s="11"/>
      <c r="LO114" s="11"/>
      <c r="LP114" s="11"/>
      <c r="LQ114" s="11"/>
      <c r="LR114" s="11"/>
      <c r="LS114" s="11"/>
      <c r="LT114" s="11"/>
      <c r="LU114" s="11"/>
      <c r="LV114" s="11"/>
      <c r="LW114" s="11"/>
      <c r="LX114" s="11"/>
      <c r="LY114" s="11"/>
      <c r="LZ114" s="11"/>
      <c r="MA114" s="11"/>
      <c r="MB114" s="11"/>
      <c r="MC114" s="11"/>
      <c r="MD114" s="11"/>
      <c r="ME114" s="11"/>
      <c r="MF114" s="11"/>
      <c r="MG114" s="11"/>
      <c r="MH114" s="11"/>
      <c r="MI114" s="11"/>
      <c r="MJ114" s="11"/>
      <c r="MK114" s="11"/>
      <c r="ML114" s="11"/>
      <c r="MM114" s="11"/>
      <c r="MN114" s="11"/>
      <c r="MO114" s="11"/>
      <c r="MP114" s="11"/>
      <c r="MQ114" s="11"/>
      <c r="MR114" s="11"/>
      <c r="MS114" s="11"/>
      <c r="MT114" s="11"/>
      <c r="MU114" s="11"/>
      <c r="MV114" s="11"/>
      <c r="MW114" s="11"/>
      <c r="MX114" s="11"/>
      <c r="MY114" s="11"/>
      <c r="MZ114" s="11"/>
      <c r="NA114" s="11"/>
      <c r="NB114" s="11"/>
      <c r="NC114" s="11"/>
      <c r="ND114" s="11"/>
      <c r="NE114" s="11"/>
      <c r="NF114" s="11"/>
      <c r="NG114" s="11"/>
      <c r="NH114" s="11"/>
      <c r="NI114" s="11"/>
      <c r="NJ114" s="11"/>
      <c r="NK114" s="11"/>
      <c r="NL114" s="11"/>
      <c r="NM114" s="11"/>
      <c r="NN114" s="11"/>
      <c r="NO114" s="11"/>
      <c r="NP114" s="11"/>
      <c r="NQ114" s="11"/>
      <c r="NR114" s="11"/>
      <c r="NS114" s="11"/>
      <c r="NT114" s="11"/>
      <c r="NU114" s="11"/>
      <c r="NV114" s="11"/>
      <c r="NW114" s="11"/>
      <c r="NX114" s="11"/>
      <c r="NY114" s="11"/>
      <c r="NZ114" s="11"/>
      <c r="OA114" s="11"/>
      <c r="OB114" s="11"/>
      <c r="OC114" s="11"/>
      <c r="OD114" s="11"/>
      <c r="OE114" s="11"/>
      <c r="OF114" s="11"/>
      <c r="OG114" s="11"/>
      <c r="OH114" s="11"/>
      <c r="OI114" s="11"/>
      <c r="OJ114" s="11"/>
      <c r="OK114" s="11"/>
      <c r="OL114" s="11"/>
      <c r="OM114" s="11"/>
      <c r="ON114" s="11"/>
      <c r="OO114" s="11"/>
      <c r="OP114" s="11"/>
      <c r="OQ114" s="11"/>
      <c r="OR114" s="11"/>
      <c r="OS114" s="11"/>
      <c r="OT114" s="11"/>
      <c r="OU114" s="11"/>
      <c r="OV114" s="11"/>
      <c r="OW114" s="11"/>
      <c r="OX114" s="11"/>
      <c r="OY114" s="11"/>
      <c r="OZ114" s="11"/>
      <c r="PA114" s="11"/>
      <c r="PB114" s="11"/>
      <c r="PC114" s="11"/>
      <c r="PD114" s="11"/>
      <c r="PE114" s="11"/>
      <c r="PF114" s="11"/>
      <c r="PG114" s="11"/>
      <c r="PH114" s="11"/>
      <c r="PI114" s="11"/>
      <c r="PJ114" s="11"/>
      <c r="PK114" s="11"/>
      <c r="PL114" s="11"/>
      <c r="PM114" s="11"/>
      <c r="PN114" s="11"/>
      <c r="PO114" s="11"/>
      <c r="PP114" s="11"/>
      <c r="PQ114" s="11"/>
      <c r="PR114" s="11"/>
      <c r="PS114" s="11"/>
      <c r="PT114" s="11"/>
      <c r="PU114" s="11"/>
      <c r="PV114" s="11"/>
      <c r="PW114" s="11"/>
      <c r="PX114" s="11"/>
      <c r="PY114" s="11"/>
      <c r="PZ114" s="11"/>
      <c r="QA114" s="11"/>
      <c r="QB114" s="11"/>
      <c r="QC114" s="11"/>
      <c r="QD114" s="11"/>
      <c r="QE114" s="11"/>
      <c r="QF114" s="11"/>
      <c r="QG114" s="11"/>
      <c r="QH114" s="11"/>
      <c r="QI114" s="11"/>
      <c r="QJ114" s="11"/>
      <c r="QK114" s="11"/>
      <c r="QL114" s="11"/>
      <c r="QM114" s="11"/>
      <c r="QN114" s="11"/>
      <c r="QO114" s="11"/>
      <c r="QP114" s="11"/>
      <c r="QQ114" s="11"/>
      <c r="QR114" s="11"/>
      <c r="QS114" s="11"/>
      <c r="QT114" s="11"/>
      <c r="QU114" s="11"/>
      <c r="QV114" s="11"/>
      <c r="QW114" s="11"/>
      <c r="QX114" s="11"/>
      <c r="QY114" s="11"/>
      <c r="QZ114" s="11"/>
      <c r="RA114" s="11"/>
      <c r="RB114" s="11"/>
      <c r="RC114" s="11"/>
      <c r="RD114" s="11"/>
      <c r="RE114" s="11"/>
      <c r="RF114" s="11"/>
      <c r="RG114" s="11"/>
      <c r="RH114" s="11"/>
      <c r="RI114" s="11"/>
      <c r="RJ114" s="11"/>
      <c r="RK114" s="11"/>
      <c r="RL114" s="11"/>
      <c r="RM114" s="11"/>
      <c r="RN114" s="11"/>
      <c r="RO114" s="11"/>
      <c r="RP114" s="11"/>
      <c r="RQ114" s="11"/>
      <c r="RR114" s="11"/>
      <c r="RS114" s="11"/>
      <c r="RT114" s="11"/>
      <c r="RU114" s="11"/>
      <c r="RV114" s="11"/>
      <c r="RW114" s="11"/>
      <c r="RX114" s="11"/>
      <c r="RY114" s="11"/>
      <c r="RZ114" s="11"/>
      <c r="SA114" s="11"/>
      <c r="SB114" s="11"/>
      <c r="SC114" s="11"/>
      <c r="SD114" s="11"/>
      <c r="SE114" s="11"/>
      <c r="SF114" s="11"/>
      <c r="SG114" s="11"/>
      <c r="SH114" s="11"/>
      <c r="SI114" s="11"/>
      <c r="SJ114" s="11"/>
      <c r="SK114" s="11"/>
      <c r="SL114" s="11"/>
      <c r="SM114" s="11"/>
      <c r="SN114" s="11"/>
      <c r="SO114" s="11"/>
      <c r="SP114" s="11"/>
      <c r="SQ114" s="11"/>
      <c r="SR114" s="11"/>
      <c r="SS114" s="11"/>
      <c r="ST114" s="11"/>
      <c r="SU114" s="11"/>
      <c r="SV114" s="11"/>
      <c r="SW114" s="11"/>
      <c r="SX114" s="11"/>
      <c r="SY114" s="11"/>
      <c r="SZ114" s="11"/>
      <c r="TA114" s="11"/>
      <c r="TB114" s="11"/>
      <c r="TC114" s="11"/>
      <c r="TD114" s="11"/>
      <c r="TE114" s="11"/>
      <c r="TF114" s="11"/>
      <c r="TG114" s="11"/>
      <c r="TH114" s="11"/>
      <c r="TI114" s="11"/>
      <c r="TJ114" s="11"/>
      <c r="TK114" s="11"/>
      <c r="TL114" s="11"/>
      <c r="TM114" s="11"/>
      <c r="TN114" s="11"/>
      <c r="TO114" s="11"/>
      <c r="TP114" s="11"/>
      <c r="TQ114" s="11"/>
      <c r="TR114" s="11"/>
      <c r="TS114" s="11"/>
      <c r="TT114" s="11"/>
      <c r="TU114" s="11"/>
      <c r="TV114" s="11"/>
      <c r="TW114" s="11"/>
      <c r="TX114" s="11"/>
      <c r="TY114" s="11"/>
      <c r="TZ114" s="11"/>
      <c r="UA114" s="11"/>
      <c r="UB114" s="11"/>
      <c r="UC114" s="11"/>
      <c r="UD114" s="11"/>
      <c r="UE114" s="11"/>
      <c r="UF114" s="11"/>
      <c r="UG114" s="11"/>
      <c r="UH114" s="11"/>
      <c r="UI114" s="11"/>
      <c r="UJ114" s="11"/>
      <c r="UK114" s="11"/>
      <c r="UL114" s="11"/>
      <c r="UM114" s="11"/>
      <c r="UN114" s="11"/>
      <c r="UO114" s="11"/>
      <c r="UP114" s="11"/>
      <c r="UQ114" s="11"/>
      <c r="UR114" s="11"/>
      <c r="US114" s="11"/>
      <c r="UT114" s="11"/>
      <c r="UU114" s="11"/>
      <c r="UV114" s="11"/>
      <c r="UW114" s="11"/>
      <c r="UX114" s="11"/>
      <c r="UY114" s="11"/>
      <c r="UZ114" s="11"/>
      <c r="VA114" s="11"/>
      <c r="VB114" s="11"/>
      <c r="VC114" s="11"/>
      <c r="VD114" s="11"/>
      <c r="VE114" s="11"/>
      <c r="VF114" s="11"/>
      <c r="VG114" s="11"/>
      <c r="VH114" s="11"/>
      <c r="VI114" s="11"/>
      <c r="VJ114" s="11"/>
      <c r="VK114" s="11"/>
      <c r="VL114" s="11"/>
      <c r="VM114" s="11"/>
      <c r="VN114" s="11"/>
      <c r="VO114" s="11"/>
      <c r="VP114" s="11"/>
      <c r="VQ114" s="11"/>
      <c r="VR114" s="11"/>
      <c r="VS114" s="11"/>
      <c r="VT114" s="11"/>
      <c r="VU114" s="11"/>
      <c r="VV114" s="11"/>
      <c r="VW114" s="11"/>
      <c r="VX114" s="11"/>
      <c r="VY114" s="11"/>
      <c r="VZ114" s="11"/>
      <c r="WA114" s="11"/>
      <c r="WB114" s="11"/>
      <c r="WC114" s="11"/>
      <c r="WD114" s="11"/>
      <c r="WE114" s="11"/>
      <c r="WF114" s="11"/>
      <c r="WG114" s="11"/>
      <c r="WH114" s="11"/>
      <c r="WI114" s="11"/>
      <c r="WJ114" s="11"/>
      <c r="WK114" s="11"/>
      <c r="WL114" s="11"/>
      <c r="WM114" s="11"/>
      <c r="WN114" s="11"/>
      <c r="WO114" s="11"/>
      <c r="WP114" s="11"/>
      <c r="WQ114" s="11"/>
      <c r="WR114" s="11"/>
      <c r="WS114" s="11"/>
      <c r="WT114" s="11"/>
      <c r="WU114" s="11"/>
      <c r="WV114" s="11"/>
      <c r="WW114" s="11"/>
      <c r="WX114" s="11"/>
      <c r="WY114" s="11"/>
      <c r="WZ114" s="11"/>
      <c r="XA114" s="11"/>
      <c r="XB114" s="11"/>
      <c r="XC114" s="11"/>
      <c r="XD114" s="11"/>
      <c r="XE114" s="11"/>
      <c r="XF114" s="11"/>
      <c r="XG114" s="11"/>
      <c r="XH114" s="11"/>
      <c r="XI114" s="11"/>
      <c r="XJ114" s="11"/>
      <c r="XK114" s="11"/>
      <c r="XL114" s="11"/>
      <c r="XM114" s="11"/>
      <c r="XN114" s="11"/>
      <c r="XO114" s="11"/>
      <c r="XP114" s="11"/>
      <c r="XQ114" s="11"/>
      <c r="XR114" s="11"/>
      <c r="XS114" s="11"/>
      <c r="XT114" s="11"/>
      <c r="XU114" s="11"/>
      <c r="XV114" s="11"/>
      <c r="XW114" s="11"/>
      <c r="XX114" s="11"/>
      <c r="XY114" s="11"/>
      <c r="XZ114" s="11"/>
      <c r="YA114" s="11"/>
      <c r="YB114" s="11"/>
      <c r="YC114" s="11"/>
      <c r="YD114" s="11"/>
      <c r="YE114" s="11"/>
      <c r="YF114" s="11"/>
      <c r="YG114" s="11"/>
      <c r="YH114" s="11"/>
      <c r="YI114" s="11"/>
      <c r="YJ114" s="11"/>
      <c r="YK114" s="11"/>
      <c r="YL114" s="11"/>
      <c r="YM114" s="11"/>
      <c r="YN114" s="11"/>
      <c r="YO114" s="11"/>
      <c r="YP114" s="11"/>
      <c r="YQ114" s="11"/>
      <c r="YR114" s="11"/>
      <c r="YS114" s="11"/>
      <c r="YT114" s="11"/>
      <c r="YU114" s="11"/>
      <c r="YV114" s="11"/>
      <c r="YW114" s="11"/>
      <c r="YX114" s="11"/>
      <c r="YY114" s="11"/>
      <c r="YZ114" s="11"/>
      <c r="ZA114" s="11"/>
      <c r="ZB114" s="11"/>
      <c r="ZC114" s="11"/>
      <c r="ZD114" s="11"/>
      <c r="ZE114" s="11"/>
      <c r="ZF114" s="11"/>
      <c r="ZG114" s="11"/>
      <c r="ZH114" s="11"/>
      <c r="ZI114" s="11"/>
      <c r="ZJ114" s="11"/>
      <c r="ZK114" s="11"/>
      <c r="ZL114" s="11"/>
      <c r="ZM114" s="11"/>
      <c r="ZN114" s="11"/>
      <c r="ZO114" s="11"/>
      <c r="ZP114" s="11"/>
      <c r="ZQ114" s="11"/>
      <c r="ZR114" s="11"/>
      <c r="ZS114" s="11"/>
      <c r="ZT114" s="11"/>
      <c r="ZU114" s="11"/>
      <c r="ZV114" s="11"/>
      <c r="ZW114" s="11"/>
      <c r="ZX114" s="11"/>
      <c r="ZY114" s="11"/>
      <c r="ZZ114" s="11"/>
      <c r="AAA114" s="11"/>
      <c r="AAB114" s="11"/>
      <c r="AAC114" s="11"/>
      <c r="AAD114" s="11"/>
      <c r="AAE114" s="11"/>
      <c r="AAF114" s="11"/>
      <c r="AAG114" s="11"/>
      <c r="AAH114" s="11"/>
      <c r="AAI114" s="11"/>
      <c r="AAJ114" s="11"/>
      <c r="AAK114" s="11"/>
      <c r="AAL114" s="11"/>
      <c r="AAM114" s="11"/>
      <c r="AAN114" s="11"/>
      <c r="AAO114" s="11"/>
      <c r="AAP114" s="11"/>
      <c r="AAQ114" s="11"/>
      <c r="AAR114" s="11"/>
      <c r="AAS114" s="11"/>
      <c r="AAT114" s="11"/>
      <c r="AAU114" s="11"/>
      <c r="AAV114" s="11"/>
      <c r="AAW114" s="11"/>
      <c r="AAX114" s="11"/>
      <c r="AAY114" s="11"/>
      <c r="AAZ114" s="11"/>
      <c r="ABA114" s="11"/>
      <c r="ABB114" s="11"/>
      <c r="ABC114" s="11"/>
      <c r="ABD114" s="11"/>
      <c r="ABE114" s="11"/>
      <c r="ABF114" s="11"/>
      <c r="ABG114" s="11"/>
      <c r="ABH114" s="11"/>
      <c r="ABI114" s="11"/>
      <c r="ABJ114" s="11"/>
      <c r="ABK114" s="11"/>
      <c r="ABL114" s="11"/>
      <c r="ABM114" s="11"/>
      <c r="ABN114" s="11"/>
      <c r="ABO114" s="11"/>
      <c r="ABP114" s="11"/>
      <c r="ABQ114" s="11"/>
      <c r="ABR114" s="11"/>
      <c r="ABS114" s="11"/>
      <c r="ABT114" s="11"/>
      <c r="ABU114" s="11"/>
      <c r="ABV114" s="11"/>
      <c r="ABW114" s="11"/>
      <c r="ABX114" s="11"/>
      <c r="ABY114" s="11"/>
      <c r="ABZ114" s="11"/>
      <c r="ACA114" s="11"/>
      <c r="ACB114" s="11"/>
      <c r="ACC114" s="11"/>
      <c r="ACD114" s="11"/>
      <c r="ACE114" s="11"/>
      <c r="ACF114" s="11"/>
      <c r="ACG114" s="11"/>
      <c r="ACH114" s="11"/>
      <c r="ACI114" s="11"/>
      <c r="ACJ114" s="11"/>
      <c r="ACK114" s="11"/>
      <c r="ACL114" s="11"/>
      <c r="ACM114" s="11"/>
      <c r="ACN114" s="11"/>
      <c r="ACO114" s="11"/>
      <c r="ACP114" s="11"/>
      <c r="ACQ114" s="11"/>
      <c r="ACR114" s="11"/>
      <c r="ACS114" s="11"/>
      <c r="ACT114" s="11"/>
      <c r="ACU114" s="11"/>
      <c r="ACV114" s="11"/>
      <c r="ACW114" s="11"/>
      <c r="ACX114" s="11"/>
      <c r="ACY114" s="11"/>
      <c r="ACZ114" s="11"/>
      <c r="ADA114" s="11"/>
      <c r="ADB114" s="11"/>
      <c r="ADC114" s="11"/>
      <c r="ADD114" s="11"/>
      <c r="ADE114" s="11"/>
      <c r="ADF114" s="11"/>
      <c r="ADG114" s="11"/>
      <c r="ADH114" s="11"/>
      <c r="ADI114" s="11"/>
      <c r="ADJ114" s="11"/>
      <c r="ADK114" s="11"/>
      <c r="ADL114" s="11"/>
      <c r="ADM114" s="11"/>
      <c r="ADN114" s="11"/>
      <c r="ADO114" s="11"/>
      <c r="ADP114" s="11"/>
      <c r="ADQ114" s="11"/>
      <c r="ADR114" s="11"/>
      <c r="ADS114" s="11"/>
      <c r="ADT114" s="11"/>
      <c r="ADU114" s="11"/>
      <c r="ADV114" s="11"/>
      <c r="ADW114" s="11"/>
      <c r="ADX114" s="11"/>
      <c r="ADY114" s="11"/>
      <c r="ADZ114" s="11"/>
      <c r="AEA114" s="11"/>
      <c r="AEB114" s="11"/>
      <c r="AEC114" s="11"/>
      <c r="AED114" s="11"/>
      <c r="AEE114" s="11"/>
      <c r="AEF114" s="11"/>
      <c r="AEG114" s="11"/>
      <c r="AEH114" s="11"/>
      <c r="AEI114" s="11"/>
      <c r="AEJ114" s="11"/>
      <c r="AEK114" s="11"/>
      <c r="AEL114" s="11"/>
      <c r="AEM114" s="11"/>
      <c r="AEN114" s="11"/>
      <c r="AEO114" s="11"/>
      <c r="AEP114" s="11"/>
      <c r="AEQ114" s="11"/>
      <c r="AER114" s="11"/>
      <c r="AES114" s="11"/>
      <c r="AET114" s="11"/>
      <c r="AEU114" s="11"/>
      <c r="AEV114" s="11"/>
      <c r="AEW114" s="11"/>
      <c r="AEX114" s="11"/>
      <c r="AEY114" s="11"/>
      <c r="AEZ114" s="11"/>
      <c r="AFA114" s="11"/>
      <c r="AFB114" s="11"/>
      <c r="AFC114" s="11"/>
      <c r="AFD114" s="11"/>
      <c r="AFE114" s="11"/>
      <c r="AFF114" s="11"/>
      <c r="AFG114" s="11"/>
      <c r="AFH114" s="11"/>
      <c r="AFI114" s="11"/>
      <c r="AFJ114" s="11"/>
      <c r="AFK114" s="11"/>
      <c r="AFL114" s="11"/>
      <c r="AFM114" s="11"/>
      <c r="AFN114" s="11"/>
      <c r="AFO114" s="11"/>
      <c r="AFP114" s="11"/>
      <c r="AFQ114" s="11"/>
      <c r="AFR114" s="11"/>
      <c r="AFS114" s="11"/>
      <c r="AFT114" s="11"/>
      <c r="AFU114" s="11"/>
      <c r="AFV114" s="11"/>
      <c r="AFW114" s="11"/>
      <c r="AFX114" s="11"/>
      <c r="AFY114" s="11"/>
      <c r="AFZ114" s="11"/>
      <c r="AGA114" s="11"/>
      <c r="AGB114" s="11"/>
      <c r="AGC114" s="11"/>
      <c r="AGD114" s="11"/>
      <c r="AGE114" s="11"/>
      <c r="AGF114" s="11"/>
      <c r="AGG114" s="11"/>
      <c r="AGH114" s="11"/>
      <c r="AGI114" s="11"/>
      <c r="AGJ114" s="11"/>
      <c r="AGK114" s="11"/>
      <c r="AGL114" s="11"/>
      <c r="AGM114" s="11"/>
      <c r="AGN114" s="11"/>
      <c r="AGO114" s="11"/>
      <c r="AGP114" s="11"/>
      <c r="AGQ114" s="11"/>
      <c r="AGR114" s="11"/>
      <c r="AGS114" s="11"/>
      <c r="AGT114" s="11"/>
      <c r="AGU114" s="11"/>
      <c r="AGV114" s="11"/>
      <c r="AGW114" s="11"/>
      <c r="AGX114" s="11"/>
      <c r="AGY114" s="11"/>
      <c r="AGZ114" s="11"/>
      <c r="AHA114" s="11"/>
      <c r="AHB114" s="11"/>
      <c r="AHC114" s="11"/>
      <c r="AHD114" s="11"/>
      <c r="AHE114" s="11"/>
      <c r="AHF114" s="11"/>
      <c r="AHG114" s="11"/>
      <c r="AHH114" s="11"/>
      <c r="AHI114" s="11"/>
      <c r="AHJ114" s="11"/>
      <c r="AHK114" s="11"/>
      <c r="AHL114" s="11"/>
      <c r="AHM114" s="11"/>
      <c r="AHN114" s="11"/>
      <c r="AHO114" s="11"/>
      <c r="AHP114" s="11"/>
      <c r="AHQ114" s="11"/>
      <c r="AHR114" s="11"/>
      <c r="AHS114" s="11"/>
      <c r="AHT114" s="11"/>
      <c r="AHU114" s="11"/>
      <c r="AHV114" s="11"/>
      <c r="AHW114" s="11"/>
      <c r="AHX114" s="11"/>
      <c r="AHY114" s="11"/>
      <c r="AHZ114" s="11"/>
      <c r="AIA114" s="11"/>
      <c r="AIB114" s="11"/>
      <c r="AIC114" s="11"/>
      <c r="AID114" s="11"/>
      <c r="AIE114" s="11"/>
      <c r="AIF114" s="11"/>
      <c r="AIG114" s="11"/>
      <c r="AIH114" s="11"/>
      <c r="AII114" s="11"/>
      <c r="AIJ114" s="11"/>
      <c r="AIK114" s="11"/>
      <c r="AIL114" s="11"/>
      <c r="AIM114" s="11"/>
      <c r="AIN114" s="11"/>
      <c r="AIO114" s="11"/>
      <c r="AIP114" s="11"/>
      <c r="AIQ114" s="11"/>
      <c r="AIR114" s="11"/>
      <c r="AIS114" s="11"/>
      <c r="AIT114" s="11"/>
      <c r="AIU114" s="11"/>
      <c r="AIV114" s="11"/>
      <c r="AIW114" s="11"/>
      <c r="AIX114" s="11"/>
      <c r="AIY114" s="11"/>
      <c r="AIZ114" s="11"/>
      <c r="AJA114" s="11"/>
      <c r="AJB114" s="11"/>
      <c r="AJC114" s="11"/>
      <c r="AJD114" s="11"/>
      <c r="AJE114" s="11"/>
      <c r="AJF114" s="11"/>
      <c r="AJG114" s="11"/>
      <c r="AJH114" s="11"/>
      <c r="AJI114" s="11"/>
      <c r="AJJ114" s="11"/>
      <c r="AJK114" s="11"/>
      <c r="AJL114" s="11"/>
      <c r="AJM114" s="11"/>
      <c r="AJN114" s="11"/>
      <c r="AJO114" s="11"/>
      <c r="AJP114" s="11"/>
      <c r="AJQ114" s="11"/>
      <c r="AJR114" s="11"/>
      <c r="AJS114" s="11"/>
      <c r="AJT114" s="11"/>
      <c r="AJU114" s="11"/>
      <c r="AJV114" s="11"/>
      <c r="AJW114" s="11"/>
      <c r="AJX114" s="11"/>
      <c r="AJY114" s="11"/>
      <c r="AJZ114" s="11"/>
      <c r="AKA114" s="11"/>
      <c r="AKB114" s="11"/>
      <c r="AKC114" s="11"/>
      <c r="AKD114" s="11"/>
      <c r="AKE114" s="11"/>
      <c r="AKF114" s="11"/>
      <c r="AKG114" s="11"/>
      <c r="AKH114" s="11"/>
      <c r="AKI114" s="11"/>
      <c r="AKJ114" s="11"/>
      <c r="AKK114" s="11"/>
      <c r="AKL114" s="11"/>
      <c r="AKM114" s="11"/>
      <c r="AKN114" s="11"/>
      <c r="AKO114" s="11"/>
      <c r="AKP114" s="11"/>
      <c r="AKQ114" s="11"/>
      <c r="AKR114" s="11"/>
      <c r="AKS114" s="11"/>
      <c r="AKT114" s="11"/>
      <c r="AKU114" s="11"/>
      <c r="AKV114" s="11"/>
      <c r="AKW114" s="11"/>
      <c r="AKX114" s="11"/>
      <c r="AKY114" s="11"/>
      <c r="AKZ114" s="11"/>
      <c r="ALA114" s="11"/>
      <c r="ALB114" s="11"/>
      <c r="ALC114" s="11"/>
      <c r="ALD114" s="11"/>
      <c r="ALE114" s="11"/>
      <c r="ALF114" s="11"/>
      <c r="ALG114" s="11"/>
      <c r="ALH114" s="11"/>
      <c r="ALI114" s="11"/>
      <c r="ALJ114" s="11"/>
      <c r="ALK114" s="11"/>
      <c r="ALL114" s="11"/>
      <c r="ALM114" s="11"/>
      <c r="ALN114" s="11"/>
      <c r="ALO114" s="11"/>
      <c r="ALP114" s="11"/>
      <c r="ALQ114" s="11"/>
      <c r="ALR114" s="11"/>
      <c r="ALS114" s="11"/>
      <c r="ALT114" s="11"/>
      <c r="ALU114" s="11"/>
      <c r="ALV114" s="11"/>
      <c r="ALW114" s="11"/>
      <c r="ALX114" s="11"/>
      <c r="ALY114" s="11"/>
      <c r="ALZ114" s="11"/>
      <c r="AMA114" s="11"/>
      <c r="AMB114" s="11"/>
      <c r="AMC114" s="11"/>
      <c r="AMD114" s="11"/>
      <c r="AME114" s="11"/>
      <c r="AMF114" s="11"/>
      <c r="AMG114" s="11"/>
      <c r="AMH114" s="11"/>
      <c r="AMI114" s="11"/>
      <c r="AMJ114" s="11"/>
      <c r="AMK114" s="11"/>
      <c r="AML114" s="11"/>
      <c r="AMM114" s="11"/>
      <c r="AMN114" s="11"/>
      <c r="AMO114" s="11"/>
      <c r="AMP114" s="11"/>
      <c r="AMQ114" s="11"/>
      <c r="AMR114" s="11"/>
      <c r="AMS114" s="11"/>
      <c r="AMT114" s="11"/>
      <c r="AMU114" s="11"/>
      <c r="AMV114" s="11"/>
      <c r="AMW114" s="11"/>
      <c r="AMX114" s="11"/>
      <c r="AMY114" s="11"/>
      <c r="AMZ114" s="11"/>
      <c r="ANA114" s="11"/>
      <c r="ANB114" s="11"/>
      <c r="ANC114" s="11"/>
      <c r="AND114" s="11"/>
      <c r="ANE114" s="11"/>
      <c r="ANF114" s="11"/>
      <c r="ANG114" s="11"/>
      <c r="ANH114" s="11"/>
      <c r="ANI114" s="11"/>
      <c r="ANJ114" s="11"/>
      <c r="ANK114" s="11"/>
      <c r="ANL114" s="11"/>
      <c r="ANM114" s="11"/>
      <c r="ANN114" s="11"/>
      <c r="ANO114" s="11"/>
      <c r="ANP114" s="11"/>
      <c r="ANQ114" s="11"/>
      <c r="ANR114" s="11"/>
      <c r="ANS114" s="11"/>
      <c r="ANT114" s="11"/>
      <c r="ANU114" s="11"/>
      <c r="ANV114" s="11"/>
      <c r="ANW114" s="11"/>
      <c r="ANX114" s="11"/>
      <c r="ANY114" s="11"/>
      <c r="ANZ114" s="11"/>
      <c r="AOA114" s="11"/>
      <c r="AOB114" s="11"/>
      <c r="AOC114" s="11"/>
      <c r="AOD114" s="11"/>
      <c r="AOE114" s="11"/>
      <c r="AOF114" s="11"/>
      <c r="AOG114" s="11"/>
      <c r="AOH114" s="11"/>
      <c r="AOI114" s="11"/>
      <c r="AOJ114" s="11"/>
      <c r="AOK114" s="11"/>
      <c r="AOL114" s="11"/>
      <c r="AOM114" s="11"/>
      <c r="AON114" s="11"/>
      <c r="AOO114" s="11"/>
      <c r="AOP114" s="11"/>
      <c r="AOQ114" s="11"/>
      <c r="AOR114" s="11"/>
      <c r="AOS114" s="11"/>
      <c r="AOT114" s="11"/>
      <c r="AOU114" s="11"/>
      <c r="AOV114" s="11"/>
      <c r="AOW114" s="11"/>
      <c r="AOX114" s="11"/>
      <c r="AOY114" s="11"/>
      <c r="AOZ114" s="11"/>
      <c r="APA114" s="11"/>
      <c r="APB114" s="11"/>
      <c r="APC114" s="11"/>
      <c r="APD114" s="11"/>
      <c r="APE114" s="11"/>
      <c r="APF114" s="11"/>
      <c r="APG114" s="11"/>
      <c r="APH114" s="11"/>
      <c r="API114" s="11"/>
      <c r="APJ114" s="11"/>
      <c r="APK114" s="11"/>
      <c r="APL114" s="11"/>
      <c r="APM114" s="11"/>
      <c r="APN114" s="11"/>
      <c r="APO114" s="11"/>
      <c r="APP114" s="11"/>
      <c r="APQ114" s="11"/>
      <c r="APR114" s="11"/>
      <c r="APS114" s="11"/>
      <c r="APT114" s="11"/>
      <c r="APU114" s="11"/>
      <c r="APV114" s="11"/>
      <c r="APW114" s="11"/>
      <c r="APX114" s="11"/>
      <c r="APY114" s="11"/>
      <c r="APZ114" s="11"/>
      <c r="AQA114" s="11"/>
      <c r="AQB114" s="11"/>
      <c r="AQC114" s="11"/>
      <c r="AQD114" s="11"/>
      <c r="AQE114" s="11"/>
      <c r="AQF114" s="11"/>
      <c r="AQG114" s="11"/>
      <c r="AQH114" s="11"/>
      <c r="AQI114" s="11"/>
      <c r="AQJ114" s="11"/>
      <c r="AQK114" s="11"/>
      <c r="AQL114" s="11"/>
      <c r="AQM114" s="11"/>
      <c r="AQN114" s="11"/>
      <c r="AQO114" s="11"/>
      <c r="AQP114" s="11"/>
      <c r="AQQ114" s="11"/>
      <c r="AQR114" s="11"/>
      <c r="AQS114" s="11"/>
      <c r="AQT114" s="11"/>
      <c r="AQU114" s="11"/>
      <c r="AQV114" s="11"/>
      <c r="AQW114" s="11"/>
      <c r="AQX114" s="11"/>
      <c r="AQY114" s="11"/>
      <c r="AQZ114" s="11"/>
      <c r="ARA114" s="11"/>
      <c r="ARB114" s="11"/>
      <c r="ARC114" s="11"/>
      <c r="ARD114" s="11"/>
      <c r="ARE114" s="11"/>
      <c r="ARF114" s="11"/>
      <c r="ARG114" s="11"/>
      <c r="ARH114" s="11"/>
      <c r="ARI114" s="11"/>
      <c r="ARJ114" s="11"/>
      <c r="ARK114" s="11"/>
      <c r="ARL114" s="11"/>
      <c r="ARM114" s="11"/>
      <c r="ARN114" s="11"/>
      <c r="ARO114" s="11"/>
      <c r="ARP114" s="11"/>
      <c r="ARQ114" s="11"/>
      <c r="ARR114" s="11"/>
      <c r="ARS114" s="11"/>
      <c r="ART114" s="11"/>
      <c r="ARU114" s="11"/>
      <c r="ARV114" s="11"/>
      <c r="ARW114" s="11"/>
      <c r="ARX114" s="11"/>
      <c r="ARY114" s="11"/>
      <c r="ARZ114" s="11"/>
      <c r="ASA114" s="11"/>
      <c r="ASB114" s="11"/>
      <c r="ASC114" s="11"/>
      <c r="ASD114" s="11"/>
      <c r="ASE114" s="11"/>
      <c r="ASF114" s="11"/>
      <c r="ASG114" s="11"/>
      <c r="ASH114" s="11"/>
      <c r="ASI114" s="11"/>
      <c r="ASJ114" s="11"/>
      <c r="ASK114" s="11"/>
      <c r="ASL114" s="11"/>
      <c r="ASM114" s="11"/>
      <c r="ASN114" s="11"/>
      <c r="ASO114" s="11"/>
      <c r="ASP114" s="11"/>
      <c r="ASQ114" s="11"/>
      <c r="ASR114" s="11"/>
      <c r="ASS114" s="11"/>
      <c r="AST114" s="11"/>
      <c r="ASU114" s="11"/>
      <c r="ASV114" s="11"/>
      <c r="ASW114" s="11"/>
      <c r="ASX114" s="11"/>
      <c r="ASY114" s="11"/>
      <c r="ASZ114" s="11"/>
      <c r="ATA114" s="11"/>
      <c r="ATB114" s="11"/>
      <c r="ATC114" s="11"/>
      <c r="ATD114" s="11"/>
      <c r="ATE114" s="11"/>
      <c r="ATF114" s="11"/>
      <c r="ATG114" s="11"/>
      <c r="ATH114" s="11"/>
      <c r="ATI114" s="11"/>
      <c r="ATJ114" s="11"/>
      <c r="ATK114" s="11"/>
      <c r="ATL114" s="11"/>
      <c r="ATM114" s="11"/>
      <c r="ATN114" s="11"/>
      <c r="ATO114" s="11"/>
      <c r="ATP114" s="11"/>
      <c r="ATQ114" s="11"/>
      <c r="ATR114" s="11"/>
      <c r="ATS114" s="11"/>
      <c r="ATT114" s="11"/>
      <c r="ATU114" s="11"/>
      <c r="ATV114" s="11"/>
      <c r="ATW114" s="11"/>
      <c r="ATX114" s="11"/>
      <c r="ATY114" s="11"/>
      <c r="ATZ114" s="11"/>
      <c r="AUA114" s="11"/>
      <c r="AUB114" s="11"/>
      <c r="AUC114" s="11"/>
      <c r="AUD114" s="11"/>
      <c r="AUE114" s="11"/>
      <c r="AUF114" s="11"/>
      <c r="AUG114" s="11"/>
      <c r="AUH114" s="11"/>
      <c r="AUI114" s="11"/>
      <c r="AUJ114" s="11"/>
      <c r="AUK114" s="11"/>
      <c r="AUL114" s="11"/>
      <c r="AUM114" s="11"/>
      <c r="AUN114" s="11"/>
      <c r="AUO114" s="11"/>
      <c r="AUP114" s="11"/>
      <c r="AUQ114" s="11"/>
      <c r="AUR114" s="11"/>
      <c r="AUS114" s="11"/>
      <c r="AUT114" s="11"/>
      <c r="AUU114" s="11"/>
      <c r="AUV114" s="11"/>
      <c r="AUW114" s="11"/>
      <c r="AUX114" s="11"/>
      <c r="AUY114" s="11"/>
      <c r="AUZ114" s="11"/>
      <c r="AVA114" s="11"/>
      <c r="AVB114" s="11"/>
      <c r="AVC114" s="11"/>
      <c r="AVD114" s="11"/>
      <c r="AVE114" s="11"/>
      <c r="AVF114" s="11"/>
      <c r="AVG114" s="11"/>
      <c r="AVH114" s="11"/>
      <c r="AVI114" s="11"/>
      <c r="AVJ114" s="11"/>
      <c r="AVK114" s="11"/>
      <c r="AVL114" s="11"/>
      <c r="AVM114" s="11"/>
      <c r="AVN114" s="11"/>
      <c r="AVO114" s="11"/>
      <c r="AVP114" s="11"/>
      <c r="AVQ114" s="11"/>
      <c r="AVR114" s="11"/>
      <c r="AVS114" s="11"/>
      <c r="AVT114" s="11"/>
      <c r="AVU114" s="11"/>
      <c r="AVV114" s="11"/>
      <c r="AVW114" s="11"/>
      <c r="AVX114" s="11"/>
      <c r="AVY114" s="11"/>
      <c r="AVZ114" s="11"/>
      <c r="AWA114" s="11"/>
      <c r="AWB114" s="11"/>
      <c r="AWC114" s="11"/>
      <c r="AWD114" s="11"/>
      <c r="AWE114" s="11"/>
      <c r="AWF114" s="11"/>
      <c r="AWG114" s="11"/>
      <c r="AWH114" s="11"/>
      <c r="AWI114" s="11"/>
      <c r="AWJ114" s="11"/>
      <c r="AWK114" s="11"/>
      <c r="AWL114" s="11"/>
      <c r="AWM114" s="11"/>
      <c r="AWN114" s="11"/>
      <c r="AWO114" s="11"/>
      <c r="AWP114" s="11"/>
      <c r="AWQ114" s="11"/>
      <c r="AWR114" s="11"/>
      <c r="AWS114" s="11"/>
      <c r="AWT114" s="11"/>
      <c r="AWU114" s="11"/>
      <c r="AWV114" s="11"/>
      <c r="AWW114" s="11"/>
      <c r="AWX114" s="11"/>
      <c r="AWY114" s="11"/>
      <c r="AWZ114" s="11"/>
      <c r="AXA114" s="11"/>
      <c r="AXB114" s="11"/>
      <c r="AXC114" s="11"/>
      <c r="AXD114" s="11"/>
      <c r="AXE114" s="11"/>
      <c r="AXF114" s="11"/>
      <c r="AXG114" s="11"/>
      <c r="AXH114" s="11"/>
      <c r="AXI114" s="11"/>
      <c r="AXJ114" s="11"/>
      <c r="AXK114" s="11"/>
      <c r="AXL114" s="11"/>
      <c r="AXM114" s="11"/>
      <c r="AXN114" s="11"/>
      <c r="AXO114" s="11"/>
      <c r="AXP114" s="11"/>
      <c r="AXQ114" s="11"/>
      <c r="AXR114" s="11"/>
      <c r="AXS114" s="11"/>
      <c r="AXT114" s="11"/>
      <c r="AXU114" s="11"/>
      <c r="AXV114" s="11"/>
      <c r="AXW114" s="11"/>
      <c r="AXX114" s="11"/>
      <c r="AXY114" s="11"/>
      <c r="AXZ114" s="11"/>
      <c r="AYA114" s="11"/>
      <c r="AYB114" s="11"/>
      <c r="AYC114" s="11"/>
      <c r="AYD114" s="11"/>
      <c r="AYE114" s="11"/>
      <c r="AYF114" s="11"/>
      <c r="AYG114" s="11"/>
      <c r="AYH114" s="11"/>
      <c r="AYI114" s="11"/>
      <c r="AYJ114" s="11"/>
      <c r="AYK114" s="11"/>
      <c r="AYL114" s="11"/>
      <c r="AYM114" s="11"/>
      <c r="AYN114" s="11"/>
      <c r="AYO114" s="11"/>
      <c r="AYP114" s="11"/>
      <c r="AYQ114" s="11"/>
      <c r="AYR114" s="11"/>
      <c r="AYS114" s="11"/>
      <c r="AYT114" s="11"/>
      <c r="AYU114" s="11"/>
      <c r="AYV114" s="11"/>
      <c r="AYW114" s="11"/>
      <c r="AYX114" s="11"/>
      <c r="AYY114" s="11"/>
      <c r="AYZ114" s="11"/>
      <c r="AZA114" s="11"/>
      <c r="AZB114" s="11"/>
      <c r="AZC114" s="11"/>
      <c r="AZD114" s="11"/>
      <c r="AZE114" s="11"/>
      <c r="AZF114" s="11"/>
      <c r="AZG114" s="11"/>
      <c r="AZH114" s="11"/>
      <c r="AZI114" s="11"/>
      <c r="AZJ114" s="11"/>
      <c r="AZK114" s="11"/>
      <c r="AZL114" s="11"/>
      <c r="AZM114" s="11"/>
      <c r="AZN114" s="11"/>
      <c r="AZO114" s="11"/>
      <c r="AZP114" s="11"/>
      <c r="AZQ114" s="11"/>
      <c r="AZR114" s="11"/>
      <c r="AZS114" s="11"/>
      <c r="AZT114" s="11"/>
      <c r="AZU114" s="11"/>
      <c r="AZV114" s="11"/>
      <c r="AZW114" s="11"/>
      <c r="AZX114" s="11"/>
      <c r="AZY114" s="11"/>
      <c r="AZZ114" s="11"/>
      <c r="BAA114" s="11"/>
      <c r="BAB114" s="11"/>
      <c r="BAC114" s="11"/>
      <c r="BAD114" s="11"/>
      <c r="BAE114" s="11"/>
      <c r="BAF114" s="11"/>
      <c r="BAG114" s="11"/>
      <c r="BAH114" s="11"/>
      <c r="BAI114" s="11"/>
      <c r="BAJ114" s="11"/>
      <c r="BAK114" s="11"/>
      <c r="BAL114" s="11"/>
      <c r="BAM114" s="11"/>
      <c r="BAN114" s="11"/>
      <c r="BAO114" s="11"/>
      <c r="BAP114" s="11"/>
      <c r="BAQ114" s="11"/>
      <c r="BAR114" s="11"/>
      <c r="BAS114" s="11"/>
      <c r="BAT114" s="11"/>
      <c r="BAU114" s="11"/>
      <c r="BAV114" s="11"/>
      <c r="BAW114" s="11"/>
      <c r="BAX114" s="11"/>
      <c r="BAY114" s="11"/>
      <c r="BAZ114" s="11"/>
      <c r="BBA114" s="11"/>
      <c r="BBB114" s="11"/>
      <c r="BBC114" s="11"/>
      <c r="BBD114" s="11"/>
      <c r="BBE114" s="11"/>
      <c r="BBF114" s="11"/>
      <c r="BBG114" s="11"/>
      <c r="BBH114" s="11"/>
      <c r="BBI114" s="11"/>
      <c r="BBJ114" s="11"/>
      <c r="BBK114" s="11"/>
      <c r="BBL114" s="11"/>
      <c r="BBM114" s="11"/>
      <c r="BBN114" s="11"/>
      <c r="BBO114" s="11"/>
      <c r="BBP114" s="11"/>
      <c r="BBQ114" s="11"/>
      <c r="BBR114" s="11"/>
      <c r="BBS114" s="11"/>
      <c r="BBT114" s="11"/>
      <c r="BBU114" s="11"/>
      <c r="BBV114" s="11"/>
      <c r="BBW114" s="11"/>
      <c r="BBX114" s="11"/>
      <c r="BBY114" s="11"/>
      <c r="BBZ114" s="11"/>
      <c r="BCA114" s="11"/>
      <c r="BCB114" s="11"/>
      <c r="BCC114" s="11"/>
      <c r="BCD114" s="11"/>
      <c r="BCE114" s="11"/>
      <c r="BCF114" s="11"/>
      <c r="BCG114" s="11"/>
      <c r="BCH114" s="11"/>
      <c r="BCI114" s="11"/>
      <c r="BCJ114" s="11"/>
      <c r="BCK114" s="11"/>
      <c r="BCL114" s="11"/>
      <c r="BCM114" s="11"/>
      <c r="BCN114" s="11"/>
      <c r="BCO114" s="11"/>
      <c r="BCP114" s="11"/>
      <c r="BCQ114" s="11"/>
      <c r="BCR114" s="11"/>
      <c r="BCS114" s="11"/>
      <c r="BCT114" s="11"/>
      <c r="BCU114" s="11"/>
      <c r="BCV114" s="11"/>
      <c r="BCW114" s="11"/>
      <c r="BCX114" s="11"/>
      <c r="BCY114" s="11"/>
      <c r="BCZ114" s="11"/>
      <c r="BDA114" s="11"/>
      <c r="BDB114" s="11"/>
      <c r="BDC114" s="11"/>
      <c r="BDD114" s="11"/>
      <c r="BDE114" s="11"/>
      <c r="BDF114" s="11"/>
      <c r="BDG114" s="11"/>
      <c r="BDH114" s="11"/>
      <c r="BDI114" s="11"/>
      <c r="BDJ114" s="11"/>
      <c r="BDK114" s="11"/>
      <c r="BDL114" s="11"/>
      <c r="BDM114" s="11"/>
      <c r="BDN114" s="11"/>
      <c r="BDO114" s="11"/>
      <c r="BDP114" s="11"/>
      <c r="BDQ114" s="11"/>
      <c r="BDR114" s="11"/>
      <c r="BDS114" s="11"/>
      <c r="BDT114" s="11"/>
      <c r="BDU114" s="11"/>
      <c r="BDV114" s="11"/>
      <c r="BDW114" s="11"/>
      <c r="BDX114" s="11"/>
      <c r="BDY114" s="11"/>
      <c r="BDZ114" s="11"/>
      <c r="BEA114" s="11"/>
      <c r="BEB114" s="11"/>
      <c r="BEC114" s="11"/>
      <c r="BED114" s="11"/>
      <c r="BEE114" s="11"/>
      <c r="BEF114" s="11"/>
      <c r="BEG114" s="11"/>
      <c r="BEH114" s="11"/>
      <c r="BEI114" s="11"/>
      <c r="BEJ114" s="11"/>
      <c r="BEK114" s="11"/>
      <c r="BEL114" s="11"/>
      <c r="BEM114" s="11"/>
      <c r="BEN114" s="11"/>
      <c r="BEO114" s="11"/>
      <c r="BEP114" s="11"/>
      <c r="BEQ114" s="11"/>
      <c r="BER114" s="11"/>
      <c r="BES114" s="11"/>
      <c r="BET114" s="11"/>
      <c r="BEU114" s="11"/>
      <c r="BEV114" s="11"/>
      <c r="BEW114" s="11"/>
      <c r="BEX114" s="11"/>
      <c r="BEY114" s="11"/>
      <c r="BEZ114" s="11"/>
      <c r="BFA114" s="11"/>
      <c r="BFB114" s="11"/>
      <c r="BFC114" s="11"/>
      <c r="BFD114" s="11"/>
      <c r="BFE114" s="11"/>
      <c r="BFF114" s="11"/>
      <c r="BFG114" s="11"/>
      <c r="BFH114" s="11"/>
      <c r="BFI114" s="11"/>
      <c r="BFJ114" s="11"/>
      <c r="BFK114" s="11"/>
      <c r="BFL114" s="11"/>
      <c r="BFM114" s="11"/>
      <c r="BFN114" s="11"/>
      <c r="BFO114" s="11"/>
      <c r="BFP114" s="11"/>
      <c r="BFQ114" s="11"/>
      <c r="BFR114" s="11"/>
      <c r="BFS114" s="11"/>
      <c r="BFT114" s="11"/>
      <c r="BFU114" s="11"/>
      <c r="BFV114" s="11"/>
      <c r="BFW114" s="11"/>
      <c r="BFX114" s="11"/>
      <c r="BFY114" s="11"/>
      <c r="BFZ114" s="11"/>
      <c r="BGA114" s="11"/>
      <c r="BGB114" s="11"/>
      <c r="BGC114" s="11"/>
      <c r="BGD114" s="11"/>
      <c r="BGE114" s="11"/>
      <c r="BGF114" s="11"/>
      <c r="BGG114" s="11"/>
      <c r="BGH114" s="11"/>
      <c r="BGI114" s="11"/>
      <c r="BGJ114" s="11"/>
      <c r="BGK114" s="11"/>
      <c r="BGL114" s="11"/>
      <c r="BGM114" s="11"/>
      <c r="BGN114" s="11"/>
      <c r="BGO114" s="11"/>
      <c r="BGP114" s="11"/>
      <c r="BGQ114" s="11"/>
      <c r="BGR114" s="11"/>
      <c r="BGS114" s="11"/>
      <c r="BGT114" s="11"/>
      <c r="BGU114" s="11"/>
      <c r="BGV114" s="11"/>
      <c r="BGW114" s="11"/>
      <c r="BGX114" s="11"/>
      <c r="BGY114" s="11"/>
      <c r="BGZ114" s="11"/>
      <c r="BHA114" s="11"/>
      <c r="BHB114" s="11"/>
      <c r="BHC114" s="11"/>
      <c r="BHD114" s="11"/>
      <c r="BHE114" s="11"/>
      <c r="BHF114" s="11"/>
      <c r="BHG114" s="11"/>
      <c r="BHH114" s="11"/>
      <c r="BHI114" s="11"/>
      <c r="BHJ114" s="11"/>
      <c r="BHK114" s="11"/>
      <c r="BHL114" s="11"/>
      <c r="BHM114" s="11"/>
      <c r="BHN114" s="11"/>
      <c r="BHO114" s="11"/>
      <c r="BHP114" s="11"/>
      <c r="BHQ114" s="11"/>
      <c r="BHR114" s="11"/>
      <c r="BHS114" s="11"/>
      <c r="BHT114" s="11"/>
      <c r="BHU114" s="11"/>
      <c r="BHV114" s="11"/>
      <c r="BHW114" s="11"/>
      <c r="BHX114" s="11"/>
      <c r="BHY114" s="11"/>
      <c r="BHZ114" s="11"/>
      <c r="BIA114" s="11"/>
      <c r="BIB114" s="11"/>
      <c r="BIC114" s="11"/>
    </row>
    <row r="115" spans="1:1589" s="11" customFormat="1" ht="51" customHeight="1">
      <c r="A115" s="167" t="s">
        <v>152</v>
      </c>
      <c r="B115" s="50"/>
      <c r="C115" s="314"/>
      <c r="D115" s="314"/>
      <c r="E115" s="197">
        <v>42736</v>
      </c>
      <c r="F115" s="197">
        <v>43100</v>
      </c>
      <c r="G115" s="93" t="s">
        <v>220</v>
      </c>
      <c r="H115" s="115"/>
      <c r="I115" s="121">
        <v>92695580</v>
      </c>
      <c r="J115" s="121">
        <v>24333695</v>
      </c>
      <c r="K115" s="104"/>
      <c r="L115" s="115"/>
      <c r="M115" s="104">
        <v>92695580</v>
      </c>
      <c r="N115" s="121">
        <v>24333695</v>
      </c>
      <c r="O115" s="115"/>
      <c r="P115" s="115"/>
      <c r="Q115" s="121">
        <v>92695580</v>
      </c>
      <c r="R115" s="121">
        <v>24333695</v>
      </c>
      <c r="S115" s="115"/>
      <c r="T115" s="187"/>
      <c r="U115" s="187"/>
      <c r="V115" s="190"/>
    </row>
    <row r="116" spans="1:1589" s="22" customFormat="1" ht="51" customHeight="1">
      <c r="A116" s="169" t="s">
        <v>152</v>
      </c>
      <c r="B116" s="49"/>
      <c r="C116" s="314"/>
      <c r="D116" s="314"/>
      <c r="E116" s="197">
        <v>43101</v>
      </c>
      <c r="F116" s="197">
        <v>43465</v>
      </c>
      <c r="G116" s="93" t="s">
        <v>115</v>
      </c>
      <c r="H116" s="119"/>
      <c r="I116" s="121">
        <v>97674484</v>
      </c>
      <c r="J116" s="121">
        <v>27046677</v>
      </c>
      <c r="K116" s="117"/>
      <c r="L116" s="119"/>
      <c r="M116" s="104">
        <v>97674484</v>
      </c>
      <c r="N116" s="121">
        <v>27046677</v>
      </c>
      <c r="O116" s="119"/>
      <c r="P116" s="119"/>
      <c r="Q116" s="121">
        <v>97674484</v>
      </c>
      <c r="R116" s="121">
        <v>27046677</v>
      </c>
      <c r="S116" s="119"/>
      <c r="T116" s="187"/>
      <c r="U116" s="187"/>
      <c r="V116" s="190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  <c r="IW116" s="11"/>
      <c r="IX116" s="11"/>
      <c r="IY116" s="11"/>
      <c r="IZ116" s="11"/>
      <c r="JA116" s="11"/>
      <c r="JB116" s="11"/>
      <c r="JC116" s="11"/>
      <c r="JD116" s="11"/>
      <c r="JE116" s="11"/>
      <c r="JF116" s="11"/>
      <c r="JG116" s="11"/>
      <c r="JH116" s="11"/>
      <c r="JI116" s="11"/>
      <c r="JJ116" s="11"/>
      <c r="JK116" s="11"/>
      <c r="JL116" s="11"/>
      <c r="JM116" s="11"/>
      <c r="JN116" s="11"/>
      <c r="JO116" s="11"/>
      <c r="JP116" s="11"/>
      <c r="JQ116" s="11"/>
      <c r="JR116" s="11"/>
      <c r="JS116" s="11"/>
      <c r="JT116" s="11"/>
      <c r="JU116" s="11"/>
      <c r="JV116" s="11"/>
      <c r="JW116" s="11"/>
      <c r="JX116" s="11"/>
      <c r="JY116" s="11"/>
      <c r="JZ116" s="11"/>
      <c r="KA116" s="11"/>
      <c r="KB116" s="11"/>
      <c r="KC116" s="11"/>
      <c r="KD116" s="11"/>
      <c r="KE116" s="11"/>
      <c r="KF116" s="11"/>
      <c r="KG116" s="11"/>
      <c r="KH116" s="11"/>
      <c r="KI116" s="11"/>
      <c r="KJ116" s="11"/>
      <c r="KK116" s="11"/>
      <c r="KL116" s="11"/>
      <c r="KM116" s="11"/>
      <c r="KN116" s="11"/>
      <c r="KO116" s="11"/>
      <c r="KP116" s="11"/>
      <c r="KQ116" s="11"/>
      <c r="KR116" s="11"/>
      <c r="KS116" s="11"/>
      <c r="KT116" s="11"/>
      <c r="KU116" s="11"/>
      <c r="KV116" s="11"/>
      <c r="KW116" s="11"/>
      <c r="KX116" s="11"/>
      <c r="KY116" s="11"/>
      <c r="KZ116" s="11"/>
      <c r="LA116" s="11"/>
      <c r="LB116" s="11"/>
      <c r="LC116" s="11"/>
      <c r="LD116" s="11"/>
      <c r="LE116" s="11"/>
      <c r="LF116" s="11"/>
      <c r="LG116" s="11"/>
      <c r="LH116" s="11"/>
      <c r="LI116" s="11"/>
      <c r="LJ116" s="11"/>
      <c r="LK116" s="11"/>
      <c r="LL116" s="11"/>
      <c r="LM116" s="11"/>
      <c r="LN116" s="11"/>
      <c r="LO116" s="11"/>
      <c r="LP116" s="11"/>
      <c r="LQ116" s="11"/>
      <c r="LR116" s="11"/>
      <c r="LS116" s="11"/>
      <c r="LT116" s="11"/>
      <c r="LU116" s="11"/>
      <c r="LV116" s="11"/>
      <c r="LW116" s="11"/>
      <c r="LX116" s="11"/>
      <c r="LY116" s="11"/>
      <c r="LZ116" s="11"/>
      <c r="MA116" s="11"/>
      <c r="MB116" s="11"/>
      <c r="MC116" s="11"/>
      <c r="MD116" s="11"/>
      <c r="ME116" s="11"/>
      <c r="MF116" s="11"/>
      <c r="MG116" s="11"/>
      <c r="MH116" s="11"/>
      <c r="MI116" s="11"/>
      <c r="MJ116" s="11"/>
      <c r="MK116" s="11"/>
      <c r="ML116" s="11"/>
      <c r="MM116" s="11"/>
      <c r="MN116" s="11"/>
      <c r="MO116" s="11"/>
      <c r="MP116" s="11"/>
      <c r="MQ116" s="11"/>
      <c r="MR116" s="11"/>
      <c r="MS116" s="11"/>
      <c r="MT116" s="11"/>
      <c r="MU116" s="11"/>
      <c r="MV116" s="11"/>
      <c r="MW116" s="11"/>
      <c r="MX116" s="11"/>
      <c r="MY116" s="11"/>
      <c r="MZ116" s="11"/>
      <c r="NA116" s="11"/>
      <c r="NB116" s="11"/>
      <c r="NC116" s="11"/>
      <c r="ND116" s="11"/>
      <c r="NE116" s="11"/>
      <c r="NF116" s="11"/>
      <c r="NG116" s="11"/>
      <c r="NH116" s="11"/>
      <c r="NI116" s="11"/>
      <c r="NJ116" s="11"/>
      <c r="NK116" s="11"/>
      <c r="NL116" s="11"/>
      <c r="NM116" s="11"/>
      <c r="NN116" s="11"/>
      <c r="NO116" s="11"/>
      <c r="NP116" s="11"/>
      <c r="NQ116" s="11"/>
      <c r="NR116" s="11"/>
      <c r="NS116" s="11"/>
      <c r="NT116" s="11"/>
      <c r="NU116" s="11"/>
      <c r="NV116" s="11"/>
      <c r="NW116" s="11"/>
      <c r="NX116" s="11"/>
      <c r="NY116" s="11"/>
      <c r="NZ116" s="11"/>
      <c r="OA116" s="11"/>
      <c r="OB116" s="11"/>
      <c r="OC116" s="11"/>
      <c r="OD116" s="11"/>
      <c r="OE116" s="11"/>
      <c r="OF116" s="11"/>
      <c r="OG116" s="11"/>
      <c r="OH116" s="11"/>
      <c r="OI116" s="11"/>
      <c r="OJ116" s="11"/>
      <c r="OK116" s="11"/>
      <c r="OL116" s="11"/>
      <c r="OM116" s="11"/>
      <c r="ON116" s="11"/>
      <c r="OO116" s="11"/>
      <c r="OP116" s="11"/>
      <c r="OQ116" s="11"/>
      <c r="OR116" s="11"/>
      <c r="OS116" s="11"/>
      <c r="OT116" s="11"/>
      <c r="OU116" s="11"/>
      <c r="OV116" s="11"/>
      <c r="OW116" s="11"/>
      <c r="OX116" s="11"/>
      <c r="OY116" s="11"/>
      <c r="OZ116" s="11"/>
      <c r="PA116" s="11"/>
      <c r="PB116" s="11"/>
      <c r="PC116" s="11"/>
      <c r="PD116" s="11"/>
      <c r="PE116" s="11"/>
      <c r="PF116" s="11"/>
      <c r="PG116" s="11"/>
      <c r="PH116" s="11"/>
      <c r="PI116" s="11"/>
      <c r="PJ116" s="11"/>
      <c r="PK116" s="11"/>
      <c r="PL116" s="11"/>
      <c r="PM116" s="11"/>
      <c r="PN116" s="11"/>
      <c r="PO116" s="11"/>
      <c r="PP116" s="11"/>
      <c r="PQ116" s="11"/>
      <c r="PR116" s="11"/>
      <c r="PS116" s="11"/>
      <c r="PT116" s="11"/>
      <c r="PU116" s="11"/>
      <c r="PV116" s="11"/>
      <c r="PW116" s="11"/>
      <c r="PX116" s="11"/>
      <c r="PY116" s="11"/>
      <c r="PZ116" s="11"/>
      <c r="QA116" s="11"/>
      <c r="QB116" s="11"/>
      <c r="QC116" s="11"/>
      <c r="QD116" s="11"/>
      <c r="QE116" s="11"/>
      <c r="QF116" s="11"/>
      <c r="QG116" s="11"/>
      <c r="QH116" s="11"/>
      <c r="QI116" s="11"/>
      <c r="QJ116" s="11"/>
      <c r="QK116" s="11"/>
      <c r="QL116" s="11"/>
      <c r="QM116" s="11"/>
      <c r="QN116" s="11"/>
      <c r="QO116" s="11"/>
      <c r="QP116" s="11"/>
      <c r="QQ116" s="11"/>
      <c r="QR116" s="11"/>
      <c r="QS116" s="11"/>
      <c r="QT116" s="11"/>
      <c r="QU116" s="11"/>
      <c r="QV116" s="11"/>
      <c r="QW116" s="11"/>
      <c r="QX116" s="11"/>
      <c r="QY116" s="11"/>
      <c r="QZ116" s="11"/>
      <c r="RA116" s="11"/>
      <c r="RB116" s="11"/>
      <c r="RC116" s="11"/>
      <c r="RD116" s="11"/>
      <c r="RE116" s="11"/>
      <c r="RF116" s="11"/>
      <c r="RG116" s="11"/>
      <c r="RH116" s="11"/>
      <c r="RI116" s="11"/>
      <c r="RJ116" s="11"/>
      <c r="RK116" s="11"/>
      <c r="RL116" s="11"/>
      <c r="RM116" s="11"/>
      <c r="RN116" s="11"/>
      <c r="RO116" s="11"/>
      <c r="RP116" s="11"/>
      <c r="RQ116" s="11"/>
      <c r="RR116" s="11"/>
      <c r="RS116" s="11"/>
      <c r="RT116" s="11"/>
      <c r="RU116" s="11"/>
      <c r="RV116" s="11"/>
      <c r="RW116" s="11"/>
      <c r="RX116" s="11"/>
      <c r="RY116" s="11"/>
      <c r="RZ116" s="11"/>
      <c r="SA116" s="11"/>
      <c r="SB116" s="11"/>
      <c r="SC116" s="11"/>
      <c r="SD116" s="11"/>
      <c r="SE116" s="11"/>
      <c r="SF116" s="11"/>
      <c r="SG116" s="11"/>
      <c r="SH116" s="11"/>
      <c r="SI116" s="11"/>
      <c r="SJ116" s="11"/>
      <c r="SK116" s="11"/>
      <c r="SL116" s="11"/>
      <c r="SM116" s="11"/>
      <c r="SN116" s="11"/>
      <c r="SO116" s="11"/>
      <c r="SP116" s="11"/>
      <c r="SQ116" s="11"/>
      <c r="SR116" s="11"/>
      <c r="SS116" s="11"/>
      <c r="ST116" s="11"/>
      <c r="SU116" s="11"/>
      <c r="SV116" s="11"/>
      <c r="SW116" s="11"/>
      <c r="SX116" s="11"/>
      <c r="SY116" s="11"/>
      <c r="SZ116" s="11"/>
      <c r="TA116" s="11"/>
      <c r="TB116" s="11"/>
      <c r="TC116" s="11"/>
      <c r="TD116" s="11"/>
      <c r="TE116" s="11"/>
      <c r="TF116" s="11"/>
      <c r="TG116" s="11"/>
      <c r="TH116" s="11"/>
      <c r="TI116" s="11"/>
      <c r="TJ116" s="11"/>
      <c r="TK116" s="11"/>
      <c r="TL116" s="11"/>
      <c r="TM116" s="11"/>
      <c r="TN116" s="11"/>
      <c r="TO116" s="11"/>
      <c r="TP116" s="11"/>
      <c r="TQ116" s="11"/>
      <c r="TR116" s="11"/>
      <c r="TS116" s="11"/>
      <c r="TT116" s="11"/>
      <c r="TU116" s="11"/>
      <c r="TV116" s="11"/>
      <c r="TW116" s="11"/>
      <c r="TX116" s="11"/>
      <c r="TY116" s="11"/>
      <c r="TZ116" s="11"/>
      <c r="UA116" s="11"/>
      <c r="UB116" s="11"/>
      <c r="UC116" s="11"/>
      <c r="UD116" s="11"/>
      <c r="UE116" s="11"/>
      <c r="UF116" s="11"/>
      <c r="UG116" s="11"/>
      <c r="UH116" s="11"/>
      <c r="UI116" s="11"/>
      <c r="UJ116" s="11"/>
      <c r="UK116" s="11"/>
      <c r="UL116" s="11"/>
      <c r="UM116" s="11"/>
      <c r="UN116" s="11"/>
      <c r="UO116" s="11"/>
      <c r="UP116" s="11"/>
      <c r="UQ116" s="11"/>
      <c r="UR116" s="11"/>
      <c r="US116" s="11"/>
      <c r="UT116" s="11"/>
      <c r="UU116" s="11"/>
      <c r="UV116" s="11"/>
      <c r="UW116" s="11"/>
      <c r="UX116" s="11"/>
      <c r="UY116" s="11"/>
      <c r="UZ116" s="11"/>
      <c r="VA116" s="11"/>
      <c r="VB116" s="11"/>
      <c r="VC116" s="11"/>
      <c r="VD116" s="11"/>
      <c r="VE116" s="11"/>
      <c r="VF116" s="11"/>
      <c r="VG116" s="11"/>
      <c r="VH116" s="11"/>
      <c r="VI116" s="11"/>
      <c r="VJ116" s="11"/>
      <c r="VK116" s="11"/>
      <c r="VL116" s="11"/>
      <c r="VM116" s="11"/>
      <c r="VN116" s="11"/>
      <c r="VO116" s="11"/>
      <c r="VP116" s="11"/>
      <c r="VQ116" s="11"/>
      <c r="VR116" s="11"/>
      <c r="VS116" s="11"/>
      <c r="VT116" s="11"/>
      <c r="VU116" s="11"/>
      <c r="VV116" s="11"/>
      <c r="VW116" s="11"/>
      <c r="VX116" s="11"/>
      <c r="VY116" s="11"/>
      <c r="VZ116" s="11"/>
      <c r="WA116" s="11"/>
      <c r="WB116" s="11"/>
      <c r="WC116" s="11"/>
      <c r="WD116" s="11"/>
      <c r="WE116" s="11"/>
      <c r="WF116" s="11"/>
      <c r="WG116" s="11"/>
      <c r="WH116" s="11"/>
      <c r="WI116" s="11"/>
      <c r="WJ116" s="11"/>
      <c r="WK116" s="11"/>
      <c r="WL116" s="11"/>
      <c r="WM116" s="11"/>
      <c r="WN116" s="11"/>
      <c r="WO116" s="11"/>
      <c r="WP116" s="11"/>
      <c r="WQ116" s="11"/>
      <c r="WR116" s="11"/>
      <c r="WS116" s="11"/>
      <c r="WT116" s="11"/>
      <c r="WU116" s="11"/>
      <c r="WV116" s="11"/>
      <c r="WW116" s="11"/>
      <c r="WX116" s="11"/>
      <c r="WY116" s="11"/>
      <c r="WZ116" s="11"/>
      <c r="XA116" s="11"/>
      <c r="XB116" s="11"/>
      <c r="XC116" s="11"/>
      <c r="XD116" s="11"/>
      <c r="XE116" s="11"/>
      <c r="XF116" s="11"/>
      <c r="XG116" s="11"/>
      <c r="XH116" s="11"/>
      <c r="XI116" s="11"/>
      <c r="XJ116" s="11"/>
      <c r="XK116" s="11"/>
      <c r="XL116" s="11"/>
      <c r="XM116" s="11"/>
      <c r="XN116" s="11"/>
      <c r="XO116" s="11"/>
      <c r="XP116" s="11"/>
      <c r="XQ116" s="11"/>
      <c r="XR116" s="11"/>
      <c r="XS116" s="11"/>
      <c r="XT116" s="11"/>
      <c r="XU116" s="11"/>
      <c r="XV116" s="11"/>
      <c r="XW116" s="11"/>
      <c r="XX116" s="11"/>
      <c r="XY116" s="11"/>
      <c r="XZ116" s="11"/>
      <c r="YA116" s="11"/>
      <c r="YB116" s="11"/>
      <c r="YC116" s="11"/>
      <c r="YD116" s="11"/>
      <c r="YE116" s="11"/>
      <c r="YF116" s="11"/>
      <c r="YG116" s="11"/>
      <c r="YH116" s="11"/>
      <c r="YI116" s="11"/>
      <c r="YJ116" s="11"/>
      <c r="YK116" s="11"/>
      <c r="YL116" s="11"/>
      <c r="YM116" s="11"/>
      <c r="YN116" s="11"/>
      <c r="YO116" s="11"/>
      <c r="YP116" s="11"/>
      <c r="YQ116" s="11"/>
      <c r="YR116" s="11"/>
      <c r="YS116" s="11"/>
      <c r="YT116" s="11"/>
      <c r="YU116" s="11"/>
      <c r="YV116" s="11"/>
      <c r="YW116" s="11"/>
      <c r="YX116" s="11"/>
      <c r="YY116" s="11"/>
      <c r="YZ116" s="11"/>
      <c r="ZA116" s="11"/>
      <c r="ZB116" s="11"/>
      <c r="ZC116" s="11"/>
      <c r="ZD116" s="11"/>
      <c r="ZE116" s="11"/>
      <c r="ZF116" s="11"/>
      <c r="ZG116" s="11"/>
      <c r="ZH116" s="11"/>
      <c r="ZI116" s="11"/>
      <c r="ZJ116" s="11"/>
      <c r="ZK116" s="11"/>
      <c r="ZL116" s="11"/>
      <c r="ZM116" s="11"/>
      <c r="ZN116" s="11"/>
      <c r="ZO116" s="11"/>
      <c r="ZP116" s="11"/>
      <c r="ZQ116" s="11"/>
      <c r="ZR116" s="11"/>
      <c r="ZS116" s="11"/>
      <c r="ZT116" s="11"/>
      <c r="ZU116" s="11"/>
      <c r="ZV116" s="11"/>
      <c r="ZW116" s="11"/>
      <c r="ZX116" s="11"/>
      <c r="ZY116" s="11"/>
      <c r="ZZ116" s="11"/>
      <c r="AAA116" s="11"/>
      <c r="AAB116" s="11"/>
      <c r="AAC116" s="11"/>
      <c r="AAD116" s="11"/>
      <c r="AAE116" s="11"/>
      <c r="AAF116" s="11"/>
      <c r="AAG116" s="11"/>
      <c r="AAH116" s="11"/>
      <c r="AAI116" s="11"/>
      <c r="AAJ116" s="11"/>
      <c r="AAK116" s="11"/>
      <c r="AAL116" s="11"/>
      <c r="AAM116" s="11"/>
      <c r="AAN116" s="11"/>
      <c r="AAO116" s="11"/>
      <c r="AAP116" s="11"/>
      <c r="AAQ116" s="11"/>
      <c r="AAR116" s="11"/>
      <c r="AAS116" s="11"/>
      <c r="AAT116" s="11"/>
      <c r="AAU116" s="11"/>
      <c r="AAV116" s="11"/>
      <c r="AAW116" s="11"/>
      <c r="AAX116" s="11"/>
      <c r="AAY116" s="11"/>
      <c r="AAZ116" s="11"/>
      <c r="ABA116" s="11"/>
      <c r="ABB116" s="11"/>
      <c r="ABC116" s="11"/>
      <c r="ABD116" s="11"/>
      <c r="ABE116" s="11"/>
      <c r="ABF116" s="11"/>
      <c r="ABG116" s="11"/>
      <c r="ABH116" s="11"/>
      <c r="ABI116" s="11"/>
      <c r="ABJ116" s="11"/>
      <c r="ABK116" s="11"/>
      <c r="ABL116" s="11"/>
      <c r="ABM116" s="11"/>
      <c r="ABN116" s="11"/>
      <c r="ABO116" s="11"/>
      <c r="ABP116" s="11"/>
      <c r="ABQ116" s="11"/>
      <c r="ABR116" s="11"/>
      <c r="ABS116" s="11"/>
      <c r="ABT116" s="11"/>
      <c r="ABU116" s="11"/>
      <c r="ABV116" s="11"/>
      <c r="ABW116" s="11"/>
      <c r="ABX116" s="11"/>
      <c r="ABY116" s="11"/>
      <c r="ABZ116" s="11"/>
      <c r="ACA116" s="11"/>
      <c r="ACB116" s="11"/>
      <c r="ACC116" s="11"/>
      <c r="ACD116" s="11"/>
      <c r="ACE116" s="11"/>
      <c r="ACF116" s="11"/>
      <c r="ACG116" s="11"/>
      <c r="ACH116" s="11"/>
      <c r="ACI116" s="11"/>
      <c r="ACJ116" s="11"/>
      <c r="ACK116" s="11"/>
      <c r="ACL116" s="11"/>
      <c r="ACM116" s="11"/>
      <c r="ACN116" s="11"/>
      <c r="ACO116" s="11"/>
      <c r="ACP116" s="11"/>
      <c r="ACQ116" s="11"/>
      <c r="ACR116" s="11"/>
      <c r="ACS116" s="11"/>
      <c r="ACT116" s="11"/>
      <c r="ACU116" s="11"/>
      <c r="ACV116" s="11"/>
      <c r="ACW116" s="11"/>
      <c r="ACX116" s="11"/>
      <c r="ACY116" s="11"/>
      <c r="ACZ116" s="11"/>
      <c r="ADA116" s="11"/>
      <c r="ADB116" s="11"/>
      <c r="ADC116" s="11"/>
      <c r="ADD116" s="11"/>
      <c r="ADE116" s="11"/>
      <c r="ADF116" s="11"/>
      <c r="ADG116" s="11"/>
      <c r="ADH116" s="11"/>
      <c r="ADI116" s="11"/>
      <c r="ADJ116" s="11"/>
      <c r="ADK116" s="11"/>
      <c r="ADL116" s="11"/>
      <c r="ADM116" s="11"/>
      <c r="ADN116" s="11"/>
      <c r="ADO116" s="11"/>
      <c r="ADP116" s="11"/>
      <c r="ADQ116" s="11"/>
      <c r="ADR116" s="11"/>
      <c r="ADS116" s="11"/>
      <c r="ADT116" s="11"/>
      <c r="ADU116" s="11"/>
      <c r="ADV116" s="11"/>
      <c r="ADW116" s="11"/>
      <c r="ADX116" s="11"/>
      <c r="ADY116" s="11"/>
      <c r="ADZ116" s="11"/>
      <c r="AEA116" s="11"/>
      <c r="AEB116" s="11"/>
      <c r="AEC116" s="11"/>
      <c r="AED116" s="11"/>
      <c r="AEE116" s="11"/>
      <c r="AEF116" s="11"/>
      <c r="AEG116" s="11"/>
      <c r="AEH116" s="11"/>
      <c r="AEI116" s="11"/>
      <c r="AEJ116" s="11"/>
      <c r="AEK116" s="11"/>
      <c r="AEL116" s="11"/>
      <c r="AEM116" s="11"/>
      <c r="AEN116" s="11"/>
      <c r="AEO116" s="11"/>
      <c r="AEP116" s="11"/>
      <c r="AEQ116" s="11"/>
      <c r="AER116" s="11"/>
      <c r="AES116" s="11"/>
      <c r="AET116" s="11"/>
      <c r="AEU116" s="11"/>
      <c r="AEV116" s="11"/>
      <c r="AEW116" s="11"/>
      <c r="AEX116" s="11"/>
      <c r="AEY116" s="11"/>
      <c r="AEZ116" s="11"/>
      <c r="AFA116" s="11"/>
      <c r="AFB116" s="11"/>
      <c r="AFC116" s="11"/>
      <c r="AFD116" s="11"/>
      <c r="AFE116" s="11"/>
      <c r="AFF116" s="11"/>
      <c r="AFG116" s="11"/>
      <c r="AFH116" s="11"/>
      <c r="AFI116" s="11"/>
      <c r="AFJ116" s="11"/>
      <c r="AFK116" s="11"/>
      <c r="AFL116" s="11"/>
      <c r="AFM116" s="11"/>
      <c r="AFN116" s="11"/>
      <c r="AFO116" s="11"/>
      <c r="AFP116" s="11"/>
      <c r="AFQ116" s="11"/>
      <c r="AFR116" s="11"/>
      <c r="AFS116" s="11"/>
      <c r="AFT116" s="11"/>
      <c r="AFU116" s="11"/>
      <c r="AFV116" s="11"/>
      <c r="AFW116" s="11"/>
      <c r="AFX116" s="11"/>
      <c r="AFY116" s="11"/>
      <c r="AFZ116" s="11"/>
      <c r="AGA116" s="11"/>
      <c r="AGB116" s="11"/>
      <c r="AGC116" s="11"/>
      <c r="AGD116" s="11"/>
      <c r="AGE116" s="11"/>
      <c r="AGF116" s="11"/>
      <c r="AGG116" s="11"/>
      <c r="AGH116" s="11"/>
      <c r="AGI116" s="11"/>
      <c r="AGJ116" s="11"/>
      <c r="AGK116" s="11"/>
      <c r="AGL116" s="11"/>
      <c r="AGM116" s="11"/>
      <c r="AGN116" s="11"/>
      <c r="AGO116" s="11"/>
      <c r="AGP116" s="11"/>
      <c r="AGQ116" s="11"/>
      <c r="AGR116" s="11"/>
      <c r="AGS116" s="11"/>
      <c r="AGT116" s="11"/>
      <c r="AGU116" s="11"/>
      <c r="AGV116" s="11"/>
      <c r="AGW116" s="11"/>
      <c r="AGX116" s="11"/>
      <c r="AGY116" s="11"/>
      <c r="AGZ116" s="11"/>
      <c r="AHA116" s="11"/>
      <c r="AHB116" s="11"/>
      <c r="AHC116" s="11"/>
      <c r="AHD116" s="11"/>
      <c r="AHE116" s="11"/>
      <c r="AHF116" s="11"/>
      <c r="AHG116" s="11"/>
      <c r="AHH116" s="11"/>
      <c r="AHI116" s="11"/>
      <c r="AHJ116" s="11"/>
      <c r="AHK116" s="11"/>
      <c r="AHL116" s="11"/>
      <c r="AHM116" s="11"/>
      <c r="AHN116" s="11"/>
      <c r="AHO116" s="11"/>
      <c r="AHP116" s="11"/>
      <c r="AHQ116" s="11"/>
      <c r="AHR116" s="11"/>
      <c r="AHS116" s="11"/>
      <c r="AHT116" s="11"/>
      <c r="AHU116" s="11"/>
      <c r="AHV116" s="11"/>
      <c r="AHW116" s="11"/>
      <c r="AHX116" s="11"/>
      <c r="AHY116" s="11"/>
      <c r="AHZ116" s="11"/>
      <c r="AIA116" s="11"/>
      <c r="AIB116" s="11"/>
      <c r="AIC116" s="11"/>
      <c r="AID116" s="11"/>
      <c r="AIE116" s="11"/>
      <c r="AIF116" s="11"/>
      <c r="AIG116" s="11"/>
      <c r="AIH116" s="11"/>
      <c r="AII116" s="11"/>
      <c r="AIJ116" s="11"/>
      <c r="AIK116" s="11"/>
      <c r="AIL116" s="11"/>
      <c r="AIM116" s="11"/>
      <c r="AIN116" s="11"/>
      <c r="AIO116" s="11"/>
      <c r="AIP116" s="11"/>
      <c r="AIQ116" s="11"/>
      <c r="AIR116" s="11"/>
      <c r="AIS116" s="11"/>
      <c r="AIT116" s="11"/>
      <c r="AIU116" s="11"/>
      <c r="AIV116" s="11"/>
      <c r="AIW116" s="11"/>
      <c r="AIX116" s="11"/>
      <c r="AIY116" s="11"/>
      <c r="AIZ116" s="11"/>
      <c r="AJA116" s="11"/>
      <c r="AJB116" s="11"/>
      <c r="AJC116" s="11"/>
      <c r="AJD116" s="11"/>
      <c r="AJE116" s="11"/>
      <c r="AJF116" s="11"/>
      <c r="AJG116" s="11"/>
      <c r="AJH116" s="11"/>
      <c r="AJI116" s="11"/>
      <c r="AJJ116" s="11"/>
      <c r="AJK116" s="11"/>
      <c r="AJL116" s="11"/>
      <c r="AJM116" s="11"/>
      <c r="AJN116" s="11"/>
      <c r="AJO116" s="11"/>
      <c r="AJP116" s="11"/>
      <c r="AJQ116" s="11"/>
      <c r="AJR116" s="11"/>
      <c r="AJS116" s="11"/>
      <c r="AJT116" s="11"/>
      <c r="AJU116" s="11"/>
      <c r="AJV116" s="11"/>
      <c r="AJW116" s="11"/>
      <c r="AJX116" s="11"/>
      <c r="AJY116" s="11"/>
      <c r="AJZ116" s="11"/>
      <c r="AKA116" s="11"/>
      <c r="AKB116" s="11"/>
      <c r="AKC116" s="11"/>
      <c r="AKD116" s="11"/>
      <c r="AKE116" s="11"/>
      <c r="AKF116" s="11"/>
      <c r="AKG116" s="11"/>
      <c r="AKH116" s="11"/>
      <c r="AKI116" s="11"/>
      <c r="AKJ116" s="11"/>
      <c r="AKK116" s="11"/>
      <c r="AKL116" s="11"/>
      <c r="AKM116" s="11"/>
      <c r="AKN116" s="11"/>
      <c r="AKO116" s="11"/>
      <c r="AKP116" s="11"/>
      <c r="AKQ116" s="11"/>
      <c r="AKR116" s="11"/>
      <c r="AKS116" s="11"/>
      <c r="AKT116" s="11"/>
      <c r="AKU116" s="11"/>
      <c r="AKV116" s="11"/>
      <c r="AKW116" s="11"/>
      <c r="AKX116" s="11"/>
      <c r="AKY116" s="11"/>
      <c r="AKZ116" s="11"/>
      <c r="ALA116" s="11"/>
      <c r="ALB116" s="11"/>
      <c r="ALC116" s="11"/>
      <c r="ALD116" s="11"/>
      <c r="ALE116" s="11"/>
      <c r="ALF116" s="11"/>
      <c r="ALG116" s="11"/>
      <c r="ALH116" s="11"/>
      <c r="ALI116" s="11"/>
      <c r="ALJ116" s="11"/>
      <c r="ALK116" s="11"/>
      <c r="ALL116" s="11"/>
      <c r="ALM116" s="11"/>
      <c r="ALN116" s="11"/>
      <c r="ALO116" s="11"/>
      <c r="ALP116" s="11"/>
      <c r="ALQ116" s="11"/>
      <c r="ALR116" s="11"/>
      <c r="ALS116" s="11"/>
      <c r="ALT116" s="11"/>
      <c r="ALU116" s="11"/>
      <c r="ALV116" s="11"/>
      <c r="ALW116" s="11"/>
      <c r="ALX116" s="11"/>
      <c r="ALY116" s="11"/>
      <c r="ALZ116" s="11"/>
      <c r="AMA116" s="11"/>
      <c r="AMB116" s="11"/>
      <c r="AMC116" s="11"/>
      <c r="AMD116" s="11"/>
      <c r="AME116" s="11"/>
      <c r="AMF116" s="11"/>
      <c r="AMG116" s="11"/>
      <c r="AMH116" s="11"/>
      <c r="AMI116" s="11"/>
      <c r="AMJ116" s="11"/>
      <c r="AMK116" s="11"/>
      <c r="AML116" s="11"/>
      <c r="AMM116" s="11"/>
      <c r="AMN116" s="11"/>
      <c r="AMO116" s="11"/>
      <c r="AMP116" s="11"/>
      <c r="AMQ116" s="11"/>
      <c r="AMR116" s="11"/>
      <c r="AMS116" s="11"/>
      <c r="AMT116" s="11"/>
      <c r="AMU116" s="11"/>
      <c r="AMV116" s="11"/>
      <c r="AMW116" s="11"/>
      <c r="AMX116" s="11"/>
      <c r="AMY116" s="11"/>
      <c r="AMZ116" s="11"/>
      <c r="ANA116" s="11"/>
      <c r="ANB116" s="11"/>
      <c r="ANC116" s="11"/>
      <c r="AND116" s="11"/>
      <c r="ANE116" s="11"/>
      <c r="ANF116" s="11"/>
      <c r="ANG116" s="11"/>
      <c r="ANH116" s="11"/>
      <c r="ANI116" s="11"/>
      <c r="ANJ116" s="11"/>
      <c r="ANK116" s="11"/>
      <c r="ANL116" s="11"/>
      <c r="ANM116" s="11"/>
      <c r="ANN116" s="11"/>
      <c r="ANO116" s="11"/>
      <c r="ANP116" s="11"/>
      <c r="ANQ116" s="11"/>
      <c r="ANR116" s="11"/>
      <c r="ANS116" s="11"/>
      <c r="ANT116" s="11"/>
      <c r="ANU116" s="11"/>
      <c r="ANV116" s="11"/>
      <c r="ANW116" s="11"/>
      <c r="ANX116" s="11"/>
      <c r="ANY116" s="11"/>
      <c r="ANZ116" s="11"/>
      <c r="AOA116" s="11"/>
      <c r="AOB116" s="11"/>
      <c r="AOC116" s="11"/>
      <c r="AOD116" s="11"/>
      <c r="AOE116" s="11"/>
      <c r="AOF116" s="11"/>
      <c r="AOG116" s="11"/>
      <c r="AOH116" s="11"/>
      <c r="AOI116" s="11"/>
      <c r="AOJ116" s="11"/>
      <c r="AOK116" s="11"/>
      <c r="AOL116" s="11"/>
      <c r="AOM116" s="11"/>
      <c r="AON116" s="11"/>
      <c r="AOO116" s="11"/>
      <c r="AOP116" s="11"/>
      <c r="AOQ116" s="11"/>
      <c r="AOR116" s="11"/>
      <c r="AOS116" s="11"/>
      <c r="AOT116" s="11"/>
      <c r="AOU116" s="11"/>
      <c r="AOV116" s="11"/>
      <c r="AOW116" s="11"/>
      <c r="AOX116" s="11"/>
      <c r="AOY116" s="11"/>
      <c r="AOZ116" s="11"/>
      <c r="APA116" s="11"/>
      <c r="APB116" s="11"/>
      <c r="APC116" s="11"/>
      <c r="APD116" s="11"/>
      <c r="APE116" s="11"/>
      <c r="APF116" s="11"/>
      <c r="APG116" s="11"/>
      <c r="APH116" s="11"/>
      <c r="API116" s="11"/>
      <c r="APJ116" s="11"/>
      <c r="APK116" s="11"/>
      <c r="APL116" s="11"/>
      <c r="APM116" s="11"/>
      <c r="APN116" s="11"/>
      <c r="APO116" s="11"/>
      <c r="APP116" s="11"/>
      <c r="APQ116" s="11"/>
      <c r="APR116" s="11"/>
      <c r="APS116" s="11"/>
      <c r="APT116" s="11"/>
      <c r="APU116" s="11"/>
      <c r="APV116" s="11"/>
      <c r="APW116" s="11"/>
      <c r="APX116" s="11"/>
      <c r="APY116" s="11"/>
      <c r="APZ116" s="11"/>
      <c r="AQA116" s="11"/>
      <c r="AQB116" s="11"/>
      <c r="AQC116" s="11"/>
      <c r="AQD116" s="11"/>
      <c r="AQE116" s="11"/>
      <c r="AQF116" s="11"/>
      <c r="AQG116" s="11"/>
      <c r="AQH116" s="11"/>
      <c r="AQI116" s="11"/>
      <c r="AQJ116" s="11"/>
      <c r="AQK116" s="11"/>
      <c r="AQL116" s="11"/>
      <c r="AQM116" s="11"/>
      <c r="AQN116" s="11"/>
      <c r="AQO116" s="11"/>
      <c r="AQP116" s="11"/>
      <c r="AQQ116" s="11"/>
      <c r="AQR116" s="11"/>
      <c r="AQS116" s="11"/>
      <c r="AQT116" s="11"/>
      <c r="AQU116" s="11"/>
      <c r="AQV116" s="11"/>
      <c r="AQW116" s="11"/>
      <c r="AQX116" s="11"/>
      <c r="AQY116" s="11"/>
      <c r="AQZ116" s="11"/>
      <c r="ARA116" s="11"/>
      <c r="ARB116" s="11"/>
      <c r="ARC116" s="11"/>
      <c r="ARD116" s="11"/>
      <c r="ARE116" s="11"/>
      <c r="ARF116" s="11"/>
      <c r="ARG116" s="11"/>
      <c r="ARH116" s="11"/>
      <c r="ARI116" s="11"/>
      <c r="ARJ116" s="11"/>
      <c r="ARK116" s="11"/>
      <c r="ARL116" s="11"/>
      <c r="ARM116" s="11"/>
      <c r="ARN116" s="11"/>
      <c r="ARO116" s="11"/>
      <c r="ARP116" s="11"/>
      <c r="ARQ116" s="11"/>
      <c r="ARR116" s="11"/>
      <c r="ARS116" s="11"/>
      <c r="ART116" s="11"/>
      <c r="ARU116" s="11"/>
      <c r="ARV116" s="11"/>
      <c r="ARW116" s="11"/>
      <c r="ARX116" s="11"/>
      <c r="ARY116" s="11"/>
      <c r="ARZ116" s="11"/>
      <c r="ASA116" s="11"/>
      <c r="ASB116" s="11"/>
      <c r="ASC116" s="11"/>
      <c r="ASD116" s="11"/>
      <c r="ASE116" s="11"/>
      <c r="ASF116" s="11"/>
      <c r="ASG116" s="11"/>
      <c r="ASH116" s="11"/>
      <c r="ASI116" s="11"/>
      <c r="ASJ116" s="11"/>
      <c r="ASK116" s="11"/>
      <c r="ASL116" s="11"/>
      <c r="ASM116" s="11"/>
      <c r="ASN116" s="11"/>
      <c r="ASO116" s="11"/>
      <c r="ASP116" s="11"/>
      <c r="ASQ116" s="11"/>
      <c r="ASR116" s="11"/>
      <c r="ASS116" s="11"/>
      <c r="AST116" s="11"/>
      <c r="ASU116" s="11"/>
      <c r="ASV116" s="11"/>
      <c r="ASW116" s="11"/>
      <c r="ASX116" s="11"/>
      <c r="ASY116" s="11"/>
      <c r="ASZ116" s="11"/>
      <c r="ATA116" s="11"/>
      <c r="ATB116" s="11"/>
      <c r="ATC116" s="11"/>
      <c r="ATD116" s="11"/>
      <c r="ATE116" s="11"/>
      <c r="ATF116" s="11"/>
      <c r="ATG116" s="11"/>
      <c r="ATH116" s="11"/>
      <c r="ATI116" s="11"/>
      <c r="ATJ116" s="11"/>
      <c r="ATK116" s="11"/>
      <c r="ATL116" s="11"/>
      <c r="ATM116" s="11"/>
      <c r="ATN116" s="11"/>
      <c r="ATO116" s="11"/>
      <c r="ATP116" s="11"/>
      <c r="ATQ116" s="11"/>
      <c r="ATR116" s="11"/>
      <c r="ATS116" s="11"/>
      <c r="ATT116" s="11"/>
      <c r="ATU116" s="11"/>
      <c r="ATV116" s="11"/>
      <c r="ATW116" s="11"/>
      <c r="ATX116" s="11"/>
      <c r="ATY116" s="11"/>
      <c r="ATZ116" s="11"/>
      <c r="AUA116" s="11"/>
      <c r="AUB116" s="11"/>
      <c r="AUC116" s="11"/>
      <c r="AUD116" s="11"/>
      <c r="AUE116" s="11"/>
      <c r="AUF116" s="11"/>
      <c r="AUG116" s="11"/>
      <c r="AUH116" s="11"/>
      <c r="AUI116" s="11"/>
      <c r="AUJ116" s="11"/>
      <c r="AUK116" s="11"/>
      <c r="AUL116" s="11"/>
      <c r="AUM116" s="11"/>
      <c r="AUN116" s="11"/>
      <c r="AUO116" s="11"/>
      <c r="AUP116" s="11"/>
      <c r="AUQ116" s="11"/>
      <c r="AUR116" s="11"/>
      <c r="AUS116" s="11"/>
      <c r="AUT116" s="11"/>
      <c r="AUU116" s="11"/>
      <c r="AUV116" s="11"/>
      <c r="AUW116" s="11"/>
      <c r="AUX116" s="11"/>
      <c r="AUY116" s="11"/>
      <c r="AUZ116" s="11"/>
      <c r="AVA116" s="11"/>
      <c r="AVB116" s="11"/>
      <c r="AVC116" s="11"/>
      <c r="AVD116" s="11"/>
      <c r="AVE116" s="11"/>
      <c r="AVF116" s="11"/>
      <c r="AVG116" s="11"/>
      <c r="AVH116" s="11"/>
      <c r="AVI116" s="11"/>
      <c r="AVJ116" s="11"/>
      <c r="AVK116" s="11"/>
      <c r="AVL116" s="11"/>
      <c r="AVM116" s="11"/>
      <c r="AVN116" s="11"/>
      <c r="AVO116" s="11"/>
      <c r="AVP116" s="11"/>
      <c r="AVQ116" s="11"/>
      <c r="AVR116" s="11"/>
      <c r="AVS116" s="11"/>
      <c r="AVT116" s="11"/>
      <c r="AVU116" s="11"/>
      <c r="AVV116" s="11"/>
      <c r="AVW116" s="11"/>
      <c r="AVX116" s="11"/>
      <c r="AVY116" s="11"/>
      <c r="AVZ116" s="11"/>
      <c r="AWA116" s="11"/>
      <c r="AWB116" s="11"/>
      <c r="AWC116" s="11"/>
      <c r="AWD116" s="11"/>
      <c r="AWE116" s="11"/>
      <c r="AWF116" s="11"/>
      <c r="AWG116" s="11"/>
      <c r="AWH116" s="11"/>
      <c r="AWI116" s="11"/>
      <c r="AWJ116" s="11"/>
      <c r="AWK116" s="11"/>
      <c r="AWL116" s="11"/>
      <c r="AWM116" s="11"/>
      <c r="AWN116" s="11"/>
      <c r="AWO116" s="11"/>
      <c r="AWP116" s="11"/>
      <c r="AWQ116" s="11"/>
      <c r="AWR116" s="11"/>
      <c r="AWS116" s="11"/>
      <c r="AWT116" s="11"/>
      <c r="AWU116" s="11"/>
      <c r="AWV116" s="11"/>
      <c r="AWW116" s="11"/>
      <c r="AWX116" s="11"/>
      <c r="AWY116" s="11"/>
      <c r="AWZ116" s="11"/>
      <c r="AXA116" s="11"/>
      <c r="AXB116" s="11"/>
      <c r="AXC116" s="11"/>
      <c r="AXD116" s="11"/>
      <c r="AXE116" s="11"/>
      <c r="AXF116" s="11"/>
      <c r="AXG116" s="11"/>
      <c r="AXH116" s="11"/>
      <c r="AXI116" s="11"/>
      <c r="AXJ116" s="11"/>
      <c r="AXK116" s="11"/>
      <c r="AXL116" s="11"/>
      <c r="AXM116" s="11"/>
      <c r="AXN116" s="11"/>
      <c r="AXO116" s="11"/>
      <c r="AXP116" s="11"/>
      <c r="AXQ116" s="11"/>
      <c r="AXR116" s="11"/>
      <c r="AXS116" s="11"/>
      <c r="AXT116" s="11"/>
      <c r="AXU116" s="11"/>
      <c r="AXV116" s="11"/>
      <c r="AXW116" s="11"/>
      <c r="AXX116" s="11"/>
      <c r="AXY116" s="11"/>
      <c r="AXZ116" s="11"/>
      <c r="AYA116" s="11"/>
      <c r="AYB116" s="11"/>
      <c r="AYC116" s="11"/>
      <c r="AYD116" s="11"/>
      <c r="AYE116" s="11"/>
      <c r="AYF116" s="11"/>
      <c r="AYG116" s="11"/>
      <c r="AYH116" s="11"/>
      <c r="AYI116" s="11"/>
      <c r="AYJ116" s="11"/>
      <c r="AYK116" s="11"/>
      <c r="AYL116" s="11"/>
      <c r="AYM116" s="11"/>
      <c r="AYN116" s="11"/>
      <c r="AYO116" s="11"/>
      <c r="AYP116" s="11"/>
      <c r="AYQ116" s="11"/>
      <c r="AYR116" s="11"/>
      <c r="AYS116" s="11"/>
      <c r="AYT116" s="11"/>
      <c r="AYU116" s="11"/>
      <c r="AYV116" s="11"/>
      <c r="AYW116" s="11"/>
      <c r="AYX116" s="11"/>
      <c r="AYY116" s="11"/>
      <c r="AYZ116" s="11"/>
      <c r="AZA116" s="11"/>
      <c r="AZB116" s="11"/>
      <c r="AZC116" s="11"/>
      <c r="AZD116" s="11"/>
      <c r="AZE116" s="11"/>
      <c r="AZF116" s="11"/>
      <c r="AZG116" s="11"/>
      <c r="AZH116" s="11"/>
      <c r="AZI116" s="11"/>
      <c r="AZJ116" s="11"/>
      <c r="AZK116" s="11"/>
      <c r="AZL116" s="11"/>
      <c r="AZM116" s="11"/>
      <c r="AZN116" s="11"/>
      <c r="AZO116" s="11"/>
      <c r="AZP116" s="11"/>
      <c r="AZQ116" s="11"/>
      <c r="AZR116" s="11"/>
      <c r="AZS116" s="11"/>
      <c r="AZT116" s="11"/>
      <c r="AZU116" s="11"/>
      <c r="AZV116" s="11"/>
      <c r="AZW116" s="11"/>
      <c r="AZX116" s="11"/>
      <c r="AZY116" s="11"/>
      <c r="AZZ116" s="11"/>
      <c r="BAA116" s="11"/>
      <c r="BAB116" s="11"/>
      <c r="BAC116" s="11"/>
      <c r="BAD116" s="11"/>
      <c r="BAE116" s="11"/>
      <c r="BAF116" s="11"/>
      <c r="BAG116" s="11"/>
      <c r="BAH116" s="11"/>
      <c r="BAI116" s="11"/>
      <c r="BAJ116" s="11"/>
      <c r="BAK116" s="11"/>
      <c r="BAL116" s="11"/>
      <c r="BAM116" s="11"/>
      <c r="BAN116" s="11"/>
      <c r="BAO116" s="11"/>
      <c r="BAP116" s="11"/>
      <c r="BAQ116" s="11"/>
      <c r="BAR116" s="11"/>
      <c r="BAS116" s="11"/>
      <c r="BAT116" s="11"/>
      <c r="BAU116" s="11"/>
      <c r="BAV116" s="11"/>
      <c r="BAW116" s="11"/>
      <c r="BAX116" s="11"/>
      <c r="BAY116" s="11"/>
      <c r="BAZ116" s="11"/>
      <c r="BBA116" s="11"/>
      <c r="BBB116" s="11"/>
      <c r="BBC116" s="11"/>
      <c r="BBD116" s="11"/>
      <c r="BBE116" s="11"/>
      <c r="BBF116" s="11"/>
      <c r="BBG116" s="11"/>
      <c r="BBH116" s="11"/>
      <c r="BBI116" s="11"/>
      <c r="BBJ116" s="11"/>
      <c r="BBK116" s="11"/>
      <c r="BBL116" s="11"/>
      <c r="BBM116" s="11"/>
      <c r="BBN116" s="11"/>
      <c r="BBO116" s="11"/>
      <c r="BBP116" s="11"/>
      <c r="BBQ116" s="11"/>
      <c r="BBR116" s="11"/>
      <c r="BBS116" s="11"/>
      <c r="BBT116" s="11"/>
      <c r="BBU116" s="11"/>
      <c r="BBV116" s="11"/>
      <c r="BBW116" s="11"/>
      <c r="BBX116" s="11"/>
      <c r="BBY116" s="11"/>
      <c r="BBZ116" s="11"/>
      <c r="BCA116" s="11"/>
      <c r="BCB116" s="11"/>
      <c r="BCC116" s="11"/>
      <c r="BCD116" s="11"/>
      <c r="BCE116" s="11"/>
      <c r="BCF116" s="11"/>
      <c r="BCG116" s="11"/>
      <c r="BCH116" s="11"/>
      <c r="BCI116" s="11"/>
      <c r="BCJ116" s="11"/>
      <c r="BCK116" s="11"/>
      <c r="BCL116" s="11"/>
      <c r="BCM116" s="11"/>
      <c r="BCN116" s="11"/>
      <c r="BCO116" s="11"/>
      <c r="BCP116" s="11"/>
      <c r="BCQ116" s="11"/>
      <c r="BCR116" s="11"/>
      <c r="BCS116" s="11"/>
      <c r="BCT116" s="11"/>
      <c r="BCU116" s="11"/>
      <c r="BCV116" s="11"/>
      <c r="BCW116" s="11"/>
      <c r="BCX116" s="11"/>
      <c r="BCY116" s="11"/>
      <c r="BCZ116" s="11"/>
      <c r="BDA116" s="11"/>
      <c r="BDB116" s="11"/>
      <c r="BDC116" s="11"/>
      <c r="BDD116" s="11"/>
      <c r="BDE116" s="11"/>
      <c r="BDF116" s="11"/>
      <c r="BDG116" s="11"/>
      <c r="BDH116" s="11"/>
      <c r="BDI116" s="11"/>
      <c r="BDJ116" s="11"/>
      <c r="BDK116" s="11"/>
      <c r="BDL116" s="11"/>
      <c r="BDM116" s="11"/>
      <c r="BDN116" s="11"/>
      <c r="BDO116" s="11"/>
      <c r="BDP116" s="11"/>
      <c r="BDQ116" s="11"/>
      <c r="BDR116" s="11"/>
      <c r="BDS116" s="11"/>
      <c r="BDT116" s="11"/>
      <c r="BDU116" s="11"/>
      <c r="BDV116" s="11"/>
      <c r="BDW116" s="11"/>
      <c r="BDX116" s="11"/>
      <c r="BDY116" s="11"/>
      <c r="BDZ116" s="11"/>
      <c r="BEA116" s="11"/>
      <c r="BEB116" s="11"/>
      <c r="BEC116" s="11"/>
      <c r="BED116" s="11"/>
      <c r="BEE116" s="11"/>
      <c r="BEF116" s="11"/>
      <c r="BEG116" s="11"/>
      <c r="BEH116" s="11"/>
      <c r="BEI116" s="11"/>
      <c r="BEJ116" s="11"/>
      <c r="BEK116" s="11"/>
      <c r="BEL116" s="11"/>
      <c r="BEM116" s="11"/>
      <c r="BEN116" s="11"/>
      <c r="BEO116" s="11"/>
      <c r="BEP116" s="11"/>
      <c r="BEQ116" s="11"/>
      <c r="BER116" s="11"/>
      <c r="BES116" s="11"/>
      <c r="BET116" s="11"/>
      <c r="BEU116" s="11"/>
      <c r="BEV116" s="11"/>
      <c r="BEW116" s="11"/>
      <c r="BEX116" s="11"/>
      <c r="BEY116" s="11"/>
      <c r="BEZ116" s="11"/>
      <c r="BFA116" s="11"/>
      <c r="BFB116" s="11"/>
      <c r="BFC116" s="11"/>
      <c r="BFD116" s="11"/>
      <c r="BFE116" s="11"/>
      <c r="BFF116" s="11"/>
      <c r="BFG116" s="11"/>
      <c r="BFH116" s="11"/>
      <c r="BFI116" s="11"/>
      <c r="BFJ116" s="11"/>
      <c r="BFK116" s="11"/>
      <c r="BFL116" s="11"/>
      <c r="BFM116" s="11"/>
      <c r="BFN116" s="11"/>
      <c r="BFO116" s="11"/>
      <c r="BFP116" s="11"/>
      <c r="BFQ116" s="11"/>
      <c r="BFR116" s="11"/>
      <c r="BFS116" s="11"/>
      <c r="BFT116" s="11"/>
      <c r="BFU116" s="11"/>
      <c r="BFV116" s="11"/>
      <c r="BFW116" s="11"/>
      <c r="BFX116" s="11"/>
      <c r="BFY116" s="11"/>
      <c r="BFZ116" s="11"/>
      <c r="BGA116" s="11"/>
      <c r="BGB116" s="11"/>
      <c r="BGC116" s="11"/>
      <c r="BGD116" s="11"/>
      <c r="BGE116" s="11"/>
      <c r="BGF116" s="11"/>
      <c r="BGG116" s="11"/>
      <c r="BGH116" s="11"/>
      <c r="BGI116" s="11"/>
      <c r="BGJ116" s="11"/>
      <c r="BGK116" s="11"/>
      <c r="BGL116" s="11"/>
      <c r="BGM116" s="11"/>
      <c r="BGN116" s="11"/>
      <c r="BGO116" s="11"/>
      <c r="BGP116" s="11"/>
      <c r="BGQ116" s="11"/>
      <c r="BGR116" s="11"/>
      <c r="BGS116" s="11"/>
      <c r="BGT116" s="11"/>
      <c r="BGU116" s="11"/>
      <c r="BGV116" s="11"/>
      <c r="BGW116" s="11"/>
      <c r="BGX116" s="11"/>
      <c r="BGY116" s="11"/>
      <c r="BGZ116" s="11"/>
      <c r="BHA116" s="11"/>
      <c r="BHB116" s="11"/>
      <c r="BHC116" s="11"/>
      <c r="BHD116" s="11"/>
      <c r="BHE116" s="11"/>
      <c r="BHF116" s="11"/>
      <c r="BHG116" s="11"/>
      <c r="BHH116" s="11"/>
      <c r="BHI116" s="11"/>
      <c r="BHJ116" s="11"/>
      <c r="BHK116" s="11"/>
      <c r="BHL116" s="11"/>
      <c r="BHM116" s="11"/>
      <c r="BHN116" s="11"/>
      <c r="BHO116" s="11"/>
      <c r="BHP116" s="11"/>
      <c r="BHQ116" s="11"/>
      <c r="BHR116" s="11"/>
      <c r="BHS116" s="11"/>
      <c r="BHT116" s="11"/>
      <c r="BHU116" s="11"/>
      <c r="BHV116" s="11"/>
      <c r="BHW116" s="11"/>
      <c r="BHX116" s="11"/>
      <c r="BHY116" s="11"/>
      <c r="BHZ116" s="11"/>
      <c r="BIA116" s="11"/>
      <c r="BIB116" s="11"/>
      <c r="BIC116" s="11"/>
    </row>
    <row r="117" spans="1:1589" s="22" customFormat="1" ht="51" customHeight="1">
      <c r="A117" s="169"/>
      <c r="B117" s="49"/>
      <c r="C117" s="315"/>
      <c r="D117" s="315"/>
      <c r="E117" s="193">
        <v>43466</v>
      </c>
      <c r="F117" s="193">
        <v>43830</v>
      </c>
      <c r="G117" s="93" t="s">
        <v>234</v>
      </c>
      <c r="H117" s="119"/>
      <c r="I117" s="307">
        <v>103138091</v>
      </c>
      <c r="J117" s="307">
        <v>33515769.890000001</v>
      </c>
      <c r="K117" s="117"/>
      <c r="L117" s="119"/>
      <c r="M117" s="177">
        <v>103138091</v>
      </c>
      <c r="N117" s="125">
        <v>33515769.890000001</v>
      </c>
      <c r="O117" s="119"/>
      <c r="P117" s="119"/>
      <c r="Q117" s="125">
        <v>103138091</v>
      </c>
      <c r="R117" s="125">
        <v>33515769.890000001</v>
      </c>
      <c r="S117" s="119"/>
      <c r="T117" s="187"/>
      <c r="U117" s="187"/>
      <c r="V117" s="190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  <c r="IW117" s="11"/>
      <c r="IX117" s="11"/>
      <c r="IY117" s="11"/>
      <c r="IZ117" s="11"/>
      <c r="JA117" s="11"/>
      <c r="JB117" s="11"/>
      <c r="JC117" s="11"/>
      <c r="JD117" s="11"/>
      <c r="JE117" s="11"/>
      <c r="JF117" s="11"/>
      <c r="JG117" s="11"/>
      <c r="JH117" s="11"/>
      <c r="JI117" s="11"/>
      <c r="JJ117" s="11"/>
      <c r="JK117" s="11"/>
      <c r="JL117" s="11"/>
      <c r="JM117" s="11"/>
      <c r="JN117" s="11"/>
      <c r="JO117" s="11"/>
      <c r="JP117" s="11"/>
      <c r="JQ117" s="11"/>
      <c r="JR117" s="11"/>
      <c r="JS117" s="11"/>
      <c r="JT117" s="11"/>
      <c r="JU117" s="11"/>
      <c r="JV117" s="11"/>
      <c r="JW117" s="11"/>
      <c r="JX117" s="11"/>
      <c r="JY117" s="11"/>
      <c r="JZ117" s="11"/>
      <c r="KA117" s="11"/>
      <c r="KB117" s="11"/>
      <c r="KC117" s="11"/>
      <c r="KD117" s="11"/>
      <c r="KE117" s="11"/>
      <c r="KF117" s="11"/>
      <c r="KG117" s="11"/>
      <c r="KH117" s="11"/>
      <c r="KI117" s="11"/>
      <c r="KJ117" s="11"/>
      <c r="KK117" s="11"/>
      <c r="KL117" s="11"/>
      <c r="KM117" s="11"/>
      <c r="KN117" s="11"/>
      <c r="KO117" s="11"/>
      <c r="KP117" s="11"/>
      <c r="KQ117" s="11"/>
      <c r="KR117" s="11"/>
      <c r="KS117" s="11"/>
      <c r="KT117" s="11"/>
      <c r="KU117" s="11"/>
      <c r="KV117" s="11"/>
      <c r="KW117" s="11"/>
      <c r="KX117" s="11"/>
      <c r="KY117" s="11"/>
      <c r="KZ117" s="11"/>
      <c r="LA117" s="11"/>
      <c r="LB117" s="11"/>
      <c r="LC117" s="11"/>
      <c r="LD117" s="11"/>
      <c r="LE117" s="11"/>
      <c r="LF117" s="11"/>
      <c r="LG117" s="11"/>
      <c r="LH117" s="11"/>
      <c r="LI117" s="11"/>
      <c r="LJ117" s="11"/>
      <c r="LK117" s="11"/>
      <c r="LL117" s="11"/>
      <c r="LM117" s="11"/>
      <c r="LN117" s="11"/>
      <c r="LO117" s="11"/>
      <c r="LP117" s="11"/>
      <c r="LQ117" s="11"/>
      <c r="LR117" s="11"/>
      <c r="LS117" s="11"/>
      <c r="LT117" s="11"/>
      <c r="LU117" s="11"/>
      <c r="LV117" s="11"/>
      <c r="LW117" s="11"/>
      <c r="LX117" s="11"/>
      <c r="LY117" s="11"/>
      <c r="LZ117" s="11"/>
      <c r="MA117" s="11"/>
      <c r="MB117" s="11"/>
      <c r="MC117" s="11"/>
      <c r="MD117" s="11"/>
      <c r="ME117" s="11"/>
      <c r="MF117" s="11"/>
      <c r="MG117" s="11"/>
      <c r="MH117" s="11"/>
      <c r="MI117" s="11"/>
      <c r="MJ117" s="11"/>
      <c r="MK117" s="11"/>
      <c r="ML117" s="11"/>
      <c r="MM117" s="11"/>
      <c r="MN117" s="11"/>
      <c r="MO117" s="11"/>
      <c r="MP117" s="11"/>
      <c r="MQ117" s="11"/>
      <c r="MR117" s="11"/>
      <c r="MS117" s="11"/>
      <c r="MT117" s="11"/>
      <c r="MU117" s="11"/>
      <c r="MV117" s="11"/>
      <c r="MW117" s="11"/>
      <c r="MX117" s="11"/>
      <c r="MY117" s="11"/>
      <c r="MZ117" s="11"/>
      <c r="NA117" s="11"/>
      <c r="NB117" s="11"/>
      <c r="NC117" s="11"/>
      <c r="ND117" s="11"/>
      <c r="NE117" s="11"/>
      <c r="NF117" s="11"/>
      <c r="NG117" s="11"/>
      <c r="NH117" s="11"/>
      <c r="NI117" s="11"/>
      <c r="NJ117" s="11"/>
      <c r="NK117" s="11"/>
      <c r="NL117" s="11"/>
      <c r="NM117" s="11"/>
      <c r="NN117" s="11"/>
      <c r="NO117" s="11"/>
      <c r="NP117" s="11"/>
      <c r="NQ117" s="11"/>
      <c r="NR117" s="11"/>
      <c r="NS117" s="11"/>
      <c r="NT117" s="11"/>
      <c r="NU117" s="11"/>
      <c r="NV117" s="11"/>
      <c r="NW117" s="11"/>
      <c r="NX117" s="11"/>
      <c r="NY117" s="11"/>
      <c r="NZ117" s="11"/>
      <c r="OA117" s="11"/>
      <c r="OB117" s="11"/>
      <c r="OC117" s="11"/>
      <c r="OD117" s="11"/>
      <c r="OE117" s="11"/>
      <c r="OF117" s="11"/>
      <c r="OG117" s="11"/>
      <c r="OH117" s="11"/>
      <c r="OI117" s="11"/>
      <c r="OJ117" s="11"/>
      <c r="OK117" s="11"/>
      <c r="OL117" s="11"/>
      <c r="OM117" s="11"/>
      <c r="ON117" s="11"/>
      <c r="OO117" s="11"/>
      <c r="OP117" s="11"/>
      <c r="OQ117" s="11"/>
      <c r="OR117" s="11"/>
      <c r="OS117" s="11"/>
      <c r="OT117" s="11"/>
      <c r="OU117" s="11"/>
      <c r="OV117" s="11"/>
      <c r="OW117" s="11"/>
      <c r="OX117" s="11"/>
      <c r="OY117" s="11"/>
      <c r="OZ117" s="11"/>
      <c r="PA117" s="11"/>
      <c r="PB117" s="11"/>
      <c r="PC117" s="11"/>
      <c r="PD117" s="11"/>
      <c r="PE117" s="11"/>
      <c r="PF117" s="11"/>
      <c r="PG117" s="11"/>
      <c r="PH117" s="11"/>
      <c r="PI117" s="11"/>
      <c r="PJ117" s="11"/>
      <c r="PK117" s="11"/>
      <c r="PL117" s="11"/>
      <c r="PM117" s="11"/>
      <c r="PN117" s="11"/>
      <c r="PO117" s="11"/>
      <c r="PP117" s="11"/>
      <c r="PQ117" s="11"/>
      <c r="PR117" s="11"/>
      <c r="PS117" s="11"/>
      <c r="PT117" s="11"/>
      <c r="PU117" s="11"/>
      <c r="PV117" s="11"/>
      <c r="PW117" s="11"/>
      <c r="PX117" s="11"/>
      <c r="PY117" s="11"/>
      <c r="PZ117" s="11"/>
      <c r="QA117" s="11"/>
      <c r="QB117" s="11"/>
      <c r="QC117" s="11"/>
      <c r="QD117" s="11"/>
      <c r="QE117" s="11"/>
      <c r="QF117" s="11"/>
      <c r="QG117" s="11"/>
      <c r="QH117" s="11"/>
      <c r="QI117" s="11"/>
      <c r="QJ117" s="11"/>
      <c r="QK117" s="11"/>
      <c r="QL117" s="11"/>
      <c r="QM117" s="11"/>
      <c r="QN117" s="11"/>
      <c r="QO117" s="11"/>
      <c r="QP117" s="11"/>
      <c r="QQ117" s="11"/>
      <c r="QR117" s="11"/>
      <c r="QS117" s="11"/>
      <c r="QT117" s="11"/>
      <c r="QU117" s="11"/>
      <c r="QV117" s="11"/>
      <c r="QW117" s="11"/>
      <c r="QX117" s="11"/>
      <c r="QY117" s="11"/>
      <c r="QZ117" s="11"/>
      <c r="RA117" s="11"/>
      <c r="RB117" s="11"/>
      <c r="RC117" s="11"/>
      <c r="RD117" s="11"/>
      <c r="RE117" s="11"/>
      <c r="RF117" s="11"/>
      <c r="RG117" s="11"/>
      <c r="RH117" s="11"/>
      <c r="RI117" s="11"/>
      <c r="RJ117" s="11"/>
      <c r="RK117" s="11"/>
      <c r="RL117" s="11"/>
      <c r="RM117" s="11"/>
      <c r="RN117" s="11"/>
      <c r="RO117" s="11"/>
      <c r="RP117" s="11"/>
      <c r="RQ117" s="11"/>
      <c r="RR117" s="11"/>
      <c r="RS117" s="11"/>
      <c r="RT117" s="11"/>
      <c r="RU117" s="11"/>
      <c r="RV117" s="11"/>
      <c r="RW117" s="11"/>
      <c r="RX117" s="11"/>
      <c r="RY117" s="11"/>
      <c r="RZ117" s="11"/>
      <c r="SA117" s="11"/>
      <c r="SB117" s="11"/>
      <c r="SC117" s="11"/>
      <c r="SD117" s="11"/>
      <c r="SE117" s="11"/>
      <c r="SF117" s="11"/>
      <c r="SG117" s="11"/>
      <c r="SH117" s="11"/>
      <c r="SI117" s="11"/>
      <c r="SJ117" s="11"/>
      <c r="SK117" s="11"/>
      <c r="SL117" s="11"/>
      <c r="SM117" s="11"/>
      <c r="SN117" s="11"/>
      <c r="SO117" s="11"/>
      <c r="SP117" s="11"/>
      <c r="SQ117" s="11"/>
      <c r="SR117" s="11"/>
      <c r="SS117" s="11"/>
      <c r="ST117" s="11"/>
      <c r="SU117" s="11"/>
      <c r="SV117" s="11"/>
      <c r="SW117" s="11"/>
      <c r="SX117" s="11"/>
      <c r="SY117" s="11"/>
      <c r="SZ117" s="11"/>
      <c r="TA117" s="11"/>
      <c r="TB117" s="11"/>
      <c r="TC117" s="11"/>
      <c r="TD117" s="11"/>
      <c r="TE117" s="11"/>
      <c r="TF117" s="11"/>
      <c r="TG117" s="11"/>
      <c r="TH117" s="11"/>
      <c r="TI117" s="11"/>
      <c r="TJ117" s="11"/>
      <c r="TK117" s="11"/>
      <c r="TL117" s="11"/>
      <c r="TM117" s="11"/>
      <c r="TN117" s="11"/>
      <c r="TO117" s="11"/>
      <c r="TP117" s="11"/>
      <c r="TQ117" s="11"/>
      <c r="TR117" s="11"/>
      <c r="TS117" s="11"/>
      <c r="TT117" s="11"/>
      <c r="TU117" s="11"/>
      <c r="TV117" s="11"/>
      <c r="TW117" s="11"/>
      <c r="TX117" s="11"/>
      <c r="TY117" s="11"/>
      <c r="TZ117" s="11"/>
      <c r="UA117" s="11"/>
      <c r="UB117" s="11"/>
      <c r="UC117" s="11"/>
      <c r="UD117" s="11"/>
      <c r="UE117" s="11"/>
      <c r="UF117" s="11"/>
      <c r="UG117" s="11"/>
      <c r="UH117" s="11"/>
      <c r="UI117" s="11"/>
      <c r="UJ117" s="11"/>
      <c r="UK117" s="11"/>
      <c r="UL117" s="11"/>
      <c r="UM117" s="11"/>
      <c r="UN117" s="11"/>
      <c r="UO117" s="11"/>
      <c r="UP117" s="11"/>
      <c r="UQ117" s="11"/>
      <c r="UR117" s="11"/>
      <c r="US117" s="11"/>
      <c r="UT117" s="11"/>
      <c r="UU117" s="11"/>
      <c r="UV117" s="11"/>
      <c r="UW117" s="11"/>
      <c r="UX117" s="11"/>
      <c r="UY117" s="11"/>
      <c r="UZ117" s="11"/>
      <c r="VA117" s="11"/>
      <c r="VB117" s="11"/>
      <c r="VC117" s="11"/>
      <c r="VD117" s="11"/>
      <c r="VE117" s="11"/>
      <c r="VF117" s="11"/>
      <c r="VG117" s="11"/>
      <c r="VH117" s="11"/>
      <c r="VI117" s="11"/>
      <c r="VJ117" s="11"/>
      <c r="VK117" s="11"/>
      <c r="VL117" s="11"/>
      <c r="VM117" s="11"/>
      <c r="VN117" s="11"/>
      <c r="VO117" s="11"/>
      <c r="VP117" s="11"/>
      <c r="VQ117" s="11"/>
      <c r="VR117" s="11"/>
      <c r="VS117" s="11"/>
      <c r="VT117" s="11"/>
      <c r="VU117" s="11"/>
      <c r="VV117" s="11"/>
      <c r="VW117" s="11"/>
      <c r="VX117" s="11"/>
      <c r="VY117" s="11"/>
      <c r="VZ117" s="11"/>
      <c r="WA117" s="11"/>
      <c r="WB117" s="11"/>
      <c r="WC117" s="11"/>
      <c r="WD117" s="11"/>
      <c r="WE117" s="11"/>
      <c r="WF117" s="11"/>
      <c r="WG117" s="11"/>
      <c r="WH117" s="11"/>
      <c r="WI117" s="11"/>
      <c r="WJ117" s="11"/>
      <c r="WK117" s="11"/>
      <c r="WL117" s="11"/>
      <c r="WM117" s="11"/>
      <c r="WN117" s="11"/>
      <c r="WO117" s="11"/>
      <c r="WP117" s="11"/>
      <c r="WQ117" s="11"/>
      <c r="WR117" s="11"/>
      <c r="WS117" s="11"/>
      <c r="WT117" s="11"/>
      <c r="WU117" s="11"/>
      <c r="WV117" s="11"/>
      <c r="WW117" s="11"/>
      <c r="WX117" s="11"/>
      <c r="WY117" s="11"/>
      <c r="WZ117" s="11"/>
      <c r="XA117" s="11"/>
      <c r="XB117" s="11"/>
      <c r="XC117" s="11"/>
      <c r="XD117" s="11"/>
      <c r="XE117" s="11"/>
      <c r="XF117" s="11"/>
      <c r="XG117" s="11"/>
      <c r="XH117" s="11"/>
      <c r="XI117" s="11"/>
      <c r="XJ117" s="11"/>
      <c r="XK117" s="11"/>
      <c r="XL117" s="11"/>
      <c r="XM117" s="11"/>
      <c r="XN117" s="11"/>
      <c r="XO117" s="11"/>
      <c r="XP117" s="11"/>
      <c r="XQ117" s="11"/>
      <c r="XR117" s="11"/>
      <c r="XS117" s="11"/>
      <c r="XT117" s="11"/>
      <c r="XU117" s="11"/>
      <c r="XV117" s="11"/>
      <c r="XW117" s="11"/>
      <c r="XX117" s="11"/>
      <c r="XY117" s="11"/>
      <c r="XZ117" s="11"/>
      <c r="YA117" s="11"/>
      <c r="YB117" s="11"/>
      <c r="YC117" s="11"/>
      <c r="YD117" s="11"/>
      <c r="YE117" s="11"/>
      <c r="YF117" s="11"/>
      <c r="YG117" s="11"/>
      <c r="YH117" s="11"/>
      <c r="YI117" s="11"/>
      <c r="YJ117" s="11"/>
      <c r="YK117" s="11"/>
      <c r="YL117" s="11"/>
      <c r="YM117" s="11"/>
      <c r="YN117" s="11"/>
      <c r="YO117" s="11"/>
      <c r="YP117" s="11"/>
      <c r="YQ117" s="11"/>
      <c r="YR117" s="11"/>
      <c r="YS117" s="11"/>
      <c r="YT117" s="11"/>
      <c r="YU117" s="11"/>
      <c r="YV117" s="11"/>
      <c r="YW117" s="11"/>
      <c r="YX117" s="11"/>
      <c r="YY117" s="11"/>
      <c r="YZ117" s="11"/>
      <c r="ZA117" s="11"/>
      <c r="ZB117" s="11"/>
      <c r="ZC117" s="11"/>
      <c r="ZD117" s="11"/>
      <c r="ZE117" s="11"/>
      <c r="ZF117" s="11"/>
      <c r="ZG117" s="11"/>
      <c r="ZH117" s="11"/>
      <c r="ZI117" s="11"/>
      <c r="ZJ117" s="11"/>
      <c r="ZK117" s="11"/>
      <c r="ZL117" s="11"/>
      <c r="ZM117" s="11"/>
      <c r="ZN117" s="11"/>
      <c r="ZO117" s="11"/>
      <c r="ZP117" s="11"/>
      <c r="ZQ117" s="11"/>
      <c r="ZR117" s="11"/>
      <c r="ZS117" s="11"/>
      <c r="ZT117" s="11"/>
      <c r="ZU117" s="11"/>
      <c r="ZV117" s="11"/>
      <c r="ZW117" s="11"/>
      <c r="ZX117" s="11"/>
      <c r="ZY117" s="11"/>
      <c r="ZZ117" s="11"/>
      <c r="AAA117" s="11"/>
      <c r="AAB117" s="11"/>
      <c r="AAC117" s="11"/>
      <c r="AAD117" s="11"/>
      <c r="AAE117" s="11"/>
      <c r="AAF117" s="11"/>
      <c r="AAG117" s="11"/>
      <c r="AAH117" s="11"/>
      <c r="AAI117" s="11"/>
      <c r="AAJ117" s="11"/>
      <c r="AAK117" s="11"/>
      <c r="AAL117" s="11"/>
      <c r="AAM117" s="11"/>
      <c r="AAN117" s="11"/>
      <c r="AAO117" s="11"/>
      <c r="AAP117" s="11"/>
      <c r="AAQ117" s="11"/>
      <c r="AAR117" s="11"/>
      <c r="AAS117" s="11"/>
      <c r="AAT117" s="11"/>
      <c r="AAU117" s="11"/>
      <c r="AAV117" s="11"/>
      <c r="AAW117" s="11"/>
      <c r="AAX117" s="11"/>
      <c r="AAY117" s="11"/>
      <c r="AAZ117" s="11"/>
      <c r="ABA117" s="11"/>
      <c r="ABB117" s="11"/>
      <c r="ABC117" s="11"/>
      <c r="ABD117" s="11"/>
      <c r="ABE117" s="11"/>
      <c r="ABF117" s="11"/>
      <c r="ABG117" s="11"/>
      <c r="ABH117" s="11"/>
      <c r="ABI117" s="11"/>
      <c r="ABJ117" s="11"/>
      <c r="ABK117" s="11"/>
      <c r="ABL117" s="11"/>
      <c r="ABM117" s="11"/>
      <c r="ABN117" s="11"/>
      <c r="ABO117" s="11"/>
      <c r="ABP117" s="11"/>
      <c r="ABQ117" s="11"/>
      <c r="ABR117" s="11"/>
      <c r="ABS117" s="11"/>
      <c r="ABT117" s="11"/>
      <c r="ABU117" s="11"/>
      <c r="ABV117" s="11"/>
      <c r="ABW117" s="11"/>
      <c r="ABX117" s="11"/>
      <c r="ABY117" s="11"/>
      <c r="ABZ117" s="11"/>
      <c r="ACA117" s="11"/>
      <c r="ACB117" s="11"/>
      <c r="ACC117" s="11"/>
      <c r="ACD117" s="11"/>
      <c r="ACE117" s="11"/>
      <c r="ACF117" s="11"/>
      <c r="ACG117" s="11"/>
      <c r="ACH117" s="11"/>
      <c r="ACI117" s="11"/>
      <c r="ACJ117" s="11"/>
      <c r="ACK117" s="11"/>
      <c r="ACL117" s="11"/>
      <c r="ACM117" s="11"/>
      <c r="ACN117" s="11"/>
      <c r="ACO117" s="11"/>
      <c r="ACP117" s="11"/>
      <c r="ACQ117" s="11"/>
      <c r="ACR117" s="11"/>
      <c r="ACS117" s="11"/>
      <c r="ACT117" s="11"/>
      <c r="ACU117" s="11"/>
      <c r="ACV117" s="11"/>
      <c r="ACW117" s="11"/>
      <c r="ACX117" s="11"/>
      <c r="ACY117" s="11"/>
      <c r="ACZ117" s="11"/>
      <c r="ADA117" s="11"/>
      <c r="ADB117" s="11"/>
      <c r="ADC117" s="11"/>
      <c r="ADD117" s="11"/>
      <c r="ADE117" s="11"/>
      <c r="ADF117" s="11"/>
      <c r="ADG117" s="11"/>
      <c r="ADH117" s="11"/>
      <c r="ADI117" s="11"/>
      <c r="ADJ117" s="11"/>
      <c r="ADK117" s="11"/>
      <c r="ADL117" s="11"/>
      <c r="ADM117" s="11"/>
      <c r="ADN117" s="11"/>
      <c r="ADO117" s="11"/>
      <c r="ADP117" s="11"/>
      <c r="ADQ117" s="11"/>
      <c r="ADR117" s="11"/>
      <c r="ADS117" s="11"/>
      <c r="ADT117" s="11"/>
      <c r="ADU117" s="11"/>
      <c r="ADV117" s="11"/>
      <c r="ADW117" s="11"/>
      <c r="ADX117" s="11"/>
      <c r="ADY117" s="11"/>
      <c r="ADZ117" s="11"/>
      <c r="AEA117" s="11"/>
      <c r="AEB117" s="11"/>
      <c r="AEC117" s="11"/>
      <c r="AED117" s="11"/>
      <c r="AEE117" s="11"/>
      <c r="AEF117" s="11"/>
      <c r="AEG117" s="11"/>
      <c r="AEH117" s="11"/>
      <c r="AEI117" s="11"/>
      <c r="AEJ117" s="11"/>
      <c r="AEK117" s="11"/>
      <c r="AEL117" s="11"/>
      <c r="AEM117" s="11"/>
      <c r="AEN117" s="11"/>
      <c r="AEO117" s="11"/>
      <c r="AEP117" s="11"/>
      <c r="AEQ117" s="11"/>
      <c r="AER117" s="11"/>
      <c r="AES117" s="11"/>
      <c r="AET117" s="11"/>
      <c r="AEU117" s="11"/>
      <c r="AEV117" s="11"/>
      <c r="AEW117" s="11"/>
      <c r="AEX117" s="11"/>
      <c r="AEY117" s="11"/>
      <c r="AEZ117" s="11"/>
      <c r="AFA117" s="11"/>
      <c r="AFB117" s="11"/>
      <c r="AFC117" s="11"/>
      <c r="AFD117" s="11"/>
      <c r="AFE117" s="11"/>
      <c r="AFF117" s="11"/>
      <c r="AFG117" s="11"/>
      <c r="AFH117" s="11"/>
      <c r="AFI117" s="11"/>
      <c r="AFJ117" s="11"/>
      <c r="AFK117" s="11"/>
      <c r="AFL117" s="11"/>
      <c r="AFM117" s="11"/>
      <c r="AFN117" s="11"/>
      <c r="AFO117" s="11"/>
      <c r="AFP117" s="11"/>
      <c r="AFQ117" s="11"/>
      <c r="AFR117" s="11"/>
      <c r="AFS117" s="11"/>
      <c r="AFT117" s="11"/>
      <c r="AFU117" s="11"/>
      <c r="AFV117" s="11"/>
      <c r="AFW117" s="11"/>
      <c r="AFX117" s="11"/>
      <c r="AFY117" s="11"/>
      <c r="AFZ117" s="11"/>
      <c r="AGA117" s="11"/>
      <c r="AGB117" s="11"/>
      <c r="AGC117" s="11"/>
      <c r="AGD117" s="11"/>
      <c r="AGE117" s="11"/>
      <c r="AGF117" s="11"/>
      <c r="AGG117" s="11"/>
      <c r="AGH117" s="11"/>
      <c r="AGI117" s="11"/>
      <c r="AGJ117" s="11"/>
      <c r="AGK117" s="11"/>
      <c r="AGL117" s="11"/>
      <c r="AGM117" s="11"/>
      <c r="AGN117" s="11"/>
      <c r="AGO117" s="11"/>
      <c r="AGP117" s="11"/>
      <c r="AGQ117" s="11"/>
      <c r="AGR117" s="11"/>
      <c r="AGS117" s="11"/>
      <c r="AGT117" s="11"/>
      <c r="AGU117" s="11"/>
      <c r="AGV117" s="11"/>
      <c r="AGW117" s="11"/>
      <c r="AGX117" s="11"/>
      <c r="AGY117" s="11"/>
      <c r="AGZ117" s="11"/>
      <c r="AHA117" s="11"/>
      <c r="AHB117" s="11"/>
      <c r="AHC117" s="11"/>
      <c r="AHD117" s="11"/>
      <c r="AHE117" s="11"/>
      <c r="AHF117" s="11"/>
      <c r="AHG117" s="11"/>
      <c r="AHH117" s="11"/>
      <c r="AHI117" s="11"/>
      <c r="AHJ117" s="11"/>
      <c r="AHK117" s="11"/>
      <c r="AHL117" s="11"/>
      <c r="AHM117" s="11"/>
      <c r="AHN117" s="11"/>
      <c r="AHO117" s="11"/>
      <c r="AHP117" s="11"/>
      <c r="AHQ117" s="11"/>
      <c r="AHR117" s="11"/>
      <c r="AHS117" s="11"/>
      <c r="AHT117" s="11"/>
      <c r="AHU117" s="11"/>
      <c r="AHV117" s="11"/>
      <c r="AHW117" s="11"/>
      <c r="AHX117" s="11"/>
      <c r="AHY117" s="11"/>
      <c r="AHZ117" s="11"/>
      <c r="AIA117" s="11"/>
      <c r="AIB117" s="11"/>
      <c r="AIC117" s="11"/>
      <c r="AID117" s="11"/>
      <c r="AIE117" s="11"/>
      <c r="AIF117" s="11"/>
      <c r="AIG117" s="11"/>
      <c r="AIH117" s="11"/>
      <c r="AII117" s="11"/>
      <c r="AIJ117" s="11"/>
      <c r="AIK117" s="11"/>
      <c r="AIL117" s="11"/>
      <c r="AIM117" s="11"/>
      <c r="AIN117" s="11"/>
      <c r="AIO117" s="11"/>
      <c r="AIP117" s="11"/>
      <c r="AIQ117" s="11"/>
      <c r="AIR117" s="11"/>
      <c r="AIS117" s="11"/>
      <c r="AIT117" s="11"/>
      <c r="AIU117" s="11"/>
      <c r="AIV117" s="11"/>
      <c r="AIW117" s="11"/>
      <c r="AIX117" s="11"/>
      <c r="AIY117" s="11"/>
      <c r="AIZ117" s="11"/>
      <c r="AJA117" s="11"/>
      <c r="AJB117" s="11"/>
      <c r="AJC117" s="11"/>
      <c r="AJD117" s="11"/>
      <c r="AJE117" s="11"/>
      <c r="AJF117" s="11"/>
      <c r="AJG117" s="11"/>
      <c r="AJH117" s="11"/>
      <c r="AJI117" s="11"/>
      <c r="AJJ117" s="11"/>
      <c r="AJK117" s="11"/>
      <c r="AJL117" s="11"/>
      <c r="AJM117" s="11"/>
      <c r="AJN117" s="11"/>
      <c r="AJO117" s="11"/>
      <c r="AJP117" s="11"/>
      <c r="AJQ117" s="11"/>
      <c r="AJR117" s="11"/>
      <c r="AJS117" s="11"/>
      <c r="AJT117" s="11"/>
      <c r="AJU117" s="11"/>
      <c r="AJV117" s="11"/>
      <c r="AJW117" s="11"/>
      <c r="AJX117" s="11"/>
      <c r="AJY117" s="11"/>
      <c r="AJZ117" s="11"/>
      <c r="AKA117" s="11"/>
      <c r="AKB117" s="11"/>
      <c r="AKC117" s="11"/>
      <c r="AKD117" s="11"/>
      <c r="AKE117" s="11"/>
      <c r="AKF117" s="11"/>
      <c r="AKG117" s="11"/>
      <c r="AKH117" s="11"/>
      <c r="AKI117" s="11"/>
      <c r="AKJ117" s="11"/>
      <c r="AKK117" s="11"/>
      <c r="AKL117" s="11"/>
      <c r="AKM117" s="11"/>
      <c r="AKN117" s="11"/>
      <c r="AKO117" s="11"/>
      <c r="AKP117" s="11"/>
      <c r="AKQ117" s="11"/>
      <c r="AKR117" s="11"/>
      <c r="AKS117" s="11"/>
      <c r="AKT117" s="11"/>
      <c r="AKU117" s="11"/>
      <c r="AKV117" s="11"/>
      <c r="AKW117" s="11"/>
      <c r="AKX117" s="11"/>
      <c r="AKY117" s="11"/>
      <c r="AKZ117" s="11"/>
      <c r="ALA117" s="11"/>
      <c r="ALB117" s="11"/>
      <c r="ALC117" s="11"/>
      <c r="ALD117" s="11"/>
      <c r="ALE117" s="11"/>
      <c r="ALF117" s="11"/>
      <c r="ALG117" s="11"/>
      <c r="ALH117" s="11"/>
      <c r="ALI117" s="11"/>
      <c r="ALJ117" s="11"/>
      <c r="ALK117" s="11"/>
      <c r="ALL117" s="11"/>
      <c r="ALM117" s="11"/>
      <c r="ALN117" s="11"/>
      <c r="ALO117" s="11"/>
      <c r="ALP117" s="11"/>
      <c r="ALQ117" s="11"/>
      <c r="ALR117" s="11"/>
      <c r="ALS117" s="11"/>
      <c r="ALT117" s="11"/>
      <c r="ALU117" s="11"/>
      <c r="ALV117" s="11"/>
      <c r="ALW117" s="11"/>
      <c r="ALX117" s="11"/>
      <c r="ALY117" s="11"/>
      <c r="ALZ117" s="11"/>
      <c r="AMA117" s="11"/>
      <c r="AMB117" s="11"/>
      <c r="AMC117" s="11"/>
      <c r="AMD117" s="11"/>
      <c r="AME117" s="11"/>
      <c r="AMF117" s="11"/>
      <c r="AMG117" s="11"/>
      <c r="AMH117" s="11"/>
      <c r="AMI117" s="11"/>
      <c r="AMJ117" s="11"/>
      <c r="AMK117" s="11"/>
      <c r="AML117" s="11"/>
      <c r="AMM117" s="11"/>
      <c r="AMN117" s="11"/>
      <c r="AMO117" s="11"/>
      <c r="AMP117" s="11"/>
      <c r="AMQ117" s="11"/>
      <c r="AMR117" s="11"/>
      <c r="AMS117" s="11"/>
      <c r="AMT117" s="11"/>
      <c r="AMU117" s="11"/>
      <c r="AMV117" s="11"/>
      <c r="AMW117" s="11"/>
      <c r="AMX117" s="11"/>
      <c r="AMY117" s="11"/>
      <c r="AMZ117" s="11"/>
      <c r="ANA117" s="11"/>
      <c r="ANB117" s="11"/>
      <c r="ANC117" s="11"/>
      <c r="AND117" s="11"/>
      <c r="ANE117" s="11"/>
      <c r="ANF117" s="11"/>
      <c r="ANG117" s="11"/>
      <c r="ANH117" s="11"/>
      <c r="ANI117" s="11"/>
      <c r="ANJ117" s="11"/>
      <c r="ANK117" s="11"/>
      <c r="ANL117" s="11"/>
      <c r="ANM117" s="11"/>
      <c r="ANN117" s="11"/>
      <c r="ANO117" s="11"/>
      <c r="ANP117" s="11"/>
      <c r="ANQ117" s="11"/>
      <c r="ANR117" s="11"/>
      <c r="ANS117" s="11"/>
      <c r="ANT117" s="11"/>
      <c r="ANU117" s="11"/>
      <c r="ANV117" s="11"/>
      <c r="ANW117" s="11"/>
      <c r="ANX117" s="11"/>
      <c r="ANY117" s="11"/>
      <c r="ANZ117" s="11"/>
      <c r="AOA117" s="11"/>
      <c r="AOB117" s="11"/>
      <c r="AOC117" s="11"/>
      <c r="AOD117" s="11"/>
      <c r="AOE117" s="11"/>
      <c r="AOF117" s="11"/>
      <c r="AOG117" s="11"/>
      <c r="AOH117" s="11"/>
      <c r="AOI117" s="11"/>
      <c r="AOJ117" s="11"/>
      <c r="AOK117" s="11"/>
      <c r="AOL117" s="11"/>
      <c r="AOM117" s="11"/>
      <c r="AON117" s="11"/>
      <c r="AOO117" s="11"/>
      <c r="AOP117" s="11"/>
      <c r="AOQ117" s="11"/>
      <c r="AOR117" s="11"/>
      <c r="AOS117" s="11"/>
      <c r="AOT117" s="11"/>
      <c r="AOU117" s="11"/>
      <c r="AOV117" s="11"/>
      <c r="AOW117" s="11"/>
      <c r="AOX117" s="11"/>
      <c r="AOY117" s="11"/>
      <c r="AOZ117" s="11"/>
      <c r="APA117" s="11"/>
      <c r="APB117" s="11"/>
      <c r="APC117" s="11"/>
      <c r="APD117" s="11"/>
      <c r="APE117" s="11"/>
      <c r="APF117" s="11"/>
      <c r="APG117" s="11"/>
      <c r="APH117" s="11"/>
      <c r="API117" s="11"/>
      <c r="APJ117" s="11"/>
      <c r="APK117" s="11"/>
      <c r="APL117" s="11"/>
      <c r="APM117" s="11"/>
      <c r="APN117" s="11"/>
      <c r="APO117" s="11"/>
      <c r="APP117" s="11"/>
      <c r="APQ117" s="11"/>
      <c r="APR117" s="11"/>
      <c r="APS117" s="11"/>
      <c r="APT117" s="11"/>
      <c r="APU117" s="11"/>
      <c r="APV117" s="11"/>
      <c r="APW117" s="11"/>
      <c r="APX117" s="11"/>
      <c r="APY117" s="11"/>
      <c r="APZ117" s="11"/>
      <c r="AQA117" s="11"/>
      <c r="AQB117" s="11"/>
      <c r="AQC117" s="11"/>
      <c r="AQD117" s="11"/>
      <c r="AQE117" s="11"/>
      <c r="AQF117" s="11"/>
      <c r="AQG117" s="11"/>
      <c r="AQH117" s="11"/>
      <c r="AQI117" s="11"/>
      <c r="AQJ117" s="11"/>
      <c r="AQK117" s="11"/>
      <c r="AQL117" s="11"/>
      <c r="AQM117" s="11"/>
      <c r="AQN117" s="11"/>
      <c r="AQO117" s="11"/>
      <c r="AQP117" s="11"/>
      <c r="AQQ117" s="11"/>
      <c r="AQR117" s="11"/>
      <c r="AQS117" s="11"/>
      <c r="AQT117" s="11"/>
      <c r="AQU117" s="11"/>
      <c r="AQV117" s="11"/>
      <c r="AQW117" s="11"/>
      <c r="AQX117" s="11"/>
      <c r="AQY117" s="11"/>
      <c r="AQZ117" s="11"/>
      <c r="ARA117" s="11"/>
      <c r="ARB117" s="11"/>
      <c r="ARC117" s="11"/>
      <c r="ARD117" s="11"/>
      <c r="ARE117" s="11"/>
      <c r="ARF117" s="11"/>
      <c r="ARG117" s="11"/>
      <c r="ARH117" s="11"/>
      <c r="ARI117" s="11"/>
      <c r="ARJ117" s="11"/>
      <c r="ARK117" s="11"/>
      <c r="ARL117" s="11"/>
      <c r="ARM117" s="11"/>
      <c r="ARN117" s="11"/>
      <c r="ARO117" s="11"/>
      <c r="ARP117" s="11"/>
      <c r="ARQ117" s="11"/>
      <c r="ARR117" s="11"/>
      <c r="ARS117" s="11"/>
      <c r="ART117" s="11"/>
      <c r="ARU117" s="11"/>
      <c r="ARV117" s="11"/>
      <c r="ARW117" s="11"/>
      <c r="ARX117" s="11"/>
      <c r="ARY117" s="11"/>
      <c r="ARZ117" s="11"/>
      <c r="ASA117" s="11"/>
      <c r="ASB117" s="11"/>
      <c r="ASC117" s="11"/>
      <c r="ASD117" s="11"/>
      <c r="ASE117" s="11"/>
      <c r="ASF117" s="11"/>
      <c r="ASG117" s="11"/>
      <c r="ASH117" s="11"/>
      <c r="ASI117" s="11"/>
      <c r="ASJ117" s="11"/>
      <c r="ASK117" s="11"/>
      <c r="ASL117" s="11"/>
      <c r="ASM117" s="11"/>
      <c r="ASN117" s="11"/>
      <c r="ASO117" s="11"/>
      <c r="ASP117" s="11"/>
      <c r="ASQ117" s="11"/>
      <c r="ASR117" s="11"/>
      <c r="ASS117" s="11"/>
      <c r="AST117" s="11"/>
      <c r="ASU117" s="11"/>
      <c r="ASV117" s="11"/>
      <c r="ASW117" s="11"/>
      <c r="ASX117" s="11"/>
      <c r="ASY117" s="11"/>
      <c r="ASZ117" s="11"/>
      <c r="ATA117" s="11"/>
      <c r="ATB117" s="11"/>
      <c r="ATC117" s="11"/>
      <c r="ATD117" s="11"/>
      <c r="ATE117" s="11"/>
      <c r="ATF117" s="11"/>
      <c r="ATG117" s="11"/>
      <c r="ATH117" s="11"/>
      <c r="ATI117" s="11"/>
      <c r="ATJ117" s="11"/>
      <c r="ATK117" s="11"/>
      <c r="ATL117" s="11"/>
      <c r="ATM117" s="11"/>
      <c r="ATN117" s="11"/>
      <c r="ATO117" s="11"/>
      <c r="ATP117" s="11"/>
      <c r="ATQ117" s="11"/>
      <c r="ATR117" s="11"/>
      <c r="ATS117" s="11"/>
      <c r="ATT117" s="11"/>
      <c r="ATU117" s="11"/>
      <c r="ATV117" s="11"/>
      <c r="ATW117" s="11"/>
      <c r="ATX117" s="11"/>
      <c r="ATY117" s="11"/>
      <c r="ATZ117" s="11"/>
      <c r="AUA117" s="11"/>
      <c r="AUB117" s="11"/>
      <c r="AUC117" s="11"/>
      <c r="AUD117" s="11"/>
      <c r="AUE117" s="11"/>
      <c r="AUF117" s="11"/>
      <c r="AUG117" s="11"/>
      <c r="AUH117" s="11"/>
      <c r="AUI117" s="11"/>
      <c r="AUJ117" s="11"/>
      <c r="AUK117" s="11"/>
      <c r="AUL117" s="11"/>
      <c r="AUM117" s="11"/>
      <c r="AUN117" s="11"/>
      <c r="AUO117" s="11"/>
      <c r="AUP117" s="11"/>
      <c r="AUQ117" s="11"/>
      <c r="AUR117" s="11"/>
      <c r="AUS117" s="11"/>
      <c r="AUT117" s="11"/>
      <c r="AUU117" s="11"/>
      <c r="AUV117" s="11"/>
      <c r="AUW117" s="11"/>
      <c r="AUX117" s="11"/>
      <c r="AUY117" s="11"/>
      <c r="AUZ117" s="11"/>
      <c r="AVA117" s="11"/>
      <c r="AVB117" s="11"/>
      <c r="AVC117" s="11"/>
      <c r="AVD117" s="11"/>
      <c r="AVE117" s="11"/>
      <c r="AVF117" s="11"/>
      <c r="AVG117" s="11"/>
      <c r="AVH117" s="11"/>
      <c r="AVI117" s="11"/>
      <c r="AVJ117" s="11"/>
      <c r="AVK117" s="11"/>
      <c r="AVL117" s="11"/>
      <c r="AVM117" s="11"/>
      <c r="AVN117" s="11"/>
      <c r="AVO117" s="11"/>
      <c r="AVP117" s="11"/>
      <c r="AVQ117" s="11"/>
      <c r="AVR117" s="11"/>
      <c r="AVS117" s="11"/>
      <c r="AVT117" s="11"/>
      <c r="AVU117" s="11"/>
      <c r="AVV117" s="11"/>
      <c r="AVW117" s="11"/>
      <c r="AVX117" s="11"/>
      <c r="AVY117" s="11"/>
      <c r="AVZ117" s="11"/>
      <c r="AWA117" s="11"/>
      <c r="AWB117" s="11"/>
      <c r="AWC117" s="11"/>
      <c r="AWD117" s="11"/>
      <c r="AWE117" s="11"/>
      <c r="AWF117" s="11"/>
      <c r="AWG117" s="11"/>
      <c r="AWH117" s="11"/>
      <c r="AWI117" s="11"/>
      <c r="AWJ117" s="11"/>
      <c r="AWK117" s="11"/>
      <c r="AWL117" s="11"/>
      <c r="AWM117" s="11"/>
      <c r="AWN117" s="11"/>
      <c r="AWO117" s="11"/>
      <c r="AWP117" s="11"/>
      <c r="AWQ117" s="11"/>
      <c r="AWR117" s="11"/>
      <c r="AWS117" s="11"/>
      <c r="AWT117" s="11"/>
      <c r="AWU117" s="11"/>
      <c r="AWV117" s="11"/>
      <c r="AWW117" s="11"/>
      <c r="AWX117" s="11"/>
      <c r="AWY117" s="11"/>
      <c r="AWZ117" s="11"/>
      <c r="AXA117" s="11"/>
      <c r="AXB117" s="11"/>
      <c r="AXC117" s="11"/>
      <c r="AXD117" s="11"/>
      <c r="AXE117" s="11"/>
      <c r="AXF117" s="11"/>
      <c r="AXG117" s="11"/>
      <c r="AXH117" s="11"/>
      <c r="AXI117" s="11"/>
      <c r="AXJ117" s="11"/>
      <c r="AXK117" s="11"/>
      <c r="AXL117" s="11"/>
      <c r="AXM117" s="11"/>
      <c r="AXN117" s="11"/>
      <c r="AXO117" s="11"/>
      <c r="AXP117" s="11"/>
      <c r="AXQ117" s="11"/>
      <c r="AXR117" s="11"/>
      <c r="AXS117" s="11"/>
      <c r="AXT117" s="11"/>
      <c r="AXU117" s="11"/>
      <c r="AXV117" s="11"/>
      <c r="AXW117" s="11"/>
      <c r="AXX117" s="11"/>
      <c r="AXY117" s="11"/>
      <c r="AXZ117" s="11"/>
      <c r="AYA117" s="11"/>
      <c r="AYB117" s="11"/>
      <c r="AYC117" s="11"/>
      <c r="AYD117" s="11"/>
      <c r="AYE117" s="11"/>
      <c r="AYF117" s="11"/>
      <c r="AYG117" s="11"/>
      <c r="AYH117" s="11"/>
      <c r="AYI117" s="11"/>
      <c r="AYJ117" s="11"/>
      <c r="AYK117" s="11"/>
      <c r="AYL117" s="11"/>
      <c r="AYM117" s="11"/>
      <c r="AYN117" s="11"/>
      <c r="AYO117" s="11"/>
      <c r="AYP117" s="11"/>
      <c r="AYQ117" s="11"/>
      <c r="AYR117" s="11"/>
      <c r="AYS117" s="11"/>
      <c r="AYT117" s="11"/>
      <c r="AYU117" s="11"/>
      <c r="AYV117" s="11"/>
      <c r="AYW117" s="11"/>
      <c r="AYX117" s="11"/>
      <c r="AYY117" s="11"/>
      <c r="AYZ117" s="11"/>
      <c r="AZA117" s="11"/>
      <c r="AZB117" s="11"/>
      <c r="AZC117" s="11"/>
      <c r="AZD117" s="11"/>
      <c r="AZE117" s="11"/>
      <c r="AZF117" s="11"/>
      <c r="AZG117" s="11"/>
      <c r="AZH117" s="11"/>
      <c r="AZI117" s="11"/>
      <c r="AZJ117" s="11"/>
      <c r="AZK117" s="11"/>
      <c r="AZL117" s="11"/>
      <c r="AZM117" s="11"/>
      <c r="AZN117" s="11"/>
      <c r="AZO117" s="11"/>
      <c r="AZP117" s="11"/>
      <c r="AZQ117" s="11"/>
      <c r="AZR117" s="11"/>
      <c r="AZS117" s="11"/>
      <c r="AZT117" s="11"/>
      <c r="AZU117" s="11"/>
      <c r="AZV117" s="11"/>
      <c r="AZW117" s="11"/>
      <c r="AZX117" s="11"/>
      <c r="AZY117" s="11"/>
      <c r="AZZ117" s="11"/>
      <c r="BAA117" s="11"/>
      <c r="BAB117" s="11"/>
      <c r="BAC117" s="11"/>
      <c r="BAD117" s="11"/>
      <c r="BAE117" s="11"/>
      <c r="BAF117" s="11"/>
      <c r="BAG117" s="11"/>
      <c r="BAH117" s="11"/>
      <c r="BAI117" s="11"/>
      <c r="BAJ117" s="11"/>
      <c r="BAK117" s="11"/>
      <c r="BAL117" s="11"/>
      <c r="BAM117" s="11"/>
      <c r="BAN117" s="11"/>
      <c r="BAO117" s="11"/>
      <c r="BAP117" s="11"/>
      <c r="BAQ117" s="11"/>
      <c r="BAR117" s="11"/>
      <c r="BAS117" s="11"/>
      <c r="BAT117" s="11"/>
      <c r="BAU117" s="11"/>
      <c r="BAV117" s="11"/>
      <c r="BAW117" s="11"/>
      <c r="BAX117" s="11"/>
      <c r="BAY117" s="11"/>
      <c r="BAZ117" s="11"/>
      <c r="BBA117" s="11"/>
      <c r="BBB117" s="11"/>
      <c r="BBC117" s="11"/>
      <c r="BBD117" s="11"/>
      <c r="BBE117" s="11"/>
      <c r="BBF117" s="11"/>
      <c r="BBG117" s="11"/>
      <c r="BBH117" s="11"/>
      <c r="BBI117" s="11"/>
      <c r="BBJ117" s="11"/>
      <c r="BBK117" s="11"/>
      <c r="BBL117" s="11"/>
      <c r="BBM117" s="11"/>
      <c r="BBN117" s="11"/>
      <c r="BBO117" s="11"/>
      <c r="BBP117" s="11"/>
      <c r="BBQ117" s="11"/>
      <c r="BBR117" s="11"/>
      <c r="BBS117" s="11"/>
      <c r="BBT117" s="11"/>
      <c r="BBU117" s="11"/>
      <c r="BBV117" s="11"/>
      <c r="BBW117" s="11"/>
      <c r="BBX117" s="11"/>
      <c r="BBY117" s="11"/>
      <c r="BBZ117" s="11"/>
      <c r="BCA117" s="11"/>
      <c r="BCB117" s="11"/>
      <c r="BCC117" s="11"/>
      <c r="BCD117" s="11"/>
      <c r="BCE117" s="11"/>
      <c r="BCF117" s="11"/>
      <c r="BCG117" s="11"/>
      <c r="BCH117" s="11"/>
      <c r="BCI117" s="11"/>
      <c r="BCJ117" s="11"/>
      <c r="BCK117" s="11"/>
      <c r="BCL117" s="11"/>
      <c r="BCM117" s="11"/>
      <c r="BCN117" s="11"/>
      <c r="BCO117" s="11"/>
      <c r="BCP117" s="11"/>
      <c r="BCQ117" s="11"/>
      <c r="BCR117" s="11"/>
      <c r="BCS117" s="11"/>
      <c r="BCT117" s="11"/>
      <c r="BCU117" s="11"/>
      <c r="BCV117" s="11"/>
      <c r="BCW117" s="11"/>
      <c r="BCX117" s="11"/>
      <c r="BCY117" s="11"/>
      <c r="BCZ117" s="11"/>
      <c r="BDA117" s="11"/>
      <c r="BDB117" s="11"/>
      <c r="BDC117" s="11"/>
      <c r="BDD117" s="11"/>
      <c r="BDE117" s="11"/>
      <c r="BDF117" s="11"/>
      <c r="BDG117" s="11"/>
      <c r="BDH117" s="11"/>
      <c r="BDI117" s="11"/>
      <c r="BDJ117" s="11"/>
      <c r="BDK117" s="11"/>
      <c r="BDL117" s="11"/>
      <c r="BDM117" s="11"/>
      <c r="BDN117" s="11"/>
      <c r="BDO117" s="11"/>
      <c r="BDP117" s="11"/>
      <c r="BDQ117" s="11"/>
      <c r="BDR117" s="11"/>
      <c r="BDS117" s="11"/>
      <c r="BDT117" s="11"/>
      <c r="BDU117" s="11"/>
      <c r="BDV117" s="11"/>
      <c r="BDW117" s="11"/>
      <c r="BDX117" s="11"/>
      <c r="BDY117" s="11"/>
      <c r="BDZ117" s="11"/>
      <c r="BEA117" s="11"/>
      <c r="BEB117" s="11"/>
      <c r="BEC117" s="11"/>
      <c r="BED117" s="11"/>
      <c r="BEE117" s="11"/>
      <c r="BEF117" s="11"/>
      <c r="BEG117" s="11"/>
      <c r="BEH117" s="11"/>
      <c r="BEI117" s="11"/>
      <c r="BEJ117" s="11"/>
      <c r="BEK117" s="11"/>
      <c r="BEL117" s="11"/>
      <c r="BEM117" s="11"/>
      <c r="BEN117" s="11"/>
      <c r="BEO117" s="11"/>
      <c r="BEP117" s="11"/>
      <c r="BEQ117" s="11"/>
      <c r="BER117" s="11"/>
      <c r="BES117" s="11"/>
      <c r="BET117" s="11"/>
      <c r="BEU117" s="11"/>
      <c r="BEV117" s="11"/>
      <c r="BEW117" s="11"/>
      <c r="BEX117" s="11"/>
      <c r="BEY117" s="11"/>
      <c r="BEZ117" s="11"/>
      <c r="BFA117" s="11"/>
      <c r="BFB117" s="11"/>
      <c r="BFC117" s="11"/>
      <c r="BFD117" s="11"/>
      <c r="BFE117" s="11"/>
      <c r="BFF117" s="11"/>
      <c r="BFG117" s="11"/>
      <c r="BFH117" s="11"/>
      <c r="BFI117" s="11"/>
      <c r="BFJ117" s="11"/>
      <c r="BFK117" s="11"/>
      <c r="BFL117" s="11"/>
      <c r="BFM117" s="11"/>
      <c r="BFN117" s="11"/>
      <c r="BFO117" s="11"/>
      <c r="BFP117" s="11"/>
      <c r="BFQ117" s="11"/>
      <c r="BFR117" s="11"/>
      <c r="BFS117" s="11"/>
      <c r="BFT117" s="11"/>
      <c r="BFU117" s="11"/>
      <c r="BFV117" s="11"/>
      <c r="BFW117" s="11"/>
      <c r="BFX117" s="11"/>
      <c r="BFY117" s="11"/>
      <c r="BFZ117" s="11"/>
      <c r="BGA117" s="11"/>
      <c r="BGB117" s="11"/>
      <c r="BGC117" s="11"/>
      <c r="BGD117" s="11"/>
      <c r="BGE117" s="11"/>
      <c r="BGF117" s="11"/>
      <c r="BGG117" s="11"/>
      <c r="BGH117" s="11"/>
      <c r="BGI117" s="11"/>
      <c r="BGJ117" s="11"/>
      <c r="BGK117" s="11"/>
      <c r="BGL117" s="11"/>
      <c r="BGM117" s="11"/>
      <c r="BGN117" s="11"/>
      <c r="BGO117" s="11"/>
      <c r="BGP117" s="11"/>
      <c r="BGQ117" s="11"/>
      <c r="BGR117" s="11"/>
      <c r="BGS117" s="11"/>
      <c r="BGT117" s="11"/>
      <c r="BGU117" s="11"/>
      <c r="BGV117" s="11"/>
      <c r="BGW117" s="11"/>
      <c r="BGX117" s="11"/>
      <c r="BGY117" s="11"/>
      <c r="BGZ117" s="11"/>
      <c r="BHA117" s="11"/>
      <c r="BHB117" s="11"/>
      <c r="BHC117" s="11"/>
      <c r="BHD117" s="11"/>
      <c r="BHE117" s="11"/>
      <c r="BHF117" s="11"/>
      <c r="BHG117" s="11"/>
      <c r="BHH117" s="11"/>
      <c r="BHI117" s="11"/>
      <c r="BHJ117" s="11"/>
      <c r="BHK117" s="11"/>
      <c r="BHL117" s="11"/>
      <c r="BHM117" s="11"/>
      <c r="BHN117" s="11"/>
      <c r="BHO117" s="11"/>
      <c r="BHP117" s="11"/>
      <c r="BHQ117" s="11"/>
      <c r="BHR117" s="11"/>
      <c r="BHS117" s="11"/>
      <c r="BHT117" s="11"/>
      <c r="BHU117" s="11"/>
      <c r="BHV117" s="11"/>
      <c r="BHW117" s="11"/>
      <c r="BHX117" s="11"/>
      <c r="BHY117" s="11"/>
      <c r="BHZ117" s="11"/>
      <c r="BIA117" s="11"/>
      <c r="BIB117" s="11"/>
      <c r="BIC117" s="11"/>
    </row>
    <row r="118" spans="1:1589" s="22" customFormat="1" ht="33" customHeight="1">
      <c r="A118" s="66" t="s">
        <v>34</v>
      </c>
      <c r="B118" s="49"/>
      <c r="C118" s="316" t="s">
        <v>195</v>
      </c>
      <c r="D118" s="313" t="s">
        <v>10</v>
      </c>
      <c r="E118" s="87">
        <v>41640</v>
      </c>
      <c r="F118" s="87">
        <v>42004</v>
      </c>
      <c r="G118" s="93" t="s">
        <v>6</v>
      </c>
      <c r="H118" s="117"/>
      <c r="I118" s="104">
        <v>4127000</v>
      </c>
      <c r="J118" s="104">
        <v>540000</v>
      </c>
      <c r="K118" s="117"/>
      <c r="L118" s="104"/>
      <c r="M118" s="117">
        <v>4127000</v>
      </c>
      <c r="N118" s="104">
        <v>539994</v>
      </c>
      <c r="O118" s="104"/>
      <c r="P118" s="104"/>
      <c r="Q118" s="104">
        <v>4127000</v>
      </c>
      <c r="R118" s="104">
        <f>N118</f>
        <v>539994</v>
      </c>
      <c r="S118" s="104"/>
      <c r="T118" s="188">
        <f>I118-M118</f>
        <v>0</v>
      </c>
      <c r="U118" s="188">
        <f>J118-N118</f>
        <v>6</v>
      </c>
      <c r="V118" s="190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  <c r="IW118" s="11"/>
      <c r="IX118" s="11"/>
      <c r="IY118" s="11"/>
      <c r="IZ118" s="11"/>
      <c r="JA118" s="11"/>
      <c r="JB118" s="11"/>
      <c r="JC118" s="11"/>
      <c r="JD118" s="11"/>
      <c r="JE118" s="11"/>
      <c r="JF118" s="11"/>
      <c r="JG118" s="11"/>
      <c r="JH118" s="11"/>
      <c r="JI118" s="11"/>
      <c r="JJ118" s="11"/>
      <c r="JK118" s="11"/>
      <c r="JL118" s="11"/>
      <c r="JM118" s="11"/>
      <c r="JN118" s="11"/>
      <c r="JO118" s="11"/>
      <c r="JP118" s="11"/>
      <c r="JQ118" s="11"/>
      <c r="JR118" s="11"/>
      <c r="JS118" s="11"/>
      <c r="JT118" s="11"/>
      <c r="JU118" s="11"/>
      <c r="JV118" s="11"/>
      <c r="JW118" s="11"/>
      <c r="JX118" s="11"/>
      <c r="JY118" s="11"/>
      <c r="JZ118" s="11"/>
      <c r="KA118" s="11"/>
      <c r="KB118" s="11"/>
      <c r="KC118" s="11"/>
      <c r="KD118" s="11"/>
      <c r="KE118" s="11"/>
      <c r="KF118" s="11"/>
      <c r="KG118" s="11"/>
      <c r="KH118" s="11"/>
      <c r="KI118" s="11"/>
      <c r="KJ118" s="11"/>
      <c r="KK118" s="11"/>
      <c r="KL118" s="11"/>
      <c r="KM118" s="11"/>
      <c r="KN118" s="11"/>
      <c r="KO118" s="11"/>
      <c r="KP118" s="11"/>
      <c r="KQ118" s="11"/>
      <c r="KR118" s="11"/>
      <c r="KS118" s="11"/>
      <c r="KT118" s="11"/>
      <c r="KU118" s="11"/>
      <c r="KV118" s="11"/>
      <c r="KW118" s="11"/>
      <c r="KX118" s="11"/>
      <c r="KY118" s="11"/>
      <c r="KZ118" s="11"/>
      <c r="LA118" s="11"/>
      <c r="LB118" s="11"/>
      <c r="LC118" s="11"/>
      <c r="LD118" s="11"/>
      <c r="LE118" s="11"/>
      <c r="LF118" s="11"/>
      <c r="LG118" s="11"/>
      <c r="LH118" s="11"/>
      <c r="LI118" s="11"/>
      <c r="LJ118" s="11"/>
      <c r="LK118" s="11"/>
      <c r="LL118" s="11"/>
      <c r="LM118" s="11"/>
      <c r="LN118" s="11"/>
      <c r="LO118" s="11"/>
      <c r="LP118" s="11"/>
      <c r="LQ118" s="11"/>
      <c r="LR118" s="11"/>
      <c r="LS118" s="11"/>
      <c r="LT118" s="11"/>
      <c r="LU118" s="11"/>
      <c r="LV118" s="11"/>
      <c r="LW118" s="11"/>
      <c r="LX118" s="11"/>
      <c r="LY118" s="11"/>
      <c r="LZ118" s="11"/>
      <c r="MA118" s="11"/>
      <c r="MB118" s="11"/>
      <c r="MC118" s="11"/>
      <c r="MD118" s="11"/>
      <c r="ME118" s="11"/>
      <c r="MF118" s="11"/>
      <c r="MG118" s="11"/>
      <c r="MH118" s="11"/>
      <c r="MI118" s="11"/>
      <c r="MJ118" s="11"/>
      <c r="MK118" s="11"/>
      <c r="ML118" s="11"/>
      <c r="MM118" s="11"/>
      <c r="MN118" s="11"/>
      <c r="MO118" s="11"/>
      <c r="MP118" s="11"/>
      <c r="MQ118" s="11"/>
      <c r="MR118" s="11"/>
      <c r="MS118" s="11"/>
      <c r="MT118" s="11"/>
      <c r="MU118" s="11"/>
      <c r="MV118" s="11"/>
      <c r="MW118" s="11"/>
      <c r="MX118" s="11"/>
      <c r="MY118" s="11"/>
      <c r="MZ118" s="11"/>
      <c r="NA118" s="11"/>
      <c r="NB118" s="11"/>
      <c r="NC118" s="11"/>
      <c r="ND118" s="11"/>
      <c r="NE118" s="11"/>
      <c r="NF118" s="11"/>
      <c r="NG118" s="11"/>
      <c r="NH118" s="11"/>
      <c r="NI118" s="11"/>
      <c r="NJ118" s="11"/>
      <c r="NK118" s="11"/>
      <c r="NL118" s="11"/>
      <c r="NM118" s="11"/>
      <c r="NN118" s="11"/>
      <c r="NO118" s="11"/>
      <c r="NP118" s="11"/>
      <c r="NQ118" s="11"/>
      <c r="NR118" s="11"/>
      <c r="NS118" s="11"/>
      <c r="NT118" s="11"/>
      <c r="NU118" s="11"/>
      <c r="NV118" s="11"/>
      <c r="NW118" s="11"/>
      <c r="NX118" s="11"/>
      <c r="NY118" s="11"/>
      <c r="NZ118" s="11"/>
      <c r="OA118" s="11"/>
      <c r="OB118" s="11"/>
      <c r="OC118" s="11"/>
      <c r="OD118" s="11"/>
      <c r="OE118" s="11"/>
      <c r="OF118" s="11"/>
      <c r="OG118" s="11"/>
      <c r="OH118" s="11"/>
      <c r="OI118" s="11"/>
      <c r="OJ118" s="11"/>
      <c r="OK118" s="11"/>
      <c r="OL118" s="11"/>
      <c r="OM118" s="11"/>
      <c r="ON118" s="11"/>
      <c r="OO118" s="11"/>
      <c r="OP118" s="11"/>
      <c r="OQ118" s="11"/>
      <c r="OR118" s="11"/>
      <c r="OS118" s="11"/>
      <c r="OT118" s="11"/>
      <c r="OU118" s="11"/>
      <c r="OV118" s="11"/>
      <c r="OW118" s="11"/>
      <c r="OX118" s="11"/>
      <c r="OY118" s="11"/>
      <c r="OZ118" s="11"/>
      <c r="PA118" s="11"/>
      <c r="PB118" s="11"/>
      <c r="PC118" s="11"/>
      <c r="PD118" s="11"/>
      <c r="PE118" s="11"/>
      <c r="PF118" s="11"/>
      <c r="PG118" s="11"/>
      <c r="PH118" s="11"/>
      <c r="PI118" s="11"/>
      <c r="PJ118" s="11"/>
      <c r="PK118" s="11"/>
      <c r="PL118" s="11"/>
      <c r="PM118" s="11"/>
      <c r="PN118" s="11"/>
      <c r="PO118" s="11"/>
      <c r="PP118" s="11"/>
      <c r="PQ118" s="11"/>
      <c r="PR118" s="11"/>
      <c r="PS118" s="11"/>
      <c r="PT118" s="11"/>
      <c r="PU118" s="11"/>
      <c r="PV118" s="11"/>
      <c r="PW118" s="11"/>
      <c r="PX118" s="11"/>
      <c r="PY118" s="11"/>
      <c r="PZ118" s="11"/>
      <c r="QA118" s="11"/>
      <c r="QB118" s="11"/>
      <c r="QC118" s="11"/>
      <c r="QD118" s="11"/>
      <c r="QE118" s="11"/>
      <c r="QF118" s="11"/>
      <c r="QG118" s="11"/>
      <c r="QH118" s="11"/>
      <c r="QI118" s="11"/>
      <c r="QJ118" s="11"/>
      <c r="QK118" s="11"/>
      <c r="QL118" s="11"/>
      <c r="QM118" s="11"/>
      <c r="QN118" s="11"/>
      <c r="QO118" s="11"/>
      <c r="QP118" s="11"/>
      <c r="QQ118" s="11"/>
      <c r="QR118" s="11"/>
      <c r="QS118" s="11"/>
      <c r="QT118" s="11"/>
      <c r="QU118" s="11"/>
      <c r="QV118" s="11"/>
      <c r="QW118" s="11"/>
      <c r="QX118" s="11"/>
      <c r="QY118" s="11"/>
      <c r="QZ118" s="11"/>
      <c r="RA118" s="11"/>
      <c r="RB118" s="11"/>
      <c r="RC118" s="11"/>
      <c r="RD118" s="11"/>
      <c r="RE118" s="11"/>
      <c r="RF118" s="11"/>
      <c r="RG118" s="11"/>
      <c r="RH118" s="11"/>
      <c r="RI118" s="11"/>
      <c r="RJ118" s="11"/>
      <c r="RK118" s="11"/>
      <c r="RL118" s="11"/>
      <c r="RM118" s="11"/>
      <c r="RN118" s="11"/>
      <c r="RO118" s="11"/>
      <c r="RP118" s="11"/>
      <c r="RQ118" s="11"/>
      <c r="RR118" s="11"/>
      <c r="RS118" s="11"/>
      <c r="RT118" s="11"/>
      <c r="RU118" s="11"/>
      <c r="RV118" s="11"/>
      <c r="RW118" s="11"/>
      <c r="RX118" s="11"/>
      <c r="RY118" s="11"/>
      <c r="RZ118" s="11"/>
      <c r="SA118" s="11"/>
      <c r="SB118" s="11"/>
      <c r="SC118" s="11"/>
      <c r="SD118" s="11"/>
      <c r="SE118" s="11"/>
      <c r="SF118" s="11"/>
      <c r="SG118" s="11"/>
      <c r="SH118" s="11"/>
      <c r="SI118" s="11"/>
      <c r="SJ118" s="11"/>
      <c r="SK118" s="11"/>
      <c r="SL118" s="11"/>
      <c r="SM118" s="11"/>
      <c r="SN118" s="11"/>
      <c r="SO118" s="11"/>
      <c r="SP118" s="11"/>
      <c r="SQ118" s="11"/>
      <c r="SR118" s="11"/>
      <c r="SS118" s="11"/>
      <c r="ST118" s="11"/>
      <c r="SU118" s="11"/>
      <c r="SV118" s="11"/>
      <c r="SW118" s="11"/>
      <c r="SX118" s="11"/>
      <c r="SY118" s="11"/>
      <c r="SZ118" s="11"/>
      <c r="TA118" s="11"/>
      <c r="TB118" s="11"/>
      <c r="TC118" s="11"/>
      <c r="TD118" s="11"/>
      <c r="TE118" s="11"/>
      <c r="TF118" s="11"/>
      <c r="TG118" s="11"/>
      <c r="TH118" s="11"/>
      <c r="TI118" s="11"/>
      <c r="TJ118" s="11"/>
      <c r="TK118" s="11"/>
      <c r="TL118" s="11"/>
      <c r="TM118" s="11"/>
      <c r="TN118" s="11"/>
      <c r="TO118" s="11"/>
      <c r="TP118" s="11"/>
      <c r="TQ118" s="11"/>
      <c r="TR118" s="11"/>
      <c r="TS118" s="11"/>
      <c r="TT118" s="11"/>
      <c r="TU118" s="11"/>
      <c r="TV118" s="11"/>
      <c r="TW118" s="11"/>
      <c r="TX118" s="11"/>
      <c r="TY118" s="11"/>
      <c r="TZ118" s="11"/>
      <c r="UA118" s="11"/>
      <c r="UB118" s="11"/>
      <c r="UC118" s="11"/>
      <c r="UD118" s="11"/>
      <c r="UE118" s="11"/>
      <c r="UF118" s="11"/>
      <c r="UG118" s="11"/>
      <c r="UH118" s="11"/>
      <c r="UI118" s="11"/>
      <c r="UJ118" s="11"/>
      <c r="UK118" s="11"/>
      <c r="UL118" s="11"/>
      <c r="UM118" s="11"/>
      <c r="UN118" s="11"/>
      <c r="UO118" s="11"/>
      <c r="UP118" s="11"/>
      <c r="UQ118" s="11"/>
      <c r="UR118" s="11"/>
      <c r="US118" s="11"/>
      <c r="UT118" s="11"/>
      <c r="UU118" s="11"/>
      <c r="UV118" s="11"/>
      <c r="UW118" s="11"/>
      <c r="UX118" s="11"/>
      <c r="UY118" s="11"/>
      <c r="UZ118" s="11"/>
      <c r="VA118" s="11"/>
      <c r="VB118" s="11"/>
      <c r="VC118" s="11"/>
      <c r="VD118" s="11"/>
      <c r="VE118" s="11"/>
      <c r="VF118" s="11"/>
      <c r="VG118" s="11"/>
      <c r="VH118" s="11"/>
      <c r="VI118" s="11"/>
      <c r="VJ118" s="11"/>
      <c r="VK118" s="11"/>
      <c r="VL118" s="11"/>
      <c r="VM118" s="11"/>
      <c r="VN118" s="11"/>
      <c r="VO118" s="11"/>
      <c r="VP118" s="11"/>
      <c r="VQ118" s="11"/>
      <c r="VR118" s="11"/>
      <c r="VS118" s="11"/>
      <c r="VT118" s="11"/>
      <c r="VU118" s="11"/>
      <c r="VV118" s="11"/>
      <c r="VW118" s="11"/>
      <c r="VX118" s="11"/>
      <c r="VY118" s="11"/>
      <c r="VZ118" s="11"/>
      <c r="WA118" s="11"/>
      <c r="WB118" s="11"/>
      <c r="WC118" s="11"/>
      <c r="WD118" s="11"/>
      <c r="WE118" s="11"/>
      <c r="WF118" s="11"/>
      <c r="WG118" s="11"/>
      <c r="WH118" s="11"/>
      <c r="WI118" s="11"/>
      <c r="WJ118" s="11"/>
      <c r="WK118" s="11"/>
      <c r="WL118" s="11"/>
      <c r="WM118" s="11"/>
      <c r="WN118" s="11"/>
      <c r="WO118" s="11"/>
      <c r="WP118" s="11"/>
      <c r="WQ118" s="11"/>
      <c r="WR118" s="11"/>
      <c r="WS118" s="11"/>
      <c r="WT118" s="11"/>
      <c r="WU118" s="11"/>
      <c r="WV118" s="11"/>
      <c r="WW118" s="11"/>
      <c r="WX118" s="11"/>
      <c r="WY118" s="11"/>
      <c r="WZ118" s="11"/>
      <c r="XA118" s="11"/>
      <c r="XB118" s="11"/>
      <c r="XC118" s="11"/>
      <c r="XD118" s="11"/>
      <c r="XE118" s="11"/>
      <c r="XF118" s="11"/>
      <c r="XG118" s="11"/>
      <c r="XH118" s="11"/>
      <c r="XI118" s="11"/>
      <c r="XJ118" s="11"/>
      <c r="XK118" s="11"/>
      <c r="XL118" s="11"/>
      <c r="XM118" s="11"/>
      <c r="XN118" s="11"/>
      <c r="XO118" s="11"/>
      <c r="XP118" s="11"/>
      <c r="XQ118" s="11"/>
      <c r="XR118" s="11"/>
      <c r="XS118" s="11"/>
      <c r="XT118" s="11"/>
      <c r="XU118" s="11"/>
      <c r="XV118" s="11"/>
      <c r="XW118" s="11"/>
      <c r="XX118" s="11"/>
      <c r="XY118" s="11"/>
      <c r="XZ118" s="11"/>
      <c r="YA118" s="11"/>
      <c r="YB118" s="11"/>
      <c r="YC118" s="11"/>
      <c r="YD118" s="11"/>
      <c r="YE118" s="11"/>
      <c r="YF118" s="11"/>
      <c r="YG118" s="11"/>
      <c r="YH118" s="11"/>
      <c r="YI118" s="11"/>
      <c r="YJ118" s="11"/>
      <c r="YK118" s="11"/>
      <c r="YL118" s="11"/>
      <c r="YM118" s="11"/>
      <c r="YN118" s="11"/>
      <c r="YO118" s="11"/>
      <c r="YP118" s="11"/>
      <c r="YQ118" s="11"/>
      <c r="YR118" s="11"/>
      <c r="YS118" s="11"/>
      <c r="YT118" s="11"/>
      <c r="YU118" s="11"/>
      <c r="YV118" s="11"/>
      <c r="YW118" s="11"/>
      <c r="YX118" s="11"/>
      <c r="YY118" s="11"/>
      <c r="YZ118" s="11"/>
      <c r="ZA118" s="11"/>
      <c r="ZB118" s="11"/>
      <c r="ZC118" s="11"/>
      <c r="ZD118" s="11"/>
      <c r="ZE118" s="11"/>
      <c r="ZF118" s="11"/>
      <c r="ZG118" s="11"/>
      <c r="ZH118" s="11"/>
      <c r="ZI118" s="11"/>
      <c r="ZJ118" s="11"/>
      <c r="ZK118" s="11"/>
      <c r="ZL118" s="11"/>
      <c r="ZM118" s="11"/>
      <c r="ZN118" s="11"/>
      <c r="ZO118" s="11"/>
      <c r="ZP118" s="11"/>
      <c r="ZQ118" s="11"/>
      <c r="ZR118" s="11"/>
      <c r="ZS118" s="11"/>
      <c r="ZT118" s="11"/>
      <c r="ZU118" s="11"/>
      <c r="ZV118" s="11"/>
      <c r="ZW118" s="11"/>
      <c r="ZX118" s="11"/>
      <c r="ZY118" s="11"/>
      <c r="ZZ118" s="11"/>
      <c r="AAA118" s="11"/>
      <c r="AAB118" s="11"/>
      <c r="AAC118" s="11"/>
      <c r="AAD118" s="11"/>
      <c r="AAE118" s="11"/>
      <c r="AAF118" s="11"/>
      <c r="AAG118" s="11"/>
      <c r="AAH118" s="11"/>
      <c r="AAI118" s="11"/>
      <c r="AAJ118" s="11"/>
      <c r="AAK118" s="11"/>
      <c r="AAL118" s="11"/>
      <c r="AAM118" s="11"/>
      <c r="AAN118" s="11"/>
      <c r="AAO118" s="11"/>
      <c r="AAP118" s="11"/>
      <c r="AAQ118" s="11"/>
      <c r="AAR118" s="11"/>
      <c r="AAS118" s="11"/>
      <c r="AAT118" s="11"/>
      <c r="AAU118" s="11"/>
      <c r="AAV118" s="11"/>
      <c r="AAW118" s="11"/>
      <c r="AAX118" s="11"/>
      <c r="AAY118" s="11"/>
      <c r="AAZ118" s="11"/>
      <c r="ABA118" s="11"/>
      <c r="ABB118" s="11"/>
      <c r="ABC118" s="11"/>
      <c r="ABD118" s="11"/>
      <c r="ABE118" s="11"/>
      <c r="ABF118" s="11"/>
      <c r="ABG118" s="11"/>
      <c r="ABH118" s="11"/>
      <c r="ABI118" s="11"/>
      <c r="ABJ118" s="11"/>
      <c r="ABK118" s="11"/>
      <c r="ABL118" s="11"/>
      <c r="ABM118" s="11"/>
      <c r="ABN118" s="11"/>
      <c r="ABO118" s="11"/>
      <c r="ABP118" s="11"/>
      <c r="ABQ118" s="11"/>
      <c r="ABR118" s="11"/>
      <c r="ABS118" s="11"/>
      <c r="ABT118" s="11"/>
      <c r="ABU118" s="11"/>
      <c r="ABV118" s="11"/>
      <c r="ABW118" s="11"/>
      <c r="ABX118" s="11"/>
      <c r="ABY118" s="11"/>
      <c r="ABZ118" s="11"/>
      <c r="ACA118" s="11"/>
      <c r="ACB118" s="11"/>
      <c r="ACC118" s="11"/>
      <c r="ACD118" s="11"/>
      <c r="ACE118" s="11"/>
      <c r="ACF118" s="11"/>
      <c r="ACG118" s="11"/>
      <c r="ACH118" s="11"/>
      <c r="ACI118" s="11"/>
      <c r="ACJ118" s="11"/>
      <c r="ACK118" s="11"/>
      <c r="ACL118" s="11"/>
      <c r="ACM118" s="11"/>
      <c r="ACN118" s="11"/>
      <c r="ACO118" s="11"/>
      <c r="ACP118" s="11"/>
      <c r="ACQ118" s="11"/>
      <c r="ACR118" s="11"/>
      <c r="ACS118" s="11"/>
      <c r="ACT118" s="11"/>
      <c r="ACU118" s="11"/>
      <c r="ACV118" s="11"/>
      <c r="ACW118" s="11"/>
      <c r="ACX118" s="11"/>
      <c r="ACY118" s="11"/>
      <c r="ACZ118" s="11"/>
      <c r="ADA118" s="11"/>
      <c r="ADB118" s="11"/>
      <c r="ADC118" s="11"/>
      <c r="ADD118" s="11"/>
      <c r="ADE118" s="11"/>
      <c r="ADF118" s="11"/>
      <c r="ADG118" s="11"/>
      <c r="ADH118" s="11"/>
      <c r="ADI118" s="11"/>
      <c r="ADJ118" s="11"/>
      <c r="ADK118" s="11"/>
      <c r="ADL118" s="11"/>
      <c r="ADM118" s="11"/>
      <c r="ADN118" s="11"/>
      <c r="ADO118" s="11"/>
      <c r="ADP118" s="11"/>
      <c r="ADQ118" s="11"/>
      <c r="ADR118" s="11"/>
      <c r="ADS118" s="11"/>
      <c r="ADT118" s="11"/>
      <c r="ADU118" s="11"/>
      <c r="ADV118" s="11"/>
      <c r="ADW118" s="11"/>
      <c r="ADX118" s="11"/>
      <c r="ADY118" s="11"/>
      <c r="ADZ118" s="11"/>
      <c r="AEA118" s="11"/>
      <c r="AEB118" s="11"/>
      <c r="AEC118" s="11"/>
      <c r="AED118" s="11"/>
      <c r="AEE118" s="11"/>
      <c r="AEF118" s="11"/>
      <c r="AEG118" s="11"/>
      <c r="AEH118" s="11"/>
      <c r="AEI118" s="11"/>
      <c r="AEJ118" s="11"/>
      <c r="AEK118" s="11"/>
      <c r="AEL118" s="11"/>
      <c r="AEM118" s="11"/>
      <c r="AEN118" s="11"/>
      <c r="AEO118" s="11"/>
      <c r="AEP118" s="11"/>
      <c r="AEQ118" s="11"/>
      <c r="AER118" s="11"/>
      <c r="AES118" s="11"/>
      <c r="AET118" s="11"/>
      <c r="AEU118" s="11"/>
      <c r="AEV118" s="11"/>
      <c r="AEW118" s="11"/>
      <c r="AEX118" s="11"/>
      <c r="AEY118" s="11"/>
      <c r="AEZ118" s="11"/>
      <c r="AFA118" s="11"/>
      <c r="AFB118" s="11"/>
      <c r="AFC118" s="11"/>
      <c r="AFD118" s="11"/>
      <c r="AFE118" s="11"/>
      <c r="AFF118" s="11"/>
      <c r="AFG118" s="11"/>
      <c r="AFH118" s="11"/>
      <c r="AFI118" s="11"/>
      <c r="AFJ118" s="11"/>
      <c r="AFK118" s="11"/>
      <c r="AFL118" s="11"/>
      <c r="AFM118" s="11"/>
      <c r="AFN118" s="11"/>
      <c r="AFO118" s="11"/>
      <c r="AFP118" s="11"/>
      <c r="AFQ118" s="11"/>
      <c r="AFR118" s="11"/>
      <c r="AFS118" s="11"/>
      <c r="AFT118" s="11"/>
      <c r="AFU118" s="11"/>
      <c r="AFV118" s="11"/>
      <c r="AFW118" s="11"/>
      <c r="AFX118" s="11"/>
      <c r="AFY118" s="11"/>
      <c r="AFZ118" s="11"/>
      <c r="AGA118" s="11"/>
      <c r="AGB118" s="11"/>
      <c r="AGC118" s="11"/>
      <c r="AGD118" s="11"/>
      <c r="AGE118" s="11"/>
      <c r="AGF118" s="11"/>
      <c r="AGG118" s="11"/>
      <c r="AGH118" s="11"/>
      <c r="AGI118" s="11"/>
      <c r="AGJ118" s="11"/>
      <c r="AGK118" s="11"/>
      <c r="AGL118" s="11"/>
      <c r="AGM118" s="11"/>
      <c r="AGN118" s="11"/>
      <c r="AGO118" s="11"/>
      <c r="AGP118" s="11"/>
      <c r="AGQ118" s="11"/>
      <c r="AGR118" s="11"/>
      <c r="AGS118" s="11"/>
      <c r="AGT118" s="11"/>
      <c r="AGU118" s="11"/>
      <c r="AGV118" s="11"/>
      <c r="AGW118" s="11"/>
      <c r="AGX118" s="11"/>
      <c r="AGY118" s="11"/>
      <c r="AGZ118" s="11"/>
      <c r="AHA118" s="11"/>
      <c r="AHB118" s="11"/>
      <c r="AHC118" s="11"/>
      <c r="AHD118" s="11"/>
      <c r="AHE118" s="11"/>
      <c r="AHF118" s="11"/>
      <c r="AHG118" s="11"/>
      <c r="AHH118" s="11"/>
      <c r="AHI118" s="11"/>
      <c r="AHJ118" s="11"/>
      <c r="AHK118" s="11"/>
      <c r="AHL118" s="11"/>
      <c r="AHM118" s="11"/>
      <c r="AHN118" s="11"/>
      <c r="AHO118" s="11"/>
      <c r="AHP118" s="11"/>
      <c r="AHQ118" s="11"/>
      <c r="AHR118" s="11"/>
      <c r="AHS118" s="11"/>
      <c r="AHT118" s="11"/>
      <c r="AHU118" s="11"/>
      <c r="AHV118" s="11"/>
      <c r="AHW118" s="11"/>
      <c r="AHX118" s="11"/>
      <c r="AHY118" s="11"/>
      <c r="AHZ118" s="11"/>
      <c r="AIA118" s="11"/>
      <c r="AIB118" s="11"/>
      <c r="AIC118" s="11"/>
      <c r="AID118" s="11"/>
      <c r="AIE118" s="11"/>
      <c r="AIF118" s="11"/>
      <c r="AIG118" s="11"/>
      <c r="AIH118" s="11"/>
      <c r="AII118" s="11"/>
      <c r="AIJ118" s="11"/>
      <c r="AIK118" s="11"/>
      <c r="AIL118" s="11"/>
      <c r="AIM118" s="11"/>
      <c r="AIN118" s="11"/>
      <c r="AIO118" s="11"/>
      <c r="AIP118" s="11"/>
      <c r="AIQ118" s="11"/>
      <c r="AIR118" s="11"/>
      <c r="AIS118" s="11"/>
      <c r="AIT118" s="11"/>
      <c r="AIU118" s="11"/>
      <c r="AIV118" s="11"/>
      <c r="AIW118" s="11"/>
      <c r="AIX118" s="11"/>
      <c r="AIY118" s="11"/>
      <c r="AIZ118" s="11"/>
      <c r="AJA118" s="11"/>
      <c r="AJB118" s="11"/>
      <c r="AJC118" s="11"/>
      <c r="AJD118" s="11"/>
      <c r="AJE118" s="11"/>
      <c r="AJF118" s="11"/>
      <c r="AJG118" s="11"/>
      <c r="AJH118" s="11"/>
      <c r="AJI118" s="11"/>
      <c r="AJJ118" s="11"/>
      <c r="AJK118" s="11"/>
      <c r="AJL118" s="11"/>
      <c r="AJM118" s="11"/>
      <c r="AJN118" s="11"/>
      <c r="AJO118" s="11"/>
      <c r="AJP118" s="11"/>
      <c r="AJQ118" s="11"/>
      <c r="AJR118" s="11"/>
      <c r="AJS118" s="11"/>
      <c r="AJT118" s="11"/>
      <c r="AJU118" s="11"/>
      <c r="AJV118" s="11"/>
      <c r="AJW118" s="11"/>
      <c r="AJX118" s="11"/>
      <c r="AJY118" s="11"/>
      <c r="AJZ118" s="11"/>
      <c r="AKA118" s="11"/>
      <c r="AKB118" s="11"/>
      <c r="AKC118" s="11"/>
      <c r="AKD118" s="11"/>
      <c r="AKE118" s="11"/>
      <c r="AKF118" s="11"/>
      <c r="AKG118" s="11"/>
      <c r="AKH118" s="11"/>
      <c r="AKI118" s="11"/>
      <c r="AKJ118" s="11"/>
      <c r="AKK118" s="11"/>
      <c r="AKL118" s="11"/>
      <c r="AKM118" s="11"/>
      <c r="AKN118" s="11"/>
      <c r="AKO118" s="11"/>
      <c r="AKP118" s="11"/>
      <c r="AKQ118" s="11"/>
      <c r="AKR118" s="11"/>
      <c r="AKS118" s="11"/>
      <c r="AKT118" s="11"/>
      <c r="AKU118" s="11"/>
      <c r="AKV118" s="11"/>
      <c r="AKW118" s="11"/>
      <c r="AKX118" s="11"/>
      <c r="AKY118" s="11"/>
      <c r="AKZ118" s="11"/>
      <c r="ALA118" s="11"/>
      <c r="ALB118" s="11"/>
      <c r="ALC118" s="11"/>
      <c r="ALD118" s="11"/>
      <c r="ALE118" s="11"/>
      <c r="ALF118" s="11"/>
      <c r="ALG118" s="11"/>
      <c r="ALH118" s="11"/>
      <c r="ALI118" s="11"/>
      <c r="ALJ118" s="11"/>
      <c r="ALK118" s="11"/>
      <c r="ALL118" s="11"/>
      <c r="ALM118" s="11"/>
      <c r="ALN118" s="11"/>
      <c r="ALO118" s="11"/>
      <c r="ALP118" s="11"/>
      <c r="ALQ118" s="11"/>
      <c r="ALR118" s="11"/>
      <c r="ALS118" s="11"/>
      <c r="ALT118" s="11"/>
      <c r="ALU118" s="11"/>
      <c r="ALV118" s="11"/>
      <c r="ALW118" s="11"/>
      <c r="ALX118" s="11"/>
      <c r="ALY118" s="11"/>
      <c r="ALZ118" s="11"/>
      <c r="AMA118" s="11"/>
      <c r="AMB118" s="11"/>
      <c r="AMC118" s="11"/>
      <c r="AMD118" s="11"/>
      <c r="AME118" s="11"/>
      <c r="AMF118" s="11"/>
      <c r="AMG118" s="11"/>
      <c r="AMH118" s="11"/>
      <c r="AMI118" s="11"/>
      <c r="AMJ118" s="11"/>
      <c r="AMK118" s="11"/>
      <c r="AML118" s="11"/>
      <c r="AMM118" s="11"/>
      <c r="AMN118" s="11"/>
      <c r="AMO118" s="11"/>
      <c r="AMP118" s="11"/>
      <c r="AMQ118" s="11"/>
      <c r="AMR118" s="11"/>
      <c r="AMS118" s="11"/>
      <c r="AMT118" s="11"/>
      <c r="AMU118" s="11"/>
      <c r="AMV118" s="11"/>
      <c r="AMW118" s="11"/>
      <c r="AMX118" s="11"/>
      <c r="AMY118" s="11"/>
      <c r="AMZ118" s="11"/>
      <c r="ANA118" s="11"/>
      <c r="ANB118" s="11"/>
      <c r="ANC118" s="11"/>
      <c r="AND118" s="11"/>
      <c r="ANE118" s="11"/>
      <c r="ANF118" s="11"/>
      <c r="ANG118" s="11"/>
      <c r="ANH118" s="11"/>
      <c r="ANI118" s="11"/>
      <c r="ANJ118" s="11"/>
      <c r="ANK118" s="11"/>
      <c r="ANL118" s="11"/>
      <c r="ANM118" s="11"/>
      <c r="ANN118" s="11"/>
      <c r="ANO118" s="11"/>
      <c r="ANP118" s="11"/>
      <c r="ANQ118" s="11"/>
      <c r="ANR118" s="11"/>
      <c r="ANS118" s="11"/>
      <c r="ANT118" s="11"/>
      <c r="ANU118" s="11"/>
      <c r="ANV118" s="11"/>
      <c r="ANW118" s="11"/>
      <c r="ANX118" s="11"/>
      <c r="ANY118" s="11"/>
      <c r="ANZ118" s="11"/>
      <c r="AOA118" s="11"/>
      <c r="AOB118" s="11"/>
      <c r="AOC118" s="11"/>
      <c r="AOD118" s="11"/>
      <c r="AOE118" s="11"/>
      <c r="AOF118" s="11"/>
      <c r="AOG118" s="11"/>
      <c r="AOH118" s="11"/>
      <c r="AOI118" s="11"/>
      <c r="AOJ118" s="11"/>
      <c r="AOK118" s="11"/>
      <c r="AOL118" s="11"/>
      <c r="AOM118" s="11"/>
      <c r="AON118" s="11"/>
      <c r="AOO118" s="11"/>
      <c r="AOP118" s="11"/>
      <c r="AOQ118" s="11"/>
      <c r="AOR118" s="11"/>
      <c r="AOS118" s="11"/>
      <c r="AOT118" s="11"/>
      <c r="AOU118" s="11"/>
      <c r="AOV118" s="11"/>
      <c r="AOW118" s="11"/>
      <c r="AOX118" s="11"/>
      <c r="AOY118" s="11"/>
      <c r="AOZ118" s="11"/>
      <c r="APA118" s="11"/>
      <c r="APB118" s="11"/>
      <c r="APC118" s="11"/>
      <c r="APD118" s="11"/>
      <c r="APE118" s="11"/>
      <c r="APF118" s="11"/>
      <c r="APG118" s="11"/>
      <c r="APH118" s="11"/>
      <c r="API118" s="11"/>
      <c r="APJ118" s="11"/>
      <c r="APK118" s="11"/>
      <c r="APL118" s="11"/>
      <c r="APM118" s="11"/>
      <c r="APN118" s="11"/>
      <c r="APO118" s="11"/>
      <c r="APP118" s="11"/>
      <c r="APQ118" s="11"/>
      <c r="APR118" s="11"/>
      <c r="APS118" s="11"/>
      <c r="APT118" s="11"/>
      <c r="APU118" s="11"/>
      <c r="APV118" s="11"/>
      <c r="APW118" s="11"/>
      <c r="APX118" s="11"/>
      <c r="APY118" s="11"/>
      <c r="APZ118" s="11"/>
      <c r="AQA118" s="11"/>
      <c r="AQB118" s="11"/>
      <c r="AQC118" s="11"/>
      <c r="AQD118" s="11"/>
      <c r="AQE118" s="11"/>
      <c r="AQF118" s="11"/>
      <c r="AQG118" s="11"/>
      <c r="AQH118" s="11"/>
      <c r="AQI118" s="11"/>
      <c r="AQJ118" s="11"/>
      <c r="AQK118" s="11"/>
      <c r="AQL118" s="11"/>
      <c r="AQM118" s="11"/>
      <c r="AQN118" s="11"/>
      <c r="AQO118" s="11"/>
      <c r="AQP118" s="11"/>
      <c r="AQQ118" s="11"/>
      <c r="AQR118" s="11"/>
      <c r="AQS118" s="11"/>
      <c r="AQT118" s="11"/>
      <c r="AQU118" s="11"/>
      <c r="AQV118" s="11"/>
      <c r="AQW118" s="11"/>
      <c r="AQX118" s="11"/>
      <c r="AQY118" s="11"/>
      <c r="AQZ118" s="11"/>
      <c r="ARA118" s="11"/>
      <c r="ARB118" s="11"/>
      <c r="ARC118" s="11"/>
      <c r="ARD118" s="11"/>
      <c r="ARE118" s="11"/>
      <c r="ARF118" s="11"/>
      <c r="ARG118" s="11"/>
      <c r="ARH118" s="11"/>
      <c r="ARI118" s="11"/>
      <c r="ARJ118" s="11"/>
      <c r="ARK118" s="11"/>
      <c r="ARL118" s="11"/>
      <c r="ARM118" s="11"/>
      <c r="ARN118" s="11"/>
      <c r="ARO118" s="11"/>
      <c r="ARP118" s="11"/>
      <c r="ARQ118" s="11"/>
      <c r="ARR118" s="11"/>
      <c r="ARS118" s="11"/>
      <c r="ART118" s="11"/>
      <c r="ARU118" s="11"/>
      <c r="ARV118" s="11"/>
      <c r="ARW118" s="11"/>
      <c r="ARX118" s="11"/>
      <c r="ARY118" s="11"/>
      <c r="ARZ118" s="11"/>
      <c r="ASA118" s="11"/>
      <c r="ASB118" s="11"/>
      <c r="ASC118" s="11"/>
      <c r="ASD118" s="11"/>
      <c r="ASE118" s="11"/>
      <c r="ASF118" s="11"/>
      <c r="ASG118" s="11"/>
      <c r="ASH118" s="11"/>
      <c r="ASI118" s="11"/>
      <c r="ASJ118" s="11"/>
      <c r="ASK118" s="11"/>
      <c r="ASL118" s="11"/>
      <c r="ASM118" s="11"/>
      <c r="ASN118" s="11"/>
      <c r="ASO118" s="11"/>
      <c r="ASP118" s="11"/>
      <c r="ASQ118" s="11"/>
      <c r="ASR118" s="11"/>
      <c r="ASS118" s="11"/>
      <c r="AST118" s="11"/>
      <c r="ASU118" s="11"/>
      <c r="ASV118" s="11"/>
      <c r="ASW118" s="11"/>
      <c r="ASX118" s="11"/>
      <c r="ASY118" s="11"/>
      <c r="ASZ118" s="11"/>
      <c r="ATA118" s="11"/>
      <c r="ATB118" s="11"/>
      <c r="ATC118" s="11"/>
      <c r="ATD118" s="11"/>
      <c r="ATE118" s="11"/>
      <c r="ATF118" s="11"/>
      <c r="ATG118" s="11"/>
      <c r="ATH118" s="11"/>
      <c r="ATI118" s="11"/>
      <c r="ATJ118" s="11"/>
      <c r="ATK118" s="11"/>
      <c r="ATL118" s="11"/>
      <c r="ATM118" s="11"/>
      <c r="ATN118" s="11"/>
      <c r="ATO118" s="11"/>
      <c r="ATP118" s="11"/>
      <c r="ATQ118" s="11"/>
      <c r="ATR118" s="11"/>
      <c r="ATS118" s="11"/>
      <c r="ATT118" s="11"/>
      <c r="ATU118" s="11"/>
      <c r="ATV118" s="11"/>
      <c r="ATW118" s="11"/>
      <c r="ATX118" s="11"/>
      <c r="ATY118" s="11"/>
      <c r="ATZ118" s="11"/>
      <c r="AUA118" s="11"/>
      <c r="AUB118" s="11"/>
      <c r="AUC118" s="11"/>
      <c r="AUD118" s="11"/>
      <c r="AUE118" s="11"/>
      <c r="AUF118" s="11"/>
      <c r="AUG118" s="11"/>
      <c r="AUH118" s="11"/>
      <c r="AUI118" s="11"/>
      <c r="AUJ118" s="11"/>
      <c r="AUK118" s="11"/>
      <c r="AUL118" s="11"/>
      <c r="AUM118" s="11"/>
      <c r="AUN118" s="11"/>
      <c r="AUO118" s="11"/>
      <c r="AUP118" s="11"/>
      <c r="AUQ118" s="11"/>
      <c r="AUR118" s="11"/>
      <c r="AUS118" s="11"/>
      <c r="AUT118" s="11"/>
      <c r="AUU118" s="11"/>
      <c r="AUV118" s="11"/>
      <c r="AUW118" s="11"/>
      <c r="AUX118" s="11"/>
      <c r="AUY118" s="11"/>
      <c r="AUZ118" s="11"/>
      <c r="AVA118" s="11"/>
      <c r="AVB118" s="11"/>
      <c r="AVC118" s="11"/>
      <c r="AVD118" s="11"/>
      <c r="AVE118" s="11"/>
      <c r="AVF118" s="11"/>
      <c r="AVG118" s="11"/>
      <c r="AVH118" s="11"/>
      <c r="AVI118" s="11"/>
      <c r="AVJ118" s="11"/>
      <c r="AVK118" s="11"/>
      <c r="AVL118" s="11"/>
      <c r="AVM118" s="11"/>
      <c r="AVN118" s="11"/>
      <c r="AVO118" s="11"/>
      <c r="AVP118" s="11"/>
      <c r="AVQ118" s="11"/>
      <c r="AVR118" s="11"/>
      <c r="AVS118" s="11"/>
      <c r="AVT118" s="11"/>
      <c r="AVU118" s="11"/>
      <c r="AVV118" s="11"/>
      <c r="AVW118" s="11"/>
      <c r="AVX118" s="11"/>
      <c r="AVY118" s="11"/>
      <c r="AVZ118" s="11"/>
      <c r="AWA118" s="11"/>
      <c r="AWB118" s="11"/>
      <c r="AWC118" s="11"/>
      <c r="AWD118" s="11"/>
      <c r="AWE118" s="11"/>
      <c r="AWF118" s="11"/>
      <c r="AWG118" s="11"/>
      <c r="AWH118" s="11"/>
      <c r="AWI118" s="11"/>
      <c r="AWJ118" s="11"/>
      <c r="AWK118" s="11"/>
      <c r="AWL118" s="11"/>
      <c r="AWM118" s="11"/>
      <c r="AWN118" s="11"/>
      <c r="AWO118" s="11"/>
      <c r="AWP118" s="11"/>
      <c r="AWQ118" s="11"/>
      <c r="AWR118" s="11"/>
      <c r="AWS118" s="11"/>
      <c r="AWT118" s="11"/>
      <c r="AWU118" s="11"/>
      <c r="AWV118" s="11"/>
      <c r="AWW118" s="11"/>
      <c r="AWX118" s="11"/>
      <c r="AWY118" s="11"/>
      <c r="AWZ118" s="11"/>
      <c r="AXA118" s="11"/>
      <c r="AXB118" s="11"/>
      <c r="AXC118" s="11"/>
      <c r="AXD118" s="11"/>
      <c r="AXE118" s="11"/>
      <c r="AXF118" s="11"/>
      <c r="AXG118" s="11"/>
      <c r="AXH118" s="11"/>
      <c r="AXI118" s="11"/>
      <c r="AXJ118" s="11"/>
      <c r="AXK118" s="11"/>
      <c r="AXL118" s="11"/>
      <c r="AXM118" s="11"/>
      <c r="AXN118" s="11"/>
      <c r="AXO118" s="11"/>
      <c r="AXP118" s="11"/>
      <c r="AXQ118" s="11"/>
      <c r="AXR118" s="11"/>
      <c r="AXS118" s="11"/>
      <c r="AXT118" s="11"/>
      <c r="AXU118" s="11"/>
      <c r="AXV118" s="11"/>
      <c r="AXW118" s="11"/>
      <c r="AXX118" s="11"/>
      <c r="AXY118" s="11"/>
      <c r="AXZ118" s="11"/>
      <c r="AYA118" s="11"/>
      <c r="AYB118" s="11"/>
      <c r="AYC118" s="11"/>
      <c r="AYD118" s="11"/>
      <c r="AYE118" s="11"/>
      <c r="AYF118" s="11"/>
      <c r="AYG118" s="11"/>
      <c r="AYH118" s="11"/>
      <c r="AYI118" s="11"/>
      <c r="AYJ118" s="11"/>
      <c r="AYK118" s="11"/>
      <c r="AYL118" s="11"/>
      <c r="AYM118" s="11"/>
      <c r="AYN118" s="11"/>
      <c r="AYO118" s="11"/>
      <c r="AYP118" s="11"/>
      <c r="AYQ118" s="11"/>
      <c r="AYR118" s="11"/>
      <c r="AYS118" s="11"/>
      <c r="AYT118" s="11"/>
      <c r="AYU118" s="11"/>
      <c r="AYV118" s="11"/>
      <c r="AYW118" s="11"/>
      <c r="AYX118" s="11"/>
      <c r="AYY118" s="11"/>
      <c r="AYZ118" s="11"/>
      <c r="AZA118" s="11"/>
      <c r="AZB118" s="11"/>
      <c r="AZC118" s="11"/>
      <c r="AZD118" s="11"/>
      <c r="AZE118" s="11"/>
      <c r="AZF118" s="11"/>
      <c r="AZG118" s="11"/>
      <c r="AZH118" s="11"/>
      <c r="AZI118" s="11"/>
      <c r="AZJ118" s="11"/>
      <c r="AZK118" s="11"/>
      <c r="AZL118" s="11"/>
      <c r="AZM118" s="11"/>
      <c r="AZN118" s="11"/>
      <c r="AZO118" s="11"/>
      <c r="AZP118" s="11"/>
      <c r="AZQ118" s="11"/>
      <c r="AZR118" s="11"/>
      <c r="AZS118" s="11"/>
      <c r="AZT118" s="11"/>
      <c r="AZU118" s="11"/>
      <c r="AZV118" s="11"/>
      <c r="AZW118" s="11"/>
      <c r="AZX118" s="11"/>
      <c r="AZY118" s="11"/>
      <c r="AZZ118" s="11"/>
      <c r="BAA118" s="11"/>
      <c r="BAB118" s="11"/>
      <c r="BAC118" s="11"/>
      <c r="BAD118" s="11"/>
      <c r="BAE118" s="11"/>
      <c r="BAF118" s="11"/>
      <c r="BAG118" s="11"/>
      <c r="BAH118" s="11"/>
      <c r="BAI118" s="11"/>
      <c r="BAJ118" s="11"/>
      <c r="BAK118" s="11"/>
      <c r="BAL118" s="11"/>
      <c r="BAM118" s="11"/>
      <c r="BAN118" s="11"/>
      <c r="BAO118" s="11"/>
      <c r="BAP118" s="11"/>
      <c r="BAQ118" s="11"/>
      <c r="BAR118" s="11"/>
      <c r="BAS118" s="11"/>
      <c r="BAT118" s="11"/>
      <c r="BAU118" s="11"/>
      <c r="BAV118" s="11"/>
      <c r="BAW118" s="11"/>
      <c r="BAX118" s="11"/>
      <c r="BAY118" s="11"/>
      <c r="BAZ118" s="11"/>
      <c r="BBA118" s="11"/>
      <c r="BBB118" s="11"/>
      <c r="BBC118" s="11"/>
      <c r="BBD118" s="11"/>
      <c r="BBE118" s="11"/>
      <c r="BBF118" s="11"/>
      <c r="BBG118" s="11"/>
      <c r="BBH118" s="11"/>
      <c r="BBI118" s="11"/>
      <c r="BBJ118" s="11"/>
      <c r="BBK118" s="11"/>
      <c r="BBL118" s="11"/>
      <c r="BBM118" s="11"/>
      <c r="BBN118" s="11"/>
      <c r="BBO118" s="11"/>
      <c r="BBP118" s="11"/>
      <c r="BBQ118" s="11"/>
      <c r="BBR118" s="11"/>
      <c r="BBS118" s="11"/>
      <c r="BBT118" s="11"/>
      <c r="BBU118" s="11"/>
      <c r="BBV118" s="11"/>
      <c r="BBW118" s="11"/>
      <c r="BBX118" s="11"/>
      <c r="BBY118" s="11"/>
      <c r="BBZ118" s="11"/>
      <c r="BCA118" s="11"/>
      <c r="BCB118" s="11"/>
      <c r="BCC118" s="11"/>
      <c r="BCD118" s="11"/>
      <c r="BCE118" s="11"/>
      <c r="BCF118" s="11"/>
      <c r="BCG118" s="11"/>
      <c r="BCH118" s="11"/>
      <c r="BCI118" s="11"/>
      <c r="BCJ118" s="11"/>
      <c r="BCK118" s="11"/>
      <c r="BCL118" s="11"/>
      <c r="BCM118" s="11"/>
      <c r="BCN118" s="11"/>
      <c r="BCO118" s="11"/>
      <c r="BCP118" s="11"/>
      <c r="BCQ118" s="11"/>
      <c r="BCR118" s="11"/>
      <c r="BCS118" s="11"/>
      <c r="BCT118" s="11"/>
      <c r="BCU118" s="11"/>
      <c r="BCV118" s="11"/>
      <c r="BCW118" s="11"/>
      <c r="BCX118" s="11"/>
      <c r="BCY118" s="11"/>
      <c r="BCZ118" s="11"/>
      <c r="BDA118" s="11"/>
      <c r="BDB118" s="11"/>
      <c r="BDC118" s="11"/>
      <c r="BDD118" s="11"/>
      <c r="BDE118" s="11"/>
      <c r="BDF118" s="11"/>
      <c r="BDG118" s="11"/>
      <c r="BDH118" s="11"/>
      <c r="BDI118" s="11"/>
      <c r="BDJ118" s="11"/>
      <c r="BDK118" s="11"/>
      <c r="BDL118" s="11"/>
      <c r="BDM118" s="11"/>
      <c r="BDN118" s="11"/>
      <c r="BDO118" s="11"/>
      <c r="BDP118" s="11"/>
      <c r="BDQ118" s="11"/>
      <c r="BDR118" s="11"/>
      <c r="BDS118" s="11"/>
      <c r="BDT118" s="11"/>
      <c r="BDU118" s="11"/>
      <c r="BDV118" s="11"/>
      <c r="BDW118" s="11"/>
      <c r="BDX118" s="11"/>
      <c r="BDY118" s="11"/>
      <c r="BDZ118" s="11"/>
      <c r="BEA118" s="11"/>
      <c r="BEB118" s="11"/>
      <c r="BEC118" s="11"/>
      <c r="BED118" s="11"/>
      <c r="BEE118" s="11"/>
      <c r="BEF118" s="11"/>
      <c r="BEG118" s="11"/>
      <c r="BEH118" s="11"/>
      <c r="BEI118" s="11"/>
      <c r="BEJ118" s="11"/>
      <c r="BEK118" s="11"/>
      <c r="BEL118" s="11"/>
      <c r="BEM118" s="11"/>
      <c r="BEN118" s="11"/>
      <c r="BEO118" s="11"/>
      <c r="BEP118" s="11"/>
      <c r="BEQ118" s="11"/>
      <c r="BER118" s="11"/>
      <c r="BES118" s="11"/>
      <c r="BET118" s="11"/>
      <c r="BEU118" s="11"/>
      <c r="BEV118" s="11"/>
      <c r="BEW118" s="11"/>
      <c r="BEX118" s="11"/>
      <c r="BEY118" s="11"/>
      <c r="BEZ118" s="11"/>
      <c r="BFA118" s="11"/>
      <c r="BFB118" s="11"/>
      <c r="BFC118" s="11"/>
      <c r="BFD118" s="11"/>
      <c r="BFE118" s="11"/>
      <c r="BFF118" s="11"/>
      <c r="BFG118" s="11"/>
      <c r="BFH118" s="11"/>
      <c r="BFI118" s="11"/>
      <c r="BFJ118" s="11"/>
      <c r="BFK118" s="11"/>
      <c r="BFL118" s="11"/>
      <c r="BFM118" s="11"/>
      <c r="BFN118" s="11"/>
      <c r="BFO118" s="11"/>
      <c r="BFP118" s="11"/>
      <c r="BFQ118" s="11"/>
      <c r="BFR118" s="11"/>
      <c r="BFS118" s="11"/>
      <c r="BFT118" s="11"/>
      <c r="BFU118" s="11"/>
      <c r="BFV118" s="11"/>
      <c r="BFW118" s="11"/>
      <c r="BFX118" s="11"/>
      <c r="BFY118" s="11"/>
      <c r="BFZ118" s="11"/>
      <c r="BGA118" s="11"/>
      <c r="BGB118" s="11"/>
      <c r="BGC118" s="11"/>
      <c r="BGD118" s="11"/>
      <c r="BGE118" s="11"/>
      <c r="BGF118" s="11"/>
      <c r="BGG118" s="11"/>
      <c r="BGH118" s="11"/>
      <c r="BGI118" s="11"/>
      <c r="BGJ118" s="11"/>
      <c r="BGK118" s="11"/>
      <c r="BGL118" s="11"/>
      <c r="BGM118" s="11"/>
      <c r="BGN118" s="11"/>
      <c r="BGO118" s="11"/>
      <c r="BGP118" s="11"/>
      <c r="BGQ118" s="11"/>
      <c r="BGR118" s="11"/>
      <c r="BGS118" s="11"/>
      <c r="BGT118" s="11"/>
      <c r="BGU118" s="11"/>
      <c r="BGV118" s="11"/>
      <c r="BGW118" s="11"/>
      <c r="BGX118" s="11"/>
      <c r="BGY118" s="11"/>
      <c r="BGZ118" s="11"/>
      <c r="BHA118" s="11"/>
      <c r="BHB118" s="11"/>
      <c r="BHC118" s="11"/>
      <c r="BHD118" s="11"/>
      <c r="BHE118" s="11"/>
      <c r="BHF118" s="11"/>
      <c r="BHG118" s="11"/>
      <c r="BHH118" s="11"/>
      <c r="BHI118" s="11"/>
      <c r="BHJ118" s="11"/>
      <c r="BHK118" s="11"/>
      <c r="BHL118" s="11"/>
      <c r="BHM118" s="11"/>
      <c r="BHN118" s="11"/>
      <c r="BHO118" s="11"/>
      <c r="BHP118" s="11"/>
      <c r="BHQ118" s="11"/>
      <c r="BHR118" s="11"/>
      <c r="BHS118" s="11"/>
      <c r="BHT118" s="11"/>
      <c r="BHU118" s="11"/>
      <c r="BHV118" s="11"/>
      <c r="BHW118" s="11"/>
      <c r="BHX118" s="11"/>
      <c r="BHY118" s="11"/>
      <c r="BHZ118" s="11"/>
      <c r="BIA118" s="11"/>
      <c r="BIB118" s="11"/>
      <c r="BIC118" s="11"/>
    </row>
    <row r="119" spans="1:1589" s="22" customFormat="1" ht="32.25" customHeight="1">
      <c r="A119" s="66" t="s">
        <v>75</v>
      </c>
      <c r="B119" s="49"/>
      <c r="C119" s="317"/>
      <c r="D119" s="318"/>
      <c r="E119" s="96" t="s">
        <v>9</v>
      </c>
      <c r="F119" s="96">
        <v>42369</v>
      </c>
      <c r="G119" s="97" t="s">
        <v>7</v>
      </c>
      <c r="H119" s="118"/>
      <c r="I119" s="121">
        <v>9700340</v>
      </c>
      <c r="J119" s="121">
        <v>540000</v>
      </c>
      <c r="K119" s="117"/>
      <c r="L119" s="119"/>
      <c r="M119" s="117">
        <v>9700340</v>
      </c>
      <c r="N119" s="121">
        <v>540000</v>
      </c>
      <c r="O119" s="115"/>
      <c r="P119" s="115"/>
      <c r="Q119" s="104">
        <v>9700340</v>
      </c>
      <c r="R119" s="121">
        <v>540000</v>
      </c>
      <c r="S119" s="115"/>
      <c r="T119" s="187">
        <f>I119-Q119</f>
        <v>0</v>
      </c>
      <c r="U119" s="187">
        <f>J119-R119</f>
        <v>0</v>
      </c>
      <c r="V119" s="190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  <c r="IW119" s="11"/>
      <c r="IX119" s="11"/>
      <c r="IY119" s="11"/>
      <c r="IZ119" s="11"/>
      <c r="JA119" s="11"/>
      <c r="JB119" s="11"/>
      <c r="JC119" s="11"/>
      <c r="JD119" s="11"/>
      <c r="JE119" s="11"/>
      <c r="JF119" s="11"/>
      <c r="JG119" s="11"/>
      <c r="JH119" s="11"/>
      <c r="JI119" s="11"/>
      <c r="JJ119" s="11"/>
      <c r="JK119" s="11"/>
      <c r="JL119" s="11"/>
      <c r="JM119" s="11"/>
      <c r="JN119" s="11"/>
      <c r="JO119" s="11"/>
      <c r="JP119" s="11"/>
      <c r="JQ119" s="11"/>
      <c r="JR119" s="11"/>
      <c r="JS119" s="11"/>
      <c r="JT119" s="11"/>
      <c r="JU119" s="11"/>
      <c r="JV119" s="11"/>
      <c r="JW119" s="11"/>
      <c r="JX119" s="11"/>
      <c r="JY119" s="11"/>
      <c r="JZ119" s="11"/>
      <c r="KA119" s="11"/>
      <c r="KB119" s="11"/>
      <c r="KC119" s="11"/>
      <c r="KD119" s="11"/>
      <c r="KE119" s="11"/>
      <c r="KF119" s="11"/>
      <c r="KG119" s="11"/>
      <c r="KH119" s="11"/>
      <c r="KI119" s="11"/>
      <c r="KJ119" s="11"/>
      <c r="KK119" s="11"/>
      <c r="KL119" s="11"/>
      <c r="KM119" s="11"/>
      <c r="KN119" s="11"/>
      <c r="KO119" s="11"/>
      <c r="KP119" s="11"/>
      <c r="KQ119" s="11"/>
      <c r="KR119" s="11"/>
      <c r="KS119" s="11"/>
      <c r="KT119" s="11"/>
      <c r="KU119" s="11"/>
      <c r="KV119" s="11"/>
      <c r="KW119" s="11"/>
      <c r="KX119" s="11"/>
      <c r="KY119" s="11"/>
      <c r="KZ119" s="11"/>
      <c r="LA119" s="11"/>
      <c r="LB119" s="11"/>
      <c r="LC119" s="11"/>
      <c r="LD119" s="11"/>
      <c r="LE119" s="11"/>
      <c r="LF119" s="11"/>
      <c r="LG119" s="11"/>
      <c r="LH119" s="11"/>
      <c r="LI119" s="11"/>
      <c r="LJ119" s="11"/>
      <c r="LK119" s="11"/>
      <c r="LL119" s="11"/>
      <c r="LM119" s="11"/>
      <c r="LN119" s="11"/>
      <c r="LO119" s="11"/>
      <c r="LP119" s="11"/>
      <c r="LQ119" s="11"/>
      <c r="LR119" s="11"/>
      <c r="LS119" s="11"/>
      <c r="LT119" s="11"/>
      <c r="LU119" s="11"/>
      <c r="LV119" s="11"/>
      <c r="LW119" s="11"/>
      <c r="LX119" s="11"/>
      <c r="LY119" s="11"/>
      <c r="LZ119" s="11"/>
      <c r="MA119" s="11"/>
      <c r="MB119" s="11"/>
      <c r="MC119" s="11"/>
      <c r="MD119" s="11"/>
      <c r="ME119" s="11"/>
      <c r="MF119" s="11"/>
      <c r="MG119" s="11"/>
      <c r="MH119" s="11"/>
      <c r="MI119" s="11"/>
      <c r="MJ119" s="11"/>
      <c r="MK119" s="11"/>
      <c r="ML119" s="11"/>
      <c r="MM119" s="11"/>
      <c r="MN119" s="11"/>
      <c r="MO119" s="11"/>
      <c r="MP119" s="11"/>
      <c r="MQ119" s="11"/>
      <c r="MR119" s="11"/>
      <c r="MS119" s="11"/>
      <c r="MT119" s="11"/>
      <c r="MU119" s="11"/>
      <c r="MV119" s="11"/>
      <c r="MW119" s="11"/>
      <c r="MX119" s="11"/>
      <c r="MY119" s="11"/>
      <c r="MZ119" s="11"/>
      <c r="NA119" s="11"/>
      <c r="NB119" s="11"/>
      <c r="NC119" s="11"/>
      <c r="ND119" s="11"/>
      <c r="NE119" s="11"/>
      <c r="NF119" s="11"/>
      <c r="NG119" s="11"/>
      <c r="NH119" s="11"/>
      <c r="NI119" s="11"/>
      <c r="NJ119" s="11"/>
      <c r="NK119" s="11"/>
      <c r="NL119" s="11"/>
      <c r="NM119" s="11"/>
      <c r="NN119" s="11"/>
      <c r="NO119" s="11"/>
      <c r="NP119" s="11"/>
      <c r="NQ119" s="11"/>
      <c r="NR119" s="11"/>
      <c r="NS119" s="11"/>
      <c r="NT119" s="11"/>
      <c r="NU119" s="11"/>
      <c r="NV119" s="11"/>
      <c r="NW119" s="11"/>
      <c r="NX119" s="11"/>
      <c r="NY119" s="11"/>
      <c r="NZ119" s="11"/>
      <c r="OA119" s="11"/>
      <c r="OB119" s="11"/>
      <c r="OC119" s="11"/>
      <c r="OD119" s="11"/>
      <c r="OE119" s="11"/>
      <c r="OF119" s="11"/>
      <c r="OG119" s="11"/>
      <c r="OH119" s="11"/>
      <c r="OI119" s="11"/>
      <c r="OJ119" s="11"/>
      <c r="OK119" s="11"/>
      <c r="OL119" s="11"/>
      <c r="OM119" s="11"/>
      <c r="ON119" s="11"/>
      <c r="OO119" s="11"/>
      <c r="OP119" s="11"/>
      <c r="OQ119" s="11"/>
      <c r="OR119" s="11"/>
      <c r="OS119" s="11"/>
      <c r="OT119" s="11"/>
      <c r="OU119" s="11"/>
      <c r="OV119" s="11"/>
      <c r="OW119" s="11"/>
      <c r="OX119" s="11"/>
      <c r="OY119" s="11"/>
      <c r="OZ119" s="11"/>
      <c r="PA119" s="11"/>
      <c r="PB119" s="11"/>
      <c r="PC119" s="11"/>
      <c r="PD119" s="11"/>
      <c r="PE119" s="11"/>
      <c r="PF119" s="11"/>
      <c r="PG119" s="11"/>
      <c r="PH119" s="11"/>
      <c r="PI119" s="11"/>
      <c r="PJ119" s="11"/>
      <c r="PK119" s="11"/>
      <c r="PL119" s="11"/>
      <c r="PM119" s="11"/>
      <c r="PN119" s="11"/>
      <c r="PO119" s="11"/>
      <c r="PP119" s="11"/>
      <c r="PQ119" s="11"/>
      <c r="PR119" s="11"/>
      <c r="PS119" s="11"/>
      <c r="PT119" s="11"/>
      <c r="PU119" s="11"/>
      <c r="PV119" s="11"/>
      <c r="PW119" s="11"/>
      <c r="PX119" s="11"/>
      <c r="PY119" s="11"/>
      <c r="PZ119" s="11"/>
      <c r="QA119" s="11"/>
      <c r="QB119" s="11"/>
      <c r="QC119" s="11"/>
      <c r="QD119" s="11"/>
      <c r="QE119" s="11"/>
      <c r="QF119" s="11"/>
      <c r="QG119" s="11"/>
      <c r="QH119" s="11"/>
      <c r="QI119" s="11"/>
      <c r="QJ119" s="11"/>
      <c r="QK119" s="11"/>
      <c r="QL119" s="11"/>
      <c r="QM119" s="11"/>
      <c r="QN119" s="11"/>
      <c r="QO119" s="11"/>
      <c r="QP119" s="11"/>
      <c r="QQ119" s="11"/>
      <c r="QR119" s="11"/>
      <c r="QS119" s="11"/>
      <c r="QT119" s="11"/>
      <c r="QU119" s="11"/>
      <c r="QV119" s="11"/>
      <c r="QW119" s="11"/>
      <c r="QX119" s="11"/>
      <c r="QY119" s="11"/>
      <c r="QZ119" s="11"/>
      <c r="RA119" s="11"/>
      <c r="RB119" s="11"/>
      <c r="RC119" s="11"/>
      <c r="RD119" s="11"/>
      <c r="RE119" s="11"/>
      <c r="RF119" s="11"/>
      <c r="RG119" s="11"/>
      <c r="RH119" s="11"/>
      <c r="RI119" s="11"/>
      <c r="RJ119" s="11"/>
      <c r="RK119" s="11"/>
      <c r="RL119" s="11"/>
      <c r="RM119" s="11"/>
      <c r="RN119" s="11"/>
      <c r="RO119" s="11"/>
      <c r="RP119" s="11"/>
      <c r="RQ119" s="11"/>
      <c r="RR119" s="11"/>
      <c r="RS119" s="11"/>
      <c r="RT119" s="11"/>
      <c r="RU119" s="11"/>
      <c r="RV119" s="11"/>
      <c r="RW119" s="11"/>
      <c r="RX119" s="11"/>
      <c r="RY119" s="11"/>
      <c r="RZ119" s="11"/>
      <c r="SA119" s="11"/>
      <c r="SB119" s="11"/>
      <c r="SC119" s="11"/>
      <c r="SD119" s="11"/>
      <c r="SE119" s="11"/>
      <c r="SF119" s="11"/>
      <c r="SG119" s="11"/>
      <c r="SH119" s="11"/>
      <c r="SI119" s="11"/>
      <c r="SJ119" s="11"/>
      <c r="SK119" s="11"/>
      <c r="SL119" s="11"/>
      <c r="SM119" s="11"/>
      <c r="SN119" s="11"/>
      <c r="SO119" s="11"/>
      <c r="SP119" s="11"/>
      <c r="SQ119" s="11"/>
      <c r="SR119" s="11"/>
      <c r="SS119" s="11"/>
      <c r="ST119" s="11"/>
      <c r="SU119" s="11"/>
      <c r="SV119" s="11"/>
      <c r="SW119" s="11"/>
      <c r="SX119" s="11"/>
      <c r="SY119" s="11"/>
      <c r="SZ119" s="11"/>
      <c r="TA119" s="11"/>
      <c r="TB119" s="11"/>
      <c r="TC119" s="11"/>
      <c r="TD119" s="11"/>
      <c r="TE119" s="11"/>
      <c r="TF119" s="11"/>
      <c r="TG119" s="11"/>
      <c r="TH119" s="11"/>
      <c r="TI119" s="11"/>
      <c r="TJ119" s="11"/>
      <c r="TK119" s="11"/>
      <c r="TL119" s="11"/>
      <c r="TM119" s="11"/>
      <c r="TN119" s="11"/>
      <c r="TO119" s="11"/>
      <c r="TP119" s="11"/>
      <c r="TQ119" s="11"/>
      <c r="TR119" s="11"/>
      <c r="TS119" s="11"/>
      <c r="TT119" s="11"/>
      <c r="TU119" s="11"/>
      <c r="TV119" s="11"/>
      <c r="TW119" s="11"/>
      <c r="TX119" s="11"/>
      <c r="TY119" s="11"/>
      <c r="TZ119" s="11"/>
      <c r="UA119" s="11"/>
      <c r="UB119" s="11"/>
      <c r="UC119" s="11"/>
      <c r="UD119" s="11"/>
      <c r="UE119" s="11"/>
      <c r="UF119" s="11"/>
      <c r="UG119" s="11"/>
      <c r="UH119" s="11"/>
      <c r="UI119" s="11"/>
      <c r="UJ119" s="11"/>
      <c r="UK119" s="11"/>
      <c r="UL119" s="11"/>
      <c r="UM119" s="11"/>
      <c r="UN119" s="11"/>
      <c r="UO119" s="11"/>
      <c r="UP119" s="11"/>
      <c r="UQ119" s="11"/>
      <c r="UR119" s="11"/>
      <c r="US119" s="11"/>
      <c r="UT119" s="11"/>
      <c r="UU119" s="11"/>
      <c r="UV119" s="11"/>
      <c r="UW119" s="11"/>
      <c r="UX119" s="11"/>
      <c r="UY119" s="11"/>
      <c r="UZ119" s="11"/>
      <c r="VA119" s="11"/>
      <c r="VB119" s="11"/>
      <c r="VC119" s="11"/>
      <c r="VD119" s="11"/>
      <c r="VE119" s="11"/>
      <c r="VF119" s="11"/>
      <c r="VG119" s="11"/>
      <c r="VH119" s="11"/>
      <c r="VI119" s="11"/>
      <c r="VJ119" s="11"/>
      <c r="VK119" s="11"/>
      <c r="VL119" s="11"/>
      <c r="VM119" s="11"/>
      <c r="VN119" s="11"/>
      <c r="VO119" s="11"/>
      <c r="VP119" s="11"/>
      <c r="VQ119" s="11"/>
      <c r="VR119" s="11"/>
      <c r="VS119" s="11"/>
      <c r="VT119" s="11"/>
      <c r="VU119" s="11"/>
      <c r="VV119" s="11"/>
      <c r="VW119" s="11"/>
      <c r="VX119" s="11"/>
      <c r="VY119" s="11"/>
      <c r="VZ119" s="11"/>
      <c r="WA119" s="11"/>
      <c r="WB119" s="11"/>
      <c r="WC119" s="11"/>
      <c r="WD119" s="11"/>
      <c r="WE119" s="11"/>
      <c r="WF119" s="11"/>
      <c r="WG119" s="11"/>
      <c r="WH119" s="11"/>
      <c r="WI119" s="11"/>
      <c r="WJ119" s="11"/>
      <c r="WK119" s="11"/>
      <c r="WL119" s="11"/>
      <c r="WM119" s="11"/>
      <c r="WN119" s="11"/>
      <c r="WO119" s="11"/>
      <c r="WP119" s="11"/>
      <c r="WQ119" s="11"/>
      <c r="WR119" s="11"/>
      <c r="WS119" s="11"/>
      <c r="WT119" s="11"/>
      <c r="WU119" s="11"/>
      <c r="WV119" s="11"/>
      <c r="WW119" s="11"/>
      <c r="WX119" s="11"/>
      <c r="WY119" s="11"/>
      <c r="WZ119" s="11"/>
      <c r="XA119" s="11"/>
      <c r="XB119" s="11"/>
      <c r="XC119" s="11"/>
      <c r="XD119" s="11"/>
      <c r="XE119" s="11"/>
      <c r="XF119" s="11"/>
      <c r="XG119" s="11"/>
      <c r="XH119" s="11"/>
      <c r="XI119" s="11"/>
      <c r="XJ119" s="11"/>
      <c r="XK119" s="11"/>
      <c r="XL119" s="11"/>
      <c r="XM119" s="11"/>
      <c r="XN119" s="11"/>
      <c r="XO119" s="11"/>
      <c r="XP119" s="11"/>
      <c r="XQ119" s="11"/>
      <c r="XR119" s="11"/>
      <c r="XS119" s="11"/>
      <c r="XT119" s="11"/>
      <c r="XU119" s="11"/>
      <c r="XV119" s="11"/>
      <c r="XW119" s="11"/>
      <c r="XX119" s="11"/>
      <c r="XY119" s="11"/>
      <c r="XZ119" s="11"/>
      <c r="YA119" s="11"/>
      <c r="YB119" s="11"/>
      <c r="YC119" s="11"/>
      <c r="YD119" s="11"/>
      <c r="YE119" s="11"/>
      <c r="YF119" s="11"/>
      <c r="YG119" s="11"/>
      <c r="YH119" s="11"/>
      <c r="YI119" s="11"/>
      <c r="YJ119" s="11"/>
      <c r="YK119" s="11"/>
      <c r="YL119" s="11"/>
      <c r="YM119" s="11"/>
      <c r="YN119" s="11"/>
      <c r="YO119" s="11"/>
      <c r="YP119" s="11"/>
      <c r="YQ119" s="11"/>
      <c r="YR119" s="11"/>
      <c r="YS119" s="11"/>
      <c r="YT119" s="11"/>
      <c r="YU119" s="11"/>
      <c r="YV119" s="11"/>
      <c r="YW119" s="11"/>
      <c r="YX119" s="11"/>
      <c r="YY119" s="11"/>
      <c r="YZ119" s="11"/>
      <c r="ZA119" s="11"/>
      <c r="ZB119" s="11"/>
      <c r="ZC119" s="11"/>
      <c r="ZD119" s="11"/>
      <c r="ZE119" s="11"/>
      <c r="ZF119" s="11"/>
      <c r="ZG119" s="11"/>
      <c r="ZH119" s="11"/>
      <c r="ZI119" s="11"/>
      <c r="ZJ119" s="11"/>
      <c r="ZK119" s="11"/>
      <c r="ZL119" s="11"/>
      <c r="ZM119" s="11"/>
      <c r="ZN119" s="11"/>
      <c r="ZO119" s="11"/>
      <c r="ZP119" s="11"/>
      <c r="ZQ119" s="11"/>
      <c r="ZR119" s="11"/>
      <c r="ZS119" s="11"/>
      <c r="ZT119" s="11"/>
      <c r="ZU119" s="11"/>
      <c r="ZV119" s="11"/>
      <c r="ZW119" s="11"/>
      <c r="ZX119" s="11"/>
      <c r="ZY119" s="11"/>
      <c r="ZZ119" s="11"/>
      <c r="AAA119" s="11"/>
      <c r="AAB119" s="11"/>
      <c r="AAC119" s="11"/>
      <c r="AAD119" s="11"/>
      <c r="AAE119" s="11"/>
      <c r="AAF119" s="11"/>
      <c r="AAG119" s="11"/>
      <c r="AAH119" s="11"/>
      <c r="AAI119" s="11"/>
      <c r="AAJ119" s="11"/>
      <c r="AAK119" s="11"/>
      <c r="AAL119" s="11"/>
      <c r="AAM119" s="11"/>
      <c r="AAN119" s="11"/>
      <c r="AAO119" s="11"/>
      <c r="AAP119" s="11"/>
      <c r="AAQ119" s="11"/>
      <c r="AAR119" s="11"/>
      <c r="AAS119" s="11"/>
      <c r="AAT119" s="11"/>
      <c r="AAU119" s="11"/>
      <c r="AAV119" s="11"/>
      <c r="AAW119" s="11"/>
      <c r="AAX119" s="11"/>
      <c r="AAY119" s="11"/>
      <c r="AAZ119" s="11"/>
      <c r="ABA119" s="11"/>
      <c r="ABB119" s="11"/>
      <c r="ABC119" s="11"/>
      <c r="ABD119" s="11"/>
      <c r="ABE119" s="11"/>
      <c r="ABF119" s="11"/>
      <c r="ABG119" s="11"/>
      <c r="ABH119" s="11"/>
      <c r="ABI119" s="11"/>
      <c r="ABJ119" s="11"/>
      <c r="ABK119" s="11"/>
      <c r="ABL119" s="11"/>
      <c r="ABM119" s="11"/>
      <c r="ABN119" s="11"/>
      <c r="ABO119" s="11"/>
      <c r="ABP119" s="11"/>
      <c r="ABQ119" s="11"/>
      <c r="ABR119" s="11"/>
      <c r="ABS119" s="11"/>
      <c r="ABT119" s="11"/>
      <c r="ABU119" s="11"/>
      <c r="ABV119" s="11"/>
      <c r="ABW119" s="11"/>
      <c r="ABX119" s="11"/>
      <c r="ABY119" s="11"/>
      <c r="ABZ119" s="11"/>
      <c r="ACA119" s="11"/>
      <c r="ACB119" s="11"/>
      <c r="ACC119" s="11"/>
      <c r="ACD119" s="11"/>
      <c r="ACE119" s="11"/>
      <c r="ACF119" s="11"/>
      <c r="ACG119" s="11"/>
      <c r="ACH119" s="11"/>
      <c r="ACI119" s="11"/>
      <c r="ACJ119" s="11"/>
      <c r="ACK119" s="11"/>
      <c r="ACL119" s="11"/>
      <c r="ACM119" s="11"/>
      <c r="ACN119" s="11"/>
      <c r="ACO119" s="11"/>
      <c r="ACP119" s="11"/>
      <c r="ACQ119" s="11"/>
      <c r="ACR119" s="11"/>
      <c r="ACS119" s="11"/>
      <c r="ACT119" s="11"/>
      <c r="ACU119" s="11"/>
      <c r="ACV119" s="11"/>
      <c r="ACW119" s="11"/>
      <c r="ACX119" s="11"/>
      <c r="ACY119" s="11"/>
      <c r="ACZ119" s="11"/>
      <c r="ADA119" s="11"/>
      <c r="ADB119" s="11"/>
      <c r="ADC119" s="11"/>
      <c r="ADD119" s="11"/>
      <c r="ADE119" s="11"/>
      <c r="ADF119" s="11"/>
      <c r="ADG119" s="11"/>
      <c r="ADH119" s="11"/>
      <c r="ADI119" s="11"/>
      <c r="ADJ119" s="11"/>
      <c r="ADK119" s="11"/>
      <c r="ADL119" s="11"/>
      <c r="ADM119" s="11"/>
      <c r="ADN119" s="11"/>
      <c r="ADO119" s="11"/>
      <c r="ADP119" s="11"/>
      <c r="ADQ119" s="11"/>
      <c r="ADR119" s="11"/>
      <c r="ADS119" s="11"/>
      <c r="ADT119" s="11"/>
      <c r="ADU119" s="11"/>
      <c r="ADV119" s="11"/>
      <c r="ADW119" s="11"/>
      <c r="ADX119" s="11"/>
      <c r="ADY119" s="11"/>
      <c r="ADZ119" s="11"/>
      <c r="AEA119" s="11"/>
      <c r="AEB119" s="11"/>
      <c r="AEC119" s="11"/>
      <c r="AED119" s="11"/>
      <c r="AEE119" s="11"/>
      <c r="AEF119" s="11"/>
      <c r="AEG119" s="11"/>
      <c r="AEH119" s="11"/>
      <c r="AEI119" s="11"/>
      <c r="AEJ119" s="11"/>
      <c r="AEK119" s="11"/>
      <c r="AEL119" s="11"/>
      <c r="AEM119" s="11"/>
      <c r="AEN119" s="11"/>
      <c r="AEO119" s="11"/>
      <c r="AEP119" s="11"/>
      <c r="AEQ119" s="11"/>
      <c r="AER119" s="11"/>
      <c r="AES119" s="11"/>
      <c r="AET119" s="11"/>
      <c r="AEU119" s="11"/>
      <c r="AEV119" s="11"/>
      <c r="AEW119" s="11"/>
      <c r="AEX119" s="11"/>
      <c r="AEY119" s="11"/>
      <c r="AEZ119" s="11"/>
      <c r="AFA119" s="11"/>
      <c r="AFB119" s="11"/>
      <c r="AFC119" s="11"/>
      <c r="AFD119" s="11"/>
      <c r="AFE119" s="11"/>
      <c r="AFF119" s="11"/>
      <c r="AFG119" s="11"/>
      <c r="AFH119" s="11"/>
      <c r="AFI119" s="11"/>
      <c r="AFJ119" s="11"/>
      <c r="AFK119" s="11"/>
      <c r="AFL119" s="11"/>
      <c r="AFM119" s="11"/>
      <c r="AFN119" s="11"/>
      <c r="AFO119" s="11"/>
      <c r="AFP119" s="11"/>
      <c r="AFQ119" s="11"/>
      <c r="AFR119" s="11"/>
      <c r="AFS119" s="11"/>
      <c r="AFT119" s="11"/>
      <c r="AFU119" s="11"/>
      <c r="AFV119" s="11"/>
      <c r="AFW119" s="11"/>
      <c r="AFX119" s="11"/>
      <c r="AFY119" s="11"/>
      <c r="AFZ119" s="11"/>
      <c r="AGA119" s="11"/>
      <c r="AGB119" s="11"/>
      <c r="AGC119" s="11"/>
      <c r="AGD119" s="11"/>
      <c r="AGE119" s="11"/>
      <c r="AGF119" s="11"/>
      <c r="AGG119" s="11"/>
      <c r="AGH119" s="11"/>
      <c r="AGI119" s="11"/>
      <c r="AGJ119" s="11"/>
      <c r="AGK119" s="11"/>
      <c r="AGL119" s="11"/>
      <c r="AGM119" s="11"/>
      <c r="AGN119" s="11"/>
      <c r="AGO119" s="11"/>
      <c r="AGP119" s="11"/>
      <c r="AGQ119" s="11"/>
      <c r="AGR119" s="11"/>
      <c r="AGS119" s="11"/>
      <c r="AGT119" s="11"/>
      <c r="AGU119" s="11"/>
      <c r="AGV119" s="11"/>
      <c r="AGW119" s="11"/>
      <c r="AGX119" s="11"/>
      <c r="AGY119" s="11"/>
      <c r="AGZ119" s="11"/>
      <c r="AHA119" s="11"/>
      <c r="AHB119" s="11"/>
      <c r="AHC119" s="11"/>
      <c r="AHD119" s="11"/>
      <c r="AHE119" s="11"/>
      <c r="AHF119" s="11"/>
      <c r="AHG119" s="11"/>
      <c r="AHH119" s="11"/>
      <c r="AHI119" s="11"/>
      <c r="AHJ119" s="11"/>
      <c r="AHK119" s="11"/>
      <c r="AHL119" s="11"/>
      <c r="AHM119" s="11"/>
      <c r="AHN119" s="11"/>
      <c r="AHO119" s="11"/>
      <c r="AHP119" s="11"/>
      <c r="AHQ119" s="11"/>
      <c r="AHR119" s="11"/>
      <c r="AHS119" s="11"/>
      <c r="AHT119" s="11"/>
      <c r="AHU119" s="11"/>
      <c r="AHV119" s="11"/>
      <c r="AHW119" s="11"/>
      <c r="AHX119" s="11"/>
      <c r="AHY119" s="11"/>
      <c r="AHZ119" s="11"/>
      <c r="AIA119" s="11"/>
      <c r="AIB119" s="11"/>
      <c r="AIC119" s="11"/>
      <c r="AID119" s="11"/>
      <c r="AIE119" s="11"/>
      <c r="AIF119" s="11"/>
      <c r="AIG119" s="11"/>
      <c r="AIH119" s="11"/>
      <c r="AII119" s="11"/>
      <c r="AIJ119" s="11"/>
      <c r="AIK119" s="11"/>
      <c r="AIL119" s="11"/>
      <c r="AIM119" s="11"/>
      <c r="AIN119" s="11"/>
      <c r="AIO119" s="11"/>
      <c r="AIP119" s="11"/>
      <c r="AIQ119" s="11"/>
      <c r="AIR119" s="11"/>
      <c r="AIS119" s="11"/>
      <c r="AIT119" s="11"/>
      <c r="AIU119" s="11"/>
      <c r="AIV119" s="11"/>
      <c r="AIW119" s="11"/>
      <c r="AIX119" s="11"/>
      <c r="AIY119" s="11"/>
      <c r="AIZ119" s="11"/>
      <c r="AJA119" s="11"/>
      <c r="AJB119" s="11"/>
      <c r="AJC119" s="11"/>
      <c r="AJD119" s="11"/>
      <c r="AJE119" s="11"/>
      <c r="AJF119" s="11"/>
      <c r="AJG119" s="11"/>
      <c r="AJH119" s="11"/>
      <c r="AJI119" s="11"/>
      <c r="AJJ119" s="11"/>
      <c r="AJK119" s="11"/>
      <c r="AJL119" s="11"/>
      <c r="AJM119" s="11"/>
      <c r="AJN119" s="11"/>
      <c r="AJO119" s="11"/>
      <c r="AJP119" s="11"/>
      <c r="AJQ119" s="11"/>
      <c r="AJR119" s="11"/>
      <c r="AJS119" s="11"/>
      <c r="AJT119" s="11"/>
      <c r="AJU119" s="11"/>
      <c r="AJV119" s="11"/>
      <c r="AJW119" s="11"/>
      <c r="AJX119" s="11"/>
      <c r="AJY119" s="11"/>
      <c r="AJZ119" s="11"/>
      <c r="AKA119" s="11"/>
      <c r="AKB119" s="11"/>
      <c r="AKC119" s="11"/>
      <c r="AKD119" s="11"/>
      <c r="AKE119" s="11"/>
      <c r="AKF119" s="11"/>
      <c r="AKG119" s="11"/>
      <c r="AKH119" s="11"/>
      <c r="AKI119" s="11"/>
      <c r="AKJ119" s="11"/>
      <c r="AKK119" s="11"/>
      <c r="AKL119" s="11"/>
      <c r="AKM119" s="11"/>
      <c r="AKN119" s="11"/>
      <c r="AKO119" s="11"/>
      <c r="AKP119" s="11"/>
      <c r="AKQ119" s="11"/>
      <c r="AKR119" s="11"/>
      <c r="AKS119" s="11"/>
      <c r="AKT119" s="11"/>
      <c r="AKU119" s="11"/>
      <c r="AKV119" s="11"/>
      <c r="AKW119" s="11"/>
      <c r="AKX119" s="11"/>
      <c r="AKY119" s="11"/>
      <c r="AKZ119" s="11"/>
      <c r="ALA119" s="11"/>
      <c r="ALB119" s="11"/>
      <c r="ALC119" s="11"/>
      <c r="ALD119" s="11"/>
      <c r="ALE119" s="11"/>
      <c r="ALF119" s="11"/>
      <c r="ALG119" s="11"/>
      <c r="ALH119" s="11"/>
      <c r="ALI119" s="11"/>
      <c r="ALJ119" s="11"/>
      <c r="ALK119" s="11"/>
      <c r="ALL119" s="11"/>
      <c r="ALM119" s="11"/>
      <c r="ALN119" s="11"/>
      <c r="ALO119" s="11"/>
      <c r="ALP119" s="11"/>
      <c r="ALQ119" s="11"/>
      <c r="ALR119" s="11"/>
      <c r="ALS119" s="11"/>
      <c r="ALT119" s="11"/>
      <c r="ALU119" s="11"/>
      <c r="ALV119" s="11"/>
      <c r="ALW119" s="11"/>
      <c r="ALX119" s="11"/>
      <c r="ALY119" s="11"/>
      <c r="ALZ119" s="11"/>
      <c r="AMA119" s="11"/>
      <c r="AMB119" s="11"/>
      <c r="AMC119" s="11"/>
      <c r="AMD119" s="11"/>
      <c r="AME119" s="11"/>
      <c r="AMF119" s="11"/>
      <c r="AMG119" s="11"/>
      <c r="AMH119" s="11"/>
      <c r="AMI119" s="11"/>
      <c r="AMJ119" s="11"/>
      <c r="AMK119" s="11"/>
      <c r="AML119" s="11"/>
      <c r="AMM119" s="11"/>
      <c r="AMN119" s="11"/>
      <c r="AMO119" s="11"/>
      <c r="AMP119" s="11"/>
      <c r="AMQ119" s="11"/>
      <c r="AMR119" s="11"/>
      <c r="AMS119" s="11"/>
      <c r="AMT119" s="11"/>
      <c r="AMU119" s="11"/>
      <c r="AMV119" s="11"/>
      <c r="AMW119" s="11"/>
      <c r="AMX119" s="11"/>
      <c r="AMY119" s="11"/>
      <c r="AMZ119" s="11"/>
      <c r="ANA119" s="11"/>
      <c r="ANB119" s="11"/>
      <c r="ANC119" s="11"/>
      <c r="AND119" s="11"/>
      <c r="ANE119" s="11"/>
      <c r="ANF119" s="11"/>
      <c r="ANG119" s="11"/>
      <c r="ANH119" s="11"/>
      <c r="ANI119" s="11"/>
      <c r="ANJ119" s="11"/>
      <c r="ANK119" s="11"/>
      <c r="ANL119" s="11"/>
      <c r="ANM119" s="11"/>
      <c r="ANN119" s="11"/>
      <c r="ANO119" s="11"/>
      <c r="ANP119" s="11"/>
      <c r="ANQ119" s="11"/>
      <c r="ANR119" s="11"/>
      <c r="ANS119" s="11"/>
      <c r="ANT119" s="11"/>
      <c r="ANU119" s="11"/>
      <c r="ANV119" s="11"/>
      <c r="ANW119" s="11"/>
      <c r="ANX119" s="11"/>
      <c r="ANY119" s="11"/>
      <c r="ANZ119" s="11"/>
      <c r="AOA119" s="11"/>
      <c r="AOB119" s="11"/>
      <c r="AOC119" s="11"/>
      <c r="AOD119" s="11"/>
      <c r="AOE119" s="11"/>
      <c r="AOF119" s="11"/>
      <c r="AOG119" s="11"/>
      <c r="AOH119" s="11"/>
      <c r="AOI119" s="11"/>
      <c r="AOJ119" s="11"/>
      <c r="AOK119" s="11"/>
      <c r="AOL119" s="11"/>
      <c r="AOM119" s="11"/>
      <c r="AON119" s="11"/>
      <c r="AOO119" s="11"/>
      <c r="AOP119" s="11"/>
      <c r="AOQ119" s="11"/>
      <c r="AOR119" s="11"/>
      <c r="AOS119" s="11"/>
      <c r="AOT119" s="11"/>
      <c r="AOU119" s="11"/>
      <c r="AOV119" s="11"/>
      <c r="AOW119" s="11"/>
      <c r="AOX119" s="11"/>
      <c r="AOY119" s="11"/>
      <c r="AOZ119" s="11"/>
      <c r="APA119" s="11"/>
      <c r="APB119" s="11"/>
      <c r="APC119" s="11"/>
      <c r="APD119" s="11"/>
      <c r="APE119" s="11"/>
      <c r="APF119" s="11"/>
      <c r="APG119" s="11"/>
      <c r="APH119" s="11"/>
      <c r="API119" s="11"/>
      <c r="APJ119" s="11"/>
      <c r="APK119" s="11"/>
      <c r="APL119" s="11"/>
      <c r="APM119" s="11"/>
      <c r="APN119" s="11"/>
      <c r="APO119" s="11"/>
      <c r="APP119" s="11"/>
      <c r="APQ119" s="11"/>
      <c r="APR119" s="11"/>
      <c r="APS119" s="11"/>
      <c r="APT119" s="11"/>
      <c r="APU119" s="11"/>
      <c r="APV119" s="11"/>
      <c r="APW119" s="11"/>
      <c r="APX119" s="11"/>
      <c r="APY119" s="11"/>
      <c r="APZ119" s="11"/>
      <c r="AQA119" s="11"/>
      <c r="AQB119" s="11"/>
      <c r="AQC119" s="11"/>
      <c r="AQD119" s="11"/>
      <c r="AQE119" s="11"/>
      <c r="AQF119" s="11"/>
      <c r="AQG119" s="11"/>
      <c r="AQH119" s="11"/>
      <c r="AQI119" s="11"/>
      <c r="AQJ119" s="11"/>
      <c r="AQK119" s="11"/>
      <c r="AQL119" s="11"/>
      <c r="AQM119" s="11"/>
      <c r="AQN119" s="11"/>
      <c r="AQO119" s="11"/>
      <c r="AQP119" s="11"/>
      <c r="AQQ119" s="11"/>
      <c r="AQR119" s="11"/>
      <c r="AQS119" s="11"/>
      <c r="AQT119" s="11"/>
      <c r="AQU119" s="11"/>
      <c r="AQV119" s="11"/>
      <c r="AQW119" s="11"/>
      <c r="AQX119" s="11"/>
      <c r="AQY119" s="11"/>
      <c r="AQZ119" s="11"/>
      <c r="ARA119" s="11"/>
      <c r="ARB119" s="11"/>
      <c r="ARC119" s="11"/>
      <c r="ARD119" s="11"/>
      <c r="ARE119" s="11"/>
      <c r="ARF119" s="11"/>
      <c r="ARG119" s="11"/>
      <c r="ARH119" s="11"/>
      <c r="ARI119" s="11"/>
      <c r="ARJ119" s="11"/>
      <c r="ARK119" s="11"/>
      <c r="ARL119" s="11"/>
      <c r="ARM119" s="11"/>
      <c r="ARN119" s="11"/>
      <c r="ARO119" s="11"/>
      <c r="ARP119" s="11"/>
      <c r="ARQ119" s="11"/>
      <c r="ARR119" s="11"/>
      <c r="ARS119" s="11"/>
      <c r="ART119" s="11"/>
      <c r="ARU119" s="11"/>
      <c r="ARV119" s="11"/>
      <c r="ARW119" s="11"/>
      <c r="ARX119" s="11"/>
      <c r="ARY119" s="11"/>
      <c r="ARZ119" s="11"/>
      <c r="ASA119" s="11"/>
      <c r="ASB119" s="11"/>
      <c r="ASC119" s="11"/>
      <c r="ASD119" s="11"/>
      <c r="ASE119" s="11"/>
      <c r="ASF119" s="11"/>
      <c r="ASG119" s="11"/>
      <c r="ASH119" s="11"/>
      <c r="ASI119" s="11"/>
      <c r="ASJ119" s="11"/>
      <c r="ASK119" s="11"/>
      <c r="ASL119" s="11"/>
      <c r="ASM119" s="11"/>
      <c r="ASN119" s="11"/>
      <c r="ASO119" s="11"/>
      <c r="ASP119" s="11"/>
      <c r="ASQ119" s="11"/>
      <c r="ASR119" s="11"/>
      <c r="ASS119" s="11"/>
      <c r="AST119" s="11"/>
      <c r="ASU119" s="11"/>
      <c r="ASV119" s="11"/>
      <c r="ASW119" s="11"/>
      <c r="ASX119" s="11"/>
      <c r="ASY119" s="11"/>
      <c r="ASZ119" s="11"/>
      <c r="ATA119" s="11"/>
      <c r="ATB119" s="11"/>
      <c r="ATC119" s="11"/>
      <c r="ATD119" s="11"/>
      <c r="ATE119" s="11"/>
      <c r="ATF119" s="11"/>
      <c r="ATG119" s="11"/>
      <c r="ATH119" s="11"/>
      <c r="ATI119" s="11"/>
      <c r="ATJ119" s="11"/>
      <c r="ATK119" s="11"/>
      <c r="ATL119" s="11"/>
      <c r="ATM119" s="11"/>
      <c r="ATN119" s="11"/>
      <c r="ATO119" s="11"/>
      <c r="ATP119" s="11"/>
      <c r="ATQ119" s="11"/>
      <c r="ATR119" s="11"/>
      <c r="ATS119" s="11"/>
      <c r="ATT119" s="11"/>
      <c r="ATU119" s="11"/>
      <c r="ATV119" s="11"/>
      <c r="ATW119" s="11"/>
      <c r="ATX119" s="11"/>
      <c r="ATY119" s="11"/>
      <c r="ATZ119" s="11"/>
      <c r="AUA119" s="11"/>
      <c r="AUB119" s="11"/>
      <c r="AUC119" s="11"/>
      <c r="AUD119" s="11"/>
      <c r="AUE119" s="11"/>
      <c r="AUF119" s="11"/>
      <c r="AUG119" s="11"/>
      <c r="AUH119" s="11"/>
      <c r="AUI119" s="11"/>
      <c r="AUJ119" s="11"/>
      <c r="AUK119" s="11"/>
      <c r="AUL119" s="11"/>
      <c r="AUM119" s="11"/>
      <c r="AUN119" s="11"/>
      <c r="AUO119" s="11"/>
      <c r="AUP119" s="11"/>
      <c r="AUQ119" s="11"/>
      <c r="AUR119" s="11"/>
      <c r="AUS119" s="11"/>
      <c r="AUT119" s="11"/>
      <c r="AUU119" s="11"/>
      <c r="AUV119" s="11"/>
      <c r="AUW119" s="11"/>
      <c r="AUX119" s="11"/>
      <c r="AUY119" s="11"/>
      <c r="AUZ119" s="11"/>
      <c r="AVA119" s="11"/>
      <c r="AVB119" s="11"/>
      <c r="AVC119" s="11"/>
      <c r="AVD119" s="11"/>
      <c r="AVE119" s="11"/>
      <c r="AVF119" s="11"/>
      <c r="AVG119" s="11"/>
      <c r="AVH119" s="11"/>
      <c r="AVI119" s="11"/>
      <c r="AVJ119" s="11"/>
      <c r="AVK119" s="11"/>
      <c r="AVL119" s="11"/>
      <c r="AVM119" s="11"/>
      <c r="AVN119" s="11"/>
      <c r="AVO119" s="11"/>
      <c r="AVP119" s="11"/>
      <c r="AVQ119" s="11"/>
      <c r="AVR119" s="11"/>
      <c r="AVS119" s="11"/>
      <c r="AVT119" s="11"/>
      <c r="AVU119" s="11"/>
      <c r="AVV119" s="11"/>
      <c r="AVW119" s="11"/>
      <c r="AVX119" s="11"/>
      <c r="AVY119" s="11"/>
      <c r="AVZ119" s="11"/>
      <c r="AWA119" s="11"/>
      <c r="AWB119" s="11"/>
      <c r="AWC119" s="11"/>
      <c r="AWD119" s="11"/>
      <c r="AWE119" s="11"/>
      <c r="AWF119" s="11"/>
      <c r="AWG119" s="11"/>
      <c r="AWH119" s="11"/>
      <c r="AWI119" s="11"/>
      <c r="AWJ119" s="11"/>
      <c r="AWK119" s="11"/>
      <c r="AWL119" s="11"/>
      <c r="AWM119" s="11"/>
      <c r="AWN119" s="11"/>
      <c r="AWO119" s="11"/>
      <c r="AWP119" s="11"/>
      <c r="AWQ119" s="11"/>
      <c r="AWR119" s="11"/>
      <c r="AWS119" s="11"/>
      <c r="AWT119" s="11"/>
      <c r="AWU119" s="11"/>
      <c r="AWV119" s="11"/>
      <c r="AWW119" s="11"/>
      <c r="AWX119" s="11"/>
      <c r="AWY119" s="11"/>
      <c r="AWZ119" s="11"/>
      <c r="AXA119" s="11"/>
      <c r="AXB119" s="11"/>
      <c r="AXC119" s="11"/>
      <c r="AXD119" s="11"/>
      <c r="AXE119" s="11"/>
      <c r="AXF119" s="11"/>
      <c r="AXG119" s="11"/>
      <c r="AXH119" s="11"/>
      <c r="AXI119" s="11"/>
      <c r="AXJ119" s="11"/>
      <c r="AXK119" s="11"/>
      <c r="AXL119" s="11"/>
      <c r="AXM119" s="11"/>
      <c r="AXN119" s="11"/>
      <c r="AXO119" s="11"/>
      <c r="AXP119" s="11"/>
      <c r="AXQ119" s="11"/>
      <c r="AXR119" s="11"/>
      <c r="AXS119" s="11"/>
      <c r="AXT119" s="11"/>
      <c r="AXU119" s="11"/>
      <c r="AXV119" s="11"/>
      <c r="AXW119" s="11"/>
      <c r="AXX119" s="11"/>
      <c r="AXY119" s="11"/>
      <c r="AXZ119" s="11"/>
      <c r="AYA119" s="11"/>
      <c r="AYB119" s="11"/>
      <c r="AYC119" s="11"/>
      <c r="AYD119" s="11"/>
      <c r="AYE119" s="11"/>
      <c r="AYF119" s="11"/>
      <c r="AYG119" s="11"/>
      <c r="AYH119" s="11"/>
      <c r="AYI119" s="11"/>
      <c r="AYJ119" s="11"/>
      <c r="AYK119" s="11"/>
      <c r="AYL119" s="11"/>
      <c r="AYM119" s="11"/>
      <c r="AYN119" s="11"/>
      <c r="AYO119" s="11"/>
      <c r="AYP119" s="11"/>
      <c r="AYQ119" s="11"/>
      <c r="AYR119" s="11"/>
      <c r="AYS119" s="11"/>
      <c r="AYT119" s="11"/>
      <c r="AYU119" s="11"/>
      <c r="AYV119" s="11"/>
      <c r="AYW119" s="11"/>
      <c r="AYX119" s="11"/>
      <c r="AYY119" s="11"/>
      <c r="AYZ119" s="11"/>
      <c r="AZA119" s="11"/>
      <c r="AZB119" s="11"/>
      <c r="AZC119" s="11"/>
      <c r="AZD119" s="11"/>
      <c r="AZE119" s="11"/>
      <c r="AZF119" s="11"/>
      <c r="AZG119" s="11"/>
      <c r="AZH119" s="11"/>
      <c r="AZI119" s="11"/>
      <c r="AZJ119" s="11"/>
      <c r="AZK119" s="11"/>
      <c r="AZL119" s="11"/>
      <c r="AZM119" s="11"/>
      <c r="AZN119" s="11"/>
      <c r="AZO119" s="11"/>
      <c r="AZP119" s="11"/>
      <c r="AZQ119" s="11"/>
      <c r="AZR119" s="11"/>
      <c r="AZS119" s="11"/>
      <c r="AZT119" s="11"/>
      <c r="AZU119" s="11"/>
      <c r="AZV119" s="11"/>
      <c r="AZW119" s="11"/>
      <c r="AZX119" s="11"/>
      <c r="AZY119" s="11"/>
      <c r="AZZ119" s="11"/>
      <c r="BAA119" s="11"/>
      <c r="BAB119" s="11"/>
      <c r="BAC119" s="11"/>
      <c r="BAD119" s="11"/>
      <c r="BAE119" s="11"/>
      <c r="BAF119" s="11"/>
      <c r="BAG119" s="11"/>
      <c r="BAH119" s="11"/>
      <c r="BAI119" s="11"/>
      <c r="BAJ119" s="11"/>
      <c r="BAK119" s="11"/>
      <c r="BAL119" s="11"/>
      <c r="BAM119" s="11"/>
      <c r="BAN119" s="11"/>
      <c r="BAO119" s="11"/>
      <c r="BAP119" s="11"/>
      <c r="BAQ119" s="11"/>
      <c r="BAR119" s="11"/>
      <c r="BAS119" s="11"/>
      <c r="BAT119" s="11"/>
      <c r="BAU119" s="11"/>
      <c r="BAV119" s="11"/>
      <c r="BAW119" s="11"/>
      <c r="BAX119" s="11"/>
      <c r="BAY119" s="11"/>
      <c r="BAZ119" s="11"/>
      <c r="BBA119" s="11"/>
      <c r="BBB119" s="11"/>
      <c r="BBC119" s="11"/>
      <c r="BBD119" s="11"/>
      <c r="BBE119" s="11"/>
      <c r="BBF119" s="11"/>
      <c r="BBG119" s="11"/>
      <c r="BBH119" s="11"/>
      <c r="BBI119" s="11"/>
      <c r="BBJ119" s="11"/>
      <c r="BBK119" s="11"/>
      <c r="BBL119" s="11"/>
      <c r="BBM119" s="11"/>
      <c r="BBN119" s="11"/>
      <c r="BBO119" s="11"/>
      <c r="BBP119" s="11"/>
      <c r="BBQ119" s="11"/>
      <c r="BBR119" s="11"/>
      <c r="BBS119" s="11"/>
      <c r="BBT119" s="11"/>
      <c r="BBU119" s="11"/>
      <c r="BBV119" s="11"/>
      <c r="BBW119" s="11"/>
      <c r="BBX119" s="11"/>
      <c r="BBY119" s="11"/>
      <c r="BBZ119" s="11"/>
      <c r="BCA119" s="11"/>
      <c r="BCB119" s="11"/>
      <c r="BCC119" s="11"/>
      <c r="BCD119" s="11"/>
      <c r="BCE119" s="11"/>
      <c r="BCF119" s="11"/>
      <c r="BCG119" s="11"/>
      <c r="BCH119" s="11"/>
      <c r="BCI119" s="11"/>
      <c r="BCJ119" s="11"/>
      <c r="BCK119" s="11"/>
      <c r="BCL119" s="11"/>
      <c r="BCM119" s="11"/>
      <c r="BCN119" s="11"/>
      <c r="BCO119" s="11"/>
      <c r="BCP119" s="11"/>
      <c r="BCQ119" s="11"/>
      <c r="BCR119" s="11"/>
      <c r="BCS119" s="11"/>
      <c r="BCT119" s="11"/>
      <c r="BCU119" s="11"/>
      <c r="BCV119" s="11"/>
      <c r="BCW119" s="11"/>
      <c r="BCX119" s="11"/>
      <c r="BCY119" s="11"/>
      <c r="BCZ119" s="11"/>
      <c r="BDA119" s="11"/>
      <c r="BDB119" s="11"/>
      <c r="BDC119" s="11"/>
      <c r="BDD119" s="11"/>
      <c r="BDE119" s="11"/>
      <c r="BDF119" s="11"/>
      <c r="BDG119" s="11"/>
      <c r="BDH119" s="11"/>
      <c r="BDI119" s="11"/>
      <c r="BDJ119" s="11"/>
      <c r="BDK119" s="11"/>
      <c r="BDL119" s="11"/>
      <c r="BDM119" s="11"/>
      <c r="BDN119" s="11"/>
      <c r="BDO119" s="11"/>
      <c r="BDP119" s="11"/>
      <c r="BDQ119" s="11"/>
      <c r="BDR119" s="11"/>
      <c r="BDS119" s="11"/>
      <c r="BDT119" s="11"/>
      <c r="BDU119" s="11"/>
      <c r="BDV119" s="11"/>
      <c r="BDW119" s="11"/>
      <c r="BDX119" s="11"/>
      <c r="BDY119" s="11"/>
      <c r="BDZ119" s="11"/>
      <c r="BEA119" s="11"/>
      <c r="BEB119" s="11"/>
      <c r="BEC119" s="11"/>
      <c r="BED119" s="11"/>
      <c r="BEE119" s="11"/>
      <c r="BEF119" s="11"/>
      <c r="BEG119" s="11"/>
      <c r="BEH119" s="11"/>
      <c r="BEI119" s="11"/>
      <c r="BEJ119" s="11"/>
      <c r="BEK119" s="11"/>
      <c r="BEL119" s="11"/>
      <c r="BEM119" s="11"/>
      <c r="BEN119" s="11"/>
      <c r="BEO119" s="11"/>
      <c r="BEP119" s="11"/>
      <c r="BEQ119" s="11"/>
      <c r="BER119" s="11"/>
      <c r="BES119" s="11"/>
      <c r="BET119" s="11"/>
      <c r="BEU119" s="11"/>
      <c r="BEV119" s="11"/>
      <c r="BEW119" s="11"/>
      <c r="BEX119" s="11"/>
      <c r="BEY119" s="11"/>
      <c r="BEZ119" s="11"/>
      <c r="BFA119" s="11"/>
      <c r="BFB119" s="11"/>
      <c r="BFC119" s="11"/>
      <c r="BFD119" s="11"/>
      <c r="BFE119" s="11"/>
      <c r="BFF119" s="11"/>
      <c r="BFG119" s="11"/>
      <c r="BFH119" s="11"/>
      <c r="BFI119" s="11"/>
      <c r="BFJ119" s="11"/>
      <c r="BFK119" s="11"/>
      <c r="BFL119" s="11"/>
      <c r="BFM119" s="11"/>
      <c r="BFN119" s="11"/>
      <c r="BFO119" s="11"/>
      <c r="BFP119" s="11"/>
      <c r="BFQ119" s="11"/>
      <c r="BFR119" s="11"/>
      <c r="BFS119" s="11"/>
      <c r="BFT119" s="11"/>
      <c r="BFU119" s="11"/>
      <c r="BFV119" s="11"/>
      <c r="BFW119" s="11"/>
      <c r="BFX119" s="11"/>
      <c r="BFY119" s="11"/>
      <c r="BFZ119" s="11"/>
      <c r="BGA119" s="11"/>
      <c r="BGB119" s="11"/>
      <c r="BGC119" s="11"/>
      <c r="BGD119" s="11"/>
      <c r="BGE119" s="11"/>
      <c r="BGF119" s="11"/>
      <c r="BGG119" s="11"/>
      <c r="BGH119" s="11"/>
      <c r="BGI119" s="11"/>
      <c r="BGJ119" s="11"/>
      <c r="BGK119" s="11"/>
      <c r="BGL119" s="11"/>
      <c r="BGM119" s="11"/>
      <c r="BGN119" s="11"/>
      <c r="BGO119" s="11"/>
      <c r="BGP119" s="11"/>
      <c r="BGQ119" s="11"/>
      <c r="BGR119" s="11"/>
      <c r="BGS119" s="11"/>
      <c r="BGT119" s="11"/>
      <c r="BGU119" s="11"/>
      <c r="BGV119" s="11"/>
      <c r="BGW119" s="11"/>
      <c r="BGX119" s="11"/>
      <c r="BGY119" s="11"/>
      <c r="BGZ119" s="11"/>
    </row>
    <row r="120" spans="1:1589" s="22" customFormat="1" ht="43.5" customHeight="1">
      <c r="A120" s="170" t="s">
        <v>151</v>
      </c>
      <c r="B120" s="49">
        <v>4910100</v>
      </c>
      <c r="C120" s="317"/>
      <c r="D120" s="318"/>
      <c r="E120" s="197">
        <v>42370</v>
      </c>
      <c r="F120" s="197">
        <v>42735</v>
      </c>
      <c r="G120" s="93" t="s">
        <v>8</v>
      </c>
      <c r="H120" s="119"/>
      <c r="I120" s="121">
        <v>10529000</v>
      </c>
      <c r="J120" s="121">
        <v>1627705</v>
      </c>
      <c r="K120" s="117"/>
      <c r="L120" s="115"/>
      <c r="M120" s="117">
        <v>10529000</v>
      </c>
      <c r="N120" s="121">
        <v>1627385</v>
      </c>
      <c r="O120" s="115"/>
      <c r="P120" s="115"/>
      <c r="Q120" s="121">
        <v>10281250</v>
      </c>
      <c r="R120" s="121">
        <v>1627385</v>
      </c>
      <c r="S120" s="115"/>
      <c r="T120" s="187">
        <f>I120-Q120</f>
        <v>247750</v>
      </c>
      <c r="U120" s="187">
        <f>J120-R120</f>
        <v>320</v>
      </c>
      <c r="V120" s="190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  <c r="IW120" s="11"/>
      <c r="IX120" s="11"/>
      <c r="IY120" s="11"/>
      <c r="IZ120" s="11"/>
      <c r="JA120" s="11"/>
      <c r="JB120" s="11"/>
      <c r="JC120" s="11"/>
      <c r="JD120" s="11"/>
      <c r="JE120" s="11"/>
      <c r="JF120" s="11"/>
      <c r="JG120" s="11"/>
      <c r="JH120" s="11"/>
      <c r="JI120" s="11"/>
      <c r="JJ120" s="11"/>
      <c r="JK120" s="11"/>
      <c r="JL120" s="11"/>
      <c r="JM120" s="11"/>
      <c r="JN120" s="11"/>
      <c r="JO120" s="11"/>
      <c r="JP120" s="11"/>
      <c r="JQ120" s="11"/>
      <c r="JR120" s="11"/>
      <c r="JS120" s="11"/>
      <c r="JT120" s="11"/>
      <c r="JU120" s="11"/>
      <c r="JV120" s="11"/>
      <c r="JW120" s="11"/>
      <c r="JX120" s="11"/>
      <c r="JY120" s="11"/>
      <c r="JZ120" s="11"/>
      <c r="KA120" s="11"/>
      <c r="KB120" s="11"/>
      <c r="KC120" s="11"/>
      <c r="KD120" s="11"/>
      <c r="KE120" s="11"/>
      <c r="KF120" s="11"/>
      <c r="KG120" s="11"/>
      <c r="KH120" s="11"/>
      <c r="KI120" s="11"/>
      <c r="KJ120" s="11"/>
      <c r="KK120" s="11"/>
      <c r="KL120" s="11"/>
      <c r="KM120" s="11"/>
      <c r="KN120" s="11"/>
      <c r="KO120" s="11"/>
      <c r="KP120" s="11"/>
      <c r="KQ120" s="11"/>
      <c r="KR120" s="11"/>
      <c r="KS120" s="11"/>
      <c r="KT120" s="11"/>
      <c r="KU120" s="11"/>
      <c r="KV120" s="11"/>
      <c r="KW120" s="11"/>
      <c r="KX120" s="11"/>
      <c r="KY120" s="11"/>
      <c r="KZ120" s="11"/>
      <c r="LA120" s="11"/>
      <c r="LB120" s="11"/>
      <c r="LC120" s="11"/>
      <c r="LD120" s="11"/>
      <c r="LE120" s="11"/>
      <c r="LF120" s="11"/>
      <c r="LG120" s="11"/>
      <c r="LH120" s="11"/>
      <c r="LI120" s="11"/>
      <c r="LJ120" s="11"/>
      <c r="LK120" s="11"/>
      <c r="LL120" s="11"/>
      <c r="LM120" s="11"/>
      <c r="LN120" s="11"/>
      <c r="LO120" s="11"/>
      <c r="LP120" s="11"/>
      <c r="LQ120" s="11"/>
      <c r="LR120" s="11"/>
      <c r="LS120" s="11"/>
      <c r="LT120" s="11"/>
      <c r="LU120" s="11"/>
      <c r="LV120" s="11"/>
      <c r="LW120" s="11"/>
      <c r="LX120" s="11"/>
      <c r="LY120" s="11"/>
      <c r="LZ120" s="11"/>
      <c r="MA120" s="11"/>
      <c r="MB120" s="11"/>
      <c r="MC120" s="11"/>
      <c r="MD120" s="11"/>
      <c r="ME120" s="11"/>
      <c r="MF120" s="11"/>
      <c r="MG120" s="11"/>
      <c r="MH120" s="11"/>
      <c r="MI120" s="11"/>
      <c r="MJ120" s="11"/>
      <c r="MK120" s="11"/>
      <c r="ML120" s="11"/>
      <c r="MM120" s="11"/>
      <c r="MN120" s="11"/>
      <c r="MO120" s="11"/>
      <c r="MP120" s="11"/>
      <c r="MQ120" s="11"/>
      <c r="MR120" s="11"/>
      <c r="MS120" s="11"/>
      <c r="MT120" s="11"/>
      <c r="MU120" s="11"/>
      <c r="MV120" s="11"/>
      <c r="MW120" s="11"/>
      <c r="MX120" s="11"/>
      <c r="MY120" s="11"/>
      <c r="MZ120" s="11"/>
      <c r="NA120" s="11"/>
      <c r="NB120" s="11"/>
      <c r="NC120" s="11"/>
      <c r="ND120" s="11"/>
      <c r="NE120" s="11"/>
      <c r="NF120" s="11"/>
      <c r="NG120" s="11"/>
      <c r="NH120" s="11"/>
      <c r="NI120" s="11"/>
      <c r="NJ120" s="11"/>
      <c r="NK120" s="11"/>
      <c r="NL120" s="11"/>
      <c r="NM120" s="11"/>
      <c r="NN120" s="11"/>
      <c r="NO120" s="11"/>
      <c r="NP120" s="11"/>
      <c r="NQ120" s="11"/>
      <c r="NR120" s="11"/>
      <c r="NS120" s="11"/>
      <c r="NT120" s="11"/>
      <c r="NU120" s="11"/>
      <c r="NV120" s="11"/>
      <c r="NW120" s="11"/>
      <c r="NX120" s="11"/>
      <c r="NY120" s="11"/>
      <c r="NZ120" s="11"/>
      <c r="OA120" s="11"/>
      <c r="OB120" s="11"/>
      <c r="OC120" s="11"/>
      <c r="OD120" s="11"/>
      <c r="OE120" s="11"/>
      <c r="OF120" s="11"/>
      <c r="OG120" s="11"/>
      <c r="OH120" s="11"/>
      <c r="OI120" s="11"/>
      <c r="OJ120" s="11"/>
      <c r="OK120" s="11"/>
      <c r="OL120" s="11"/>
      <c r="OM120" s="11"/>
      <c r="ON120" s="11"/>
      <c r="OO120" s="11"/>
      <c r="OP120" s="11"/>
      <c r="OQ120" s="11"/>
      <c r="OR120" s="11"/>
      <c r="OS120" s="11"/>
      <c r="OT120" s="11"/>
      <c r="OU120" s="11"/>
      <c r="OV120" s="11"/>
      <c r="OW120" s="11"/>
      <c r="OX120" s="11"/>
      <c r="OY120" s="11"/>
      <c r="OZ120" s="11"/>
      <c r="PA120" s="11"/>
      <c r="PB120" s="11"/>
      <c r="PC120" s="11"/>
      <c r="PD120" s="11"/>
      <c r="PE120" s="11"/>
      <c r="PF120" s="11"/>
      <c r="PG120" s="11"/>
      <c r="PH120" s="11"/>
      <c r="PI120" s="11"/>
      <c r="PJ120" s="11"/>
      <c r="PK120" s="11"/>
      <c r="PL120" s="11"/>
      <c r="PM120" s="11"/>
      <c r="PN120" s="11"/>
      <c r="PO120" s="11"/>
      <c r="PP120" s="11"/>
      <c r="PQ120" s="11"/>
      <c r="PR120" s="11"/>
      <c r="PS120" s="11"/>
      <c r="PT120" s="11"/>
      <c r="PU120" s="11"/>
      <c r="PV120" s="11"/>
      <c r="PW120" s="11"/>
      <c r="PX120" s="11"/>
      <c r="PY120" s="11"/>
      <c r="PZ120" s="11"/>
      <c r="QA120" s="11"/>
      <c r="QB120" s="11"/>
      <c r="QC120" s="11"/>
      <c r="QD120" s="11"/>
      <c r="QE120" s="11"/>
      <c r="QF120" s="11"/>
      <c r="QG120" s="11"/>
      <c r="QH120" s="11"/>
      <c r="QI120" s="11"/>
      <c r="QJ120" s="11"/>
      <c r="QK120" s="11"/>
      <c r="QL120" s="11"/>
      <c r="QM120" s="11"/>
      <c r="QN120" s="11"/>
      <c r="QO120" s="11"/>
      <c r="QP120" s="11"/>
      <c r="QQ120" s="11"/>
      <c r="QR120" s="11"/>
      <c r="QS120" s="11"/>
      <c r="QT120" s="11"/>
      <c r="QU120" s="11"/>
      <c r="QV120" s="11"/>
      <c r="QW120" s="11"/>
      <c r="QX120" s="11"/>
      <c r="QY120" s="11"/>
      <c r="QZ120" s="11"/>
      <c r="RA120" s="11"/>
      <c r="RB120" s="11"/>
      <c r="RC120" s="11"/>
      <c r="RD120" s="11"/>
      <c r="RE120" s="11"/>
      <c r="RF120" s="11"/>
      <c r="RG120" s="11"/>
      <c r="RH120" s="11"/>
      <c r="RI120" s="11"/>
      <c r="RJ120" s="11"/>
      <c r="RK120" s="11"/>
      <c r="RL120" s="11"/>
      <c r="RM120" s="11"/>
      <c r="RN120" s="11"/>
      <c r="RO120" s="11"/>
      <c r="RP120" s="11"/>
      <c r="RQ120" s="11"/>
      <c r="RR120" s="11"/>
      <c r="RS120" s="11"/>
      <c r="RT120" s="11"/>
      <c r="RU120" s="11"/>
      <c r="RV120" s="11"/>
      <c r="RW120" s="11"/>
      <c r="RX120" s="11"/>
      <c r="RY120" s="11"/>
      <c r="RZ120" s="11"/>
      <c r="SA120" s="11"/>
      <c r="SB120" s="11"/>
      <c r="SC120" s="11"/>
      <c r="SD120" s="11"/>
      <c r="SE120" s="11"/>
      <c r="SF120" s="11"/>
      <c r="SG120" s="11"/>
      <c r="SH120" s="11"/>
      <c r="SI120" s="11"/>
      <c r="SJ120" s="11"/>
      <c r="SK120" s="11"/>
      <c r="SL120" s="11"/>
      <c r="SM120" s="11"/>
      <c r="SN120" s="11"/>
      <c r="SO120" s="11"/>
      <c r="SP120" s="11"/>
      <c r="SQ120" s="11"/>
      <c r="SR120" s="11"/>
      <c r="SS120" s="11"/>
      <c r="ST120" s="11"/>
      <c r="SU120" s="11"/>
      <c r="SV120" s="11"/>
      <c r="SW120" s="11"/>
      <c r="SX120" s="11"/>
      <c r="SY120" s="11"/>
      <c r="SZ120" s="11"/>
      <c r="TA120" s="11"/>
      <c r="TB120" s="11"/>
      <c r="TC120" s="11"/>
      <c r="TD120" s="11"/>
      <c r="TE120" s="11"/>
      <c r="TF120" s="11"/>
      <c r="TG120" s="11"/>
      <c r="TH120" s="11"/>
      <c r="TI120" s="11"/>
      <c r="TJ120" s="11"/>
      <c r="TK120" s="11"/>
      <c r="TL120" s="11"/>
      <c r="TM120" s="11"/>
      <c r="TN120" s="11"/>
      <c r="TO120" s="11"/>
      <c r="TP120" s="11"/>
      <c r="TQ120" s="11"/>
      <c r="TR120" s="11"/>
      <c r="TS120" s="11"/>
      <c r="TT120" s="11"/>
      <c r="TU120" s="11"/>
      <c r="TV120" s="11"/>
      <c r="TW120" s="11"/>
      <c r="TX120" s="11"/>
      <c r="TY120" s="11"/>
      <c r="TZ120" s="11"/>
      <c r="UA120" s="11"/>
      <c r="UB120" s="11"/>
      <c r="UC120" s="11"/>
      <c r="UD120" s="11"/>
      <c r="UE120" s="11"/>
      <c r="UF120" s="11"/>
      <c r="UG120" s="11"/>
      <c r="UH120" s="11"/>
      <c r="UI120" s="11"/>
      <c r="UJ120" s="11"/>
      <c r="UK120" s="11"/>
      <c r="UL120" s="11"/>
      <c r="UM120" s="11"/>
      <c r="UN120" s="11"/>
      <c r="UO120" s="11"/>
      <c r="UP120" s="11"/>
      <c r="UQ120" s="11"/>
      <c r="UR120" s="11"/>
      <c r="US120" s="11"/>
      <c r="UT120" s="11"/>
      <c r="UU120" s="11"/>
      <c r="UV120" s="11"/>
      <c r="UW120" s="11"/>
      <c r="UX120" s="11"/>
      <c r="UY120" s="11"/>
      <c r="UZ120" s="11"/>
      <c r="VA120" s="11"/>
      <c r="VB120" s="11"/>
      <c r="VC120" s="11"/>
      <c r="VD120" s="11"/>
      <c r="VE120" s="11"/>
      <c r="VF120" s="11"/>
      <c r="VG120" s="11"/>
      <c r="VH120" s="11"/>
      <c r="VI120" s="11"/>
      <c r="VJ120" s="11"/>
      <c r="VK120" s="11"/>
      <c r="VL120" s="11"/>
      <c r="VM120" s="11"/>
      <c r="VN120" s="11"/>
      <c r="VO120" s="11"/>
      <c r="VP120" s="11"/>
      <c r="VQ120" s="11"/>
      <c r="VR120" s="11"/>
      <c r="VS120" s="11"/>
      <c r="VT120" s="11"/>
      <c r="VU120" s="11"/>
      <c r="VV120" s="11"/>
      <c r="VW120" s="11"/>
      <c r="VX120" s="11"/>
      <c r="VY120" s="11"/>
      <c r="VZ120" s="11"/>
      <c r="WA120" s="11"/>
      <c r="WB120" s="11"/>
      <c r="WC120" s="11"/>
      <c r="WD120" s="11"/>
      <c r="WE120" s="11"/>
      <c r="WF120" s="11"/>
      <c r="WG120" s="11"/>
      <c r="WH120" s="11"/>
      <c r="WI120" s="11"/>
      <c r="WJ120" s="11"/>
      <c r="WK120" s="11"/>
      <c r="WL120" s="11"/>
      <c r="WM120" s="11"/>
      <c r="WN120" s="11"/>
      <c r="WO120" s="11"/>
      <c r="WP120" s="11"/>
      <c r="WQ120" s="11"/>
      <c r="WR120" s="11"/>
      <c r="WS120" s="11"/>
      <c r="WT120" s="11"/>
      <c r="WU120" s="11"/>
      <c r="WV120" s="11"/>
      <c r="WW120" s="11"/>
      <c r="WX120" s="11"/>
      <c r="WY120" s="11"/>
      <c r="WZ120" s="11"/>
      <c r="XA120" s="11"/>
      <c r="XB120" s="11"/>
      <c r="XC120" s="11"/>
      <c r="XD120" s="11"/>
      <c r="XE120" s="11"/>
      <c r="XF120" s="11"/>
      <c r="XG120" s="11"/>
      <c r="XH120" s="11"/>
      <c r="XI120" s="11"/>
      <c r="XJ120" s="11"/>
      <c r="XK120" s="11"/>
      <c r="XL120" s="11"/>
      <c r="XM120" s="11"/>
      <c r="XN120" s="11"/>
      <c r="XO120" s="11"/>
      <c r="XP120" s="11"/>
      <c r="XQ120" s="11"/>
      <c r="XR120" s="11"/>
      <c r="XS120" s="11"/>
      <c r="XT120" s="11"/>
      <c r="XU120" s="11"/>
      <c r="XV120" s="11"/>
      <c r="XW120" s="11"/>
      <c r="XX120" s="11"/>
      <c r="XY120" s="11"/>
      <c r="XZ120" s="11"/>
      <c r="YA120" s="11"/>
      <c r="YB120" s="11"/>
      <c r="YC120" s="11"/>
      <c r="YD120" s="11"/>
      <c r="YE120" s="11"/>
      <c r="YF120" s="11"/>
      <c r="YG120" s="11"/>
      <c r="YH120" s="11"/>
      <c r="YI120" s="11"/>
      <c r="YJ120" s="11"/>
      <c r="YK120" s="11"/>
      <c r="YL120" s="11"/>
      <c r="YM120" s="11"/>
      <c r="YN120" s="11"/>
      <c r="YO120" s="11"/>
      <c r="YP120" s="11"/>
      <c r="YQ120" s="11"/>
      <c r="YR120" s="11"/>
      <c r="YS120" s="11"/>
      <c r="YT120" s="11"/>
      <c r="YU120" s="11"/>
      <c r="YV120" s="11"/>
      <c r="YW120" s="11"/>
      <c r="YX120" s="11"/>
      <c r="YY120" s="11"/>
      <c r="YZ120" s="11"/>
      <c r="ZA120" s="11"/>
      <c r="ZB120" s="11"/>
      <c r="ZC120" s="11"/>
      <c r="ZD120" s="11"/>
      <c r="ZE120" s="11"/>
      <c r="ZF120" s="11"/>
      <c r="ZG120" s="11"/>
      <c r="ZH120" s="11"/>
      <c r="ZI120" s="11"/>
      <c r="ZJ120" s="11"/>
      <c r="ZK120" s="11"/>
      <c r="ZL120" s="11"/>
      <c r="ZM120" s="11"/>
      <c r="ZN120" s="11"/>
      <c r="ZO120" s="11"/>
      <c r="ZP120" s="11"/>
      <c r="ZQ120" s="11"/>
      <c r="ZR120" s="11"/>
      <c r="ZS120" s="11"/>
      <c r="ZT120" s="11"/>
      <c r="ZU120" s="11"/>
      <c r="ZV120" s="11"/>
      <c r="ZW120" s="11"/>
      <c r="ZX120" s="11"/>
      <c r="ZY120" s="11"/>
      <c r="ZZ120" s="11"/>
      <c r="AAA120" s="11"/>
      <c r="AAB120" s="11"/>
      <c r="AAC120" s="11"/>
      <c r="AAD120" s="11"/>
      <c r="AAE120" s="11"/>
      <c r="AAF120" s="11"/>
      <c r="AAG120" s="11"/>
      <c r="AAH120" s="11"/>
      <c r="AAI120" s="11"/>
      <c r="AAJ120" s="11"/>
      <c r="AAK120" s="11"/>
      <c r="AAL120" s="11"/>
      <c r="AAM120" s="11"/>
      <c r="AAN120" s="11"/>
      <c r="AAO120" s="11"/>
      <c r="AAP120" s="11"/>
      <c r="AAQ120" s="11"/>
      <c r="AAR120" s="11"/>
      <c r="AAS120" s="11"/>
      <c r="AAT120" s="11"/>
      <c r="AAU120" s="11"/>
      <c r="AAV120" s="11"/>
      <c r="AAW120" s="11"/>
      <c r="AAX120" s="11"/>
      <c r="AAY120" s="11"/>
      <c r="AAZ120" s="11"/>
      <c r="ABA120" s="11"/>
      <c r="ABB120" s="11"/>
      <c r="ABC120" s="11"/>
      <c r="ABD120" s="11"/>
      <c r="ABE120" s="11"/>
      <c r="ABF120" s="11"/>
      <c r="ABG120" s="11"/>
      <c r="ABH120" s="11"/>
      <c r="ABI120" s="11"/>
      <c r="ABJ120" s="11"/>
      <c r="ABK120" s="11"/>
      <c r="ABL120" s="11"/>
      <c r="ABM120" s="11"/>
      <c r="ABN120" s="11"/>
      <c r="ABO120" s="11"/>
      <c r="ABP120" s="11"/>
      <c r="ABQ120" s="11"/>
      <c r="ABR120" s="11"/>
      <c r="ABS120" s="11"/>
      <c r="ABT120" s="11"/>
      <c r="ABU120" s="11"/>
      <c r="ABV120" s="11"/>
      <c r="ABW120" s="11"/>
      <c r="ABX120" s="11"/>
      <c r="ABY120" s="11"/>
      <c r="ABZ120" s="11"/>
      <c r="ACA120" s="11"/>
      <c r="ACB120" s="11"/>
      <c r="ACC120" s="11"/>
      <c r="ACD120" s="11"/>
      <c r="ACE120" s="11"/>
      <c r="ACF120" s="11"/>
      <c r="ACG120" s="11"/>
      <c r="ACH120" s="11"/>
      <c r="ACI120" s="11"/>
      <c r="ACJ120" s="11"/>
      <c r="ACK120" s="11"/>
      <c r="ACL120" s="11"/>
      <c r="ACM120" s="11"/>
      <c r="ACN120" s="11"/>
      <c r="ACO120" s="11"/>
      <c r="ACP120" s="11"/>
      <c r="ACQ120" s="11"/>
      <c r="ACR120" s="11"/>
      <c r="ACS120" s="11"/>
      <c r="ACT120" s="11"/>
      <c r="ACU120" s="11"/>
      <c r="ACV120" s="11"/>
      <c r="ACW120" s="11"/>
      <c r="ACX120" s="11"/>
      <c r="ACY120" s="11"/>
      <c r="ACZ120" s="11"/>
      <c r="ADA120" s="11"/>
      <c r="ADB120" s="11"/>
      <c r="ADC120" s="11"/>
      <c r="ADD120" s="11"/>
      <c r="ADE120" s="11"/>
      <c r="ADF120" s="11"/>
      <c r="ADG120" s="11"/>
      <c r="ADH120" s="11"/>
      <c r="ADI120" s="11"/>
      <c r="ADJ120" s="11"/>
      <c r="ADK120" s="11"/>
      <c r="ADL120" s="11"/>
      <c r="ADM120" s="11"/>
      <c r="ADN120" s="11"/>
      <c r="ADO120" s="11"/>
      <c r="ADP120" s="11"/>
      <c r="ADQ120" s="11"/>
      <c r="ADR120" s="11"/>
      <c r="ADS120" s="11"/>
      <c r="ADT120" s="11"/>
      <c r="ADU120" s="11"/>
      <c r="ADV120" s="11"/>
      <c r="ADW120" s="11"/>
      <c r="ADX120" s="11"/>
      <c r="ADY120" s="11"/>
      <c r="ADZ120" s="11"/>
      <c r="AEA120" s="11"/>
      <c r="AEB120" s="11"/>
      <c r="AEC120" s="11"/>
      <c r="AED120" s="11"/>
      <c r="AEE120" s="11"/>
      <c r="AEF120" s="11"/>
      <c r="AEG120" s="11"/>
      <c r="AEH120" s="11"/>
      <c r="AEI120" s="11"/>
      <c r="AEJ120" s="11"/>
      <c r="AEK120" s="11"/>
      <c r="AEL120" s="11"/>
      <c r="AEM120" s="11"/>
      <c r="AEN120" s="11"/>
      <c r="AEO120" s="11"/>
      <c r="AEP120" s="11"/>
      <c r="AEQ120" s="11"/>
      <c r="AER120" s="11"/>
      <c r="AES120" s="11"/>
      <c r="AET120" s="11"/>
      <c r="AEU120" s="11"/>
      <c r="AEV120" s="11"/>
      <c r="AEW120" s="11"/>
      <c r="AEX120" s="11"/>
      <c r="AEY120" s="11"/>
      <c r="AEZ120" s="11"/>
      <c r="AFA120" s="11"/>
      <c r="AFB120" s="11"/>
      <c r="AFC120" s="11"/>
      <c r="AFD120" s="11"/>
      <c r="AFE120" s="11"/>
      <c r="AFF120" s="11"/>
      <c r="AFG120" s="11"/>
      <c r="AFH120" s="11"/>
      <c r="AFI120" s="11"/>
      <c r="AFJ120" s="11"/>
      <c r="AFK120" s="11"/>
      <c r="AFL120" s="11"/>
      <c r="AFM120" s="11"/>
      <c r="AFN120" s="11"/>
      <c r="AFO120" s="11"/>
      <c r="AFP120" s="11"/>
      <c r="AFQ120" s="11"/>
      <c r="AFR120" s="11"/>
      <c r="AFS120" s="11"/>
      <c r="AFT120" s="11"/>
      <c r="AFU120" s="11"/>
      <c r="AFV120" s="11"/>
      <c r="AFW120" s="11"/>
      <c r="AFX120" s="11"/>
      <c r="AFY120" s="11"/>
      <c r="AFZ120" s="11"/>
      <c r="AGA120" s="11"/>
      <c r="AGB120" s="11"/>
      <c r="AGC120" s="11"/>
      <c r="AGD120" s="11"/>
      <c r="AGE120" s="11"/>
      <c r="AGF120" s="11"/>
      <c r="AGG120" s="11"/>
      <c r="AGH120" s="11"/>
      <c r="AGI120" s="11"/>
      <c r="AGJ120" s="11"/>
      <c r="AGK120" s="11"/>
      <c r="AGL120" s="11"/>
      <c r="AGM120" s="11"/>
      <c r="AGN120" s="11"/>
      <c r="AGO120" s="11"/>
      <c r="AGP120" s="11"/>
      <c r="AGQ120" s="11"/>
      <c r="AGR120" s="11"/>
      <c r="AGS120" s="11"/>
      <c r="AGT120" s="11"/>
      <c r="AGU120" s="11"/>
      <c r="AGV120" s="11"/>
      <c r="AGW120" s="11"/>
      <c r="AGX120" s="11"/>
      <c r="AGY120" s="11"/>
      <c r="AGZ120" s="11"/>
      <c r="AHA120" s="11"/>
      <c r="AHB120" s="11"/>
      <c r="AHC120" s="11"/>
      <c r="AHD120" s="11"/>
      <c r="AHE120" s="11"/>
      <c r="AHF120" s="11"/>
      <c r="AHG120" s="11"/>
      <c r="AHH120" s="11"/>
      <c r="AHI120" s="11"/>
      <c r="AHJ120" s="11"/>
      <c r="AHK120" s="11"/>
      <c r="AHL120" s="11"/>
      <c r="AHM120" s="11"/>
      <c r="AHN120" s="11"/>
      <c r="AHO120" s="11"/>
      <c r="AHP120" s="11"/>
      <c r="AHQ120" s="11"/>
      <c r="AHR120" s="11"/>
      <c r="AHS120" s="11"/>
      <c r="AHT120" s="11"/>
      <c r="AHU120" s="11"/>
      <c r="AHV120" s="11"/>
      <c r="AHW120" s="11"/>
      <c r="AHX120" s="11"/>
      <c r="AHY120" s="11"/>
      <c r="AHZ120" s="11"/>
      <c r="AIA120" s="11"/>
      <c r="AIB120" s="11"/>
      <c r="AIC120" s="11"/>
      <c r="AID120" s="11"/>
      <c r="AIE120" s="11"/>
      <c r="AIF120" s="11"/>
      <c r="AIG120" s="11"/>
      <c r="AIH120" s="11"/>
      <c r="AII120" s="11"/>
      <c r="AIJ120" s="11"/>
      <c r="AIK120" s="11"/>
      <c r="AIL120" s="11"/>
      <c r="AIM120" s="11"/>
      <c r="AIN120" s="11"/>
      <c r="AIO120" s="11"/>
      <c r="AIP120" s="11"/>
      <c r="AIQ120" s="11"/>
      <c r="AIR120" s="11"/>
      <c r="AIS120" s="11"/>
      <c r="AIT120" s="11"/>
      <c r="AIU120" s="11"/>
      <c r="AIV120" s="11"/>
      <c r="AIW120" s="11"/>
      <c r="AIX120" s="11"/>
      <c r="AIY120" s="11"/>
      <c r="AIZ120" s="11"/>
      <c r="AJA120" s="11"/>
      <c r="AJB120" s="11"/>
      <c r="AJC120" s="11"/>
      <c r="AJD120" s="11"/>
      <c r="AJE120" s="11"/>
      <c r="AJF120" s="11"/>
      <c r="AJG120" s="11"/>
      <c r="AJH120" s="11"/>
      <c r="AJI120" s="11"/>
      <c r="AJJ120" s="11"/>
      <c r="AJK120" s="11"/>
      <c r="AJL120" s="11"/>
      <c r="AJM120" s="11"/>
      <c r="AJN120" s="11"/>
      <c r="AJO120" s="11"/>
      <c r="AJP120" s="11"/>
      <c r="AJQ120" s="11"/>
      <c r="AJR120" s="11"/>
      <c r="AJS120" s="11"/>
      <c r="AJT120" s="11"/>
      <c r="AJU120" s="11"/>
      <c r="AJV120" s="11"/>
      <c r="AJW120" s="11"/>
      <c r="AJX120" s="11"/>
      <c r="AJY120" s="11"/>
      <c r="AJZ120" s="11"/>
      <c r="AKA120" s="11"/>
      <c r="AKB120" s="11"/>
      <c r="AKC120" s="11"/>
      <c r="AKD120" s="11"/>
      <c r="AKE120" s="11"/>
      <c r="AKF120" s="11"/>
      <c r="AKG120" s="11"/>
      <c r="AKH120" s="11"/>
      <c r="AKI120" s="11"/>
      <c r="AKJ120" s="11"/>
      <c r="AKK120" s="11"/>
      <c r="AKL120" s="11"/>
      <c r="AKM120" s="11"/>
      <c r="AKN120" s="11"/>
      <c r="AKO120" s="11"/>
      <c r="AKP120" s="11"/>
      <c r="AKQ120" s="11"/>
      <c r="AKR120" s="11"/>
      <c r="AKS120" s="11"/>
      <c r="AKT120" s="11"/>
      <c r="AKU120" s="11"/>
      <c r="AKV120" s="11"/>
      <c r="AKW120" s="11"/>
      <c r="AKX120" s="11"/>
      <c r="AKY120" s="11"/>
      <c r="AKZ120" s="11"/>
      <c r="ALA120" s="11"/>
      <c r="ALB120" s="11"/>
      <c r="ALC120" s="11"/>
      <c r="ALD120" s="11"/>
      <c r="ALE120" s="11"/>
      <c r="ALF120" s="11"/>
      <c r="ALG120" s="11"/>
      <c r="ALH120" s="11"/>
      <c r="ALI120" s="11"/>
      <c r="ALJ120" s="11"/>
      <c r="ALK120" s="11"/>
      <c r="ALL120" s="11"/>
      <c r="ALM120" s="11"/>
      <c r="ALN120" s="11"/>
      <c r="ALO120" s="11"/>
      <c r="ALP120" s="11"/>
      <c r="ALQ120" s="11"/>
      <c r="ALR120" s="11"/>
      <c r="ALS120" s="11"/>
      <c r="ALT120" s="11"/>
      <c r="ALU120" s="11"/>
      <c r="ALV120" s="11"/>
      <c r="ALW120" s="11"/>
      <c r="ALX120" s="11"/>
      <c r="ALY120" s="11"/>
      <c r="ALZ120" s="11"/>
      <c r="AMA120" s="11"/>
      <c r="AMB120" s="11"/>
      <c r="AMC120" s="11"/>
      <c r="AMD120" s="11"/>
      <c r="AME120" s="11"/>
      <c r="AMF120" s="11"/>
      <c r="AMG120" s="11"/>
      <c r="AMH120" s="11"/>
      <c r="AMI120" s="11"/>
      <c r="AMJ120" s="11"/>
      <c r="AMK120" s="11"/>
      <c r="AML120" s="11"/>
      <c r="AMM120" s="11"/>
      <c r="AMN120" s="11"/>
      <c r="AMO120" s="11"/>
      <c r="AMP120" s="11"/>
      <c r="AMQ120" s="11"/>
      <c r="AMR120" s="11"/>
      <c r="AMS120" s="11"/>
      <c r="AMT120" s="11"/>
      <c r="AMU120" s="11"/>
      <c r="AMV120" s="11"/>
      <c r="AMW120" s="11"/>
      <c r="AMX120" s="11"/>
      <c r="AMY120" s="11"/>
      <c r="AMZ120" s="11"/>
      <c r="ANA120" s="11"/>
      <c r="ANB120" s="11"/>
      <c r="ANC120" s="11"/>
      <c r="AND120" s="11"/>
      <c r="ANE120" s="11"/>
      <c r="ANF120" s="11"/>
      <c r="ANG120" s="11"/>
      <c r="ANH120" s="11"/>
      <c r="ANI120" s="11"/>
      <c r="ANJ120" s="11"/>
      <c r="ANK120" s="11"/>
      <c r="ANL120" s="11"/>
      <c r="ANM120" s="11"/>
      <c r="ANN120" s="11"/>
      <c r="ANO120" s="11"/>
      <c r="ANP120" s="11"/>
      <c r="ANQ120" s="11"/>
      <c r="ANR120" s="11"/>
      <c r="ANS120" s="11"/>
      <c r="ANT120" s="11"/>
      <c r="ANU120" s="11"/>
      <c r="ANV120" s="11"/>
      <c r="ANW120" s="11"/>
      <c r="ANX120" s="11"/>
      <c r="ANY120" s="11"/>
      <c r="ANZ120" s="11"/>
      <c r="AOA120" s="11"/>
      <c r="AOB120" s="11"/>
      <c r="AOC120" s="11"/>
      <c r="AOD120" s="11"/>
      <c r="AOE120" s="11"/>
      <c r="AOF120" s="11"/>
      <c r="AOG120" s="11"/>
      <c r="AOH120" s="11"/>
      <c r="AOI120" s="11"/>
      <c r="AOJ120" s="11"/>
      <c r="AOK120" s="11"/>
      <c r="AOL120" s="11"/>
      <c r="AOM120" s="11"/>
      <c r="AON120" s="11"/>
      <c r="AOO120" s="11"/>
      <c r="AOP120" s="11"/>
      <c r="AOQ120" s="11"/>
      <c r="AOR120" s="11"/>
      <c r="AOS120" s="11"/>
      <c r="AOT120" s="11"/>
      <c r="AOU120" s="11"/>
      <c r="AOV120" s="11"/>
      <c r="AOW120" s="11"/>
      <c r="AOX120" s="11"/>
      <c r="AOY120" s="11"/>
      <c r="AOZ120" s="11"/>
      <c r="APA120" s="11"/>
      <c r="APB120" s="11"/>
      <c r="APC120" s="11"/>
      <c r="APD120" s="11"/>
      <c r="APE120" s="11"/>
      <c r="APF120" s="11"/>
      <c r="APG120" s="11"/>
      <c r="APH120" s="11"/>
      <c r="API120" s="11"/>
      <c r="APJ120" s="11"/>
      <c r="APK120" s="11"/>
      <c r="APL120" s="11"/>
      <c r="APM120" s="11"/>
      <c r="APN120" s="11"/>
      <c r="APO120" s="11"/>
      <c r="APP120" s="11"/>
      <c r="APQ120" s="11"/>
      <c r="APR120" s="11"/>
      <c r="APS120" s="11"/>
      <c r="APT120" s="11"/>
      <c r="APU120" s="11"/>
      <c r="APV120" s="11"/>
      <c r="APW120" s="11"/>
      <c r="APX120" s="11"/>
      <c r="APY120" s="11"/>
      <c r="APZ120" s="11"/>
      <c r="AQA120" s="11"/>
      <c r="AQB120" s="11"/>
      <c r="AQC120" s="11"/>
      <c r="AQD120" s="11"/>
      <c r="AQE120" s="11"/>
      <c r="AQF120" s="11"/>
      <c r="AQG120" s="11"/>
      <c r="AQH120" s="11"/>
      <c r="AQI120" s="11"/>
      <c r="AQJ120" s="11"/>
      <c r="AQK120" s="11"/>
      <c r="AQL120" s="11"/>
      <c r="AQM120" s="11"/>
      <c r="AQN120" s="11"/>
      <c r="AQO120" s="11"/>
      <c r="AQP120" s="11"/>
      <c r="AQQ120" s="11"/>
      <c r="AQR120" s="11"/>
      <c r="AQS120" s="11"/>
      <c r="AQT120" s="11"/>
      <c r="AQU120" s="11"/>
      <c r="AQV120" s="11"/>
      <c r="AQW120" s="11"/>
      <c r="AQX120" s="11"/>
      <c r="AQY120" s="11"/>
      <c r="AQZ120" s="11"/>
      <c r="ARA120" s="11"/>
      <c r="ARB120" s="11"/>
      <c r="ARC120" s="11"/>
      <c r="ARD120" s="11"/>
      <c r="ARE120" s="11"/>
      <c r="ARF120" s="11"/>
      <c r="ARG120" s="11"/>
      <c r="ARH120" s="11"/>
      <c r="ARI120" s="11"/>
      <c r="ARJ120" s="11"/>
      <c r="ARK120" s="11"/>
      <c r="ARL120" s="11"/>
      <c r="ARM120" s="11"/>
      <c r="ARN120" s="11"/>
      <c r="ARO120" s="11"/>
      <c r="ARP120" s="11"/>
      <c r="ARQ120" s="11"/>
      <c r="ARR120" s="11"/>
      <c r="ARS120" s="11"/>
      <c r="ART120" s="11"/>
      <c r="ARU120" s="11"/>
      <c r="ARV120" s="11"/>
      <c r="ARW120" s="11"/>
      <c r="ARX120" s="11"/>
      <c r="ARY120" s="11"/>
      <c r="ARZ120" s="11"/>
      <c r="ASA120" s="11"/>
      <c r="ASB120" s="11"/>
      <c r="ASC120" s="11"/>
      <c r="ASD120" s="11"/>
      <c r="ASE120" s="11"/>
      <c r="ASF120" s="11"/>
      <c r="ASG120" s="11"/>
      <c r="ASH120" s="11"/>
      <c r="ASI120" s="11"/>
      <c r="ASJ120" s="11"/>
      <c r="ASK120" s="11"/>
      <c r="ASL120" s="11"/>
      <c r="ASM120" s="11"/>
      <c r="ASN120" s="11"/>
      <c r="ASO120" s="11"/>
      <c r="ASP120" s="11"/>
      <c r="ASQ120" s="11"/>
      <c r="ASR120" s="11"/>
      <c r="ASS120" s="11"/>
      <c r="AST120" s="11"/>
      <c r="ASU120" s="11"/>
      <c r="ASV120" s="11"/>
      <c r="ASW120" s="11"/>
      <c r="ASX120" s="11"/>
      <c r="ASY120" s="11"/>
      <c r="ASZ120" s="11"/>
      <c r="ATA120" s="11"/>
      <c r="ATB120" s="11"/>
      <c r="ATC120" s="11"/>
      <c r="ATD120" s="11"/>
      <c r="ATE120" s="11"/>
      <c r="ATF120" s="11"/>
      <c r="ATG120" s="11"/>
      <c r="ATH120" s="11"/>
      <c r="ATI120" s="11"/>
      <c r="ATJ120" s="11"/>
      <c r="ATK120" s="11"/>
      <c r="ATL120" s="11"/>
      <c r="ATM120" s="11"/>
      <c r="ATN120" s="11"/>
      <c r="ATO120" s="11"/>
      <c r="ATP120" s="11"/>
      <c r="ATQ120" s="11"/>
      <c r="ATR120" s="11"/>
      <c r="ATS120" s="11"/>
      <c r="ATT120" s="11"/>
      <c r="ATU120" s="11"/>
      <c r="ATV120" s="11"/>
      <c r="ATW120" s="11"/>
      <c r="ATX120" s="11"/>
      <c r="ATY120" s="11"/>
      <c r="ATZ120" s="11"/>
      <c r="AUA120" s="11"/>
      <c r="AUB120" s="11"/>
      <c r="AUC120" s="11"/>
      <c r="AUD120" s="11"/>
      <c r="AUE120" s="11"/>
      <c r="AUF120" s="11"/>
      <c r="AUG120" s="11"/>
      <c r="AUH120" s="11"/>
      <c r="AUI120" s="11"/>
      <c r="AUJ120" s="11"/>
      <c r="AUK120" s="11"/>
      <c r="AUL120" s="11"/>
      <c r="AUM120" s="11"/>
      <c r="AUN120" s="11"/>
      <c r="AUO120" s="11"/>
      <c r="AUP120" s="11"/>
      <c r="AUQ120" s="11"/>
      <c r="AUR120" s="11"/>
      <c r="AUS120" s="11"/>
      <c r="AUT120" s="11"/>
      <c r="AUU120" s="11"/>
      <c r="AUV120" s="11"/>
      <c r="AUW120" s="11"/>
      <c r="AUX120" s="11"/>
      <c r="AUY120" s="11"/>
      <c r="AUZ120" s="11"/>
      <c r="AVA120" s="11"/>
      <c r="AVB120" s="11"/>
      <c r="AVC120" s="11"/>
      <c r="AVD120" s="11"/>
      <c r="AVE120" s="11"/>
      <c r="AVF120" s="11"/>
      <c r="AVG120" s="11"/>
      <c r="AVH120" s="11"/>
      <c r="AVI120" s="11"/>
      <c r="AVJ120" s="11"/>
      <c r="AVK120" s="11"/>
      <c r="AVL120" s="11"/>
      <c r="AVM120" s="11"/>
      <c r="AVN120" s="11"/>
      <c r="AVO120" s="11"/>
      <c r="AVP120" s="11"/>
      <c r="AVQ120" s="11"/>
      <c r="AVR120" s="11"/>
      <c r="AVS120" s="11"/>
      <c r="AVT120" s="11"/>
      <c r="AVU120" s="11"/>
      <c r="AVV120" s="11"/>
      <c r="AVW120" s="11"/>
      <c r="AVX120" s="11"/>
      <c r="AVY120" s="11"/>
      <c r="AVZ120" s="11"/>
      <c r="AWA120" s="11"/>
      <c r="AWB120" s="11"/>
      <c r="AWC120" s="11"/>
      <c r="AWD120" s="11"/>
      <c r="AWE120" s="11"/>
      <c r="AWF120" s="11"/>
      <c r="AWG120" s="11"/>
      <c r="AWH120" s="11"/>
      <c r="AWI120" s="11"/>
      <c r="AWJ120" s="11"/>
      <c r="AWK120" s="11"/>
      <c r="AWL120" s="11"/>
      <c r="AWM120" s="11"/>
      <c r="AWN120" s="11"/>
      <c r="AWO120" s="11"/>
      <c r="AWP120" s="11"/>
      <c r="AWQ120" s="11"/>
      <c r="AWR120" s="11"/>
      <c r="AWS120" s="11"/>
      <c r="AWT120" s="11"/>
      <c r="AWU120" s="11"/>
      <c r="AWV120" s="11"/>
      <c r="AWW120" s="11"/>
      <c r="AWX120" s="11"/>
      <c r="AWY120" s="11"/>
      <c r="AWZ120" s="11"/>
      <c r="AXA120" s="11"/>
      <c r="AXB120" s="11"/>
      <c r="AXC120" s="11"/>
      <c r="AXD120" s="11"/>
      <c r="AXE120" s="11"/>
      <c r="AXF120" s="11"/>
      <c r="AXG120" s="11"/>
      <c r="AXH120" s="11"/>
      <c r="AXI120" s="11"/>
      <c r="AXJ120" s="11"/>
      <c r="AXK120" s="11"/>
      <c r="AXL120" s="11"/>
      <c r="AXM120" s="11"/>
      <c r="AXN120" s="11"/>
      <c r="AXO120" s="11"/>
      <c r="AXP120" s="11"/>
      <c r="AXQ120" s="11"/>
      <c r="AXR120" s="11"/>
      <c r="AXS120" s="11"/>
      <c r="AXT120" s="11"/>
      <c r="AXU120" s="11"/>
      <c r="AXV120" s="11"/>
      <c r="AXW120" s="11"/>
      <c r="AXX120" s="11"/>
      <c r="AXY120" s="11"/>
      <c r="AXZ120" s="11"/>
      <c r="AYA120" s="11"/>
      <c r="AYB120" s="11"/>
      <c r="AYC120" s="11"/>
      <c r="AYD120" s="11"/>
      <c r="AYE120" s="11"/>
      <c r="AYF120" s="11"/>
      <c r="AYG120" s="11"/>
      <c r="AYH120" s="11"/>
      <c r="AYI120" s="11"/>
      <c r="AYJ120" s="11"/>
      <c r="AYK120" s="11"/>
      <c r="AYL120" s="11"/>
      <c r="AYM120" s="11"/>
      <c r="AYN120" s="11"/>
      <c r="AYO120" s="11"/>
      <c r="AYP120" s="11"/>
      <c r="AYQ120" s="11"/>
      <c r="AYR120" s="11"/>
      <c r="AYS120" s="11"/>
      <c r="AYT120" s="11"/>
      <c r="AYU120" s="11"/>
      <c r="AYV120" s="11"/>
      <c r="AYW120" s="11"/>
      <c r="AYX120" s="11"/>
      <c r="AYY120" s="11"/>
      <c r="AYZ120" s="11"/>
      <c r="AZA120" s="11"/>
      <c r="AZB120" s="11"/>
      <c r="AZC120" s="11"/>
      <c r="AZD120" s="11"/>
      <c r="AZE120" s="11"/>
      <c r="AZF120" s="11"/>
      <c r="AZG120" s="11"/>
      <c r="AZH120" s="11"/>
      <c r="AZI120" s="11"/>
      <c r="AZJ120" s="11"/>
      <c r="AZK120" s="11"/>
      <c r="AZL120" s="11"/>
      <c r="AZM120" s="11"/>
      <c r="AZN120" s="11"/>
      <c r="AZO120" s="11"/>
      <c r="AZP120" s="11"/>
      <c r="AZQ120" s="11"/>
      <c r="AZR120" s="11"/>
      <c r="AZS120" s="11"/>
      <c r="AZT120" s="11"/>
      <c r="AZU120" s="11"/>
      <c r="AZV120" s="11"/>
      <c r="AZW120" s="11"/>
      <c r="AZX120" s="11"/>
      <c r="AZY120" s="11"/>
      <c r="AZZ120" s="11"/>
      <c r="BAA120" s="11"/>
      <c r="BAB120" s="11"/>
      <c r="BAC120" s="11"/>
      <c r="BAD120" s="11"/>
      <c r="BAE120" s="11"/>
      <c r="BAF120" s="11"/>
      <c r="BAG120" s="11"/>
      <c r="BAH120" s="11"/>
      <c r="BAI120" s="11"/>
      <c r="BAJ120" s="11"/>
      <c r="BAK120" s="11"/>
      <c r="BAL120" s="11"/>
      <c r="BAM120" s="11"/>
      <c r="BAN120" s="11"/>
      <c r="BAO120" s="11"/>
      <c r="BAP120" s="11"/>
      <c r="BAQ120" s="11"/>
      <c r="BAR120" s="11"/>
      <c r="BAS120" s="11"/>
      <c r="BAT120" s="11"/>
      <c r="BAU120" s="11"/>
      <c r="BAV120" s="11"/>
      <c r="BAW120" s="11"/>
      <c r="BAX120" s="11"/>
      <c r="BAY120" s="11"/>
      <c r="BAZ120" s="11"/>
      <c r="BBA120" s="11"/>
      <c r="BBB120" s="11"/>
      <c r="BBC120" s="11"/>
      <c r="BBD120" s="11"/>
      <c r="BBE120" s="11"/>
      <c r="BBF120" s="11"/>
      <c r="BBG120" s="11"/>
      <c r="BBH120" s="11"/>
      <c r="BBI120" s="11"/>
      <c r="BBJ120" s="11"/>
      <c r="BBK120" s="11"/>
      <c r="BBL120" s="11"/>
      <c r="BBM120" s="11"/>
      <c r="BBN120" s="11"/>
      <c r="BBO120" s="11"/>
      <c r="BBP120" s="11"/>
      <c r="BBQ120" s="11"/>
      <c r="BBR120" s="11"/>
      <c r="BBS120" s="11"/>
      <c r="BBT120" s="11"/>
      <c r="BBU120" s="11"/>
      <c r="BBV120" s="11"/>
      <c r="BBW120" s="11"/>
      <c r="BBX120" s="11"/>
      <c r="BBY120" s="11"/>
      <c r="BBZ120" s="11"/>
      <c r="BCA120" s="11"/>
      <c r="BCB120" s="11"/>
      <c r="BCC120" s="11"/>
      <c r="BCD120" s="11"/>
      <c r="BCE120" s="11"/>
      <c r="BCF120" s="11"/>
      <c r="BCG120" s="11"/>
      <c r="BCH120" s="11"/>
      <c r="BCI120" s="11"/>
      <c r="BCJ120" s="11"/>
      <c r="BCK120" s="11"/>
      <c r="BCL120" s="11"/>
      <c r="BCM120" s="11"/>
      <c r="BCN120" s="11"/>
      <c r="BCO120" s="11"/>
      <c r="BCP120" s="11"/>
      <c r="BCQ120" s="11"/>
      <c r="BCR120" s="11"/>
      <c r="BCS120" s="11"/>
      <c r="BCT120" s="11"/>
      <c r="BCU120" s="11"/>
      <c r="BCV120" s="11"/>
      <c r="BCW120" s="11"/>
      <c r="BCX120" s="11"/>
      <c r="BCY120" s="11"/>
      <c r="BCZ120" s="11"/>
      <c r="BDA120" s="11"/>
      <c r="BDB120" s="11"/>
      <c r="BDC120" s="11"/>
      <c r="BDD120" s="11"/>
      <c r="BDE120" s="11"/>
      <c r="BDF120" s="11"/>
      <c r="BDG120" s="11"/>
      <c r="BDH120" s="11"/>
      <c r="BDI120" s="11"/>
      <c r="BDJ120" s="11"/>
      <c r="BDK120" s="11"/>
      <c r="BDL120" s="11"/>
      <c r="BDM120" s="11"/>
      <c r="BDN120" s="11"/>
      <c r="BDO120" s="11"/>
      <c r="BDP120" s="11"/>
      <c r="BDQ120" s="11"/>
      <c r="BDR120" s="11"/>
      <c r="BDS120" s="11"/>
      <c r="BDT120" s="11"/>
      <c r="BDU120" s="11"/>
      <c r="BDV120" s="11"/>
      <c r="BDW120" s="11"/>
      <c r="BDX120" s="11"/>
      <c r="BDY120" s="11"/>
      <c r="BDZ120" s="11"/>
      <c r="BEA120" s="11"/>
      <c r="BEB120" s="11"/>
      <c r="BEC120" s="11"/>
      <c r="BED120" s="11"/>
      <c r="BEE120" s="11"/>
      <c r="BEF120" s="11"/>
      <c r="BEG120" s="11"/>
      <c r="BEH120" s="11"/>
      <c r="BEI120" s="11"/>
      <c r="BEJ120" s="11"/>
      <c r="BEK120" s="11"/>
      <c r="BEL120" s="11"/>
      <c r="BEM120" s="11"/>
      <c r="BEN120" s="11"/>
      <c r="BEO120" s="11"/>
      <c r="BEP120" s="11"/>
      <c r="BEQ120" s="11"/>
      <c r="BER120" s="11"/>
      <c r="BES120" s="11"/>
      <c r="BET120" s="11"/>
      <c r="BEU120" s="11"/>
      <c r="BEV120" s="11"/>
      <c r="BEW120" s="11"/>
      <c r="BEX120" s="11"/>
      <c r="BEY120" s="11"/>
      <c r="BEZ120" s="11"/>
      <c r="BFA120" s="11"/>
      <c r="BFB120" s="11"/>
      <c r="BFC120" s="11"/>
      <c r="BFD120" s="11"/>
      <c r="BFE120" s="11"/>
      <c r="BFF120" s="11"/>
      <c r="BFG120" s="11"/>
      <c r="BFH120" s="11"/>
      <c r="BFI120" s="11"/>
      <c r="BFJ120" s="11"/>
      <c r="BFK120" s="11"/>
      <c r="BFL120" s="11"/>
      <c r="BFM120" s="11"/>
      <c r="BFN120" s="11"/>
      <c r="BFO120" s="11"/>
      <c r="BFP120" s="11"/>
      <c r="BFQ120" s="11"/>
      <c r="BFR120" s="11"/>
      <c r="BFS120" s="11"/>
      <c r="BFT120" s="11"/>
      <c r="BFU120" s="11"/>
      <c r="BFV120" s="11"/>
      <c r="BFW120" s="11"/>
      <c r="BFX120" s="11"/>
      <c r="BFY120" s="11"/>
      <c r="BFZ120" s="11"/>
      <c r="BGA120" s="11"/>
      <c r="BGB120" s="11"/>
      <c r="BGC120" s="11"/>
      <c r="BGD120" s="11"/>
      <c r="BGE120" s="11"/>
      <c r="BGF120" s="11"/>
      <c r="BGG120" s="11"/>
      <c r="BGH120" s="11"/>
      <c r="BGI120" s="11"/>
      <c r="BGJ120" s="11"/>
      <c r="BGK120" s="11"/>
      <c r="BGL120" s="11"/>
      <c r="BGM120" s="11"/>
      <c r="BGN120" s="11"/>
      <c r="BGO120" s="11"/>
      <c r="BGP120" s="11"/>
      <c r="BGQ120" s="11"/>
      <c r="BGR120" s="11"/>
      <c r="BGS120" s="11"/>
      <c r="BGT120" s="11"/>
      <c r="BGU120" s="11"/>
      <c r="BGV120" s="11"/>
      <c r="BGW120" s="11"/>
      <c r="BGX120" s="11"/>
      <c r="BGY120" s="11"/>
      <c r="BGZ120" s="11"/>
    </row>
    <row r="121" spans="1:1589" s="11" customFormat="1" ht="44.25" customHeight="1">
      <c r="A121" s="227" t="s">
        <v>151</v>
      </c>
      <c r="B121" s="50"/>
      <c r="C121" s="314"/>
      <c r="D121" s="314"/>
      <c r="E121" s="197">
        <v>42736</v>
      </c>
      <c r="F121" s="197">
        <v>43100</v>
      </c>
      <c r="G121" s="93" t="s">
        <v>220</v>
      </c>
      <c r="H121" s="115"/>
      <c r="I121" s="121">
        <v>17108700</v>
      </c>
      <c r="J121" s="121">
        <v>1554003.66</v>
      </c>
      <c r="K121" s="104"/>
      <c r="L121" s="115"/>
      <c r="M121" s="104">
        <v>10991100</v>
      </c>
      <c r="N121" s="121">
        <v>1453184.49</v>
      </c>
      <c r="O121" s="115"/>
      <c r="P121" s="115"/>
      <c r="Q121" s="121">
        <v>10991100</v>
      </c>
      <c r="R121" s="121">
        <v>1453184.49</v>
      </c>
      <c r="S121" s="115"/>
      <c r="T121" s="187"/>
      <c r="U121" s="187"/>
      <c r="V121" s="190"/>
    </row>
    <row r="122" spans="1:1589" s="22" customFormat="1" ht="44.25" customHeight="1">
      <c r="A122" s="169" t="s">
        <v>151</v>
      </c>
      <c r="B122" s="49"/>
      <c r="C122" s="314"/>
      <c r="D122" s="315"/>
      <c r="E122" s="197">
        <v>43101</v>
      </c>
      <c r="F122" s="197">
        <v>43465</v>
      </c>
      <c r="G122" s="93" t="s">
        <v>115</v>
      </c>
      <c r="H122" s="119"/>
      <c r="I122" s="121">
        <v>10627900</v>
      </c>
      <c r="J122" s="121">
        <v>1772900</v>
      </c>
      <c r="K122" s="117"/>
      <c r="L122" s="115"/>
      <c r="M122" s="104">
        <v>10627900</v>
      </c>
      <c r="N122" s="121">
        <v>1771800</v>
      </c>
      <c r="O122" s="115"/>
      <c r="P122" s="115"/>
      <c r="Q122" s="121">
        <v>10616000</v>
      </c>
      <c r="R122" s="121">
        <v>1771800</v>
      </c>
      <c r="S122" s="115"/>
      <c r="T122" s="187"/>
      <c r="U122" s="187"/>
      <c r="V122" s="190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  <c r="IW122" s="11"/>
      <c r="IX122" s="11"/>
      <c r="IY122" s="11"/>
      <c r="IZ122" s="11"/>
      <c r="JA122" s="11"/>
      <c r="JB122" s="11"/>
      <c r="JC122" s="11"/>
      <c r="JD122" s="11"/>
      <c r="JE122" s="11"/>
      <c r="JF122" s="11"/>
      <c r="JG122" s="11"/>
      <c r="JH122" s="11"/>
      <c r="JI122" s="11"/>
      <c r="JJ122" s="11"/>
      <c r="JK122" s="11"/>
      <c r="JL122" s="11"/>
      <c r="JM122" s="11"/>
      <c r="JN122" s="11"/>
      <c r="JO122" s="11"/>
      <c r="JP122" s="11"/>
      <c r="JQ122" s="11"/>
      <c r="JR122" s="11"/>
      <c r="JS122" s="11"/>
      <c r="JT122" s="11"/>
      <c r="JU122" s="11"/>
      <c r="JV122" s="11"/>
      <c r="JW122" s="11"/>
      <c r="JX122" s="11"/>
      <c r="JY122" s="11"/>
      <c r="JZ122" s="11"/>
      <c r="KA122" s="11"/>
      <c r="KB122" s="11"/>
      <c r="KC122" s="11"/>
      <c r="KD122" s="11"/>
      <c r="KE122" s="11"/>
      <c r="KF122" s="11"/>
      <c r="KG122" s="11"/>
      <c r="KH122" s="11"/>
      <c r="KI122" s="11"/>
      <c r="KJ122" s="11"/>
      <c r="KK122" s="11"/>
      <c r="KL122" s="11"/>
      <c r="KM122" s="11"/>
      <c r="KN122" s="11"/>
      <c r="KO122" s="11"/>
      <c r="KP122" s="11"/>
      <c r="KQ122" s="11"/>
      <c r="KR122" s="11"/>
      <c r="KS122" s="11"/>
      <c r="KT122" s="11"/>
      <c r="KU122" s="11"/>
      <c r="KV122" s="11"/>
      <c r="KW122" s="11"/>
      <c r="KX122" s="11"/>
      <c r="KY122" s="11"/>
      <c r="KZ122" s="11"/>
      <c r="LA122" s="11"/>
      <c r="LB122" s="11"/>
      <c r="LC122" s="11"/>
      <c r="LD122" s="11"/>
      <c r="LE122" s="11"/>
      <c r="LF122" s="11"/>
      <c r="LG122" s="11"/>
      <c r="LH122" s="11"/>
      <c r="LI122" s="11"/>
      <c r="LJ122" s="11"/>
      <c r="LK122" s="11"/>
      <c r="LL122" s="11"/>
      <c r="LM122" s="11"/>
      <c r="LN122" s="11"/>
      <c r="LO122" s="11"/>
      <c r="LP122" s="11"/>
      <c r="LQ122" s="11"/>
      <c r="LR122" s="11"/>
      <c r="LS122" s="11"/>
      <c r="LT122" s="11"/>
      <c r="LU122" s="11"/>
      <c r="LV122" s="11"/>
      <c r="LW122" s="11"/>
      <c r="LX122" s="11"/>
      <c r="LY122" s="11"/>
      <c r="LZ122" s="11"/>
      <c r="MA122" s="11"/>
      <c r="MB122" s="11"/>
      <c r="MC122" s="11"/>
      <c r="MD122" s="11"/>
      <c r="ME122" s="11"/>
      <c r="MF122" s="11"/>
      <c r="MG122" s="11"/>
      <c r="MH122" s="11"/>
      <c r="MI122" s="11"/>
      <c r="MJ122" s="11"/>
      <c r="MK122" s="11"/>
      <c r="ML122" s="11"/>
      <c r="MM122" s="11"/>
      <c r="MN122" s="11"/>
      <c r="MO122" s="11"/>
      <c r="MP122" s="11"/>
      <c r="MQ122" s="11"/>
      <c r="MR122" s="11"/>
      <c r="MS122" s="11"/>
      <c r="MT122" s="11"/>
      <c r="MU122" s="11"/>
      <c r="MV122" s="11"/>
      <c r="MW122" s="11"/>
      <c r="MX122" s="11"/>
      <c r="MY122" s="11"/>
      <c r="MZ122" s="11"/>
      <c r="NA122" s="11"/>
      <c r="NB122" s="11"/>
      <c r="NC122" s="11"/>
      <c r="ND122" s="11"/>
      <c r="NE122" s="11"/>
      <c r="NF122" s="11"/>
      <c r="NG122" s="11"/>
      <c r="NH122" s="11"/>
      <c r="NI122" s="11"/>
      <c r="NJ122" s="11"/>
      <c r="NK122" s="11"/>
      <c r="NL122" s="11"/>
      <c r="NM122" s="11"/>
      <c r="NN122" s="11"/>
      <c r="NO122" s="11"/>
      <c r="NP122" s="11"/>
      <c r="NQ122" s="11"/>
      <c r="NR122" s="11"/>
      <c r="NS122" s="11"/>
      <c r="NT122" s="11"/>
      <c r="NU122" s="11"/>
      <c r="NV122" s="11"/>
      <c r="NW122" s="11"/>
      <c r="NX122" s="11"/>
      <c r="NY122" s="11"/>
      <c r="NZ122" s="11"/>
      <c r="OA122" s="11"/>
      <c r="OB122" s="11"/>
      <c r="OC122" s="11"/>
      <c r="OD122" s="11"/>
      <c r="OE122" s="11"/>
      <c r="OF122" s="11"/>
      <c r="OG122" s="11"/>
      <c r="OH122" s="11"/>
      <c r="OI122" s="11"/>
      <c r="OJ122" s="11"/>
      <c r="OK122" s="11"/>
      <c r="OL122" s="11"/>
      <c r="OM122" s="11"/>
      <c r="ON122" s="11"/>
      <c r="OO122" s="11"/>
      <c r="OP122" s="11"/>
      <c r="OQ122" s="11"/>
      <c r="OR122" s="11"/>
      <c r="OS122" s="11"/>
      <c r="OT122" s="11"/>
      <c r="OU122" s="11"/>
      <c r="OV122" s="11"/>
      <c r="OW122" s="11"/>
      <c r="OX122" s="11"/>
      <c r="OY122" s="11"/>
      <c r="OZ122" s="11"/>
      <c r="PA122" s="11"/>
      <c r="PB122" s="11"/>
      <c r="PC122" s="11"/>
      <c r="PD122" s="11"/>
      <c r="PE122" s="11"/>
      <c r="PF122" s="11"/>
      <c r="PG122" s="11"/>
      <c r="PH122" s="11"/>
      <c r="PI122" s="11"/>
      <c r="PJ122" s="11"/>
      <c r="PK122" s="11"/>
      <c r="PL122" s="11"/>
      <c r="PM122" s="11"/>
      <c r="PN122" s="11"/>
      <c r="PO122" s="11"/>
      <c r="PP122" s="11"/>
      <c r="PQ122" s="11"/>
      <c r="PR122" s="11"/>
      <c r="PS122" s="11"/>
      <c r="PT122" s="11"/>
      <c r="PU122" s="11"/>
      <c r="PV122" s="11"/>
      <c r="PW122" s="11"/>
      <c r="PX122" s="11"/>
      <c r="PY122" s="11"/>
      <c r="PZ122" s="11"/>
      <c r="QA122" s="11"/>
      <c r="QB122" s="11"/>
      <c r="QC122" s="11"/>
      <c r="QD122" s="11"/>
      <c r="QE122" s="11"/>
      <c r="QF122" s="11"/>
      <c r="QG122" s="11"/>
      <c r="QH122" s="11"/>
      <c r="QI122" s="11"/>
      <c r="QJ122" s="11"/>
      <c r="QK122" s="11"/>
      <c r="QL122" s="11"/>
      <c r="QM122" s="11"/>
      <c r="QN122" s="11"/>
      <c r="QO122" s="11"/>
      <c r="QP122" s="11"/>
      <c r="QQ122" s="11"/>
      <c r="QR122" s="11"/>
      <c r="QS122" s="11"/>
      <c r="QT122" s="11"/>
      <c r="QU122" s="11"/>
      <c r="QV122" s="11"/>
      <c r="QW122" s="11"/>
      <c r="QX122" s="11"/>
      <c r="QY122" s="11"/>
      <c r="QZ122" s="11"/>
      <c r="RA122" s="11"/>
      <c r="RB122" s="11"/>
      <c r="RC122" s="11"/>
      <c r="RD122" s="11"/>
      <c r="RE122" s="11"/>
      <c r="RF122" s="11"/>
      <c r="RG122" s="11"/>
      <c r="RH122" s="11"/>
      <c r="RI122" s="11"/>
      <c r="RJ122" s="11"/>
      <c r="RK122" s="11"/>
      <c r="RL122" s="11"/>
      <c r="RM122" s="11"/>
      <c r="RN122" s="11"/>
      <c r="RO122" s="11"/>
      <c r="RP122" s="11"/>
      <c r="RQ122" s="11"/>
      <c r="RR122" s="11"/>
      <c r="RS122" s="11"/>
      <c r="RT122" s="11"/>
      <c r="RU122" s="11"/>
      <c r="RV122" s="11"/>
      <c r="RW122" s="11"/>
      <c r="RX122" s="11"/>
      <c r="RY122" s="11"/>
      <c r="RZ122" s="11"/>
      <c r="SA122" s="11"/>
      <c r="SB122" s="11"/>
      <c r="SC122" s="11"/>
      <c r="SD122" s="11"/>
      <c r="SE122" s="11"/>
      <c r="SF122" s="11"/>
      <c r="SG122" s="11"/>
      <c r="SH122" s="11"/>
      <c r="SI122" s="11"/>
      <c r="SJ122" s="11"/>
      <c r="SK122" s="11"/>
      <c r="SL122" s="11"/>
      <c r="SM122" s="11"/>
      <c r="SN122" s="11"/>
      <c r="SO122" s="11"/>
      <c r="SP122" s="11"/>
      <c r="SQ122" s="11"/>
      <c r="SR122" s="11"/>
      <c r="SS122" s="11"/>
      <c r="ST122" s="11"/>
      <c r="SU122" s="11"/>
      <c r="SV122" s="11"/>
      <c r="SW122" s="11"/>
      <c r="SX122" s="11"/>
      <c r="SY122" s="11"/>
      <c r="SZ122" s="11"/>
      <c r="TA122" s="11"/>
      <c r="TB122" s="11"/>
      <c r="TC122" s="11"/>
      <c r="TD122" s="11"/>
      <c r="TE122" s="11"/>
      <c r="TF122" s="11"/>
      <c r="TG122" s="11"/>
      <c r="TH122" s="11"/>
      <c r="TI122" s="11"/>
      <c r="TJ122" s="11"/>
      <c r="TK122" s="11"/>
      <c r="TL122" s="11"/>
      <c r="TM122" s="11"/>
      <c r="TN122" s="11"/>
      <c r="TO122" s="11"/>
      <c r="TP122" s="11"/>
      <c r="TQ122" s="11"/>
      <c r="TR122" s="11"/>
      <c r="TS122" s="11"/>
      <c r="TT122" s="11"/>
      <c r="TU122" s="11"/>
      <c r="TV122" s="11"/>
      <c r="TW122" s="11"/>
      <c r="TX122" s="11"/>
      <c r="TY122" s="11"/>
      <c r="TZ122" s="11"/>
      <c r="UA122" s="11"/>
      <c r="UB122" s="11"/>
      <c r="UC122" s="11"/>
      <c r="UD122" s="11"/>
      <c r="UE122" s="11"/>
      <c r="UF122" s="11"/>
      <c r="UG122" s="11"/>
      <c r="UH122" s="11"/>
      <c r="UI122" s="11"/>
      <c r="UJ122" s="11"/>
      <c r="UK122" s="11"/>
      <c r="UL122" s="11"/>
      <c r="UM122" s="11"/>
      <c r="UN122" s="11"/>
      <c r="UO122" s="11"/>
      <c r="UP122" s="11"/>
      <c r="UQ122" s="11"/>
      <c r="UR122" s="11"/>
      <c r="US122" s="11"/>
      <c r="UT122" s="11"/>
      <c r="UU122" s="11"/>
      <c r="UV122" s="11"/>
      <c r="UW122" s="11"/>
      <c r="UX122" s="11"/>
      <c r="UY122" s="11"/>
      <c r="UZ122" s="11"/>
      <c r="VA122" s="11"/>
      <c r="VB122" s="11"/>
      <c r="VC122" s="11"/>
      <c r="VD122" s="11"/>
      <c r="VE122" s="11"/>
      <c r="VF122" s="11"/>
      <c r="VG122" s="11"/>
      <c r="VH122" s="11"/>
      <c r="VI122" s="11"/>
      <c r="VJ122" s="11"/>
      <c r="VK122" s="11"/>
      <c r="VL122" s="11"/>
      <c r="VM122" s="11"/>
      <c r="VN122" s="11"/>
      <c r="VO122" s="11"/>
      <c r="VP122" s="11"/>
      <c r="VQ122" s="11"/>
      <c r="VR122" s="11"/>
      <c r="VS122" s="11"/>
      <c r="VT122" s="11"/>
      <c r="VU122" s="11"/>
      <c r="VV122" s="11"/>
      <c r="VW122" s="11"/>
      <c r="VX122" s="11"/>
      <c r="VY122" s="11"/>
      <c r="VZ122" s="11"/>
      <c r="WA122" s="11"/>
      <c r="WB122" s="11"/>
      <c r="WC122" s="11"/>
      <c r="WD122" s="11"/>
      <c r="WE122" s="11"/>
      <c r="WF122" s="11"/>
      <c r="WG122" s="11"/>
      <c r="WH122" s="11"/>
      <c r="WI122" s="11"/>
      <c r="WJ122" s="11"/>
      <c r="WK122" s="11"/>
      <c r="WL122" s="11"/>
      <c r="WM122" s="11"/>
      <c r="WN122" s="11"/>
      <c r="WO122" s="11"/>
      <c r="WP122" s="11"/>
      <c r="WQ122" s="11"/>
      <c r="WR122" s="11"/>
      <c r="WS122" s="11"/>
      <c r="WT122" s="11"/>
      <c r="WU122" s="11"/>
      <c r="WV122" s="11"/>
      <c r="WW122" s="11"/>
      <c r="WX122" s="11"/>
      <c r="WY122" s="11"/>
      <c r="WZ122" s="11"/>
      <c r="XA122" s="11"/>
      <c r="XB122" s="11"/>
      <c r="XC122" s="11"/>
      <c r="XD122" s="11"/>
      <c r="XE122" s="11"/>
      <c r="XF122" s="11"/>
      <c r="XG122" s="11"/>
      <c r="XH122" s="11"/>
      <c r="XI122" s="11"/>
      <c r="XJ122" s="11"/>
      <c r="XK122" s="11"/>
      <c r="XL122" s="11"/>
      <c r="XM122" s="11"/>
      <c r="XN122" s="11"/>
      <c r="XO122" s="11"/>
      <c r="XP122" s="11"/>
      <c r="XQ122" s="11"/>
      <c r="XR122" s="11"/>
      <c r="XS122" s="11"/>
      <c r="XT122" s="11"/>
      <c r="XU122" s="11"/>
      <c r="XV122" s="11"/>
      <c r="XW122" s="11"/>
      <c r="XX122" s="11"/>
      <c r="XY122" s="11"/>
      <c r="XZ122" s="11"/>
      <c r="YA122" s="11"/>
      <c r="YB122" s="11"/>
      <c r="YC122" s="11"/>
      <c r="YD122" s="11"/>
      <c r="YE122" s="11"/>
      <c r="YF122" s="11"/>
      <c r="YG122" s="11"/>
      <c r="YH122" s="11"/>
      <c r="YI122" s="11"/>
      <c r="YJ122" s="11"/>
      <c r="YK122" s="11"/>
      <c r="YL122" s="11"/>
      <c r="YM122" s="11"/>
      <c r="YN122" s="11"/>
      <c r="YO122" s="11"/>
      <c r="YP122" s="11"/>
      <c r="YQ122" s="11"/>
      <c r="YR122" s="11"/>
      <c r="YS122" s="11"/>
      <c r="YT122" s="11"/>
      <c r="YU122" s="11"/>
      <c r="YV122" s="11"/>
      <c r="YW122" s="11"/>
      <c r="YX122" s="11"/>
      <c r="YY122" s="11"/>
      <c r="YZ122" s="11"/>
      <c r="ZA122" s="11"/>
      <c r="ZB122" s="11"/>
      <c r="ZC122" s="11"/>
      <c r="ZD122" s="11"/>
      <c r="ZE122" s="11"/>
      <c r="ZF122" s="11"/>
      <c r="ZG122" s="11"/>
      <c r="ZH122" s="11"/>
      <c r="ZI122" s="11"/>
      <c r="ZJ122" s="11"/>
      <c r="ZK122" s="11"/>
      <c r="ZL122" s="11"/>
      <c r="ZM122" s="11"/>
      <c r="ZN122" s="11"/>
      <c r="ZO122" s="11"/>
      <c r="ZP122" s="11"/>
      <c r="ZQ122" s="11"/>
      <c r="ZR122" s="11"/>
      <c r="ZS122" s="11"/>
      <c r="ZT122" s="11"/>
      <c r="ZU122" s="11"/>
      <c r="ZV122" s="11"/>
      <c r="ZW122" s="11"/>
      <c r="ZX122" s="11"/>
      <c r="ZY122" s="11"/>
      <c r="ZZ122" s="11"/>
      <c r="AAA122" s="11"/>
      <c r="AAB122" s="11"/>
      <c r="AAC122" s="11"/>
      <c r="AAD122" s="11"/>
      <c r="AAE122" s="11"/>
      <c r="AAF122" s="11"/>
      <c r="AAG122" s="11"/>
      <c r="AAH122" s="11"/>
      <c r="AAI122" s="11"/>
      <c r="AAJ122" s="11"/>
      <c r="AAK122" s="11"/>
      <c r="AAL122" s="11"/>
      <c r="AAM122" s="11"/>
      <c r="AAN122" s="11"/>
      <c r="AAO122" s="11"/>
      <c r="AAP122" s="11"/>
      <c r="AAQ122" s="11"/>
      <c r="AAR122" s="11"/>
      <c r="AAS122" s="11"/>
      <c r="AAT122" s="11"/>
      <c r="AAU122" s="11"/>
      <c r="AAV122" s="11"/>
      <c r="AAW122" s="11"/>
      <c r="AAX122" s="11"/>
      <c r="AAY122" s="11"/>
      <c r="AAZ122" s="11"/>
      <c r="ABA122" s="11"/>
      <c r="ABB122" s="11"/>
      <c r="ABC122" s="11"/>
      <c r="ABD122" s="11"/>
      <c r="ABE122" s="11"/>
      <c r="ABF122" s="11"/>
      <c r="ABG122" s="11"/>
      <c r="ABH122" s="11"/>
      <c r="ABI122" s="11"/>
      <c r="ABJ122" s="11"/>
      <c r="ABK122" s="11"/>
      <c r="ABL122" s="11"/>
      <c r="ABM122" s="11"/>
      <c r="ABN122" s="11"/>
      <c r="ABO122" s="11"/>
      <c r="ABP122" s="11"/>
      <c r="ABQ122" s="11"/>
      <c r="ABR122" s="11"/>
      <c r="ABS122" s="11"/>
      <c r="ABT122" s="11"/>
      <c r="ABU122" s="11"/>
      <c r="ABV122" s="11"/>
      <c r="ABW122" s="11"/>
      <c r="ABX122" s="11"/>
      <c r="ABY122" s="11"/>
      <c r="ABZ122" s="11"/>
      <c r="ACA122" s="11"/>
      <c r="ACB122" s="11"/>
      <c r="ACC122" s="11"/>
      <c r="ACD122" s="11"/>
      <c r="ACE122" s="11"/>
      <c r="ACF122" s="11"/>
      <c r="ACG122" s="11"/>
      <c r="ACH122" s="11"/>
      <c r="ACI122" s="11"/>
      <c r="ACJ122" s="11"/>
      <c r="ACK122" s="11"/>
      <c r="ACL122" s="11"/>
      <c r="ACM122" s="11"/>
      <c r="ACN122" s="11"/>
      <c r="ACO122" s="11"/>
      <c r="ACP122" s="11"/>
      <c r="ACQ122" s="11"/>
      <c r="ACR122" s="11"/>
      <c r="ACS122" s="11"/>
      <c r="ACT122" s="11"/>
      <c r="ACU122" s="11"/>
      <c r="ACV122" s="11"/>
      <c r="ACW122" s="11"/>
      <c r="ACX122" s="11"/>
      <c r="ACY122" s="11"/>
      <c r="ACZ122" s="11"/>
      <c r="ADA122" s="11"/>
      <c r="ADB122" s="11"/>
      <c r="ADC122" s="11"/>
      <c r="ADD122" s="11"/>
      <c r="ADE122" s="11"/>
      <c r="ADF122" s="11"/>
      <c r="ADG122" s="11"/>
      <c r="ADH122" s="11"/>
      <c r="ADI122" s="11"/>
      <c r="ADJ122" s="11"/>
      <c r="ADK122" s="11"/>
      <c r="ADL122" s="11"/>
      <c r="ADM122" s="11"/>
      <c r="ADN122" s="11"/>
      <c r="ADO122" s="11"/>
      <c r="ADP122" s="11"/>
      <c r="ADQ122" s="11"/>
      <c r="ADR122" s="11"/>
      <c r="ADS122" s="11"/>
      <c r="ADT122" s="11"/>
      <c r="ADU122" s="11"/>
      <c r="ADV122" s="11"/>
      <c r="ADW122" s="11"/>
      <c r="ADX122" s="11"/>
      <c r="ADY122" s="11"/>
      <c r="ADZ122" s="11"/>
      <c r="AEA122" s="11"/>
      <c r="AEB122" s="11"/>
      <c r="AEC122" s="11"/>
      <c r="AED122" s="11"/>
      <c r="AEE122" s="11"/>
      <c r="AEF122" s="11"/>
      <c r="AEG122" s="11"/>
      <c r="AEH122" s="11"/>
      <c r="AEI122" s="11"/>
      <c r="AEJ122" s="11"/>
      <c r="AEK122" s="11"/>
      <c r="AEL122" s="11"/>
      <c r="AEM122" s="11"/>
      <c r="AEN122" s="11"/>
      <c r="AEO122" s="11"/>
      <c r="AEP122" s="11"/>
      <c r="AEQ122" s="11"/>
      <c r="AER122" s="11"/>
      <c r="AES122" s="11"/>
      <c r="AET122" s="11"/>
      <c r="AEU122" s="11"/>
      <c r="AEV122" s="11"/>
      <c r="AEW122" s="11"/>
      <c r="AEX122" s="11"/>
      <c r="AEY122" s="11"/>
      <c r="AEZ122" s="11"/>
      <c r="AFA122" s="11"/>
      <c r="AFB122" s="11"/>
      <c r="AFC122" s="11"/>
      <c r="AFD122" s="11"/>
      <c r="AFE122" s="11"/>
      <c r="AFF122" s="11"/>
      <c r="AFG122" s="11"/>
      <c r="AFH122" s="11"/>
      <c r="AFI122" s="11"/>
      <c r="AFJ122" s="11"/>
      <c r="AFK122" s="11"/>
      <c r="AFL122" s="11"/>
      <c r="AFM122" s="11"/>
      <c r="AFN122" s="11"/>
      <c r="AFO122" s="11"/>
      <c r="AFP122" s="11"/>
      <c r="AFQ122" s="11"/>
      <c r="AFR122" s="11"/>
      <c r="AFS122" s="11"/>
      <c r="AFT122" s="11"/>
      <c r="AFU122" s="11"/>
      <c r="AFV122" s="11"/>
      <c r="AFW122" s="11"/>
      <c r="AFX122" s="11"/>
      <c r="AFY122" s="11"/>
      <c r="AFZ122" s="11"/>
      <c r="AGA122" s="11"/>
      <c r="AGB122" s="11"/>
      <c r="AGC122" s="11"/>
      <c r="AGD122" s="11"/>
      <c r="AGE122" s="11"/>
      <c r="AGF122" s="11"/>
      <c r="AGG122" s="11"/>
      <c r="AGH122" s="11"/>
      <c r="AGI122" s="11"/>
      <c r="AGJ122" s="11"/>
      <c r="AGK122" s="11"/>
      <c r="AGL122" s="11"/>
      <c r="AGM122" s="11"/>
      <c r="AGN122" s="11"/>
      <c r="AGO122" s="11"/>
      <c r="AGP122" s="11"/>
      <c r="AGQ122" s="11"/>
      <c r="AGR122" s="11"/>
      <c r="AGS122" s="11"/>
      <c r="AGT122" s="11"/>
      <c r="AGU122" s="11"/>
      <c r="AGV122" s="11"/>
      <c r="AGW122" s="11"/>
      <c r="AGX122" s="11"/>
      <c r="AGY122" s="11"/>
      <c r="AGZ122" s="11"/>
      <c r="AHA122" s="11"/>
      <c r="AHB122" s="11"/>
      <c r="AHC122" s="11"/>
      <c r="AHD122" s="11"/>
      <c r="AHE122" s="11"/>
      <c r="AHF122" s="11"/>
      <c r="AHG122" s="11"/>
      <c r="AHH122" s="11"/>
      <c r="AHI122" s="11"/>
      <c r="AHJ122" s="11"/>
      <c r="AHK122" s="11"/>
      <c r="AHL122" s="11"/>
      <c r="AHM122" s="11"/>
      <c r="AHN122" s="11"/>
      <c r="AHO122" s="11"/>
      <c r="AHP122" s="11"/>
      <c r="AHQ122" s="11"/>
      <c r="AHR122" s="11"/>
      <c r="AHS122" s="11"/>
      <c r="AHT122" s="11"/>
      <c r="AHU122" s="11"/>
      <c r="AHV122" s="11"/>
      <c r="AHW122" s="11"/>
      <c r="AHX122" s="11"/>
      <c r="AHY122" s="11"/>
      <c r="AHZ122" s="11"/>
      <c r="AIA122" s="11"/>
      <c r="AIB122" s="11"/>
      <c r="AIC122" s="11"/>
      <c r="AID122" s="11"/>
      <c r="AIE122" s="11"/>
      <c r="AIF122" s="11"/>
      <c r="AIG122" s="11"/>
      <c r="AIH122" s="11"/>
      <c r="AII122" s="11"/>
      <c r="AIJ122" s="11"/>
      <c r="AIK122" s="11"/>
      <c r="AIL122" s="11"/>
      <c r="AIM122" s="11"/>
      <c r="AIN122" s="11"/>
      <c r="AIO122" s="11"/>
      <c r="AIP122" s="11"/>
      <c r="AIQ122" s="11"/>
      <c r="AIR122" s="11"/>
      <c r="AIS122" s="11"/>
      <c r="AIT122" s="11"/>
      <c r="AIU122" s="11"/>
      <c r="AIV122" s="11"/>
      <c r="AIW122" s="11"/>
      <c r="AIX122" s="11"/>
      <c r="AIY122" s="11"/>
      <c r="AIZ122" s="11"/>
      <c r="AJA122" s="11"/>
      <c r="AJB122" s="11"/>
      <c r="AJC122" s="11"/>
      <c r="AJD122" s="11"/>
      <c r="AJE122" s="11"/>
      <c r="AJF122" s="11"/>
      <c r="AJG122" s="11"/>
      <c r="AJH122" s="11"/>
      <c r="AJI122" s="11"/>
      <c r="AJJ122" s="11"/>
      <c r="AJK122" s="11"/>
      <c r="AJL122" s="11"/>
      <c r="AJM122" s="11"/>
      <c r="AJN122" s="11"/>
      <c r="AJO122" s="11"/>
      <c r="AJP122" s="11"/>
      <c r="AJQ122" s="11"/>
      <c r="AJR122" s="11"/>
      <c r="AJS122" s="11"/>
      <c r="AJT122" s="11"/>
      <c r="AJU122" s="11"/>
      <c r="AJV122" s="11"/>
      <c r="AJW122" s="11"/>
      <c r="AJX122" s="11"/>
      <c r="AJY122" s="11"/>
      <c r="AJZ122" s="11"/>
      <c r="AKA122" s="11"/>
      <c r="AKB122" s="11"/>
      <c r="AKC122" s="11"/>
      <c r="AKD122" s="11"/>
      <c r="AKE122" s="11"/>
      <c r="AKF122" s="11"/>
      <c r="AKG122" s="11"/>
      <c r="AKH122" s="11"/>
      <c r="AKI122" s="11"/>
      <c r="AKJ122" s="11"/>
      <c r="AKK122" s="11"/>
      <c r="AKL122" s="11"/>
      <c r="AKM122" s="11"/>
      <c r="AKN122" s="11"/>
      <c r="AKO122" s="11"/>
      <c r="AKP122" s="11"/>
      <c r="AKQ122" s="11"/>
      <c r="AKR122" s="11"/>
      <c r="AKS122" s="11"/>
      <c r="AKT122" s="11"/>
      <c r="AKU122" s="11"/>
      <c r="AKV122" s="11"/>
      <c r="AKW122" s="11"/>
      <c r="AKX122" s="11"/>
      <c r="AKY122" s="11"/>
      <c r="AKZ122" s="11"/>
      <c r="ALA122" s="11"/>
      <c r="ALB122" s="11"/>
      <c r="ALC122" s="11"/>
      <c r="ALD122" s="11"/>
      <c r="ALE122" s="11"/>
      <c r="ALF122" s="11"/>
      <c r="ALG122" s="11"/>
      <c r="ALH122" s="11"/>
      <c r="ALI122" s="11"/>
      <c r="ALJ122" s="11"/>
      <c r="ALK122" s="11"/>
      <c r="ALL122" s="11"/>
      <c r="ALM122" s="11"/>
      <c r="ALN122" s="11"/>
      <c r="ALO122" s="11"/>
      <c r="ALP122" s="11"/>
      <c r="ALQ122" s="11"/>
      <c r="ALR122" s="11"/>
      <c r="ALS122" s="11"/>
      <c r="ALT122" s="11"/>
      <c r="ALU122" s="11"/>
      <c r="ALV122" s="11"/>
      <c r="ALW122" s="11"/>
      <c r="ALX122" s="11"/>
      <c r="ALY122" s="11"/>
      <c r="ALZ122" s="11"/>
      <c r="AMA122" s="11"/>
      <c r="AMB122" s="11"/>
      <c r="AMC122" s="11"/>
      <c r="AMD122" s="11"/>
      <c r="AME122" s="11"/>
      <c r="AMF122" s="11"/>
      <c r="AMG122" s="11"/>
      <c r="AMH122" s="11"/>
      <c r="AMI122" s="11"/>
      <c r="AMJ122" s="11"/>
      <c r="AMK122" s="11"/>
      <c r="AML122" s="11"/>
      <c r="AMM122" s="11"/>
      <c r="AMN122" s="11"/>
      <c r="AMO122" s="11"/>
      <c r="AMP122" s="11"/>
      <c r="AMQ122" s="11"/>
      <c r="AMR122" s="11"/>
      <c r="AMS122" s="11"/>
      <c r="AMT122" s="11"/>
      <c r="AMU122" s="11"/>
      <c r="AMV122" s="11"/>
      <c r="AMW122" s="11"/>
      <c r="AMX122" s="11"/>
      <c r="AMY122" s="11"/>
      <c r="AMZ122" s="11"/>
      <c r="ANA122" s="11"/>
      <c r="ANB122" s="11"/>
      <c r="ANC122" s="11"/>
      <c r="AND122" s="11"/>
      <c r="ANE122" s="11"/>
      <c r="ANF122" s="11"/>
      <c r="ANG122" s="11"/>
      <c r="ANH122" s="11"/>
      <c r="ANI122" s="11"/>
      <c r="ANJ122" s="11"/>
      <c r="ANK122" s="11"/>
      <c r="ANL122" s="11"/>
      <c r="ANM122" s="11"/>
      <c r="ANN122" s="11"/>
      <c r="ANO122" s="11"/>
      <c r="ANP122" s="11"/>
      <c r="ANQ122" s="11"/>
      <c r="ANR122" s="11"/>
      <c r="ANS122" s="11"/>
      <c r="ANT122" s="11"/>
      <c r="ANU122" s="11"/>
      <c r="ANV122" s="11"/>
      <c r="ANW122" s="11"/>
      <c r="ANX122" s="11"/>
      <c r="ANY122" s="11"/>
      <c r="ANZ122" s="11"/>
      <c r="AOA122" s="11"/>
      <c r="AOB122" s="11"/>
      <c r="AOC122" s="11"/>
      <c r="AOD122" s="11"/>
      <c r="AOE122" s="11"/>
      <c r="AOF122" s="11"/>
      <c r="AOG122" s="11"/>
      <c r="AOH122" s="11"/>
      <c r="AOI122" s="11"/>
      <c r="AOJ122" s="11"/>
      <c r="AOK122" s="11"/>
      <c r="AOL122" s="11"/>
      <c r="AOM122" s="11"/>
      <c r="AON122" s="11"/>
      <c r="AOO122" s="11"/>
      <c r="AOP122" s="11"/>
      <c r="AOQ122" s="11"/>
      <c r="AOR122" s="11"/>
      <c r="AOS122" s="11"/>
      <c r="AOT122" s="11"/>
      <c r="AOU122" s="11"/>
      <c r="AOV122" s="11"/>
      <c r="AOW122" s="11"/>
      <c r="AOX122" s="11"/>
      <c r="AOY122" s="11"/>
      <c r="AOZ122" s="11"/>
      <c r="APA122" s="11"/>
      <c r="APB122" s="11"/>
      <c r="APC122" s="11"/>
      <c r="APD122" s="11"/>
      <c r="APE122" s="11"/>
      <c r="APF122" s="11"/>
      <c r="APG122" s="11"/>
      <c r="APH122" s="11"/>
      <c r="API122" s="11"/>
      <c r="APJ122" s="11"/>
      <c r="APK122" s="11"/>
      <c r="APL122" s="11"/>
      <c r="APM122" s="11"/>
      <c r="APN122" s="11"/>
      <c r="APO122" s="11"/>
      <c r="APP122" s="11"/>
      <c r="APQ122" s="11"/>
      <c r="APR122" s="11"/>
      <c r="APS122" s="11"/>
      <c r="APT122" s="11"/>
      <c r="APU122" s="11"/>
      <c r="APV122" s="11"/>
      <c r="APW122" s="11"/>
      <c r="APX122" s="11"/>
      <c r="APY122" s="11"/>
      <c r="APZ122" s="11"/>
      <c r="AQA122" s="11"/>
      <c r="AQB122" s="11"/>
      <c r="AQC122" s="11"/>
      <c r="AQD122" s="11"/>
      <c r="AQE122" s="11"/>
      <c r="AQF122" s="11"/>
      <c r="AQG122" s="11"/>
      <c r="AQH122" s="11"/>
      <c r="AQI122" s="11"/>
      <c r="AQJ122" s="11"/>
      <c r="AQK122" s="11"/>
      <c r="AQL122" s="11"/>
      <c r="AQM122" s="11"/>
      <c r="AQN122" s="11"/>
      <c r="AQO122" s="11"/>
      <c r="AQP122" s="11"/>
      <c r="AQQ122" s="11"/>
      <c r="AQR122" s="11"/>
      <c r="AQS122" s="11"/>
      <c r="AQT122" s="11"/>
      <c r="AQU122" s="11"/>
      <c r="AQV122" s="11"/>
      <c r="AQW122" s="11"/>
      <c r="AQX122" s="11"/>
      <c r="AQY122" s="11"/>
      <c r="AQZ122" s="11"/>
      <c r="ARA122" s="11"/>
      <c r="ARB122" s="11"/>
      <c r="ARC122" s="11"/>
      <c r="ARD122" s="11"/>
      <c r="ARE122" s="11"/>
      <c r="ARF122" s="11"/>
      <c r="ARG122" s="11"/>
      <c r="ARH122" s="11"/>
      <c r="ARI122" s="11"/>
      <c r="ARJ122" s="11"/>
      <c r="ARK122" s="11"/>
      <c r="ARL122" s="11"/>
      <c r="ARM122" s="11"/>
      <c r="ARN122" s="11"/>
      <c r="ARO122" s="11"/>
      <c r="ARP122" s="11"/>
      <c r="ARQ122" s="11"/>
      <c r="ARR122" s="11"/>
      <c r="ARS122" s="11"/>
      <c r="ART122" s="11"/>
      <c r="ARU122" s="11"/>
      <c r="ARV122" s="11"/>
      <c r="ARW122" s="11"/>
      <c r="ARX122" s="11"/>
      <c r="ARY122" s="11"/>
      <c r="ARZ122" s="11"/>
      <c r="ASA122" s="11"/>
      <c r="ASB122" s="11"/>
      <c r="ASC122" s="11"/>
      <c r="ASD122" s="11"/>
      <c r="ASE122" s="11"/>
      <c r="ASF122" s="11"/>
      <c r="ASG122" s="11"/>
      <c r="ASH122" s="11"/>
      <c r="ASI122" s="11"/>
      <c r="ASJ122" s="11"/>
      <c r="ASK122" s="11"/>
      <c r="ASL122" s="11"/>
      <c r="ASM122" s="11"/>
      <c r="ASN122" s="11"/>
      <c r="ASO122" s="11"/>
      <c r="ASP122" s="11"/>
      <c r="ASQ122" s="11"/>
      <c r="ASR122" s="11"/>
      <c r="ASS122" s="11"/>
      <c r="AST122" s="11"/>
      <c r="ASU122" s="11"/>
      <c r="ASV122" s="11"/>
      <c r="ASW122" s="11"/>
      <c r="ASX122" s="11"/>
      <c r="ASY122" s="11"/>
      <c r="ASZ122" s="11"/>
      <c r="ATA122" s="11"/>
      <c r="ATB122" s="11"/>
      <c r="ATC122" s="11"/>
      <c r="ATD122" s="11"/>
      <c r="ATE122" s="11"/>
      <c r="ATF122" s="11"/>
      <c r="ATG122" s="11"/>
      <c r="ATH122" s="11"/>
      <c r="ATI122" s="11"/>
      <c r="ATJ122" s="11"/>
      <c r="ATK122" s="11"/>
      <c r="ATL122" s="11"/>
      <c r="ATM122" s="11"/>
      <c r="ATN122" s="11"/>
      <c r="ATO122" s="11"/>
      <c r="ATP122" s="11"/>
      <c r="ATQ122" s="11"/>
      <c r="ATR122" s="11"/>
      <c r="ATS122" s="11"/>
      <c r="ATT122" s="11"/>
      <c r="ATU122" s="11"/>
      <c r="ATV122" s="11"/>
      <c r="ATW122" s="11"/>
      <c r="ATX122" s="11"/>
      <c r="ATY122" s="11"/>
      <c r="ATZ122" s="11"/>
      <c r="AUA122" s="11"/>
      <c r="AUB122" s="11"/>
      <c r="AUC122" s="11"/>
      <c r="AUD122" s="11"/>
      <c r="AUE122" s="11"/>
      <c r="AUF122" s="11"/>
      <c r="AUG122" s="11"/>
      <c r="AUH122" s="11"/>
      <c r="AUI122" s="11"/>
      <c r="AUJ122" s="11"/>
      <c r="AUK122" s="11"/>
      <c r="AUL122" s="11"/>
      <c r="AUM122" s="11"/>
      <c r="AUN122" s="11"/>
      <c r="AUO122" s="11"/>
      <c r="AUP122" s="11"/>
      <c r="AUQ122" s="11"/>
      <c r="AUR122" s="11"/>
      <c r="AUS122" s="11"/>
      <c r="AUT122" s="11"/>
      <c r="AUU122" s="11"/>
      <c r="AUV122" s="11"/>
      <c r="AUW122" s="11"/>
      <c r="AUX122" s="11"/>
      <c r="AUY122" s="11"/>
      <c r="AUZ122" s="11"/>
      <c r="AVA122" s="11"/>
      <c r="AVB122" s="11"/>
      <c r="AVC122" s="11"/>
      <c r="AVD122" s="11"/>
      <c r="AVE122" s="11"/>
      <c r="AVF122" s="11"/>
      <c r="AVG122" s="11"/>
      <c r="AVH122" s="11"/>
      <c r="AVI122" s="11"/>
      <c r="AVJ122" s="11"/>
      <c r="AVK122" s="11"/>
      <c r="AVL122" s="11"/>
      <c r="AVM122" s="11"/>
      <c r="AVN122" s="11"/>
      <c r="AVO122" s="11"/>
      <c r="AVP122" s="11"/>
      <c r="AVQ122" s="11"/>
      <c r="AVR122" s="11"/>
      <c r="AVS122" s="11"/>
      <c r="AVT122" s="11"/>
      <c r="AVU122" s="11"/>
      <c r="AVV122" s="11"/>
      <c r="AVW122" s="11"/>
      <c r="AVX122" s="11"/>
      <c r="AVY122" s="11"/>
      <c r="AVZ122" s="11"/>
      <c r="AWA122" s="11"/>
      <c r="AWB122" s="11"/>
      <c r="AWC122" s="11"/>
      <c r="AWD122" s="11"/>
      <c r="AWE122" s="11"/>
      <c r="AWF122" s="11"/>
      <c r="AWG122" s="11"/>
      <c r="AWH122" s="11"/>
      <c r="AWI122" s="11"/>
      <c r="AWJ122" s="11"/>
      <c r="AWK122" s="11"/>
      <c r="AWL122" s="11"/>
      <c r="AWM122" s="11"/>
      <c r="AWN122" s="11"/>
      <c r="AWO122" s="11"/>
      <c r="AWP122" s="11"/>
      <c r="AWQ122" s="11"/>
      <c r="AWR122" s="11"/>
      <c r="AWS122" s="11"/>
      <c r="AWT122" s="11"/>
      <c r="AWU122" s="11"/>
      <c r="AWV122" s="11"/>
      <c r="AWW122" s="11"/>
      <c r="AWX122" s="11"/>
      <c r="AWY122" s="11"/>
      <c r="AWZ122" s="11"/>
      <c r="AXA122" s="11"/>
      <c r="AXB122" s="11"/>
      <c r="AXC122" s="11"/>
      <c r="AXD122" s="11"/>
      <c r="AXE122" s="11"/>
      <c r="AXF122" s="11"/>
      <c r="AXG122" s="11"/>
      <c r="AXH122" s="11"/>
      <c r="AXI122" s="11"/>
      <c r="AXJ122" s="11"/>
      <c r="AXK122" s="11"/>
      <c r="AXL122" s="11"/>
      <c r="AXM122" s="11"/>
      <c r="AXN122" s="11"/>
      <c r="AXO122" s="11"/>
      <c r="AXP122" s="11"/>
      <c r="AXQ122" s="11"/>
      <c r="AXR122" s="11"/>
      <c r="AXS122" s="11"/>
      <c r="AXT122" s="11"/>
      <c r="AXU122" s="11"/>
      <c r="AXV122" s="11"/>
      <c r="AXW122" s="11"/>
      <c r="AXX122" s="11"/>
      <c r="AXY122" s="11"/>
      <c r="AXZ122" s="11"/>
      <c r="AYA122" s="11"/>
      <c r="AYB122" s="11"/>
      <c r="AYC122" s="11"/>
      <c r="AYD122" s="11"/>
      <c r="AYE122" s="11"/>
      <c r="AYF122" s="11"/>
      <c r="AYG122" s="11"/>
      <c r="AYH122" s="11"/>
      <c r="AYI122" s="11"/>
      <c r="AYJ122" s="11"/>
      <c r="AYK122" s="11"/>
      <c r="AYL122" s="11"/>
      <c r="AYM122" s="11"/>
      <c r="AYN122" s="11"/>
      <c r="AYO122" s="11"/>
      <c r="AYP122" s="11"/>
      <c r="AYQ122" s="11"/>
      <c r="AYR122" s="11"/>
      <c r="AYS122" s="11"/>
      <c r="AYT122" s="11"/>
      <c r="AYU122" s="11"/>
      <c r="AYV122" s="11"/>
      <c r="AYW122" s="11"/>
      <c r="AYX122" s="11"/>
      <c r="AYY122" s="11"/>
      <c r="AYZ122" s="11"/>
      <c r="AZA122" s="11"/>
      <c r="AZB122" s="11"/>
      <c r="AZC122" s="11"/>
      <c r="AZD122" s="11"/>
      <c r="AZE122" s="11"/>
      <c r="AZF122" s="11"/>
      <c r="AZG122" s="11"/>
      <c r="AZH122" s="11"/>
      <c r="AZI122" s="11"/>
      <c r="AZJ122" s="11"/>
      <c r="AZK122" s="11"/>
      <c r="AZL122" s="11"/>
      <c r="AZM122" s="11"/>
      <c r="AZN122" s="11"/>
      <c r="AZO122" s="11"/>
      <c r="AZP122" s="11"/>
      <c r="AZQ122" s="11"/>
      <c r="AZR122" s="11"/>
      <c r="AZS122" s="11"/>
      <c r="AZT122" s="11"/>
      <c r="AZU122" s="11"/>
      <c r="AZV122" s="11"/>
      <c r="AZW122" s="11"/>
      <c r="AZX122" s="11"/>
      <c r="AZY122" s="11"/>
      <c r="AZZ122" s="11"/>
      <c r="BAA122" s="11"/>
      <c r="BAB122" s="11"/>
      <c r="BAC122" s="11"/>
      <c r="BAD122" s="11"/>
      <c r="BAE122" s="11"/>
      <c r="BAF122" s="11"/>
      <c r="BAG122" s="11"/>
      <c r="BAH122" s="11"/>
      <c r="BAI122" s="11"/>
      <c r="BAJ122" s="11"/>
      <c r="BAK122" s="11"/>
      <c r="BAL122" s="11"/>
      <c r="BAM122" s="11"/>
      <c r="BAN122" s="11"/>
      <c r="BAO122" s="11"/>
      <c r="BAP122" s="11"/>
      <c r="BAQ122" s="11"/>
      <c r="BAR122" s="11"/>
      <c r="BAS122" s="11"/>
      <c r="BAT122" s="11"/>
      <c r="BAU122" s="11"/>
      <c r="BAV122" s="11"/>
      <c r="BAW122" s="11"/>
      <c r="BAX122" s="11"/>
      <c r="BAY122" s="11"/>
      <c r="BAZ122" s="11"/>
      <c r="BBA122" s="11"/>
      <c r="BBB122" s="11"/>
      <c r="BBC122" s="11"/>
      <c r="BBD122" s="11"/>
      <c r="BBE122" s="11"/>
      <c r="BBF122" s="11"/>
      <c r="BBG122" s="11"/>
      <c r="BBH122" s="11"/>
      <c r="BBI122" s="11"/>
      <c r="BBJ122" s="11"/>
      <c r="BBK122" s="11"/>
      <c r="BBL122" s="11"/>
      <c r="BBM122" s="11"/>
      <c r="BBN122" s="11"/>
      <c r="BBO122" s="11"/>
      <c r="BBP122" s="11"/>
      <c r="BBQ122" s="11"/>
      <c r="BBR122" s="11"/>
      <c r="BBS122" s="11"/>
      <c r="BBT122" s="11"/>
      <c r="BBU122" s="11"/>
      <c r="BBV122" s="11"/>
      <c r="BBW122" s="11"/>
      <c r="BBX122" s="11"/>
      <c r="BBY122" s="11"/>
      <c r="BBZ122" s="11"/>
      <c r="BCA122" s="11"/>
      <c r="BCB122" s="11"/>
      <c r="BCC122" s="11"/>
      <c r="BCD122" s="11"/>
      <c r="BCE122" s="11"/>
      <c r="BCF122" s="11"/>
      <c r="BCG122" s="11"/>
      <c r="BCH122" s="11"/>
      <c r="BCI122" s="11"/>
      <c r="BCJ122" s="11"/>
      <c r="BCK122" s="11"/>
      <c r="BCL122" s="11"/>
      <c r="BCM122" s="11"/>
      <c r="BCN122" s="11"/>
      <c r="BCO122" s="11"/>
      <c r="BCP122" s="11"/>
      <c r="BCQ122" s="11"/>
      <c r="BCR122" s="11"/>
      <c r="BCS122" s="11"/>
      <c r="BCT122" s="11"/>
      <c r="BCU122" s="11"/>
      <c r="BCV122" s="11"/>
      <c r="BCW122" s="11"/>
      <c r="BCX122" s="11"/>
      <c r="BCY122" s="11"/>
      <c r="BCZ122" s="11"/>
      <c r="BDA122" s="11"/>
      <c r="BDB122" s="11"/>
      <c r="BDC122" s="11"/>
      <c r="BDD122" s="11"/>
      <c r="BDE122" s="11"/>
      <c r="BDF122" s="11"/>
      <c r="BDG122" s="11"/>
      <c r="BDH122" s="11"/>
      <c r="BDI122" s="11"/>
      <c r="BDJ122" s="11"/>
      <c r="BDK122" s="11"/>
      <c r="BDL122" s="11"/>
      <c r="BDM122" s="11"/>
      <c r="BDN122" s="11"/>
      <c r="BDO122" s="11"/>
      <c r="BDP122" s="11"/>
      <c r="BDQ122" s="11"/>
      <c r="BDR122" s="11"/>
      <c r="BDS122" s="11"/>
      <c r="BDT122" s="11"/>
      <c r="BDU122" s="11"/>
      <c r="BDV122" s="11"/>
      <c r="BDW122" s="11"/>
      <c r="BDX122" s="11"/>
      <c r="BDY122" s="11"/>
      <c r="BDZ122" s="11"/>
      <c r="BEA122" s="11"/>
      <c r="BEB122" s="11"/>
      <c r="BEC122" s="11"/>
      <c r="BED122" s="11"/>
      <c r="BEE122" s="11"/>
      <c r="BEF122" s="11"/>
      <c r="BEG122" s="11"/>
      <c r="BEH122" s="11"/>
      <c r="BEI122" s="11"/>
      <c r="BEJ122" s="11"/>
      <c r="BEK122" s="11"/>
      <c r="BEL122" s="11"/>
      <c r="BEM122" s="11"/>
      <c r="BEN122" s="11"/>
      <c r="BEO122" s="11"/>
      <c r="BEP122" s="11"/>
      <c r="BEQ122" s="11"/>
      <c r="BER122" s="11"/>
      <c r="BES122" s="11"/>
      <c r="BET122" s="11"/>
      <c r="BEU122" s="11"/>
      <c r="BEV122" s="11"/>
      <c r="BEW122" s="11"/>
      <c r="BEX122" s="11"/>
      <c r="BEY122" s="11"/>
      <c r="BEZ122" s="11"/>
      <c r="BFA122" s="11"/>
      <c r="BFB122" s="11"/>
      <c r="BFC122" s="11"/>
      <c r="BFD122" s="11"/>
      <c r="BFE122" s="11"/>
      <c r="BFF122" s="11"/>
      <c r="BFG122" s="11"/>
      <c r="BFH122" s="11"/>
      <c r="BFI122" s="11"/>
      <c r="BFJ122" s="11"/>
      <c r="BFK122" s="11"/>
      <c r="BFL122" s="11"/>
      <c r="BFM122" s="11"/>
      <c r="BFN122" s="11"/>
      <c r="BFO122" s="11"/>
      <c r="BFP122" s="11"/>
      <c r="BFQ122" s="11"/>
      <c r="BFR122" s="11"/>
      <c r="BFS122" s="11"/>
      <c r="BFT122" s="11"/>
      <c r="BFU122" s="11"/>
      <c r="BFV122" s="11"/>
      <c r="BFW122" s="11"/>
      <c r="BFX122" s="11"/>
      <c r="BFY122" s="11"/>
      <c r="BFZ122" s="11"/>
      <c r="BGA122" s="11"/>
      <c r="BGB122" s="11"/>
      <c r="BGC122" s="11"/>
      <c r="BGD122" s="11"/>
      <c r="BGE122" s="11"/>
      <c r="BGF122" s="11"/>
      <c r="BGG122" s="11"/>
      <c r="BGH122" s="11"/>
      <c r="BGI122" s="11"/>
      <c r="BGJ122" s="11"/>
      <c r="BGK122" s="11"/>
      <c r="BGL122" s="11"/>
      <c r="BGM122" s="11"/>
      <c r="BGN122" s="11"/>
      <c r="BGO122" s="11"/>
      <c r="BGP122" s="11"/>
      <c r="BGQ122" s="11"/>
      <c r="BGR122" s="11"/>
      <c r="BGS122" s="11"/>
      <c r="BGT122" s="11"/>
      <c r="BGU122" s="11"/>
      <c r="BGV122" s="11"/>
      <c r="BGW122" s="11"/>
      <c r="BGX122" s="11"/>
      <c r="BGY122" s="11"/>
      <c r="BGZ122" s="11"/>
    </row>
    <row r="123" spans="1:1589" s="22" customFormat="1" ht="44.25" customHeight="1">
      <c r="A123" s="169"/>
      <c r="B123" s="49"/>
      <c r="C123" s="315"/>
      <c r="D123" s="261"/>
      <c r="E123" s="193">
        <v>43466</v>
      </c>
      <c r="F123" s="193">
        <v>43830</v>
      </c>
      <c r="G123" s="93" t="s">
        <v>234</v>
      </c>
      <c r="H123" s="119"/>
      <c r="I123" s="307">
        <v>14043000</v>
      </c>
      <c r="J123" s="307">
        <v>4410886</v>
      </c>
      <c r="K123" s="117"/>
      <c r="L123" s="115"/>
      <c r="M123" s="177">
        <v>14042999.1</v>
      </c>
      <c r="N123" s="125">
        <v>4410811.12</v>
      </c>
      <c r="O123" s="115"/>
      <c r="P123" s="115"/>
      <c r="Q123" s="125">
        <v>14042999.1</v>
      </c>
      <c r="R123" s="125">
        <v>4410811.12</v>
      </c>
      <c r="S123" s="115"/>
      <c r="T123" s="187"/>
      <c r="U123" s="187"/>
      <c r="V123" s="190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  <c r="IW123" s="11"/>
      <c r="IX123" s="11"/>
      <c r="IY123" s="11"/>
      <c r="IZ123" s="11"/>
      <c r="JA123" s="11"/>
      <c r="JB123" s="11"/>
      <c r="JC123" s="11"/>
      <c r="JD123" s="11"/>
      <c r="JE123" s="11"/>
      <c r="JF123" s="11"/>
      <c r="JG123" s="11"/>
      <c r="JH123" s="11"/>
      <c r="JI123" s="11"/>
      <c r="JJ123" s="11"/>
      <c r="JK123" s="11"/>
      <c r="JL123" s="11"/>
      <c r="JM123" s="11"/>
      <c r="JN123" s="11"/>
      <c r="JO123" s="11"/>
      <c r="JP123" s="11"/>
      <c r="JQ123" s="11"/>
      <c r="JR123" s="11"/>
      <c r="JS123" s="11"/>
      <c r="JT123" s="11"/>
      <c r="JU123" s="11"/>
      <c r="JV123" s="11"/>
      <c r="JW123" s="11"/>
      <c r="JX123" s="11"/>
      <c r="JY123" s="11"/>
      <c r="JZ123" s="11"/>
      <c r="KA123" s="11"/>
      <c r="KB123" s="11"/>
      <c r="KC123" s="11"/>
      <c r="KD123" s="11"/>
      <c r="KE123" s="11"/>
      <c r="KF123" s="11"/>
      <c r="KG123" s="11"/>
      <c r="KH123" s="11"/>
      <c r="KI123" s="11"/>
      <c r="KJ123" s="11"/>
      <c r="KK123" s="11"/>
      <c r="KL123" s="11"/>
      <c r="KM123" s="11"/>
      <c r="KN123" s="11"/>
      <c r="KO123" s="11"/>
      <c r="KP123" s="11"/>
      <c r="KQ123" s="11"/>
      <c r="KR123" s="11"/>
      <c r="KS123" s="11"/>
      <c r="KT123" s="11"/>
      <c r="KU123" s="11"/>
      <c r="KV123" s="11"/>
      <c r="KW123" s="11"/>
      <c r="KX123" s="11"/>
      <c r="KY123" s="11"/>
      <c r="KZ123" s="11"/>
      <c r="LA123" s="11"/>
      <c r="LB123" s="11"/>
      <c r="LC123" s="11"/>
      <c r="LD123" s="11"/>
      <c r="LE123" s="11"/>
      <c r="LF123" s="11"/>
      <c r="LG123" s="11"/>
      <c r="LH123" s="11"/>
      <c r="LI123" s="11"/>
      <c r="LJ123" s="11"/>
      <c r="LK123" s="11"/>
      <c r="LL123" s="11"/>
      <c r="LM123" s="11"/>
      <c r="LN123" s="11"/>
      <c r="LO123" s="11"/>
      <c r="LP123" s="11"/>
      <c r="LQ123" s="11"/>
      <c r="LR123" s="11"/>
      <c r="LS123" s="11"/>
      <c r="LT123" s="11"/>
      <c r="LU123" s="11"/>
      <c r="LV123" s="11"/>
      <c r="LW123" s="11"/>
      <c r="LX123" s="11"/>
      <c r="LY123" s="11"/>
      <c r="LZ123" s="11"/>
      <c r="MA123" s="11"/>
      <c r="MB123" s="11"/>
      <c r="MC123" s="11"/>
      <c r="MD123" s="11"/>
      <c r="ME123" s="11"/>
      <c r="MF123" s="11"/>
      <c r="MG123" s="11"/>
      <c r="MH123" s="11"/>
      <c r="MI123" s="11"/>
      <c r="MJ123" s="11"/>
      <c r="MK123" s="11"/>
      <c r="ML123" s="11"/>
      <c r="MM123" s="11"/>
      <c r="MN123" s="11"/>
      <c r="MO123" s="11"/>
      <c r="MP123" s="11"/>
      <c r="MQ123" s="11"/>
      <c r="MR123" s="11"/>
      <c r="MS123" s="11"/>
      <c r="MT123" s="11"/>
      <c r="MU123" s="11"/>
      <c r="MV123" s="11"/>
      <c r="MW123" s="11"/>
      <c r="MX123" s="11"/>
      <c r="MY123" s="11"/>
      <c r="MZ123" s="11"/>
      <c r="NA123" s="11"/>
      <c r="NB123" s="11"/>
      <c r="NC123" s="11"/>
      <c r="ND123" s="11"/>
      <c r="NE123" s="11"/>
      <c r="NF123" s="11"/>
      <c r="NG123" s="11"/>
      <c r="NH123" s="11"/>
      <c r="NI123" s="11"/>
      <c r="NJ123" s="11"/>
      <c r="NK123" s="11"/>
      <c r="NL123" s="11"/>
      <c r="NM123" s="11"/>
      <c r="NN123" s="11"/>
      <c r="NO123" s="11"/>
      <c r="NP123" s="11"/>
      <c r="NQ123" s="11"/>
      <c r="NR123" s="11"/>
      <c r="NS123" s="11"/>
      <c r="NT123" s="11"/>
      <c r="NU123" s="11"/>
      <c r="NV123" s="11"/>
      <c r="NW123" s="11"/>
      <c r="NX123" s="11"/>
      <c r="NY123" s="11"/>
      <c r="NZ123" s="11"/>
      <c r="OA123" s="11"/>
      <c r="OB123" s="11"/>
      <c r="OC123" s="11"/>
      <c r="OD123" s="11"/>
      <c r="OE123" s="11"/>
      <c r="OF123" s="11"/>
      <c r="OG123" s="11"/>
      <c r="OH123" s="11"/>
      <c r="OI123" s="11"/>
      <c r="OJ123" s="11"/>
      <c r="OK123" s="11"/>
      <c r="OL123" s="11"/>
      <c r="OM123" s="11"/>
      <c r="ON123" s="11"/>
      <c r="OO123" s="11"/>
      <c r="OP123" s="11"/>
      <c r="OQ123" s="11"/>
      <c r="OR123" s="11"/>
      <c r="OS123" s="11"/>
      <c r="OT123" s="11"/>
      <c r="OU123" s="11"/>
      <c r="OV123" s="11"/>
      <c r="OW123" s="11"/>
      <c r="OX123" s="11"/>
      <c r="OY123" s="11"/>
      <c r="OZ123" s="11"/>
      <c r="PA123" s="11"/>
      <c r="PB123" s="11"/>
      <c r="PC123" s="11"/>
      <c r="PD123" s="11"/>
      <c r="PE123" s="11"/>
      <c r="PF123" s="11"/>
      <c r="PG123" s="11"/>
      <c r="PH123" s="11"/>
      <c r="PI123" s="11"/>
      <c r="PJ123" s="11"/>
      <c r="PK123" s="11"/>
      <c r="PL123" s="11"/>
      <c r="PM123" s="11"/>
      <c r="PN123" s="11"/>
      <c r="PO123" s="11"/>
      <c r="PP123" s="11"/>
      <c r="PQ123" s="11"/>
      <c r="PR123" s="11"/>
      <c r="PS123" s="11"/>
      <c r="PT123" s="11"/>
      <c r="PU123" s="11"/>
      <c r="PV123" s="11"/>
      <c r="PW123" s="11"/>
      <c r="PX123" s="11"/>
      <c r="PY123" s="11"/>
      <c r="PZ123" s="11"/>
      <c r="QA123" s="11"/>
      <c r="QB123" s="11"/>
      <c r="QC123" s="11"/>
      <c r="QD123" s="11"/>
      <c r="QE123" s="11"/>
      <c r="QF123" s="11"/>
      <c r="QG123" s="11"/>
      <c r="QH123" s="11"/>
      <c r="QI123" s="11"/>
      <c r="QJ123" s="11"/>
      <c r="QK123" s="11"/>
      <c r="QL123" s="11"/>
      <c r="QM123" s="11"/>
      <c r="QN123" s="11"/>
      <c r="QO123" s="11"/>
      <c r="QP123" s="11"/>
      <c r="QQ123" s="11"/>
      <c r="QR123" s="11"/>
      <c r="QS123" s="11"/>
      <c r="QT123" s="11"/>
      <c r="QU123" s="11"/>
      <c r="QV123" s="11"/>
      <c r="QW123" s="11"/>
      <c r="QX123" s="11"/>
      <c r="QY123" s="11"/>
      <c r="QZ123" s="11"/>
      <c r="RA123" s="11"/>
      <c r="RB123" s="11"/>
      <c r="RC123" s="11"/>
      <c r="RD123" s="11"/>
      <c r="RE123" s="11"/>
      <c r="RF123" s="11"/>
      <c r="RG123" s="11"/>
      <c r="RH123" s="11"/>
      <c r="RI123" s="11"/>
      <c r="RJ123" s="11"/>
      <c r="RK123" s="11"/>
      <c r="RL123" s="11"/>
      <c r="RM123" s="11"/>
      <c r="RN123" s="11"/>
      <c r="RO123" s="11"/>
      <c r="RP123" s="11"/>
      <c r="RQ123" s="11"/>
      <c r="RR123" s="11"/>
      <c r="RS123" s="11"/>
      <c r="RT123" s="11"/>
      <c r="RU123" s="11"/>
      <c r="RV123" s="11"/>
      <c r="RW123" s="11"/>
      <c r="RX123" s="11"/>
      <c r="RY123" s="11"/>
      <c r="RZ123" s="11"/>
      <c r="SA123" s="11"/>
      <c r="SB123" s="11"/>
      <c r="SC123" s="11"/>
      <c r="SD123" s="11"/>
      <c r="SE123" s="11"/>
      <c r="SF123" s="11"/>
      <c r="SG123" s="11"/>
      <c r="SH123" s="11"/>
      <c r="SI123" s="11"/>
      <c r="SJ123" s="11"/>
      <c r="SK123" s="11"/>
      <c r="SL123" s="11"/>
      <c r="SM123" s="11"/>
      <c r="SN123" s="11"/>
      <c r="SO123" s="11"/>
      <c r="SP123" s="11"/>
      <c r="SQ123" s="11"/>
      <c r="SR123" s="11"/>
      <c r="SS123" s="11"/>
      <c r="ST123" s="11"/>
      <c r="SU123" s="11"/>
      <c r="SV123" s="11"/>
      <c r="SW123" s="11"/>
      <c r="SX123" s="11"/>
      <c r="SY123" s="11"/>
      <c r="SZ123" s="11"/>
      <c r="TA123" s="11"/>
      <c r="TB123" s="11"/>
      <c r="TC123" s="11"/>
      <c r="TD123" s="11"/>
      <c r="TE123" s="11"/>
      <c r="TF123" s="11"/>
      <c r="TG123" s="11"/>
      <c r="TH123" s="11"/>
      <c r="TI123" s="11"/>
      <c r="TJ123" s="11"/>
      <c r="TK123" s="11"/>
      <c r="TL123" s="11"/>
      <c r="TM123" s="11"/>
      <c r="TN123" s="11"/>
      <c r="TO123" s="11"/>
      <c r="TP123" s="11"/>
      <c r="TQ123" s="11"/>
      <c r="TR123" s="11"/>
      <c r="TS123" s="11"/>
      <c r="TT123" s="11"/>
      <c r="TU123" s="11"/>
      <c r="TV123" s="11"/>
      <c r="TW123" s="11"/>
      <c r="TX123" s="11"/>
      <c r="TY123" s="11"/>
      <c r="TZ123" s="11"/>
      <c r="UA123" s="11"/>
      <c r="UB123" s="11"/>
      <c r="UC123" s="11"/>
      <c r="UD123" s="11"/>
      <c r="UE123" s="11"/>
      <c r="UF123" s="11"/>
      <c r="UG123" s="11"/>
      <c r="UH123" s="11"/>
      <c r="UI123" s="11"/>
      <c r="UJ123" s="11"/>
      <c r="UK123" s="11"/>
      <c r="UL123" s="11"/>
      <c r="UM123" s="11"/>
      <c r="UN123" s="11"/>
      <c r="UO123" s="11"/>
      <c r="UP123" s="11"/>
      <c r="UQ123" s="11"/>
      <c r="UR123" s="11"/>
      <c r="US123" s="11"/>
      <c r="UT123" s="11"/>
      <c r="UU123" s="11"/>
      <c r="UV123" s="11"/>
      <c r="UW123" s="11"/>
      <c r="UX123" s="11"/>
      <c r="UY123" s="11"/>
      <c r="UZ123" s="11"/>
      <c r="VA123" s="11"/>
      <c r="VB123" s="11"/>
      <c r="VC123" s="11"/>
      <c r="VD123" s="11"/>
      <c r="VE123" s="11"/>
      <c r="VF123" s="11"/>
      <c r="VG123" s="11"/>
      <c r="VH123" s="11"/>
      <c r="VI123" s="11"/>
      <c r="VJ123" s="11"/>
      <c r="VK123" s="11"/>
      <c r="VL123" s="11"/>
      <c r="VM123" s="11"/>
      <c r="VN123" s="11"/>
      <c r="VO123" s="11"/>
      <c r="VP123" s="11"/>
      <c r="VQ123" s="11"/>
      <c r="VR123" s="11"/>
      <c r="VS123" s="11"/>
      <c r="VT123" s="11"/>
      <c r="VU123" s="11"/>
      <c r="VV123" s="11"/>
      <c r="VW123" s="11"/>
      <c r="VX123" s="11"/>
      <c r="VY123" s="11"/>
      <c r="VZ123" s="11"/>
      <c r="WA123" s="11"/>
      <c r="WB123" s="11"/>
      <c r="WC123" s="11"/>
      <c r="WD123" s="11"/>
      <c r="WE123" s="11"/>
      <c r="WF123" s="11"/>
      <c r="WG123" s="11"/>
      <c r="WH123" s="11"/>
      <c r="WI123" s="11"/>
      <c r="WJ123" s="11"/>
      <c r="WK123" s="11"/>
      <c r="WL123" s="11"/>
      <c r="WM123" s="11"/>
      <c r="WN123" s="11"/>
      <c r="WO123" s="11"/>
      <c r="WP123" s="11"/>
      <c r="WQ123" s="11"/>
      <c r="WR123" s="11"/>
      <c r="WS123" s="11"/>
      <c r="WT123" s="11"/>
      <c r="WU123" s="11"/>
      <c r="WV123" s="11"/>
      <c r="WW123" s="11"/>
      <c r="WX123" s="11"/>
      <c r="WY123" s="11"/>
      <c r="WZ123" s="11"/>
      <c r="XA123" s="11"/>
      <c r="XB123" s="11"/>
      <c r="XC123" s="11"/>
      <c r="XD123" s="11"/>
      <c r="XE123" s="11"/>
      <c r="XF123" s="11"/>
      <c r="XG123" s="11"/>
      <c r="XH123" s="11"/>
      <c r="XI123" s="11"/>
      <c r="XJ123" s="11"/>
      <c r="XK123" s="11"/>
      <c r="XL123" s="11"/>
      <c r="XM123" s="11"/>
      <c r="XN123" s="11"/>
      <c r="XO123" s="11"/>
      <c r="XP123" s="11"/>
      <c r="XQ123" s="11"/>
      <c r="XR123" s="11"/>
      <c r="XS123" s="11"/>
      <c r="XT123" s="11"/>
      <c r="XU123" s="11"/>
      <c r="XV123" s="11"/>
      <c r="XW123" s="11"/>
      <c r="XX123" s="11"/>
      <c r="XY123" s="11"/>
      <c r="XZ123" s="11"/>
      <c r="YA123" s="11"/>
      <c r="YB123" s="11"/>
      <c r="YC123" s="11"/>
      <c r="YD123" s="11"/>
      <c r="YE123" s="11"/>
      <c r="YF123" s="11"/>
      <c r="YG123" s="11"/>
      <c r="YH123" s="11"/>
      <c r="YI123" s="11"/>
      <c r="YJ123" s="11"/>
      <c r="YK123" s="11"/>
      <c r="YL123" s="11"/>
      <c r="YM123" s="11"/>
      <c r="YN123" s="11"/>
      <c r="YO123" s="11"/>
      <c r="YP123" s="11"/>
      <c r="YQ123" s="11"/>
      <c r="YR123" s="11"/>
      <c r="YS123" s="11"/>
      <c r="YT123" s="11"/>
      <c r="YU123" s="11"/>
      <c r="YV123" s="11"/>
      <c r="YW123" s="11"/>
      <c r="YX123" s="11"/>
      <c r="YY123" s="11"/>
      <c r="YZ123" s="11"/>
      <c r="ZA123" s="11"/>
      <c r="ZB123" s="11"/>
      <c r="ZC123" s="11"/>
      <c r="ZD123" s="11"/>
      <c r="ZE123" s="11"/>
      <c r="ZF123" s="11"/>
      <c r="ZG123" s="11"/>
      <c r="ZH123" s="11"/>
      <c r="ZI123" s="11"/>
      <c r="ZJ123" s="11"/>
      <c r="ZK123" s="11"/>
      <c r="ZL123" s="11"/>
      <c r="ZM123" s="11"/>
      <c r="ZN123" s="11"/>
      <c r="ZO123" s="11"/>
      <c r="ZP123" s="11"/>
      <c r="ZQ123" s="11"/>
      <c r="ZR123" s="11"/>
      <c r="ZS123" s="11"/>
      <c r="ZT123" s="11"/>
      <c r="ZU123" s="11"/>
      <c r="ZV123" s="11"/>
      <c r="ZW123" s="11"/>
      <c r="ZX123" s="11"/>
      <c r="ZY123" s="11"/>
      <c r="ZZ123" s="11"/>
      <c r="AAA123" s="11"/>
      <c r="AAB123" s="11"/>
      <c r="AAC123" s="11"/>
      <c r="AAD123" s="11"/>
      <c r="AAE123" s="11"/>
      <c r="AAF123" s="11"/>
      <c r="AAG123" s="11"/>
      <c r="AAH123" s="11"/>
      <c r="AAI123" s="11"/>
      <c r="AAJ123" s="11"/>
      <c r="AAK123" s="11"/>
      <c r="AAL123" s="11"/>
      <c r="AAM123" s="11"/>
      <c r="AAN123" s="11"/>
      <c r="AAO123" s="11"/>
      <c r="AAP123" s="11"/>
      <c r="AAQ123" s="11"/>
      <c r="AAR123" s="11"/>
      <c r="AAS123" s="11"/>
      <c r="AAT123" s="11"/>
      <c r="AAU123" s="11"/>
      <c r="AAV123" s="11"/>
      <c r="AAW123" s="11"/>
      <c r="AAX123" s="11"/>
      <c r="AAY123" s="11"/>
      <c r="AAZ123" s="11"/>
      <c r="ABA123" s="11"/>
      <c r="ABB123" s="11"/>
      <c r="ABC123" s="11"/>
      <c r="ABD123" s="11"/>
      <c r="ABE123" s="11"/>
      <c r="ABF123" s="11"/>
      <c r="ABG123" s="11"/>
      <c r="ABH123" s="11"/>
      <c r="ABI123" s="11"/>
      <c r="ABJ123" s="11"/>
      <c r="ABK123" s="11"/>
      <c r="ABL123" s="11"/>
      <c r="ABM123" s="11"/>
      <c r="ABN123" s="11"/>
      <c r="ABO123" s="11"/>
      <c r="ABP123" s="11"/>
      <c r="ABQ123" s="11"/>
      <c r="ABR123" s="11"/>
      <c r="ABS123" s="11"/>
      <c r="ABT123" s="11"/>
      <c r="ABU123" s="11"/>
      <c r="ABV123" s="11"/>
      <c r="ABW123" s="11"/>
      <c r="ABX123" s="11"/>
      <c r="ABY123" s="11"/>
      <c r="ABZ123" s="11"/>
      <c r="ACA123" s="11"/>
      <c r="ACB123" s="11"/>
      <c r="ACC123" s="11"/>
      <c r="ACD123" s="11"/>
      <c r="ACE123" s="11"/>
      <c r="ACF123" s="11"/>
      <c r="ACG123" s="11"/>
      <c r="ACH123" s="11"/>
      <c r="ACI123" s="11"/>
      <c r="ACJ123" s="11"/>
      <c r="ACK123" s="11"/>
      <c r="ACL123" s="11"/>
      <c r="ACM123" s="11"/>
      <c r="ACN123" s="11"/>
      <c r="ACO123" s="11"/>
      <c r="ACP123" s="11"/>
      <c r="ACQ123" s="11"/>
      <c r="ACR123" s="11"/>
      <c r="ACS123" s="11"/>
      <c r="ACT123" s="11"/>
      <c r="ACU123" s="11"/>
      <c r="ACV123" s="11"/>
      <c r="ACW123" s="11"/>
      <c r="ACX123" s="11"/>
      <c r="ACY123" s="11"/>
      <c r="ACZ123" s="11"/>
      <c r="ADA123" s="11"/>
      <c r="ADB123" s="11"/>
      <c r="ADC123" s="11"/>
      <c r="ADD123" s="11"/>
      <c r="ADE123" s="11"/>
      <c r="ADF123" s="11"/>
      <c r="ADG123" s="11"/>
      <c r="ADH123" s="11"/>
      <c r="ADI123" s="11"/>
      <c r="ADJ123" s="11"/>
      <c r="ADK123" s="11"/>
      <c r="ADL123" s="11"/>
      <c r="ADM123" s="11"/>
      <c r="ADN123" s="11"/>
      <c r="ADO123" s="11"/>
      <c r="ADP123" s="11"/>
      <c r="ADQ123" s="11"/>
      <c r="ADR123" s="11"/>
      <c r="ADS123" s="11"/>
      <c r="ADT123" s="11"/>
      <c r="ADU123" s="11"/>
      <c r="ADV123" s="11"/>
      <c r="ADW123" s="11"/>
      <c r="ADX123" s="11"/>
      <c r="ADY123" s="11"/>
      <c r="ADZ123" s="11"/>
      <c r="AEA123" s="11"/>
      <c r="AEB123" s="11"/>
      <c r="AEC123" s="11"/>
      <c r="AED123" s="11"/>
      <c r="AEE123" s="11"/>
      <c r="AEF123" s="11"/>
      <c r="AEG123" s="11"/>
      <c r="AEH123" s="11"/>
      <c r="AEI123" s="11"/>
      <c r="AEJ123" s="11"/>
      <c r="AEK123" s="11"/>
      <c r="AEL123" s="11"/>
      <c r="AEM123" s="11"/>
      <c r="AEN123" s="11"/>
      <c r="AEO123" s="11"/>
      <c r="AEP123" s="11"/>
      <c r="AEQ123" s="11"/>
      <c r="AER123" s="11"/>
      <c r="AES123" s="11"/>
      <c r="AET123" s="11"/>
      <c r="AEU123" s="11"/>
      <c r="AEV123" s="11"/>
      <c r="AEW123" s="11"/>
      <c r="AEX123" s="11"/>
      <c r="AEY123" s="11"/>
      <c r="AEZ123" s="11"/>
      <c r="AFA123" s="11"/>
      <c r="AFB123" s="11"/>
      <c r="AFC123" s="11"/>
      <c r="AFD123" s="11"/>
      <c r="AFE123" s="11"/>
      <c r="AFF123" s="11"/>
      <c r="AFG123" s="11"/>
      <c r="AFH123" s="11"/>
      <c r="AFI123" s="11"/>
      <c r="AFJ123" s="11"/>
      <c r="AFK123" s="11"/>
      <c r="AFL123" s="11"/>
      <c r="AFM123" s="11"/>
      <c r="AFN123" s="11"/>
      <c r="AFO123" s="11"/>
      <c r="AFP123" s="11"/>
      <c r="AFQ123" s="11"/>
      <c r="AFR123" s="11"/>
      <c r="AFS123" s="11"/>
      <c r="AFT123" s="11"/>
      <c r="AFU123" s="11"/>
      <c r="AFV123" s="11"/>
      <c r="AFW123" s="11"/>
      <c r="AFX123" s="11"/>
      <c r="AFY123" s="11"/>
      <c r="AFZ123" s="11"/>
      <c r="AGA123" s="11"/>
      <c r="AGB123" s="11"/>
      <c r="AGC123" s="11"/>
      <c r="AGD123" s="11"/>
      <c r="AGE123" s="11"/>
      <c r="AGF123" s="11"/>
      <c r="AGG123" s="11"/>
      <c r="AGH123" s="11"/>
      <c r="AGI123" s="11"/>
      <c r="AGJ123" s="11"/>
      <c r="AGK123" s="11"/>
      <c r="AGL123" s="11"/>
      <c r="AGM123" s="11"/>
      <c r="AGN123" s="11"/>
      <c r="AGO123" s="11"/>
      <c r="AGP123" s="11"/>
      <c r="AGQ123" s="11"/>
      <c r="AGR123" s="11"/>
      <c r="AGS123" s="11"/>
      <c r="AGT123" s="11"/>
      <c r="AGU123" s="11"/>
      <c r="AGV123" s="11"/>
      <c r="AGW123" s="11"/>
      <c r="AGX123" s="11"/>
      <c r="AGY123" s="11"/>
      <c r="AGZ123" s="11"/>
      <c r="AHA123" s="11"/>
      <c r="AHB123" s="11"/>
      <c r="AHC123" s="11"/>
      <c r="AHD123" s="11"/>
      <c r="AHE123" s="11"/>
      <c r="AHF123" s="11"/>
      <c r="AHG123" s="11"/>
      <c r="AHH123" s="11"/>
      <c r="AHI123" s="11"/>
      <c r="AHJ123" s="11"/>
      <c r="AHK123" s="11"/>
      <c r="AHL123" s="11"/>
      <c r="AHM123" s="11"/>
      <c r="AHN123" s="11"/>
      <c r="AHO123" s="11"/>
      <c r="AHP123" s="11"/>
      <c r="AHQ123" s="11"/>
      <c r="AHR123" s="11"/>
      <c r="AHS123" s="11"/>
      <c r="AHT123" s="11"/>
      <c r="AHU123" s="11"/>
      <c r="AHV123" s="11"/>
      <c r="AHW123" s="11"/>
      <c r="AHX123" s="11"/>
      <c r="AHY123" s="11"/>
      <c r="AHZ123" s="11"/>
      <c r="AIA123" s="11"/>
      <c r="AIB123" s="11"/>
      <c r="AIC123" s="11"/>
      <c r="AID123" s="11"/>
      <c r="AIE123" s="11"/>
      <c r="AIF123" s="11"/>
      <c r="AIG123" s="11"/>
      <c r="AIH123" s="11"/>
      <c r="AII123" s="11"/>
      <c r="AIJ123" s="11"/>
      <c r="AIK123" s="11"/>
      <c r="AIL123" s="11"/>
      <c r="AIM123" s="11"/>
      <c r="AIN123" s="11"/>
      <c r="AIO123" s="11"/>
      <c r="AIP123" s="11"/>
      <c r="AIQ123" s="11"/>
      <c r="AIR123" s="11"/>
      <c r="AIS123" s="11"/>
      <c r="AIT123" s="11"/>
      <c r="AIU123" s="11"/>
      <c r="AIV123" s="11"/>
      <c r="AIW123" s="11"/>
      <c r="AIX123" s="11"/>
      <c r="AIY123" s="11"/>
      <c r="AIZ123" s="11"/>
      <c r="AJA123" s="11"/>
      <c r="AJB123" s="11"/>
      <c r="AJC123" s="11"/>
      <c r="AJD123" s="11"/>
      <c r="AJE123" s="11"/>
      <c r="AJF123" s="11"/>
      <c r="AJG123" s="11"/>
      <c r="AJH123" s="11"/>
      <c r="AJI123" s="11"/>
      <c r="AJJ123" s="11"/>
      <c r="AJK123" s="11"/>
      <c r="AJL123" s="11"/>
      <c r="AJM123" s="11"/>
      <c r="AJN123" s="11"/>
      <c r="AJO123" s="11"/>
      <c r="AJP123" s="11"/>
      <c r="AJQ123" s="11"/>
      <c r="AJR123" s="11"/>
      <c r="AJS123" s="11"/>
      <c r="AJT123" s="11"/>
      <c r="AJU123" s="11"/>
      <c r="AJV123" s="11"/>
      <c r="AJW123" s="11"/>
      <c r="AJX123" s="11"/>
      <c r="AJY123" s="11"/>
      <c r="AJZ123" s="11"/>
      <c r="AKA123" s="11"/>
      <c r="AKB123" s="11"/>
      <c r="AKC123" s="11"/>
      <c r="AKD123" s="11"/>
      <c r="AKE123" s="11"/>
      <c r="AKF123" s="11"/>
      <c r="AKG123" s="11"/>
      <c r="AKH123" s="11"/>
      <c r="AKI123" s="11"/>
      <c r="AKJ123" s="11"/>
      <c r="AKK123" s="11"/>
      <c r="AKL123" s="11"/>
      <c r="AKM123" s="11"/>
      <c r="AKN123" s="11"/>
      <c r="AKO123" s="11"/>
      <c r="AKP123" s="11"/>
      <c r="AKQ123" s="11"/>
      <c r="AKR123" s="11"/>
      <c r="AKS123" s="11"/>
      <c r="AKT123" s="11"/>
      <c r="AKU123" s="11"/>
      <c r="AKV123" s="11"/>
      <c r="AKW123" s="11"/>
      <c r="AKX123" s="11"/>
      <c r="AKY123" s="11"/>
      <c r="AKZ123" s="11"/>
      <c r="ALA123" s="11"/>
      <c r="ALB123" s="11"/>
      <c r="ALC123" s="11"/>
      <c r="ALD123" s="11"/>
      <c r="ALE123" s="11"/>
      <c r="ALF123" s="11"/>
      <c r="ALG123" s="11"/>
      <c r="ALH123" s="11"/>
      <c r="ALI123" s="11"/>
      <c r="ALJ123" s="11"/>
      <c r="ALK123" s="11"/>
      <c r="ALL123" s="11"/>
      <c r="ALM123" s="11"/>
      <c r="ALN123" s="11"/>
      <c r="ALO123" s="11"/>
      <c r="ALP123" s="11"/>
      <c r="ALQ123" s="11"/>
      <c r="ALR123" s="11"/>
      <c r="ALS123" s="11"/>
      <c r="ALT123" s="11"/>
      <c r="ALU123" s="11"/>
      <c r="ALV123" s="11"/>
      <c r="ALW123" s="11"/>
      <c r="ALX123" s="11"/>
      <c r="ALY123" s="11"/>
      <c r="ALZ123" s="11"/>
      <c r="AMA123" s="11"/>
      <c r="AMB123" s="11"/>
      <c r="AMC123" s="11"/>
      <c r="AMD123" s="11"/>
      <c r="AME123" s="11"/>
      <c r="AMF123" s="11"/>
      <c r="AMG123" s="11"/>
      <c r="AMH123" s="11"/>
      <c r="AMI123" s="11"/>
      <c r="AMJ123" s="11"/>
      <c r="AMK123" s="11"/>
      <c r="AML123" s="11"/>
      <c r="AMM123" s="11"/>
      <c r="AMN123" s="11"/>
      <c r="AMO123" s="11"/>
      <c r="AMP123" s="11"/>
      <c r="AMQ123" s="11"/>
      <c r="AMR123" s="11"/>
      <c r="AMS123" s="11"/>
      <c r="AMT123" s="11"/>
      <c r="AMU123" s="11"/>
      <c r="AMV123" s="11"/>
      <c r="AMW123" s="11"/>
      <c r="AMX123" s="11"/>
      <c r="AMY123" s="11"/>
      <c r="AMZ123" s="11"/>
      <c r="ANA123" s="11"/>
      <c r="ANB123" s="11"/>
      <c r="ANC123" s="11"/>
      <c r="AND123" s="11"/>
      <c r="ANE123" s="11"/>
      <c r="ANF123" s="11"/>
      <c r="ANG123" s="11"/>
      <c r="ANH123" s="11"/>
      <c r="ANI123" s="11"/>
      <c r="ANJ123" s="11"/>
      <c r="ANK123" s="11"/>
      <c r="ANL123" s="11"/>
      <c r="ANM123" s="11"/>
      <c r="ANN123" s="11"/>
      <c r="ANO123" s="11"/>
      <c r="ANP123" s="11"/>
      <c r="ANQ123" s="11"/>
      <c r="ANR123" s="11"/>
      <c r="ANS123" s="11"/>
      <c r="ANT123" s="11"/>
      <c r="ANU123" s="11"/>
      <c r="ANV123" s="11"/>
      <c r="ANW123" s="11"/>
      <c r="ANX123" s="11"/>
      <c r="ANY123" s="11"/>
      <c r="ANZ123" s="11"/>
      <c r="AOA123" s="11"/>
      <c r="AOB123" s="11"/>
      <c r="AOC123" s="11"/>
      <c r="AOD123" s="11"/>
      <c r="AOE123" s="11"/>
      <c r="AOF123" s="11"/>
      <c r="AOG123" s="11"/>
      <c r="AOH123" s="11"/>
      <c r="AOI123" s="11"/>
      <c r="AOJ123" s="11"/>
      <c r="AOK123" s="11"/>
      <c r="AOL123" s="11"/>
      <c r="AOM123" s="11"/>
      <c r="AON123" s="11"/>
      <c r="AOO123" s="11"/>
      <c r="AOP123" s="11"/>
      <c r="AOQ123" s="11"/>
      <c r="AOR123" s="11"/>
      <c r="AOS123" s="11"/>
      <c r="AOT123" s="11"/>
      <c r="AOU123" s="11"/>
      <c r="AOV123" s="11"/>
      <c r="AOW123" s="11"/>
      <c r="AOX123" s="11"/>
      <c r="AOY123" s="11"/>
      <c r="AOZ123" s="11"/>
      <c r="APA123" s="11"/>
      <c r="APB123" s="11"/>
      <c r="APC123" s="11"/>
      <c r="APD123" s="11"/>
      <c r="APE123" s="11"/>
      <c r="APF123" s="11"/>
      <c r="APG123" s="11"/>
      <c r="APH123" s="11"/>
      <c r="API123" s="11"/>
      <c r="APJ123" s="11"/>
      <c r="APK123" s="11"/>
      <c r="APL123" s="11"/>
      <c r="APM123" s="11"/>
      <c r="APN123" s="11"/>
      <c r="APO123" s="11"/>
      <c r="APP123" s="11"/>
      <c r="APQ123" s="11"/>
      <c r="APR123" s="11"/>
      <c r="APS123" s="11"/>
      <c r="APT123" s="11"/>
      <c r="APU123" s="11"/>
      <c r="APV123" s="11"/>
      <c r="APW123" s="11"/>
      <c r="APX123" s="11"/>
      <c r="APY123" s="11"/>
      <c r="APZ123" s="11"/>
      <c r="AQA123" s="11"/>
      <c r="AQB123" s="11"/>
      <c r="AQC123" s="11"/>
      <c r="AQD123" s="11"/>
      <c r="AQE123" s="11"/>
      <c r="AQF123" s="11"/>
      <c r="AQG123" s="11"/>
      <c r="AQH123" s="11"/>
      <c r="AQI123" s="11"/>
      <c r="AQJ123" s="11"/>
      <c r="AQK123" s="11"/>
      <c r="AQL123" s="11"/>
      <c r="AQM123" s="11"/>
      <c r="AQN123" s="11"/>
      <c r="AQO123" s="11"/>
      <c r="AQP123" s="11"/>
      <c r="AQQ123" s="11"/>
      <c r="AQR123" s="11"/>
      <c r="AQS123" s="11"/>
      <c r="AQT123" s="11"/>
      <c r="AQU123" s="11"/>
      <c r="AQV123" s="11"/>
      <c r="AQW123" s="11"/>
      <c r="AQX123" s="11"/>
      <c r="AQY123" s="11"/>
      <c r="AQZ123" s="11"/>
      <c r="ARA123" s="11"/>
      <c r="ARB123" s="11"/>
      <c r="ARC123" s="11"/>
      <c r="ARD123" s="11"/>
      <c r="ARE123" s="11"/>
      <c r="ARF123" s="11"/>
      <c r="ARG123" s="11"/>
      <c r="ARH123" s="11"/>
      <c r="ARI123" s="11"/>
      <c r="ARJ123" s="11"/>
      <c r="ARK123" s="11"/>
      <c r="ARL123" s="11"/>
      <c r="ARM123" s="11"/>
      <c r="ARN123" s="11"/>
      <c r="ARO123" s="11"/>
      <c r="ARP123" s="11"/>
      <c r="ARQ123" s="11"/>
      <c r="ARR123" s="11"/>
      <c r="ARS123" s="11"/>
      <c r="ART123" s="11"/>
      <c r="ARU123" s="11"/>
      <c r="ARV123" s="11"/>
      <c r="ARW123" s="11"/>
      <c r="ARX123" s="11"/>
      <c r="ARY123" s="11"/>
      <c r="ARZ123" s="11"/>
      <c r="ASA123" s="11"/>
      <c r="ASB123" s="11"/>
      <c r="ASC123" s="11"/>
      <c r="ASD123" s="11"/>
      <c r="ASE123" s="11"/>
      <c r="ASF123" s="11"/>
      <c r="ASG123" s="11"/>
      <c r="ASH123" s="11"/>
      <c r="ASI123" s="11"/>
      <c r="ASJ123" s="11"/>
      <c r="ASK123" s="11"/>
      <c r="ASL123" s="11"/>
      <c r="ASM123" s="11"/>
      <c r="ASN123" s="11"/>
      <c r="ASO123" s="11"/>
      <c r="ASP123" s="11"/>
      <c r="ASQ123" s="11"/>
      <c r="ASR123" s="11"/>
      <c r="ASS123" s="11"/>
      <c r="AST123" s="11"/>
      <c r="ASU123" s="11"/>
      <c r="ASV123" s="11"/>
      <c r="ASW123" s="11"/>
      <c r="ASX123" s="11"/>
      <c r="ASY123" s="11"/>
      <c r="ASZ123" s="11"/>
      <c r="ATA123" s="11"/>
      <c r="ATB123" s="11"/>
      <c r="ATC123" s="11"/>
      <c r="ATD123" s="11"/>
      <c r="ATE123" s="11"/>
      <c r="ATF123" s="11"/>
      <c r="ATG123" s="11"/>
      <c r="ATH123" s="11"/>
      <c r="ATI123" s="11"/>
      <c r="ATJ123" s="11"/>
      <c r="ATK123" s="11"/>
      <c r="ATL123" s="11"/>
      <c r="ATM123" s="11"/>
      <c r="ATN123" s="11"/>
      <c r="ATO123" s="11"/>
      <c r="ATP123" s="11"/>
      <c r="ATQ123" s="11"/>
      <c r="ATR123" s="11"/>
      <c r="ATS123" s="11"/>
      <c r="ATT123" s="11"/>
      <c r="ATU123" s="11"/>
      <c r="ATV123" s="11"/>
      <c r="ATW123" s="11"/>
      <c r="ATX123" s="11"/>
      <c r="ATY123" s="11"/>
      <c r="ATZ123" s="11"/>
      <c r="AUA123" s="11"/>
      <c r="AUB123" s="11"/>
      <c r="AUC123" s="11"/>
      <c r="AUD123" s="11"/>
      <c r="AUE123" s="11"/>
      <c r="AUF123" s="11"/>
      <c r="AUG123" s="11"/>
      <c r="AUH123" s="11"/>
      <c r="AUI123" s="11"/>
      <c r="AUJ123" s="11"/>
      <c r="AUK123" s="11"/>
      <c r="AUL123" s="11"/>
      <c r="AUM123" s="11"/>
      <c r="AUN123" s="11"/>
      <c r="AUO123" s="11"/>
      <c r="AUP123" s="11"/>
      <c r="AUQ123" s="11"/>
      <c r="AUR123" s="11"/>
      <c r="AUS123" s="11"/>
      <c r="AUT123" s="11"/>
      <c r="AUU123" s="11"/>
      <c r="AUV123" s="11"/>
      <c r="AUW123" s="11"/>
      <c r="AUX123" s="11"/>
      <c r="AUY123" s="11"/>
      <c r="AUZ123" s="11"/>
      <c r="AVA123" s="11"/>
      <c r="AVB123" s="11"/>
      <c r="AVC123" s="11"/>
      <c r="AVD123" s="11"/>
      <c r="AVE123" s="11"/>
      <c r="AVF123" s="11"/>
      <c r="AVG123" s="11"/>
      <c r="AVH123" s="11"/>
      <c r="AVI123" s="11"/>
      <c r="AVJ123" s="11"/>
      <c r="AVK123" s="11"/>
      <c r="AVL123" s="11"/>
      <c r="AVM123" s="11"/>
      <c r="AVN123" s="11"/>
      <c r="AVO123" s="11"/>
      <c r="AVP123" s="11"/>
      <c r="AVQ123" s="11"/>
      <c r="AVR123" s="11"/>
      <c r="AVS123" s="11"/>
      <c r="AVT123" s="11"/>
      <c r="AVU123" s="11"/>
      <c r="AVV123" s="11"/>
      <c r="AVW123" s="11"/>
      <c r="AVX123" s="11"/>
      <c r="AVY123" s="11"/>
      <c r="AVZ123" s="11"/>
      <c r="AWA123" s="11"/>
      <c r="AWB123" s="11"/>
      <c r="AWC123" s="11"/>
      <c r="AWD123" s="11"/>
      <c r="AWE123" s="11"/>
      <c r="AWF123" s="11"/>
      <c r="AWG123" s="11"/>
      <c r="AWH123" s="11"/>
      <c r="AWI123" s="11"/>
      <c r="AWJ123" s="11"/>
      <c r="AWK123" s="11"/>
      <c r="AWL123" s="11"/>
      <c r="AWM123" s="11"/>
      <c r="AWN123" s="11"/>
      <c r="AWO123" s="11"/>
      <c r="AWP123" s="11"/>
      <c r="AWQ123" s="11"/>
      <c r="AWR123" s="11"/>
      <c r="AWS123" s="11"/>
      <c r="AWT123" s="11"/>
      <c r="AWU123" s="11"/>
      <c r="AWV123" s="11"/>
      <c r="AWW123" s="11"/>
      <c r="AWX123" s="11"/>
      <c r="AWY123" s="11"/>
      <c r="AWZ123" s="11"/>
      <c r="AXA123" s="11"/>
      <c r="AXB123" s="11"/>
      <c r="AXC123" s="11"/>
      <c r="AXD123" s="11"/>
      <c r="AXE123" s="11"/>
      <c r="AXF123" s="11"/>
      <c r="AXG123" s="11"/>
      <c r="AXH123" s="11"/>
      <c r="AXI123" s="11"/>
      <c r="AXJ123" s="11"/>
      <c r="AXK123" s="11"/>
      <c r="AXL123" s="11"/>
      <c r="AXM123" s="11"/>
      <c r="AXN123" s="11"/>
      <c r="AXO123" s="11"/>
      <c r="AXP123" s="11"/>
      <c r="AXQ123" s="11"/>
      <c r="AXR123" s="11"/>
      <c r="AXS123" s="11"/>
      <c r="AXT123" s="11"/>
      <c r="AXU123" s="11"/>
      <c r="AXV123" s="11"/>
      <c r="AXW123" s="11"/>
      <c r="AXX123" s="11"/>
      <c r="AXY123" s="11"/>
      <c r="AXZ123" s="11"/>
      <c r="AYA123" s="11"/>
      <c r="AYB123" s="11"/>
      <c r="AYC123" s="11"/>
      <c r="AYD123" s="11"/>
      <c r="AYE123" s="11"/>
      <c r="AYF123" s="11"/>
      <c r="AYG123" s="11"/>
      <c r="AYH123" s="11"/>
      <c r="AYI123" s="11"/>
      <c r="AYJ123" s="11"/>
      <c r="AYK123" s="11"/>
      <c r="AYL123" s="11"/>
      <c r="AYM123" s="11"/>
      <c r="AYN123" s="11"/>
      <c r="AYO123" s="11"/>
      <c r="AYP123" s="11"/>
      <c r="AYQ123" s="11"/>
      <c r="AYR123" s="11"/>
      <c r="AYS123" s="11"/>
      <c r="AYT123" s="11"/>
      <c r="AYU123" s="11"/>
      <c r="AYV123" s="11"/>
      <c r="AYW123" s="11"/>
      <c r="AYX123" s="11"/>
      <c r="AYY123" s="11"/>
      <c r="AYZ123" s="11"/>
      <c r="AZA123" s="11"/>
      <c r="AZB123" s="11"/>
      <c r="AZC123" s="11"/>
      <c r="AZD123" s="11"/>
      <c r="AZE123" s="11"/>
      <c r="AZF123" s="11"/>
      <c r="AZG123" s="11"/>
      <c r="AZH123" s="11"/>
      <c r="AZI123" s="11"/>
      <c r="AZJ123" s="11"/>
      <c r="AZK123" s="11"/>
      <c r="AZL123" s="11"/>
      <c r="AZM123" s="11"/>
      <c r="AZN123" s="11"/>
      <c r="AZO123" s="11"/>
      <c r="AZP123" s="11"/>
      <c r="AZQ123" s="11"/>
      <c r="AZR123" s="11"/>
      <c r="AZS123" s="11"/>
      <c r="AZT123" s="11"/>
      <c r="AZU123" s="11"/>
      <c r="AZV123" s="11"/>
      <c r="AZW123" s="11"/>
      <c r="AZX123" s="11"/>
      <c r="AZY123" s="11"/>
      <c r="AZZ123" s="11"/>
      <c r="BAA123" s="11"/>
      <c r="BAB123" s="11"/>
      <c r="BAC123" s="11"/>
      <c r="BAD123" s="11"/>
      <c r="BAE123" s="11"/>
      <c r="BAF123" s="11"/>
      <c r="BAG123" s="11"/>
      <c r="BAH123" s="11"/>
      <c r="BAI123" s="11"/>
      <c r="BAJ123" s="11"/>
      <c r="BAK123" s="11"/>
      <c r="BAL123" s="11"/>
      <c r="BAM123" s="11"/>
      <c r="BAN123" s="11"/>
      <c r="BAO123" s="11"/>
      <c r="BAP123" s="11"/>
      <c r="BAQ123" s="11"/>
      <c r="BAR123" s="11"/>
      <c r="BAS123" s="11"/>
      <c r="BAT123" s="11"/>
      <c r="BAU123" s="11"/>
      <c r="BAV123" s="11"/>
      <c r="BAW123" s="11"/>
      <c r="BAX123" s="11"/>
      <c r="BAY123" s="11"/>
      <c r="BAZ123" s="11"/>
      <c r="BBA123" s="11"/>
      <c r="BBB123" s="11"/>
      <c r="BBC123" s="11"/>
      <c r="BBD123" s="11"/>
      <c r="BBE123" s="11"/>
      <c r="BBF123" s="11"/>
      <c r="BBG123" s="11"/>
      <c r="BBH123" s="11"/>
      <c r="BBI123" s="11"/>
      <c r="BBJ123" s="11"/>
      <c r="BBK123" s="11"/>
      <c r="BBL123" s="11"/>
      <c r="BBM123" s="11"/>
      <c r="BBN123" s="11"/>
      <c r="BBO123" s="11"/>
      <c r="BBP123" s="11"/>
      <c r="BBQ123" s="11"/>
      <c r="BBR123" s="11"/>
      <c r="BBS123" s="11"/>
      <c r="BBT123" s="11"/>
      <c r="BBU123" s="11"/>
      <c r="BBV123" s="11"/>
      <c r="BBW123" s="11"/>
      <c r="BBX123" s="11"/>
      <c r="BBY123" s="11"/>
      <c r="BBZ123" s="11"/>
      <c r="BCA123" s="11"/>
      <c r="BCB123" s="11"/>
      <c r="BCC123" s="11"/>
      <c r="BCD123" s="11"/>
      <c r="BCE123" s="11"/>
      <c r="BCF123" s="11"/>
      <c r="BCG123" s="11"/>
      <c r="BCH123" s="11"/>
      <c r="BCI123" s="11"/>
      <c r="BCJ123" s="11"/>
      <c r="BCK123" s="11"/>
      <c r="BCL123" s="11"/>
      <c r="BCM123" s="11"/>
      <c r="BCN123" s="11"/>
      <c r="BCO123" s="11"/>
      <c r="BCP123" s="11"/>
      <c r="BCQ123" s="11"/>
      <c r="BCR123" s="11"/>
      <c r="BCS123" s="11"/>
      <c r="BCT123" s="11"/>
      <c r="BCU123" s="11"/>
      <c r="BCV123" s="11"/>
      <c r="BCW123" s="11"/>
      <c r="BCX123" s="11"/>
      <c r="BCY123" s="11"/>
      <c r="BCZ123" s="11"/>
      <c r="BDA123" s="11"/>
      <c r="BDB123" s="11"/>
      <c r="BDC123" s="11"/>
      <c r="BDD123" s="11"/>
      <c r="BDE123" s="11"/>
      <c r="BDF123" s="11"/>
      <c r="BDG123" s="11"/>
      <c r="BDH123" s="11"/>
      <c r="BDI123" s="11"/>
      <c r="BDJ123" s="11"/>
      <c r="BDK123" s="11"/>
      <c r="BDL123" s="11"/>
      <c r="BDM123" s="11"/>
      <c r="BDN123" s="11"/>
      <c r="BDO123" s="11"/>
      <c r="BDP123" s="11"/>
      <c r="BDQ123" s="11"/>
      <c r="BDR123" s="11"/>
      <c r="BDS123" s="11"/>
      <c r="BDT123" s="11"/>
      <c r="BDU123" s="11"/>
      <c r="BDV123" s="11"/>
      <c r="BDW123" s="11"/>
      <c r="BDX123" s="11"/>
      <c r="BDY123" s="11"/>
      <c r="BDZ123" s="11"/>
      <c r="BEA123" s="11"/>
      <c r="BEB123" s="11"/>
      <c r="BEC123" s="11"/>
      <c r="BED123" s="11"/>
      <c r="BEE123" s="11"/>
      <c r="BEF123" s="11"/>
      <c r="BEG123" s="11"/>
      <c r="BEH123" s="11"/>
      <c r="BEI123" s="11"/>
      <c r="BEJ123" s="11"/>
      <c r="BEK123" s="11"/>
      <c r="BEL123" s="11"/>
      <c r="BEM123" s="11"/>
      <c r="BEN123" s="11"/>
      <c r="BEO123" s="11"/>
      <c r="BEP123" s="11"/>
      <c r="BEQ123" s="11"/>
      <c r="BER123" s="11"/>
      <c r="BES123" s="11"/>
      <c r="BET123" s="11"/>
      <c r="BEU123" s="11"/>
      <c r="BEV123" s="11"/>
      <c r="BEW123" s="11"/>
      <c r="BEX123" s="11"/>
      <c r="BEY123" s="11"/>
      <c r="BEZ123" s="11"/>
      <c r="BFA123" s="11"/>
      <c r="BFB123" s="11"/>
      <c r="BFC123" s="11"/>
      <c r="BFD123" s="11"/>
      <c r="BFE123" s="11"/>
      <c r="BFF123" s="11"/>
      <c r="BFG123" s="11"/>
      <c r="BFH123" s="11"/>
      <c r="BFI123" s="11"/>
      <c r="BFJ123" s="11"/>
      <c r="BFK123" s="11"/>
      <c r="BFL123" s="11"/>
      <c r="BFM123" s="11"/>
      <c r="BFN123" s="11"/>
      <c r="BFO123" s="11"/>
      <c r="BFP123" s="11"/>
      <c r="BFQ123" s="11"/>
      <c r="BFR123" s="11"/>
      <c r="BFS123" s="11"/>
      <c r="BFT123" s="11"/>
      <c r="BFU123" s="11"/>
      <c r="BFV123" s="11"/>
      <c r="BFW123" s="11"/>
      <c r="BFX123" s="11"/>
      <c r="BFY123" s="11"/>
      <c r="BFZ123" s="11"/>
      <c r="BGA123" s="11"/>
      <c r="BGB123" s="11"/>
      <c r="BGC123" s="11"/>
      <c r="BGD123" s="11"/>
      <c r="BGE123" s="11"/>
      <c r="BGF123" s="11"/>
      <c r="BGG123" s="11"/>
      <c r="BGH123" s="11"/>
      <c r="BGI123" s="11"/>
      <c r="BGJ123" s="11"/>
      <c r="BGK123" s="11"/>
      <c r="BGL123" s="11"/>
      <c r="BGM123" s="11"/>
      <c r="BGN123" s="11"/>
      <c r="BGO123" s="11"/>
      <c r="BGP123" s="11"/>
      <c r="BGQ123" s="11"/>
      <c r="BGR123" s="11"/>
      <c r="BGS123" s="11"/>
      <c r="BGT123" s="11"/>
      <c r="BGU123" s="11"/>
      <c r="BGV123" s="11"/>
      <c r="BGW123" s="11"/>
      <c r="BGX123" s="11"/>
      <c r="BGY123" s="11"/>
      <c r="BGZ123" s="11"/>
    </row>
    <row r="124" spans="1:1589" s="10" customFormat="1" ht="37.5" customHeight="1">
      <c r="A124" s="69" t="s">
        <v>35</v>
      </c>
      <c r="B124" s="51">
        <v>5210204</v>
      </c>
      <c r="C124" s="316" t="s">
        <v>196</v>
      </c>
      <c r="D124" s="313" t="s">
        <v>10</v>
      </c>
      <c r="E124" s="87">
        <v>41640</v>
      </c>
      <c r="F124" s="87">
        <v>42004</v>
      </c>
      <c r="G124" s="93" t="s">
        <v>6</v>
      </c>
      <c r="H124" s="117"/>
      <c r="I124" s="104"/>
      <c r="J124" s="104">
        <v>8568000</v>
      </c>
      <c r="K124" s="113"/>
      <c r="L124" s="104"/>
      <c r="M124" s="104"/>
      <c r="N124" s="104">
        <v>8567999.3900000006</v>
      </c>
      <c r="O124" s="104"/>
      <c r="P124" s="104"/>
      <c r="Q124" s="104"/>
      <c r="R124" s="104">
        <f>N124</f>
        <v>8567999.3900000006</v>
      </c>
      <c r="S124" s="104"/>
      <c r="T124" s="190"/>
      <c r="U124" s="188">
        <f>J124-N124</f>
        <v>0.60999999940395355</v>
      </c>
      <c r="V124" s="190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  <c r="IW124" s="11"/>
      <c r="IX124" s="11"/>
      <c r="IY124" s="11"/>
      <c r="IZ124" s="11"/>
      <c r="JA124" s="11"/>
      <c r="JB124" s="11"/>
      <c r="JC124" s="11"/>
      <c r="JD124" s="11"/>
      <c r="JE124" s="11"/>
      <c r="JF124" s="11"/>
      <c r="JG124" s="11"/>
      <c r="JH124" s="11"/>
      <c r="JI124" s="11"/>
      <c r="JJ124" s="11"/>
      <c r="JK124" s="11"/>
      <c r="JL124" s="11"/>
      <c r="JM124" s="11"/>
      <c r="JN124" s="11"/>
      <c r="JO124" s="11"/>
      <c r="JP124" s="11"/>
      <c r="JQ124" s="11"/>
      <c r="JR124" s="11"/>
      <c r="JS124" s="11"/>
      <c r="JT124" s="11"/>
      <c r="JU124" s="11"/>
      <c r="JV124" s="11"/>
      <c r="JW124" s="11"/>
      <c r="JX124" s="11"/>
      <c r="JY124" s="11"/>
      <c r="JZ124" s="11"/>
      <c r="KA124" s="11"/>
      <c r="KB124" s="11"/>
      <c r="KC124" s="11"/>
      <c r="KD124" s="11"/>
      <c r="KE124" s="11"/>
      <c r="KF124" s="11"/>
      <c r="KG124" s="11"/>
      <c r="KH124" s="11"/>
      <c r="KI124" s="11"/>
      <c r="KJ124" s="11"/>
      <c r="KK124" s="11"/>
      <c r="KL124" s="11"/>
      <c r="KM124" s="11"/>
      <c r="KN124" s="11"/>
      <c r="KO124" s="11"/>
      <c r="KP124" s="11"/>
      <c r="KQ124" s="11"/>
      <c r="KR124" s="11"/>
      <c r="KS124" s="11"/>
      <c r="KT124" s="11"/>
      <c r="KU124" s="11"/>
      <c r="KV124" s="11"/>
      <c r="KW124" s="11"/>
      <c r="KX124" s="11"/>
      <c r="KY124" s="11"/>
      <c r="KZ124" s="11"/>
      <c r="LA124" s="11"/>
      <c r="LB124" s="11"/>
      <c r="LC124" s="11"/>
      <c r="LD124" s="11"/>
      <c r="LE124" s="11"/>
      <c r="LF124" s="11"/>
      <c r="LG124" s="11"/>
      <c r="LH124" s="11"/>
      <c r="LI124" s="11"/>
      <c r="LJ124" s="11"/>
      <c r="LK124" s="11"/>
      <c r="LL124" s="11"/>
      <c r="LM124" s="11"/>
      <c r="LN124" s="11"/>
      <c r="LO124" s="11"/>
      <c r="LP124" s="11"/>
      <c r="LQ124" s="11"/>
      <c r="LR124" s="11"/>
      <c r="LS124" s="11"/>
      <c r="LT124" s="11"/>
      <c r="LU124" s="11"/>
      <c r="LV124" s="11"/>
      <c r="LW124" s="11"/>
      <c r="LX124" s="11"/>
      <c r="LY124" s="11"/>
      <c r="LZ124" s="11"/>
      <c r="MA124" s="11"/>
      <c r="MB124" s="11"/>
      <c r="MC124" s="11"/>
      <c r="MD124" s="11"/>
      <c r="ME124" s="11"/>
      <c r="MF124" s="11"/>
      <c r="MG124" s="11"/>
      <c r="MH124" s="11"/>
      <c r="MI124" s="11"/>
      <c r="MJ124" s="11"/>
      <c r="MK124" s="11"/>
      <c r="ML124" s="11"/>
      <c r="MM124" s="11"/>
      <c r="MN124" s="11"/>
      <c r="MO124" s="11"/>
      <c r="MP124" s="11"/>
      <c r="MQ124" s="11"/>
      <c r="MR124" s="11"/>
      <c r="MS124" s="11"/>
      <c r="MT124" s="11"/>
      <c r="MU124" s="11"/>
      <c r="MV124" s="11"/>
      <c r="MW124" s="11"/>
      <c r="MX124" s="11"/>
      <c r="MY124" s="11"/>
      <c r="MZ124" s="11"/>
      <c r="NA124" s="11"/>
      <c r="NB124" s="11"/>
      <c r="NC124" s="11"/>
      <c r="ND124" s="11"/>
      <c r="NE124" s="11"/>
      <c r="NF124" s="11"/>
      <c r="NG124" s="11"/>
      <c r="NH124" s="11"/>
      <c r="NI124" s="11"/>
      <c r="NJ124" s="11"/>
      <c r="NK124" s="11"/>
      <c r="NL124" s="11"/>
      <c r="NM124" s="11"/>
      <c r="NN124" s="11"/>
      <c r="NO124" s="11"/>
      <c r="NP124" s="11"/>
      <c r="NQ124" s="11"/>
      <c r="NR124" s="11"/>
      <c r="NS124" s="11"/>
      <c r="NT124" s="11"/>
      <c r="NU124" s="11"/>
      <c r="NV124" s="11"/>
      <c r="NW124" s="11"/>
      <c r="NX124" s="11"/>
      <c r="NY124" s="11"/>
      <c r="NZ124" s="11"/>
      <c r="OA124" s="11"/>
      <c r="OB124" s="11"/>
      <c r="OC124" s="11"/>
      <c r="OD124" s="11"/>
      <c r="OE124" s="11"/>
      <c r="OF124" s="11"/>
      <c r="OG124" s="11"/>
      <c r="OH124" s="11"/>
      <c r="OI124" s="11"/>
      <c r="OJ124" s="11"/>
      <c r="OK124" s="11"/>
      <c r="OL124" s="11"/>
      <c r="OM124" s="11"/>
      <c r="ON124" s="11"/>
      <c r="OO124" s="11"/>
      <c r="OP124" s="11"/>
      <c r="OQ124" s="11"/>
      <c r="OR124" s="11"/>
      <c r="OS124" s="11"/>
      <c r="OT124" s="11"/>
      <c r="OU124" s="11"/>
      <c r="OV124" s="11"/>
      <c r="OW124" s="11"/>
      <c r="OX124" s="11"/>
      <c r="OY124" s="11"/>
      <c r="OZ124" s="11"/>
      <c r="PA124" s="11"/>
      <c r="PB124" s="11"/>
      <c r="PC124" s="11"/>
      <c r="PD124" s="11"/>
      <c r="PE124" s="11"/>
      <c r="PF124" s="11"/>
      <c r="PG124" s="11"/>
      <c r="PH124" s="11"/>
      <c r="PI124" s="11"/>
      <c r="PJ124" s="11"/>
      <c r="PK124" s="11"/>
      <c r="PL124" s="11"/>
      <c r="PM124" s="11"/>
      <c r="PN124" s="11"/>
      <c r="PO124" s="11"/>
      <c r="PP124" s="11"/>
      <c r="PQ124" s="11"/>
      <c r="PR124" s="11"/>
      <c r="PS124" s="11"/>
      <c r="PT124" s="11"/>
      <c r="PU124" s="11"/>
      <c r="PV124" s="11"/>
      <c r="PW124" s="11"/>
      <c r="PX124" s="11"/>
      <c r="PY124" s="11"/>
      <c r="PZ124" s="11"/>
      <c r="QA124" s="11"/>
      <c r="QB124" s="11"/>
      <c r="QC124" s="11"/>
      <c r="QD124" s="11"/>
      <c r="QE124" s="11"/>
      <c r="QF124" s="11"/>
      <c r="QG124" s="11"/>
      <c r="QH124" s="11"/>
      <c r="QI124" s="11"/>
      <c r="QJ124" s="11"/>
      <c r="QK124" s="11"/>
      <c r="QL124" s="11"/>
      <c r="QM124" s="11"/>
      <c r="QN124" s="11"/>
      <c r="QO124" s="11"/>
      <c r="QP124" s="11"/>
      <c r="QQ124" s="11"/>
      <c r="QR124" s="11"/>
      <c r="QS124" s="11"/>
      <c r="QT124" s="11"/>
      <c r="QU124" s="11"/>
      <c r="QV124" s="11"/>
      <c r="QW124" s="11"/>
      <c r="QX124" s="11"/>
      <c r="QY124" s="11"/>
      <c r="QZ124" s="11"/>
      <c r="RA124" s="11"/>
      <c r="RB124" s="11"/>
      <c r="RC124" s="11"/>
      <c r="RD124" s="11"/>
      <c r="RE124" s="11"/>
      <c r="RF124" s="11"/>
      <c r="RG124" s="11"/>
      <c r="RH124" s="11"/>
      <c r="RI124" s="11"/>
      <c r="RJ124" s="11"/>
      <c r="RK124" s="11"/>
      <c r="RL124" s="11"/>
      <c r="RM124" s="11"/>
      <c r="RN124" s="11"/>
      <c r="RO124" s="11"/>
      <c r="RP124" s="11"/>
      <c r="RQ124" s="11"/>
      <c r="RR124" s="11"/>
      <c r="RS124" s="11"/>
      <c r="RT124" s="11"/>
      <c r="RU124" s="11"/>
      <c r="RV124" s="11"/>
      <c r="RW124" s="11"/>
      <c r="RX124" s="11"/>
      <c r="RY124" s="11"/>
      <c r="RZ124" s="11"/>
      <c r="SA124" s="11"/>
      <c r="SB124" s="11"/>
      <c r="SC124" s="11"/>
      <c r="SD124" s="11"/>
      <c r="SE124" s="11"/>
      <c r="SF124" s="11"/>
      <c r="SG124" s="11"/>
      <c r="SH124" s="11"/>
      <c r="SI124" s="11"/>
      <c r="SJ124" s="11"/>
      <c r="SK124" s="11"/>
      <c r="SL124" s="11"/>
      <c r="SM124" s="11"/>
      <c r="SN124" s="11"/>
      <c r="SO124" s="11"/>
      <c r="SP124" s="11"/>
      <c r="SQ124" s="11"/>
      <c r="SR124" s="11"/>
      <c r="SS124" s="11"/>
      <c r="ST124" s="11"/>
      <c r="SU124" s="11"/>
      <c r="SV124" s="11"/>
      <c r="SW124" s="11"/>
      <c r="SX124" s="11"/>
      <c r="SY124" s="11"/>
      <c r="SZ124" s="11"/>
      <c r="TA124" s="11"/>
      <c r="TB124" s="11"/>
      <c r="TC124" s="11"/>
      <c r="TD124" s="11"/>
      <c r="TE124" s="11"/>
      <c r="TF124" s="11"/>
      <c r="TG124" s="11"/>
      <c r="TH124" s="11"/>
      <c r="TI124" s="11"/>
      <c r="TJ124" s="11"/>
      <c r="TK124" s="11"/>
      <c r="TL124" s="11"/>
      <c r="TM124" s="11"/>
      <c r="TN124" s="11"/>
      <c r="TO124" s="11"/>
      <c r="TP124" s="11"/>
      <c r="TQ124" s="11"/>
      <c r="TR124" s="11"/>
      <c r="TS124" s="11"/>
      <c r="TT124" s="11"/>
      <c r="TU124" s="11"/>
      <c r="TV124" s="11"/>
      <c r="TW124" s="11"/>
      <c r="TX124" s="11"/>
      <c r="TY124" s="11"/>
      <c r="TZ124" s="11"/>
      <c r="UA124" s="11"/>
      <c r="UB124" s="11"/>
      <c r="UC124" s="11"/>
      <c r="UD124" s="11"/>
      <c r="UE124" s="11"/>
      <c r="UF124" s="11"/>
      <c r="UG124" s="11"/>
      <c r="UH124" s="11"/>
      <c r="UI124" s="11"/>
      <c r="UJ124" s="11"/>
      <c r="UK124" s="11"/>
      <c r="UL124" s="11"/>
      <c r="UM124" s="11"/>
      <c r="UN124" s="11"/>
      <c r="UO124" s="11"/>
      <c r="UP124" s="11"/>
      <c r="UQ124" s="11"/>
      <c r="UR124" s="11"/>
      <c r="US124" s="11"/>
      <c r="UT124" s="11"/>
      <c r="UU124" s="11"/>
      <c r="UV124" s="11"/>
      <c r="UW124" s="11"/>
      <c r="UX124" s="11"/>
      <c r="UY124" s="11"/>
      <c r="UZ124" s="11"/>
      <c r="VA124" s="11"/>
      <c r="VB124" s="11"/>
      <c r="VC124" s="11"/>
      <c r="VD124" s="11"/>
      <c r="VE124" s="11"/>
      <c r="VF124" s="11"/>
      <c r="VG124" s="11"/>
      <c r="VH124" s="11"/>
      <c r="VI124" s="11"/>
      <c r="VJ124" s="11"/>
      <c r="VK124" s="11"/>
      <c r="VL124" s="11"/>
      <c r="VM124" s="11"/>
      <c r="VN124" s="11"/>
      <c r="VO124" s="11"/>
      <c r="VP124" s="11"/>
      <c r="VQ124" s="11"/>
      <c r="VR124" s="11"/>
      <c r="VS124" s="11"/>
      <c r="VT124" s="11"/>
      <c r="VU124" s="11"/>
      <c r="VV124" s="11"/>
      <c r="VW124" s="11"/>
      <c r="VX124" s="11"/>
      <c r="VY124" s="11"/>
      <c r="VZ124" s="11"/>
      <c r="WA124" s="11"/>
      <c r="WB124" s="11"/>
      <c r="WC124" s="11"/>
      <c r="WD124" s="11"/>
      <c r="WE124" s="11"/>
      <c r="WF124" s="11"/>
      <c r="WG124" s="11"/>
      <c r="WH124" s="11"/>
      <c r="WI124" s="11"/>
      <c r="WJ124" s="11"/>
      <c r="WK124" s="11"/>
      <c r="WL124" s="11"/>
      <c r="WM124" s="11"/>
      <c r="WN124" s="11"/>
      <c r="WO124" s="11"/>
      <c r="WP124" s="11"/>
      <c r="WQ124" s="11"/>
      <c r="WR124" s="11"/>
      <c r="WS124" s="11"/>
      <c r="WT124" s="11"/>
      <c r="WU124" s="11"/>
      <c r="WV124" s="11"/>
      <c r="WW124" s="11"/>
      <c r="WX124" s="11"/>
      <c r="WY124" s="11"/>
      <c r="WZ124" s="11"/>
      <c r="XA124" s="11"/>
      <c r="XB124" s="11"/>
      <c r="XC124" s="11"/>
      <c r="XD124" s="11"/>
      <c r="XE124" s="11"/>
      <c r="XF124" s="11"/>
      <c r="XG124" s="11"/>
      <c r="XH124" s="11"/>
      <c r="XI124" s="11"/>
      <c r="XJ124" s="11"/>
      <c r="XK124" s="11"/>
      <c r="XL124" s="11"/>
      <c r="XM124" s="11"/>
      <c r="XN124" s="11"/>
      <c r="XO124" s="11"/>
      <c r="XP124" s="11"/>
      <c r="XQ124" s="11"/>
      <c r="XR124" s="11"/>
      <c r="XS124" s="11"/>
      <c r="XT124" s="11"/>
      <c r="XU124" s="11"/>
      <c r="XV124" s="11"/>
      <c r="XW124" s="11"/>
      <c r="XX124" s="11"/>
      <c r="XY124" s="11"/>
      <c r="XZ124" s="11"/>
      <c r="YA124" s="11"/>
      <c r="YB124" s="11"/>
      <c r="YC124" s="11"/>
      <c r="YD124" s="11"/>
      <c r="YE124" s="11"/>
      <c r="YF124" s="11"/>
      <c r="YG124" s="11"/>
      <c r="YH124" s="11"/>
      <c r="YI124" s="11"/>
      <c r="YJ124" s="11"/>
      <c r="YK124" s="11"/>
      <c r="YL124" s="11"/>
      <c r="YM124" s="11"/>
      <c r="YN124" s="11"/>
      <c r="YO124" s="11"/>
      <c r="YP124" s="11"/>
      <c r="YQ124" s="11"/>
      <c r="YR124" s="11"/>
      <c r="YS124" s="11"/>
      <c r="YT124" s="11"/>
      <c r="YU124" s="11"/>
      <c r="YV124" s="11"/>
      <c r="YW124" s="11"/>
      <c r="YX124" s="11"/>
      <c r="YY124" s="11"/>
      <c r="YZ124" s="11"/>
      <c r="ZA124" s="11"/>
      <c r="ZB124" s="11"/>
      <c r="ZC124" s="11"/>
      <c r="ZD124" s="11"/>
      <c r="ZE124" s="11"/>
      <c r="ZF124" s="11"/>
      <c r="ZG124" s="11"/>
      <c r="ZH124" s="11"/>
      <c r="ZI124" s="11"/>
      <c r="ZJ124" s="11"/>
      <c r="ZK124" s="11"/>
      <c r="ZL124" s="11"/>
      <c r="ZM124" s="11"/>
      <c r="ZN124" s="11"/>
      <c r="ZO124" s="11"/>
      <c r="ZP124" s="11"/>
      <c r="ZQ124" s="11"/>
      <c r="ZR124" s="11"/>
      <c r="ZS124" s="11"/>
      <c r="ZT124" s="11"/>
      <c r="ZU124" s="11"/>
      <c r="ZV124" s="11"/>
      <c r="ZW124" s="11"/>
      <c r="ZX124" s="11"/>
      <c r="ZY124" s="11"/>
      <c r="ZZ124" s="11"/>
      <c r="AAA124" s="11"/>
      <c r="AAB124" s="11"/>
      <c r="AAC124" s="11"/>
      <c r="AAD124" s="11"/>
      <c r="AAE124" s="11"/>
      <c r="AAF124" s="11"/>
      <c r="AAG124" s="11"/>
      <c r="AAH124" s="11"/>
      <c r="AAI124" s="11"/>
      <c r="AAJ124" s="11"/>
      <c r="AAK124" s="11"/>
      <c r="AAL124" s="11"/>
      <c r="AAM124" s="11"/>
      <c r="AAN124" s="11"/>
      <c r="AAO124" s="11"/>
      <c r="AAP124" s="11"/>
      <c r="AAQ124" s="11"/>
      <c r="AAR124" s="11"/>
      <c r="AAS124" s="11"/>
      <c r="AAT124" s="11"/>
      <c r="AAU124" s="11"/>
      <c r="AAV124" s="11"/>
      <c r="AAW124" s="11"/>
      <c r="AAX124" s="11"/>
      <c r="AAY124" s="11"/>
      <c r="AAZ124" s="11"/>
      <c r="ABA124" s="11"/>
      <c r="ABB124" s="11"/>
      <c r="ABC124" s="11"/>
      <c r="ABD124" s="11"/>
      <c r="ABE124" s="11"/>
      <c r="ABF124" s="11"/>
      <c r="ABG124" s="11"/>
      <c r="ABH124" s="11"/>
      <c r="ABI124" s="11"/>
      <c r="ABJ124" s="11"/>
      <c r="ABK124" s="11"/>
      <c r="ABL124" s="11"/>
      <c r="ABM124" s="11"/>
      <c r="ABN124" s="11"/>
      <c r="ABO124" s="11"/>
      <c r="ABP124" s="11"/>
      <c r="ABQ124" s="11"/>
      <c r="ABR124" s="11"/>
      <c r="ABS124" s="11"/>
      <c r="ABT124" s="11"/>
      <c r="ABU124" s="11"/>
      <c r="ABV124" s="11"/>
      <c r="ABW124" s="11"/>
      <c r="ABX124" s="11"/>
      <c r="ABY124" s="11"/>
      <c r="ABZ124" s="11"/>
      <c r="ACA124" s="11"/>
      <c r="ACB124" s="11"/>
      <c r="ACC124" s="11"/>
      <c r="ACD124" s="11"/>
      <c r="ACE124" s="11"/>
      <c r="ACF124" s="11"/>
      <c r="ACG124" s="11"/>
      <c r="ACH124" s="11"/>
      <c r="ACI124" s="11"/>
      <c r="ACJ124" s="11"/>
      <c r="ACK124" s="11"/>
      <c r="ACL124" s="11"/>
      <c r="ACM124" s="11"/>
      <c r="ACN124" s="11"/>
      <c r="ACO124" s="11"/>
      <c r="ACP124" s="11"/>
      <c r="ACQ124" s="11"/>
      <c r="ACR124" s="11"/>
      <c r="ACS124" s="11"/>
      <c r="ACT124" s="11"/>
      <c r="ACU124" s="11"/>
      <c r="ACV124" s="11"/>
      <c r="ACW124" s="11"/>
      <c r="ACX124" s="11"/>
      <c r="ACY124" s="11"/>
      <c r="ACZ124" s="11"/>
      <c r="ADA124" s="11"/>
      <c r="ADB124" s="11"/>
      <c r="ADC124" s="11"/>
      <c r="ADD124" s="11"/>
      <c r="ADE124" s="11"/>
      <c r="ADF124" s="11"/>
      <c r="ADG124" s="11"/>
      <c r="ADH124" s="11"/>
      <c r="ADI124" s="11"/>
      <c r="ADJ124" s="11"/>
      <c r="ADK124" s="11"/>
      <c r="ADL124" s="11"/>
      <c r="ADM124" s="11"/>
      <c r="ADN124" s="11"/>
      <c r="ADO124" s="11"/>
      <c r="ADP124" s="11"/>
      <c r="ADQ124" s="11"/>
      <c r="ADR124" s="11"/>
      <c r="ADS124" s="11"/>
      <c r="ADT124" s="11"/>
      <c r="ADU124" s="11"/>
      <c r="ADV124" s="11"/>
      <c r="ADW124" s="11"/>
      <c r="ADX124" s="11"/>
      <c r="ADY124" s="11"/>
      <c r="ADZ124" s="11"/>
      <c r="AEA124" s="11"/>
      <c r="AEB124" s="11"/>
      <c r="AEC124" s="11"/>
      <c r="AED124" s="11"/>
      <c r="AEE124" s="11"/>
      <c r="AEF124" s="11"/>
      <c r="AEG124" s="11"/>
      <c r="AEH124" s="11"/>
      <c r="AEI124" s="11"/>
      <c r="AEJ124" s="11"/>
      <c r="AEK124" s="11"/>
      <c r="AEL124" s="11"/>
      <c r="AEM124" s="11"/>
      <c r="AEN124" s="11"/>
      <c r="AEO124" s="11"/>
      <c r="AEP124" s="11"/>
      <c r="AEQ124" s="11"/>
      <c r="AER124" s="11"/>
      <c r="AES124" s="11"/>
      <c r="AET124" s="11"/>
      <c r="AEU124" s="11"/>
      <c r="AEV124" s="11"/>
      <c r="AEW124" s="11"/>
      <c r="AEX124" s="11"/>
      <c r="AEY124" s="11"/>
      <c r="AEZ124" s="11"/>
      <c r="AFA124" s="11"/>
      <c r="AFB124" s="11"/>
      <c r="AFC124" s="11"/>
      <c r="AFD124" s="11"/>
      <c r="AFE124" s="11"/>
      <c r="AFF124" s="11"/>
      <c r="AFG124" s="11"/>
      <c r="AFH124" s="11"/>
      <c r="AFI124" s="11"/>
      <c r="AFJ124" s="11"/>
      <c r="AFK124" s="11"/>
      <c r="AFL124" s="11"/>
      <c r="AFM124" s="11"/>
      <c r="AFN124" s="11"/>
      <c r="AFO124" s="11"/>
      <c r="AFP124" s="11"/>
      <c r="AFQ124" s="11"/>
      <c r="AFR124" s="11"/>
      <c r="AFS124" s="11"/>
      <c r="AFT124" s="11"/>
      <c r="AFU124" s="11"/>
      <c r="AFV124" s="11"/>
      <c r="AFW124" s="11"/>
      <c r="AFX124" s="11"/>
      <c r="AFY124" s="11"/>
      <c r="AFZ124" s="11"/>
      <c r="AGA124" s="11"/>
      <c r="AGB124" s="11"/>
      <c r="AGC124" s="11"/>
      <c r="AGD124" s="11"/>
      <c r="AGE124" s="11"/>
      <c r="AGF124" s="11"/>
      <c r="AGG124" s="11"/>
      <c r="AGH124" s="11"/>
      <c r="AGI124" s="11"/>
      <c r="AGJ124" s="11"/>
      <c r="AGK124" s="11"/>
      <c r="AGL124" s="11"/>
      <c r="AGM124" s="11"/>
      <c r="AGN124" s="11"/>
      <c r="AGO124" s="11"/>
      <c r="AGP124" s="11"/>
      <c r="AGQ124" s="11"/>
      <c r="AGR124" s="11"/>
      <c r="AGS124" s="11"/>
      <c r="AGT124" s="11"/>
      <c r="AGU124" s="11"/>
      <c r="AGV124" s="11"/>
      <c r="AGW124" s="11"/>
      <c r="AGX124" s="11"/>
      <c r="AGY124" s="11"/>
      <c r="AGZ124" s="11"/>
      <c r="AHA124" s="11"/>
      <c r="AHB124" s="11"/>
      <c r="AHC124" s="11"/>
      <c r="AHD124" s="11"/>
      <c r="AHE124" s="11"/>
      <c r="AHF124" s="11"/>
      <c r="AHG124" s="11"/>
      <c r="AHH124" s="11"/>
      <c r="AHI124" s="11"/>
      <c r="AHJ124" s="11"/>
      <c r="AHK124" s="11"/>
      <c r="AHL124" s="11"/>
      <c r="AHM124" s="11"/>
      <c r="AHN124" s="11"/>
      <c r="AHO124" s="11"/>
      <c r="AHP124" s="11"/>
      <c r="AHQ124" s="11"/>
      <c r="AHR124" s="11"/>
      <c r="AHS124" s="11"/>
      <c r="AHT124" s="11"/>
      <c r="AHU124" s="11"/>
      <c r="AHV124" s="11"/>
      <c r="AHW124" s="11"/>
      <c r="AHX124" s="11"/>
      <c r="AHY124" s="11"/>
      <c r="AHZ124" s="11"/>
      <c r="AIA124" s="11"/>
      <c r="AIB124" s="11"/>
      <c r="AIC124" s="11"/>
      <c r="AID124" s="11"/>
      <c r="AIE124" s="11"/>
      <c r="AIF124" s="11"/>
      <c r="AIG124" s="11"/>
      <c r="AIH124" s="11"/>
      <c r="AII124" s="11"/>
      <c r="AIJ124" s="11"/>
      <c r="AIK124" s="11"/>
      <c r="AIL124" s="11"/>
      <c r="AIM124" s="11"/>
      <c r="AIN124" s="11"/>
      <c r="AIO124" s="11"/>
      <c r="AIP124" s="11"/>
      <c r="AIQ124" s="11"/>
      <c r="AIR124" s="11"/>
      <c r="AIS124" s="11"/>
      <c r="AIT124" s="11"/>
      <c r="AIU124" s="11"/>
      <c r="AIV124" s="11"/>
      <c r="AIW124" s="11"/>
      <c r="AIX124" s="11"/>
      <c r="AIY124" s="11"/>
      <c r="AIZ124" s="11"/>
      <c r="AJA124" s="11"/>
      <c r="AJB124" s="11"/>
      <c r="AJC124" s="11"/>
      <c r="AJD124" s="11"/>
      <c r="AJE124" s="11"/>
      <c r="AJF124" s="11"/>
      <c r="AJG124" s="11"/>
      <c r="AJH124" s="11"/>
      <c r="AJI124" s="11"/>
      <c r="AJJ124" s="11"/>
      <c r="AJK124" s="11"/>
      <c r="AJL124" s="11"/>
      <c r="AJM124" s="11"/>
      <c r="AJN124" s="11"/>
      <c r="AJO124" s="11"/>
      <c r="AJP124" s="11"/>
      <c r="AJQ124" s="11"/>
      <c r="AJR124" s="11"/>
      <c r="AJS124" s="11"/>
      <c r="AJT124" s="11"/>
      <c r="AJU124" s="11"/>
      <c r="AJV124" s="11"/>
      <c r="AJW124" s="11"/>
      <c r="AJX124" s="11"/>
      <c r="AJY124" s="11"/>
      <c r="AJZ124" s="11"/>
      <c r="AKA124" s="11"/>
      <c r="AKB124" s="11"/>
      <c r="AKC124" s="11"/>
      <c r="AKD124" s="11"/>
      <c r="AKE124" s="11"/>
      <c r="AKF124" s="11"/>
      <c r="AKG124" s="11"/>
      <c r="AKH124" s="11"/>
      <c r="AKI124" s="11"/>
      <c r="AKJ124" s="11"/>
      <c r="AKK124" s="11"/>
      <c r="AKL124" s="11"/>
      <c r="AKM124" s="11"/>
      <c r="AKN124" s="11"/>
      <c r="AKO124" s="11"/>
      <c r="AKP124" s="11"/>
      <c r="AKQ124" s="11"/>
      <c r="AKR124" s="11"/>
      <c r="AKS124" s="11"/>
      <c r="AKT124" s="11"/>
      <c r="AKU124" s="11"/>
      <c r="AKV124" s="11"/>
      <c r="AKW124" s="11"/>
      <c r="AKX124" s="11"/>
      <c r="AKY124" s="11"/>
      <c r="AKZ124" s="11"/>
      <c r="ALA124" s="11"/>
      <c r="ALB124" s="11"/>
      <c r="ALC124" s="11"/>
      <c r="ALD124" s="11"/>
      <c r="ALE124" s="11"/>
      <c r="ALF124" s="11"/>
      <c r="ALG124" s="11"/>
      <c r="ALH124" s="11"/>
      <c r="ALI124" s="11"/>
      <c r="ALJ124" s="11"/>
      <c r="ALK124" s="11"/>
      <c r="ALL124" s="11"/>
      <c r="ALM124" s="11"/>
      <c r="ALN124" s="11"/>
      <c r="ALO124" s="11"/>
      <c r="ALP124" s="11"/>
      <c r="ALQ124" s="11"/>
      <c r="ALR124" s="11"/>
      <c r="ALS124" s="11"/>
      <c r="ALT124" s="11"/>
      <c r="ALU124" s="11"/>
      <c r="ALV124" s="11"/>
      <c r="ALW124" s="11"/>
      <c r="ALX124" s="11"/>
      <c r="ALY124" s="11"/>
      <c r="ALZ124" s="11"/>
      <c r="AMA124" s="11"/>
      <c r="AMB124" s="11"/>
      <c r="AMC124" s="11"/>
      <c r="AMD124" s="11"/>
      <c r="AME124" s="11"/>
      <c r="AMF124" s="11"/>
      <c r="AMG124" s="11"/>
      <c r="AMH124" s="11"/>
      <c r="AMI124" s="11"/>
      <c r="AMJ124" s="11"/>
      <c r="AMK124" s="11"/>
      <c r="AML124" s="11"/>
      <c r="AMM124" s="11"/>
      <c r="AMN124" s="11"/>
      <c r="AMO124" s="11"/>
      <c r="AMP124" s="11"/>
      <c r="AMQ124" s="11"/>
      <c r="AMR124" s="11"/>
      <c r="AMS124" s="11"/>
      <c r="AMT124" s="11"/>
      <c r="AMU124" s="11"/>
      <c r="AMV124" s="11"/>
      <c r="AMW124" s="11"/>
      <c r="AMX124" s="11"/>
      <c r="AMY124" s="11"/>
      <c r="AMZ124" s="11"/>
      <c r="ANA124" s="11"/>
      <c r="ANB124" s="11"/>
      <c r="ANC124" s="11"/>
      <c r="AND124" s="11"/>
      <c r="ANE124" s="11"/>
      <c r="ANF124" s="11"/>
      <c r="ANG124" s="11"/>
      <c r="ANH124" s="11"/>
      <c r="ANI124" s="11"/>
      <c r="ANJ124" s="11"/>
      <c r="ANK124" s="11"/>
      <c r="ANL124" s="11"/>
      <c r="ANM124" s="11"/>
      <c r="ANN124" s="11"/>
      <c r="ANO124" s="11"/>
      <c r="ANP124" s="11"/>
      <c r="ANQ124" s="11"/>
      <c r="ANR124" s="11"/>
      <c r="ANS124" s="11"/>
      <c r="ANT124" s="11"/>
      <c r="ANU124" s="11"/>
      <c r="ANV124" s="11"/>
      <c r="ANW124" s="11"/>
      <c r="ANX124" s="11"/>
      <c r="ANY124" s="11"/>
      <c r="ANZ124" s="11"/>
      <c r="AOA124" s="11"/>
      <c r="AOB124" s="11"/>
      <c r="AOC124" s="11"/>
      <c r="AOD124" s="11"/>
      <c r="AOE124" s="11"/>
      <c r="AOF124" s="11"/>
      <c r="AOG124" s="11"/>
      <c r="AOH124" s="11"/>
      <c r="AOI124" s="11"/>
      <c r="AOJ124" s="11"/>
      <c r="AOK124" s="11"/>
      <c r="AOL124" s="11"/>
      <c r="AOM124" s="11"/>
      <c r="AON124" s="11"/>
      <c r="AOO124" s="11"/>
      <c r="AOP124" s="11"/>
      <c r="AOQ124" s="11"/>
      <c r="AOR124" s="11"/>
      <c r="AOS124" s="11"/>
      <c r="AOT124" s="11"/>
      <c r="AOU124" s="11"/>
      <c r="AOV124" s="11"/>
      <c r="AOW124" s="11"/>
      <c r="AOX124" s="11"/>
      <c r="AOY124" s="11"/>
      <c r="AOZ124" s="11"/>
      <c r="APA124" s="11"/>
      <c r="APB124" s="11"/>
      <c r="APC124" s="11"/>
      <c r="APD124" s="11"/>
      <c r="APE124" s="11"/>
      <c r="APF124" s="11"/>
      <c r="APG124" s="11"/>
      <c r="APH124" s="11"/>
      <c r="API124" s="11"/>
      <c r="APJ124" s="11"/>
      <c r="APK124" s="11"/>
      <c r="APL124" s="11"/>
      <c r="APM124" s="11"/>
      <c r="APN124" s="11"/>
      <c r="APO124" s="11"/>
      <c r="APP124" s="11"/>
      <c r="APQ124" s="11"/>
      <c r="APR124" s="11"/>
      <c r="APS124" s="11"/>
      <c r="APT124" s="11"/>
      <c r="APU124" s="11"/>
      <c r="APV124" s="11"/>
      <c r="APW124" s="11"/>
      <c r="APX124" s="11"/>
      <c r="APY124" s="11"/>
      <c r="APZ124" s="11"/>
      <c r="AQA124" s="11"/>
      <c r="AQB124" s="11"/>
      <c r="AQC124" s="11"/>
      <c r="AQD124" s="11"/>
      <c r="AQE124" s="11"/>
      <c r="AQF124" s="11"/>
      <c r="AQG124" s="11"/>
      <c r="AQH124" s="11"/>
      <c r="AQI124" s="11"/>
      <c r="AQJ124" s="11"/>
      <c r="AQK124" s="11"/>
      <c r="AQL124" s="11"/>
      <c r="AQM124" s="11"/>
      <c r="AQN124" s="11"/>
      <c r="AQO124" s="11"/>
      <c r="AQP124" s="11"/>
      <c r="AQQ124" s="11"/>
      <c r="AQR124" s="11"/>
      <c r="AQS124" s="11"/>
      <c r="AQT124" s="11"/>
      <c r="AQU124" s="11"/>
      <c r="AQV124" s="11"/>
      <c r="AQW124" s="11"/>
      <c r="AQX124" s="11"/>
      <c r="AQY124" s="11"/>
      <c r="AQZ124" s="11"/>
      <c r="ARA124" s="11"/>
      <c r="ARB124" s="11"/>
      <c r="ARC124" s="11"/>
      <c r="ARD124" s="11"/>
      <c r="ARE124" s="11"/>
      <c r="ARF124" s="11"/>
      <c r="ARG124" s="11"/>
      <c r="ARH124" s="11"/>
      <c r="ARI124" s="11"/>
      <c r="ARJ124" s="11"/>
      <c r="ARK124" s="11"/>
      <c r="ARL124" s="11"/>
      <c r="ARM124" s="11"/>
      <c r="ARN124" s="11"/>
      <c r="ARO124" s="11"/>
      <c r="ARP124" s="11"/>
      <c r="ARQ124" s="11"/>
      <c r="ARR124" s="11"/>
      <c r="ARS124" s="11"/>
      <c r="ART124" s="11"/>
      <c r="ARU124" s="11"/>
      <c r="ARV124" s="11"/>
      <c r="ARW124" s="11"/>
      <c r="ARX124" s="11"/>
      <c r="ARY124" s="11"/>
      <c r="ARZ124" s="11"/>
      <c r="ASA124" s="11"/>
      <c r="ASB124" s="11"/>
      <c r="ASC124" s="11"/>
      <c r="ASD124" s="11"/>
      <c r="ASE124" s="11"/>
      <c r="ASF124" s="11"/>
      <c r="ASG124" s="11"/>
      <c r="ASH124" s="11"/>
      <c r="ASI124" s="11"/>
      <c r="ASJ124" s="11"/>
      <c r="ASK124" s="11"/>
      <c r="ASL124" s="11"/>
      <c r="ASM124" s="11"/>
      <c r="ASN124" s="11"/>
      <c r="ASO124" s="11"/>
      <c r="ASP124" s="11"/>
      <c r="ASQ124" s="11"/>
      <c r="ASR124" s="11"/>
      <c r="ASS124" s="11"/>
      <c r="AST124" s="11"/>
      <c r="ASU124" s="11"/>
      <c r="ASV124" s="11"/>
      <c r="ASW124" s="11"/>
      <c r="ASX124" s="11"/>
      <c r="ASY124" s="11"/>
      <c r="ASZ124" s="11"/>
      <c r="ATA124" s="11"/>
      <c r="ATB124" s="11"/>
      <c r="ATC124" s="11"/>
      <c r="ATD124" s="11"/>
      <c r="ATE124" s="11"/>
      <c r="ATF124" s="11"/>
      <c r="ATG124" s="11"/>
      <c r="ATH124" s="11"/>
      <c r="ATI124" s="11"/>
      <c r="ATJ124" s="11"/>
      <c r="ATK124" s="11"/>
      <c r="ATL124" s="11"/>
      <c r="ATM124" s="11"/>
      <c r="ATN124" s="11"/>
      <c r="ATO124" s="11"/>
      <c r="ATP124" s="11"/>
      <c r="ATQ124" s="11"/>
      <c r="ATR124" s="11"/>
      <c r="ATS124" s="11"/>
      <c r="ATT124" s="11"/>
      <c r="ATU124" s="11"/>
      <c r="ATV124" s="11"/>
      <c r="ATW124" s="11"/>
      <c r="ATX124" s="11"/>
      <c r="ATY124" s="11"/>
      <c r="ATZ124" s="11"/>
      <c r="AUA124" s="11"/>
      <c r="AUB124" s="11"/>
      <c r="AUC124" s="11"/>
      <c r="AUD124" s="11"/>
      <c r="AUE124" s="11"/>
      <c r="AUF124" s="11"/>
      <c r="AUG124" s="11"/>
      <c r="AUH124" s="11"/>
      <c r="AUI124" s="11"/>
      <c r="AUJ124" s="11"/>
      <c r="AUK124" s="11"/>
      <c r="AUL124" s="11"/>
      <c r="AUM124" s="11"/>
      <c r="AUN124" s="11"/>
      <c r="AUO124" s="11"/>
      <c r="AUP124" s="11"/>
      <c r="AUQ124" s="11"/>
      <c r="AUR124" s="11"/>
      <c r="AUS124" s="11"/>
      <c r="AUT124" s="11"/>
      <c r="AUU124" s="11"/>
      <c r="AUV124" s="11"/>
      <c r="AUW124" s="11"/>
      <c r="AUX124" s="11"/>
      <c r="AUY124" s="11"/>
      <c r="AUZ124" s="11"/>
      <c r="AVA124" s="11"/>
      <c r="AVB124" s="11"/>
      <c r="AVC124" s="11"/>
      <c r="AVD124" s="11"/>
      <c r="AVE124" s="11"/>
      <c r="AVF124" s="11"/>
      <c r="AVG124" s="11"/>
      <c r="AVH124" s="11"/>
      <c r="AVI124" s="11"/>
      <c r="AVJ124" s="11"/>
      <c r="AVK124" s="11"/>
      <c r="AVL124" s="11"/>
      <c r="AVM124" s="11"/>
      <c r="AVN124" s="11"/>
      <c r="AVO124" s="11"/>
      <c r="AVP124" s="11"/>
      <c r="AVQ124" s="11"/>
      <c r="AVR124" s="11"/>
      <c r="AVS124" s="11"/>
      <c r="AVT124" s="11"/>
      <c r="AVU124" s="11"/>
      <c r="AVV124" s="11"/>
      <c r="AVW124" s="11"/>
      <c r="AVX124" s="11"/>
      <c r="AVY124" s="11"/>
      <c r="AVZ124" s="11"/>
      <c r="AWA124" s="11"/>
      <c r="AWB124" s="11"/>
      <c r="AWC124" s="11"/>
      <c r="AWD124" s="11"/>
      <c r="AWE124" s="11"/>
      <c r="AWF124" s="11"/>
      <c r="AWG124" s="11"/>
      <c r="AWH124" s="11"/>
      <c r="AWI124" s="11"/>
      <c r="AWJ124" s="11"/>
      <c r="AWK124" s="11"/>
      <c r="AWL124" s="11"/>
      <c r="AWM124" s="11"/>
      <c r="AWN124" s="11"/>
      <c r="AWO124" s="11"/>
      <c r="AWP124" s="11"/>
      <c r="AWQ124" s="11"/>
      <c r="AWR124" s="11"/>
      <c r="AWS124" s="11"/>
      <c r="AWT124" s="11"/>
      <c r="AWU124" s="11"/>
      <c r="AWV124" s="11"/>
      <c r="AWW124" s="11"/>
      <c r="AWX124" s="11"/>
      <c r="AWY124" s="11"/>
      <c r="AWZ124" s="11"/>
      <c r="AXA124" s="11"/>
      <c r="AXB124" s="11"/>
      <c r="AXC124" s="11"/>
      <c r="AXD124" s="11"/>
      <c r="AXE124" s="11"/>
      <c r="AXF124" s="11"/>
      <c r="AXG124" s="11"/>
      <c r="AXH124" s="11"/>
      <c r="AXI124" s="11"/>
      <c r="AXJ124" s="11"/>
      <c r="AXK124" s="11"/>
      <c r="AXL124" s="11"/>
      <c r="AXM124" s="11"/>
      <c r="AXN124" s="11"/>
      <c r="AXO124" s="11"/>
      <c r="AXP124" s="11"/>
      <c r="AXQ124" s="11"/>
      <c r="AXR124" s="11"/>
      <c r="AXS124" s="11"/>
      <c r="AXT124" s="11"/>
      <c r="AXU124" s="11"/>
      <c r="AXV124" s="11"/>
      <c r="AXW124" s="11"/>
      <c r="AXX124" s="11"/>
      <c r="AXY124" s="11"/>
      <c r="AXZ124" s="11"/>
      <c r="AYA124" s="11"/>
      <c r="AYB124" s="11"/>
      <c r="AYC124" s="11"/>
      <c r="AYD124" s="11"/>
      <c r="AYE124" s="11"/>
      <c r="AYF124" s="11"/>
      <c r="AYG124" s="11"/>
      <c r="AYH124" s="11"/>
      <c r="AYI124" s="11"/>
      <c r="AYJ124" s="11"/>
      <c r="AYK124" s="11"/>
      <c r="AYL124" s="11"/>
      <c r="AYM124" s="11"/>
      <c r="AYN124" s="11"/>
      <c r="AYO124" s="11"/>
      <c r="AYP124" s="11"/>
      <c r="AYQ124" s="11"/>
      <c r="AYR124" s="11"/>
      <c r="AYS124" s="11"/>
      <c r="AYT124" s="11"/>
      <c r="AYU124" s="11"/>
      <c r="AYV124" s="11"/>
      <c r="AYW124" s="11"/>
      <c r="AYX124" s="11"/>
      <c r="AYY124" s="11"/>
      <c r="AYZ124" s="11"/>
      <c r="AZA124" s="11"/>
      <c r="AZB124" s="11"/>
      <c r="AZC124" s="11"/>
      <c r="AZD124" s="11"/>
      <c r="AZE124" s="11"/>
      <c r="AZF124" s="11"/>
      <c r="AZG124" s="11"/>
      <c r="AZH124" s="11"/>
      <c r="AZI124" s="11"/>
      <c r="AZJ124" s="11"/>
      <c r="AZK124" s="11"/>
      <c r="AZL124" s="11"/>
      <c r="AZM124" s="11"/>
      <c r="AZN124" s="11"/>
      <c r="AZO124" s="11"/>
      <c r="AZP124" s="11"/>
      <c r="AZQ124" s="11"/>
      <c r="AZR124" s="11"/>
      <c r="AZS124" s="11"/>
      <c r="AZT124" s="11"/>
      <c r="AZU124" s="11"/>
      <c r="AZV124" s="11"/>
      <c r="AZW124" s="11"/>
      <c r="AZX124" s="11"/>
      <c r="AZY124" s="11"/>
      <c r="AZZ124" s="11"/>
      <c r="BAA124" s="11"/>
      <c r="BAB124" s="11"/>
      <c r="BAC124" s="11"/>
      <c r="BAD124" s="11"/>
      <c r="BAE124" s="11"/>
      <c r="BAF124" s="11"/>
      <c r="BAG124" s="11"/>
      <c r="BAH124" s="11"/>
      <c r="BAI124" s="11"/>
      <c r="BAJ124" s="11"/>
      <c r="BAK124" s="11"/>
      <c r="BAL124" s="11"/>
      <c r="BAM124" s="11"/>
      <c r="BAN124" s="11"/>
      <c r="BAO124" s="11"/>
      <c r="BAP124" s="11"/>
      <c r="BAQ124" s="11"/>
      <c r="BAR124" s="11"/>
      <c r="BAS124" s="11"/>
      <c r="BAT124" s="11"/>
      <c r="BAU124" s="11"/>
      <c r="BAV124" s="11"/>
      <c r="BAW124" s="11"/>
      <c r="BAX124" s="11"/>
      <c r="BAY124" s="11"/>
      <c r="BAZ124" s="11"/>
      <c r="BBA124" s="11"/>
      <c r="BBB124" s="11"/>
      <c r="BBC124" s="11"/>
      <c r="BBD124" s="11"/>
      <c r="BBE124" s="11"/>
      <c r="BBF124" s="11"/>
      <c r="BBG124" s="11"/>
      <c r="BBH124" s="11"/>
      <c r="BBI124" s="11"/>
      <c r="BBJ124" s="11"/>
      <c r="BBK124" s="11"/>
      <c r="BBL124" s="11"/>
      <c r="BBM124" s="11"/>
      <c r="BBN124" s="11"/>
      <c r="BBO124" s="11"/>
      <c r="BBP124" s="11"/>
      <c r="BBQ124" s="11"/>
      <c r="BBR124" s="11"/>
      <c r="BBS124" s="11"/>
      <c r="BBT124" s="11"/>
      <c r="BBU124" s="11"/>
      <c r="BBV124" s="11"/>
      <c r="BBW124" s="11"/>
      <c r="BBX124" s="11"/>
      <c r="BBY124" s="11"/>
      <c r="BBZ124" s="11"/>
      <c r="BCA124" s="11"/>
      <c r="BCB124" s="11"/>
      <c r="BCC124" s="11"/>
      <c r="BCD124" s="11"/>
      <c r="BCE124" s="11"/>
      <c r="BCF124" s="11"/>
      <c r="BCG124" s="11"/>
      <c r="BCH124" s="11"/>
      <c r="BCI124" s="11"/>
      <c r="BCJ124" s="11"/>
      <c r="BCK124" s="11"/>
      <c r="BCL124" s="11"/>
      <c r="BCM124" s="11"/>
      <c r="BCN124" s="11"/>
      <c r="BCO124" s="11"/>
      <c r="BCP124" s="11"/>
      <c r="BCQ124" s="11"/>
      <c r="BCR124" s="11"/>
      <c r="BCS124" s="11"/>
      <c r="BCT124" s="11"/>
      <c r="BCU124" s="11"/>
      <c r="BCV124" s="11"/>
      <c r="BCW124" s="11"/>
      <c r="BCX124" s="11"/>
      <c r="BCY124" s="11"/>
      <c r="BCZ124" s="11"/>
      <c r="BDA124" s="11"/>
      <c r="BDB124" s="11"/>
      <c r="BDC124" s="11"/>
      <c r="BDD124" s="11"/>
      <c r="BDE124" s="11"/>
      <c r="BDF124" s="11"/>
      <c r="BDG124" s="11"/>
      <c r="BDH124" s="11"/>
      <c r="BDI124" s="11"/>
      <c r="BDJ124" s="11"/>
      <c r="BDK124" s="11"/>
      <c r="BDL124" s="11"/>
      <c r="BDM124" s="11"/>
      <c r="BDN124" s="11"/>
      <c r="BDO124" s="11"/>
      <c r="BDP124" s="11"/>
      <c r="BDQ124" s="11"/>
      <c r="BDR124" s="11"/>
      <c r="BDS124" s="11"/>
      <c r="BDT124" s="11"/>
      <c r="BDU124" s="11"/>
      <c r="BDV124" s="11"/>
      <c r="BDW124" s="11"/>
      <c r="BDX124" s="11"/>
      <c r="BDY124" s="11"/>
      <c r="BDZ124" s="11"/>
      <c r="BEA124" s="11"/>
      <c r="BEB124" s="11"/>
      <c r="BEC124" s="11"/>
      <c r="BED124" s="11"/>
      <c r="BEE124" s="11"/>
      <c r="BEF124" s="11"/>
      <c r="BEG124" s="11"/>
      <c r="BEH124" s="11"/>
      <c r="BEI124" s="11"/>
      <c r="BEJ124" s="11"/>
      <c r="BEK124" s="11"/>
      <c r="BEL124" s="11"/>
      <c r="BEM124" s="11"/>
      <c r="BEN124" s="11"/>
      <c r="BEO124" s="11"/>
      <c r="BEP124" s="11"/>
      <c r="BEQ124" s="11"/>
      <c r="BER124" s="11"/>
      <c r="BES124" s="11"/>
      <c r="BET124" s="11"/>
      <c r="BEU124" s="11"/>
      <c r="BEV124" s="11"/>
      <c r="BEW124" s="11"/>
      <c r="BEX124" s="11"/>
      <c r="BEY124" s="11"/>
      <c r="BEZ124" s="11"/>
      <c r="BFA124" s="11"/>
      <c r="BFB124" s="11"/>
      <c r="BFC124" s="11"/>
      <c r="BFD124" s="11"/>
      <c r="BFE124" s="11"/>
      <c r="BFF124" s="11"/>
      <c r="BFG124" s="11"/>
      <c r="BFH124" s="11"/>
      <c r="BFI124" s="11"/>
      <c r="BFJ124" s="11"/>
      <c r="BFK124" s="11"/>
      <c r="BFL124" s="11"/>
      <c r="BFM124" s="11"/>
      <c r="BFN124" s="11"/>
      <c r="BFO124" s="11"/>
      <c r="BFP124" s="11"/>
      <c r="BFQ124" s="11"/>
      <c r="BFR124" s="11"/>
      <c r="BFS124" s="11"/>
      <c r="BFT124" s="11"/>
      <c r="BFU124" s="11"/>
      <c r="BFV124" s="11"/>
      <c r="BFW124" s="11"/>
      <c r="BFX124" s="11"/>
      <c r="BFY124" s="11"/>
      <c r="BFZ124" s="11"/>
      <c r="BGA124" s="11"/>
      <c r="BGB124" s="11"/>
      <c r="BGC124" s="11"/>
      <c r="BGD124" s="11"/>
      <c r="BGE124" s="11"/>
      <c r="BGF124" s="11"/>
      <c r="BGG124" s="11"/>
      <c r="BGH124" s="11"/>
      <c r="BGI124" s="11"/>
      <c r="BGJ124" s="11"/>
      <c r="BGK124" s="11"/>
      <c r="BGL124" s="11"/>
      <c r="BGM124" s="11"/>
      <c r="BGN124" s="11"/>
      <c r="BGO124" s="11"/>
      <c r="BGP124" s="11"/>
      <c r="BGQ124" s="11"/>
      <c r="BGR124" s="11"/>
      <c r="BGS124" s="11"/>
      <c r="BGT124" s="11"/>
      <c r="BGU124" s="11"/>
      <c r="BGV124" s="11"/>
      <c r="BGW124" s="11"/>
      <c r="BGX124" s="11"/>
      <c r="BGY124" s="11"/>
      <c r="BGZ124" s="11"/>
    </row>
    <row r="125" spans="1:1589" s="10" customFormat="1" ht="36" customHeight="1">
      <c r="A125" s="69"/>
      <c r="B125" s="51"/>
      <c r="C125" s="317"/>
      <c r="D125" s="318"/>
      <c r="E125" s="96" t="s">
        <v>9</v>
      </c>
      <c r="F125" s="96">
        <v>42369</v>
      </c>
      <c r="G125" s="97" t="s">
        <v>7</v>
      </c>
      <c r="H125" s="118"/>
      <c r="I125" s="121"/>
      <c r="J125" s="121">
        <v>520000</v>
      </c>
      <c r="K125" s="113"/>
      <c r="L125" s="122"/>
      <c r="M125" s="104"/>
      <c r="N125" s="123">
        <v>520000</v>
      </c>
      <c r="O125" s="122"/>
      <c r="P125" s="122"/>
      <c r="Q125" s="122"/>
      <c r="R125" s="123">
        <v>520000</v>
      </c>
      <c r="S125" s="122"/>
      <c r="T125" s="190"/>
      <c r="U125" s="187">
        <f>J125-R125</f>
        <v>0</v>
      </c>
      <c r="V125" s="190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  <c r="IW125" s="11"/>
      <c r="IX125" s="11"/>
      <c r="IY125" s="11"/>
      <c r="IZ125" s="11"/>
      <c r="JA125" s="11"/>
      <c r="JB125" s="11"/>
      <c r="JC125" s="11"/>
      <c r="JD125" s="11"/>
      <c r="JE125" s="11"/>
      <c r="JF125" s="11"/>
      <c r="JG125" s="11"/>
      <c r="JH125" s="11"/>
      <c r="JI125" s="11"/>
      <c r="JJ125" s="11"/>
      <c r="JK125" s="11"/>
      <c r="JL125" s="11"/>
      <c r="JM125" s="11"/>
      <c r="JN125" s="11"/>
      <c r="JO125" s="11"/>
      <c r="JP125" s="11"/>
      <c r="JQ125" s="11"/>
      <c r="JR125" s="11"/>
      <c r="JS125" s="11"/>
      <c r="JT125" s="11"/>
      <c r="JU125" s="11"/>
      <c r="JV125" s="11"/>
      <c r="JW125" s="11"/>
      <c r="JX125" s="11"/>
      <c r="JY125" s="11"/>
      <c r="JZ125" s="11"/>
      <c r="KA125" s="11"/>
      <c r="KB125" s="11"/>
      <c r="KC125" s="11"/>
      <c r="KD125" s="11"/>
      <c r="KE125" s="11"/>
      <c r="KF125" s="11"/>
      <c r="KG125" s="11"/>
      <c r="KH125" s="11"/>
      <c r="KI125" s="11"/>
      <c r="KJ125" s="11"/>
      <c r="KK125" s="11"/>
      <c r="KL125" s="11"/>
      <c r="KM125" s="11"/>
      <c r="KN125" s="11"/>
      <c r="KO125" s="11"/>
      <c r="KP125" s="11"/>
      <c r="KQ125" s="11"/>
      <c r="KR125" s="11"/>
      <c r="KS125" s="11"/>
      <c r="KT125" s="11"/>
      <c r="KU125" s="11"/>
      <c r="KV125" s="11"/>
      <c r="KW125" s="11"/>
      <c r="KX125" s="11"/>
      <c r="KY125" s="11"/>
      <c r="KZ125" s="11"/>
      <c r="LA125" s="11"/>
      <c r="LB125" s="11"/>
      <c r="LC125" s="11"/>
      <c r="LD125" s="11"/>
      <c r="LE125" s="11"/>
      <c r="LF125" s="11"/>
      <c r="LG125" s="11"/>
      <c r="LH125" s="11"/>
      <c r="LI125" s="11"/>
      <c r="LJ125" s="11"/>
      <c r="LK125" s="11"/>
      <c r="LL125" s="11"/>
      <c r="LM125" s="11"/>
      <c r="LN125" s="11"/>
      <c r="LO125" s="11"/>
      <c r="LP125" s="11"/>
      <c r="LQ125" s="11"/>
      <c r="LR125" s="11"/>
      <c r="LS125" s="11"/>
      <c r="LT125" s="11"/>
      <c r="LU125" s="11"/>
      <c r="LV125" s="11"/>
      <c r="LW125" s="11"/>
      <c r="LX125" s="11"/>
      <c r="LY125" s="11"/>
      <c r="LZ125" s="11"/>
      <c r="MA125" s="11"/>
      <c r="MB125" s="11"/>
      <c r="MC125" s="11"/>
      <c r="MD125" s="11"/>
      <c r="ME125" s="11"/>
      <c r="MF125" s="11"/>
      <c r="MG125" s="11"/>
      <c r="MH125" s="11"/>
      <c r="MI125" s="11"/>
      <c r="MJ125" s="11"/>
      <c r="MK125" s="11"/>
      <c r="ML125" s="11"/>
      <c r="MM125" s="11"/>
      <c r="MN125" s="11"/>
      <c r="MO125" s="11"/>
      <c r="MP125" s="11"/>
      <c r="MQ125" s="11"/>
      <c r="MR125" s="11"/>
      <c r="MS125" s="11"/>
      <c r="MT125" s="11"/>
      <c r="MU125" s="11"/>
      <c r="MV125" s="11"/>
      <c r="MW125" s="11"/>
      <c r="MX125" s="11"/>
      <c r="MY125" s="11"/>
      <c r="MZ125" s="11"/>
      <c r="NA125" s="11"/>
      <c r="NB125" s="11"/>
      <c r="NC125" s="11"/>
      <c r="ND125" s="11"/>
      <c r="NE125" s="11"/>
      <c r="NF125" s="11"/>
      <c r="NG125" s="11"/>
      <c r="NH125" s="11"/>
      <c r="NI125" s="11"/>
      <c r="NJ125" s="11"/>
      <c r="NK125" s="11"/>
      <c r="NL125" s="11"/>
      <c r="NM125" s="11"/>
      <c r="NN125" s="11"/>
      <c r="NO125" s="11"/>
      <c r="NP125" s="11"/>
      <c r="NQ125" s="11"/>
      <c r="NR125" s="11"/>
      <c r="NS125" s="11"/>
      <c r="NT125" s="11"/>
      <c r="NU125" s="11"/>
      <c r="NV125" s="11"/>
      <c r="NW125" s="11"/>
      <c r="NX125" s="11"/>
      <c r="NY125" s="11"/>
      <c r="NZ125" s="11"/>
      <c r="OA125" s="11"/>
      <c r="OB125" s="11"/>
      <c r="OC125" s="11"/>
      <c r="OD125" s="11"/>
      <c r="OE125" s="11"/>
      <c r="OF125" s="11"/>
      <c r="OG125" s="11"/>
      <c r="OH125" s="11"/>
      <c r="OI125" s="11"/>
      <c r="OJ125" s="11"/>
      <c r="OK125" s="11"/>
      <c r="OL125" s="11"/>
      <c r="OM125" s="11"/>
      <c r="ON125" s="11"/>
      <c r="OO125" s="11"/>
      <c r="OP125" s="11"/>
      <c r="OQ125" s="11"/>
      <c r="OR125" s="11"/>
      <c r="OS125" s="11"/>
      <c r="OT125" s="11"/>
      <c r="OU125" s="11"/>
      <c r="OV125" s="11"/>
      <c r="OW125" s="11"/>
      <c r="OX125" s="11"/>
      <c r="OY125" s="11"/>
      <c r="OZ125" s="11"/>
      <c r="PA125" s="11"/>
      <c r="PB125" s="11"/>
      <c r="PC125" s="11"/>
      <c r="PD125" s="11"/>
      <c r="PE125" s="11"/>
      <c r="PF125" s="11"/>
      <c r="PG125" s="11"/>
      <c r="PH125" s="11"/>
      <c r="PI125" s="11"/>
      <c r="PJ125" s="11"/>
      <c r="PK125" s="11"/>
      <c r="PL125" s="11"/>
      <c r="PM125" s="11"/>
      <c r="PN125" s="11"/>
      <c r="PO125" s="11"/>
      <c r="PP125" s="11"/>
      <c r="PQ125" s="11"/>
      <c r="PR125" s="11"/>
      <c r="PS125" s="11"/>
      <c r="PT125" s="11"/>
      <c r="PU125" s="11"/>
      <c r="PV125" s="11"/>
      <c r="PW125" s="11"/>
      <c r="PX125" s="11"/>
      <c r="PY125" s="11"/>
      <c r="PZ125" s="11"/>
      <c r="QA125" s="11"/>
      <c r="QB125" s="11"/>
      <c r="QC125" s="11"/>
      <c r="QD125" s="11"/>
      <c r="QE125" s="11"/>
      <c r="QF125" s="11"/>
      <c r="QG125" s="11"/>
      <c r="QH125" s="11"/>
      <c r="QI125" s="11"/>
      <c r="QJ125" s="11"/>
      <c r="QK125" s="11"/>
      <c r="QL125" s="11"/>
      <c r="QM125" s="11"/>
      <c r="QN125" s="11"/>
      <c r="QO125" s="11"/>
      <c r="QP125" s="11"/>
      <c r="QQ125" s="11"/>
      <c r="QR125" s="11"/>
      <c r="QS125" s="11"/>
      <c r="QT125" s="11"/>
      <c r="QU125" s="11"/>
      <c r="QV125" s="11"/>
      <c r="QW125" s="11"/>
      <c r="QX125" s="11"/>
      <c r="QY125" s="11"/>
      <c r="QZ125" s="11"/>
      <c r="RA125" s="11"/>
      <c r="RB125" s="11"/>
      <c r="RC125" s="11"/>
      <c r="RD125" s="11"/>
      <c r="RE125" s="11"/>
      <c r="RF125" s="11"/>
      <c r="RG125" s="11"/>
      <c r="RH125" s="11"/>
      <c r="RI125" s="11"/>
      <c r="RJ125" s="11"/>
      <c r="RK125" s="11"/>
      <c r="RL125" s="11"/>
      <c r="RM125" s="11"/>
      <c r="RN125" s="11"/>
      <c r="RO125" s="11"/>
      <c r="RP125" s="11"/>
      <c r="RQ125" s="11"/>
      <c r="RR125" s="11"/>
      <c r="RS125" s="11"/>
      <c r="RT125" s="11"/>
      <c r="RU125" s="11"/>
      <c r="RV125" s="11"/>
      <c r="RW125" s="11"/>
      <c r="RX125" s="11"/>
      <c r="RY125" s="11"/>
      <c r="RZ125" s="11"/>
      <c r="SA125" s="11"/>
      <c r="SB125" s="11"/>
      <c r="SC125" s="11"/>
      <c r="SD125" s="11"/>
      <c r="SE125" s="11"/>
      <c r="SF125" s="11"/>
      <c r="SG125" s="11"/>
      <c r="SH125" s="11"/>
      <c r="SI125" s="11"/>
      <c r="SJ125" s="11"/>
      <c r="SK125" s="11"/>
      <c r="SL125" s="11"/>
      <c r="SM125" s="11"/>
      <c r="SN125" s="11"/>
      <c r="SO125" s="11"/>
      <c r="SP125" s="11"/>
      <c r="SQ125" s="11"/>
      <c r="SR125" s="11"/>
      <c r="SS125" s="11"/>
      <c r="ST125" s="11"/>
      <c r="SU125" s="11"/>
      <c r="SV125" s="11"/>
      <c r="SW125" s="11"/>
      <c r="SX125" s="11"/>
      <c r="SY125" s="11"/>
      <c r="SZ125" s="11"/>
      <c r="TA125" s="11"/>
      <c r="TB125" s="11"/>
      <c r="TC125" s="11"/>
      <c r="TD125" s="11"/>
      <c r="TE125" s="11"/>
      <c r="TF125" s="11"/>
      <c r="TG125" s="11"/>
      <c r="TH125" s="11"/>
      <c r="TI125" s="11"/>
      <c r="TJ125" s="11"/>
      <c r="TK125" s="11"/>
      <c r="TL125" s="11"/>
      <c r="TM125" s="11"/>
      <c r="TN125" s="11"/>
      <c r="TO125" s="11"/>
      <c r="TP125" s="11"/>
      <c r="TQ125" s="11"/>
      <c r="TR125" s="11"/>
      <c r="TS125" s="11"/>
      <c r="TT125" s="11"/>
      <c r="TU125" s="11"/>
      <c r="TV125" s="11"/>
      <c r="TW125" s="11"/>
      <c r="TX125" s="11"/>
      <c r="TY125" s="11"/>
      <c r="TZ125" s="11"/>
      <c r="UA125" s="11"/>
      <c r="UB125" s="11"/>
      <c r="UC125" s="11"/>
      <c r="UD125" s="11"/>
      <c r="UE125" s="11"/>
      <c r="UF125" s="11"/>
      <c r="UG125" s="11"/>
      <c r="UH125" s="11"/>
      <c r="UI125" s="11"/>
      <c r="UJ125" s="11"/>
      <c r="UK125" s="11"/>
      <c r="UL125" s="11"/>
      <c r="UM125" s="11"/>
      <c r="UN125" s="11"/>
      <c r="UO125" s="11"/>
      <c r="UP125" s="11"/>
      <c r="UQ125" s="11"/>
      <c r="UR125" s="11"/>
      <c r="US125" s="11"/>
      <c r="UT125" s="11"/>
      <c r="UU125" s="11"/>
      <c r="UV125" s="11"/>
      <c r="UW125" s="11"/>
      <c r="UX125" s="11"/>
      <c r="UY125" s="11"/>
      <c r="UZ125" s="11"/>
      <c r="VA125" s="11"/>
      <c r="VB125" s="11"/>
      <c r="VC125" s="11"/>
      <c r="VD125" s="11"/>
      <c r="VE125" s="11"/>
      <c r="VF125" s="11"/>
      <c r="VG125" s="11"/>
      <c r="VH125" s="11"/>
      <c r="VI125" s="11"/>
      <c r="VJ125" s="11"/>
      <c r="VK125" s="11"/>
      <c r="VL125" s="11"/>
      <c r="VM125" s="11"/>
      <c r="VN125" s="11"/>
      <c r="VO125" s="11"/>
      <c r="VP125" s="11"/>
      <c r="VQ125" s="11"/>
      <c r="VR125" s="11"/>
      <c r="VS125" s="11"/>
      <c r="VT125" s="11"/>
      <c r="VU125" s="11"/>
      <c r="VV125" s="11"/>
      <c r="VW125" s="11"/>
      <c r="VX125" s="11"/>
      <c r="VY125" s="11"/>
      <c r="VZ125" s="11"/>
      <c r="WA125" s="11"/>
      <c r="WB125" s="11"/>
      <c r="WC125" s="11"/>
      <c r="WD125" s="11"/>
      <c r="WE125" s="11"/>
      <c r="WF125" s="11"/>
      <c r="WG125" s="11"/>
      <c r="WH125" s="11"/>
      <c r="WI125" s="11"/>
      <c r="WJ125" s="11"/>
      <c r="WK125" s="11"/>
      <c r="WL125" s="11"/>
      <c r="WM125" s="11"/>
      <c r="WN125" s="11"/>
      <c r="WO125" s="11"/>
      <c r="WP125" s="11"/>
      <c r="WQ125" s="11"/>
      <c r="WR125" s="11"/>
      <c r="WS125" s="11"/>
      <c r="WT125" s="11"/>
      <c r="WU125" s="11"/>
      <c r="WV125" s="11"/>
      <c r="WW125" s="11"/>
      <c r="WX125" s="11"/>
      <c r="WY125" s="11"/>
      <c r="WZ125" s="11"/>
      <c r="XA125" s="11"/>
      <c r="XB125" s="11"/>
      <c r="XC125" s="11"/>
      <c r="XD125" s="11"/>
      <c r="XE125" s="11"/>
      <c r="XF125" s="11"/>
      <c r="XG125" s="11"/>
      <c r="XH125" s="11"/>
      <c r="XI125" s="11"/>
      <c r="XJ125" s="11"/>
      <c r="XK125" s="11"/>
      <c r="XL125" s="11"/>
      <c r="XM125" s="11"/>
      <c r="XN125" s="11"/>
      <c r="XO125" s="11"/>
      <c r="XP125" s="11"/>
      <c r="XQ125" s="11"/>
      <c r="XR125" s="11"/>
      <c r="XS125" s="11"/>
      <c r="XT125" s="11"/>
      <c r="XU125" s="11"/>
      <c r="XV125" s="11"/>
      <c r="XW125" s="11"/>
      <c r="XX125" s="11"/>
      <c r="XY125" s="11"/>
      <c r="XZ125" s="11"/>
      <c r="YA125" s="11"/>
      <c r="YB125" s="11"/>
      <c r="YC125" s="11"/>
      <c r="YD125" s="11"/>
      <c r="YE125" s="11"/>
      <c r="YF125" s="11"/>
      <c r="YG125" s="11"/>
      <c r="YH125" s="11"/>
      <c r="YI125" s="11"/>
      <c r="YJ125" s="11"/>
      <c r="YK125" s="11"/>
      <c r="YL125" s="11"/>
      <c r="YM125" s="11"/>
      <c r="YN125" s="11"/>
      <c r="YO125" s="11"/>
      <c r="YP125" s="11"/>
      <c r="YQ125" s="11"/>
      <c r="YR125" s="11"/>
      <c r="YS125" s="11"/>
      <c r="YT125" s="11"/>
      <c r="YU125" s="11"/>
      <c r="YV125" s="11"/>
      <c r="YW125" s="11"/>
      <c r="YX125" s="11"/>
      <c r="YY125" s="11"/>
      <c r="YZ125" s="11"/>
      <c r="ZA125" s="11"/>
      <c r="ZB125" s="11"/>
      <c r="ZC125" s="11"/>
      <c r="ZD125" s="11"/>
      <c r="ZE125" s="11"/>
      <c r="ZF125" s="11"/>
      <c r="ZG125" s="11"/>
      <c r="ZH125" s="11"/>
      <c r="ZI125" s="11"/>
      <c r="ZJ125" s="11"/>
      <c r="ZK125" s="11"/>
      <c r="ZL125" s="11"/>
      <c r="ZM125" s="11"/>
      <c r="ZN125" s="11"/>
      <c r="ZO125" s="11"/>
      <c r="ZP125" s="11"/>
      <c r="ZQ125" s="11"/>
      <c r="ZR125" s="11"/>
      <c r="ZS125" s="11"/>
      <c r="ZT125" s="11"/>
      <c r="ZU125" s="11"/>
      <c r="ZV125" s="11"/>
      <c r="ZW125" s="11"/>
      <c r="ZX125" s="11"/>
      <c r="ZY125" s="11"/>
      <c r="ZZ125" s="11"/>
      <c r="AAA125" s="11"/>
      <c r="AAB125" s="11"/>
      <c r="AAC125" s="11"/>
      <c r="AAD125" s="11"/>
      <c r="AAE125" s="11"/>
      <c r="AAF125" s="11"/>
      <c r="AAG125" s="11"/>
      <c r="AAH125" s="11"/>
      <c r="AAI125" s="11"/>
      <c r="AAJ125" s="11"/>
      <c r="AAK125" s="11"/>
      <c r="AAL125" s="11"/>
      <c r="AAM125" s="11"/>
      <c r="AAN125" s="11"/>
      <c r="AAO125" s="11"/>
      <c r="AAP125" s="11"/>
      <c r="AAQ125" s="11"/>
      <c r="AAR125" s="11"/>
      <c r="AAS125" s="11"/>
      <c r="AAT125" s="11"/>
      <c r="AAU125" s="11"/>
      <c r="AAV125" s="11"/>
      <c r="AAW125" s="11"/>
      <c r="AAX125" s="11"/>
      <c r="AAY125" s="11"/>
      <c r="AAZ125" s="11"/>
      <c r="ABA125" s="11"/>
      <c r="ABB125" s="11"/>
      <c r="ABC125" s="11"/>
      <c r="ABD125" s="11"/>
      <c r="ABE125" s="11"/>
      <c r="ABF125" s="11"/>
      <c r="ABG125" s="11"/>
      <c r="ABH125" s="11"/>
      <c r="ABI125" s="11"/>
      <c r="ABJ125" s="11"/>
      <c r="ABK125" s="11"/>
      <c r="ABL125" s="11"/>
      <c r="ABM125" s="11"/>
      <c r="ABN125" s="11"/>
      <c r="ABO125" s="11"/>
      <c r="ABP125" s="11"/>
      <c r="ABQ125" s="11"/>
      <c r="ABR125" s="11"/>
      <c r="ABS125" s="11"/>
      <c r="ABT125" s="11"/>
      <c r="ABU125" s="11"/>
      <c r="ABV125" s="11"/>
      <c r="ABW125" s="11"/>
      <c r="ABX125" s="11"/>
      <c r="ABY125" s="11"/>
      <c r="ABZ125" s="11"/>
      <c r="ACA125" s="11"/>
      <c r="ACB125" s="11"/>
      <c r="ACC125" s="11"/>
      <c r="ACD125" s="11"/>
      <c r="ACE125" s="11"/>
      <c r="ACF125" s="11"/>
      <c r="ACG125" s="11"/>
      <c r="ACH125" s="11"/>
      <c r="ACI125" s="11"/>
      <c r="ACJ125" s="11"/>
      <c r="ACK125" s="11"/>
      <c r="ACL125" s="11"/>
      <c r="ACM125" s="11"/>
      <c r="ACN125" s="11"/>
      <c r="ACO125" s="11"/>
      <c r="ACP125" s="11"/>
      <c r="ACQ125" s="11"/>
      <c r="ACR125" s="11"/>
      <c r="ACS125" s="11"/>
      <c r="ACT125" s="11"/>
      <c r="ACU125" s="11"/>
      <c r="ACV125" s="11"/>
      <c r="ACW125" s="11"/>
      <c r="ACX125" s="11"/>
      <c r="ACY125" s="11"/>
      <c r="ACZ125" s="11"/>
      <c r="ADA125" s="11"/>
      <c r="ADB125" s="11"/>
      <c r="ADC125" s="11"/>
      <c r="ADD125" s="11"/>
      <c r="ADE125" s="11"/>
      <c r="ADF125" s="11"/>
      <c r="ADG125" s="11"/>
      <c r="ADH125" s="11"/>
      <c r="ADI125" s="11"/>
      <c r="ADJ125" s="11"/>
      <c r="ADK125" s="11"/>
      <c r="ADL125" s="11"/>
      <c r="ADM125" s="11"/>
      <c r="ADN125" s="11"/>
      <c r="ADO125" s="11"/>
      <c r="ADP125" s="11"/>
      <c r="ADQ125" s="11"/>
      <c r="ADR125" s="11"/>
      <c r="ADS125" s="11"/>
      <c r="ADT125" s="11"/>
      <c r="ADU125" s="11"/>
      <c r="ADV125" s="11"/>
      <c r="ADW125" s="11"/>
      <c r="ADX125" s="11"/>
      <c r="ADY125" s="11"/>
      <c r="ADZ125" s="11"/>
      <c r="AEA125" s="11"/>
      <c r="AEB125" s="11"/>
      <c r="AEC125" s="11"/>
      <c r="AED125" s="11"/>
      <c r="AEE125" s="11"/>
      <c r="AEF125" s="11"/>
      <c r="AEG125" s="11"/>
      <c r="AEH125" s="11"/>
      <c r="AEI125" s="11"/>
      <c r="AEJ125" s="11"/>
      <c r="AEK125" s="11"/>
      <c r="AEL125" s="11"/>
      <c r="AEM125" s="11"/>
      <c r="AEN125" s="11"/>
      <c r="AEO125" s="11"/>
      <c r="AEP125" s="11"/>
      <c r="AEQ125" s="11"/>
      <c r="AER125" s="11"/>
      <c r="AES125" s="11"/>
      <c r="AET125" s="11"/>
      <c r="AEU125" s="11"/>
      <c r="AEV125" s="11"/>
      <c r="AEW125" s="11"/>
      <c r="AEX125" s="11"/>
      <c r="AEY125" s="11"/>
      <c r="AEZ125" s="11"/>
      <c r="AFA125" s="11"/>
      <c r="AFB125" s="11"/>
      <c r="AFC125" s="11"/>
      <c r="AFD125" s="11"/>
      <c r="AFE125" s="11"/>
      <c r="AFF125" s="11"/>
      <c r="AFG125" s="11"/>
      <c r="AFH125" s="11"/>
      <c r="AFI125" s="11"/>
      <c r="AFJ125" s="11"/>
      <c r="AFK125" s="11"/>
      <c r="AFL125" s="11"/>
      <c r="AFM125" s="11"/>
      <c r="AFN125" s="11"/>
      <c r="AFO125" s="11"/>
      <c r="AFP125" s="11"/>
      <c r="AFQ125" s="11"/>
      <c r="AFR125" s="11"/>
      <c r="AFS125" s="11"/>
      <c r="AFT125" s="11"/>
      <c r="AFU125" s="11"/>
      <c r="AFV125" s="11"/>
      <c r="AFW125" s="11"/>
      <c r="AFX125" s="11"/>
      <c r="AFY125" s="11"/>
      <c r="AFZ125" s="11"/>
      <c r="AGA125" s="11"/>
      <c r="AGB125" s="11"/>
      <c r="AGC125" s="11"/>
      <c r="AGD125" s="11"/>
      <c r="AGE125" s="11"/>
      <c r="AGF125" s="11"/>
      <c r="AGG125" s="11"/>
      <c r="AGH125" s="11"/>
      <c r="AGI125" s="11"/>
      <c r="AGJ125" s="11"/>
      <c r="AGK125" s="11"/>
      <c r="AGL125" s="11"/>
      <c r="AGM125" s="11"/>
      <c r="AGN125" s="11"/>
      <c r="AGO125" s="11"/>
      <c r="AGP125" s="11"/>
      <c r="AGQ125" s="11"/>
      <c r="AGR125" s="11"/>
      <c r="AGS125" s="11"/>
      <c r="AGT125" s="11"/>
      <c r="AGU125" s="11"/>
      <c r="AGV125" s="11"/>
      <c r="AGW125" s="11"/>
      <c r="AGX125" s="11"/>
      <c r="AGY125" s="11"/>
      <c r="AGZ125" s="11"/>
      <c r="AHA125" s="11"/>
      <c r="AHB125" s="11"/>
      <c r="AHC125" s="11"/>
      <c r="AHD125" s="11"/>
      <c r="AHE125" s="11"/>
      <c r="AHF125" s="11"/>
      <c r="AHG125" s="11"/>
      <c r="AHH125" s="11"/>
      <c r="AHI125" s="11"/>
      <c r="AHJ125" s="11"/>
      <c r="AHK125" s="11"/>
      <c r="AHL125" s="11"/>
      <c r="AHM125" s="11"/>
      <c r="AHN125" s="11"/>
      <c r="AHO125" s="11"/>
      <c r="AHP125" s="11"/>
      <c r="AHQ125" s="11"/>
      <c r="AHR125" s="11"/>
      <c r="AHS125" s="11"/>
      <c r="AHT125" s="11"/>
      <c r="AHU125" s="11"/>
      <c r="AHV125" s="11"/>
      <c r="AHW125" s="11"/>
      <c r="AHX125" s="11"/>
      <c r="AHY125" s="11"/>
      <c r="AHZ125" s="11"/>
      <c r="AIA125" s="11"/>
      <c r="AIB125" s="11"/>
      <c r="AIC125" s="11"/>
      <c r="AID125" s="11"/>
      <c r="AIE125" s="11"/>
      <c r="AIF125" s="11"/>
      <c r="AIG125" s="11"/>
      <c r="AIH125" s="11"/>
      <c r="AII125" s="11"/>
      <c r="AIJ125" s="11"/>
      <c r="AIK125" s="11"/>
      <c r="AIL125" s="11"/>
      <c r="AIM125" s="11"/>
      <c r="AIN125" s="11"/>
      <c r="AIO125" s="11"/>
      <c r="AIP125" s="11"/>
      <c r="AIQ125" s="11"/>
      <c r="AIR125" s="11"/>
      <c r="AIS125" s="11"/>
      <c r="AIT125" s="11"/>
      <c r="AIU125" s="11"/>
      <c r="AIV125" s="11"/>
      <c r="AIW125" s="11"/>
      <c r="AIX125" s="11"/>
      <c r="AIY125" s="11"/>
      <c r="AIZ125" s="11"/>
      <c r="AJA125" s="11"/>
      <c r="AJB125" s="11"/>
      <c r="AJC125" s="11"/>
      <c r="AJD125" s="11"/>
      <c r="AJE125" s="11"/>
      <c r="AJF125" s="11"/>
      <c r="AJG125" s="11"/>
      <c r="AJH125" s="11"/>
      <c r="AJI125" s="11"/>
      <c r="AJJ125" s="11"/>
      <c r="AJK125" s="11"/>
      <c r="AJL125" s="11"/>
      <c r="AJM125" s="11"/>
      <c r="AJN125" s="11"/>
      <c r="AJO125" s="11"/>
      <c r="AJP125" s="11"/>
      <c r="AJQ125" s="11"/>
      <c r="AJR125" s="11"/>
      <c r="AJS125" s="11"/>
      <c r="AJT125" s="11"/>
      <c r="AJU125" s="11"/>
      <c r="AJV125" s="11"/>
      <c r="AJW125" s="11"/>
      <c r="AJX125" s="11"/>
      <c r="AJY125" s="11"/>
      <c r="AJZ125" s="11"/>
      <c r="AKA125" s="11"/>
      <c r="AKB125" s="11"/>
      <c r="AKC125" s="11"/>
      <c r="AKD125" s="11"/>
      <c r="AKE125" s="11"/>
      <c r="AKF125" s="11"/>
      <c r="AKG125" s="11"/>
      <c r="AKH125" s="11"/>
      <c r="AKI125" s="11"/>
      <c r="AKJ125" s="11"/>
      <c r="AKK125" s="11"/>
      <c r="AKL125" s="11"/>
      <c r="AKM125" s="11"/>
      <c r="AKN125" s="11"/>
      <c r="AKO125" s="11"/>
      <c r="AKP125" s="11"/>
      <c r="AKQ125" s="11"/>
      <c r="AKR125" s="11"/>
      <c r="AKS125" s="11"/>
      <c r="AKT125" s="11"/>
      <c r="AKU125" s="11"/>
      <c r="AKV125" s="11"/>
      <c r="AKW125" s="11"/>
      <c r="AKX125" s="11"/>
      <c r="AKY125" s="11"/>
      <c r="AKZ125" s="11"/>
      <c r="ALA125" s="11"/>
      <c r="ALB125" s="11"/>
      <c r="ALC125" s="11"/>
      <c r="ALD125" s="11"/>
      <c r="ALE125" s="11"/>
      <c r="ALF125" s="11"/>
      <c r="ALG125" s="11"/>
      <c r="ALH125" s="11"/>
      <c r="ALI125" s="11"/>
      <c r="ALJ125" s="11"/>
      <c r="ALK125" s="11"/>
      <c r="ALL125" s="11"/>
      <c r="ALM125" s="11"/>
      <c r="ALN125" s="11"/>
      <c r="ALO125" s="11"/>
      <c r="ALP125" s="11"/>
      <c r="ALQ125" s="11"/>
      <c r="ALR125" s="11"/>
      <c r="ALS125" s="11"/>
      <c r="ALT125" s="11"/>
      <c r="ALU125" s="11"/>
      <c r="ALV125" s="11"/>
      <c r="ALW125" s="11"/>
      <c r="ALX125" s="11"/>
      <c r="ALY125" s="11"/>
      <c r="ALZ125" s="11"/>
      <c r="AMA125" s="11"/>
      <c r="AMB125" s="11"/>
      <c r="AMC125" s="11"/>
      <c r="AMD125" s="11"/>
      <c r="AME125" s="11"/>
      <c r="AMF125" s="11"/>
      <c r="AMG125" s="11"/>
      <c r="AMH125" s="11"/>
      <c r="AMI125" s="11"/>
      <c r="AMJ125" s="11"/>
      <c r="AMK125" s="11"/>
      <c r="AML125" s="11"/>
      <c r="AMM125" s="11"/>
      <c r="AMN125" s="11"/>
      <c r="AMO125" s="11"/>
      <c r="AMP125" s="11"/>
      <c r="AMQ125" s="11"/>
      <c r="AMR125" s="11"/>
      <c r="AMS125" s="11"/>
      <c r="AMT125" s="11"/>
      <c r="AMU125" s="11"/>
      <c r="AMV125" s="11"/>
      <c r="AMW125" s="11"/>
      <c r="AMX125" s="11"/>
      <c r="AMY125" s="11"/>
      <c r="AMZ125" s="11"/>
      <c r="ANA125" s="11"/>
      <c r="ANB125" s="11"/>
      <c r="ANC125" s="11"/>
      <c r="AND125" s="11"/>
      <c r="ANE125" s="11"/>
      <c r="ANF125" s="11"/>
      <c r="ANG125" s="11"/>
      <c r="ANH125" s="11"/>
      <c r="ANI125" s="11"/>
      <c r="ANJ125" s="11"/>
      <c r="ANK125" s="11"/>
      <c r="ANL125" s="11"/>
      <c r="ANM125" s="11"/>
      <c r="ANN125" s="11"/>
      <c r="ANO125" s="11"/>
      <c r="ANP125" s="11"/>
      <c r="ANQ125" s="11"/>
      <c r="ANR125" s="11"/>
      <c r="ANS125" s="11"/>
      <c r="ANT125" s="11"/>
      <c r="ANU125" s="11"/>
      <c r="ANV125" s="11"/>
      <c r="ANW125" s="11"/>
      <c r="ANX125" s="11"/>
      <c r="ANY125" s="11"/>
      <c r="ANZ125" s="11"/>
      <c r="AOA125" s="11"/>
      <c r="AOB125" s="11"/>
      <c r="AOC125" s="11"/>
      <c r="AOD125" s="11"/>
      <c r="AOE125" s="11"/>
      <c r="AOF125" s="11"/>
      <c r="AOG125" s="11"/>
      <c r="AOH125" s="11"/>
      <c r="AOI125" s="11"/>
      <c r="AOJ125" s="11"/>
      <c r="AOK125" s="11"/>
      <c r="AOL125" s="11"/>
      <c r="AOM125" s="11"/>
      <c r="AON125" s="11"/>
      <c r="AOO125" s="11"/>
      <c r="AOP125" s="11"/>
      <c r="AOQ125" s="11"/>
      <c r="AOR125" s="11"/>
      <c r="AOS125" s="11"/>
      <c r="AOT125" s="11"/>
      <c r="AOU125" s="11"/>
      <c r="AOV125" s="11"/>
      <c r="AOW125" s="11"/>
      <c r="AOX125" s="11"/>
      <c r="AOY125" s="11"/>
      <c r="AOZ125" s="11"/>
      <c r="APA125" s="11"/>
      <c r="APB125" s="11"/>
      <c r="APC125" s="11"/>
      <c r="APD125" s="11"/>
      <c r="APE125" s="11"/>
      <c r="APF125" s="11"/>
      <c r="APG125" s="11"/>
      <c r="APH125" s="11"/>
      <c r="API125" s="11"/>
      <c r="APJ125" s="11"/>
      <c r="APK125" s="11"/>
      <c r="APL125" s="11"/>
      <c r="APM125" s="11"/>
      <c r="APN125" s="11"/>
      <c r="APO125" s="11"/>
      <c r="APP125" s="11"/>
      <c r="APQ125" s="11"/>
      <c r="APR125" s="11"/>
      <c r="APS125" s="11"/>
      <c r="APT125" s="11"/>
      <c r="APU125" s="11"/>
      <c r="APV125" s="11"/>
      <c r="APW125" s="11"/>
      <c r="APX125" s="11"/>
      <c r="APY125" s="11"/>
      <c r="APZ125" s="11"/>
      <c r="AQA125" s="11"/>
      <c r="AQB125" s="11"/>
      <c r="AQC125" s="11"/>
      <c r="AQD125" s="11"/>
      <c r="AQE125" s="11"/>
      <c r="AQF125" s="11"/>
      <c r="AQG125" s="11"/>
      <c r="AQH125" s="11"/>
      <c r="AQI125" s="11"/>
      <c r="AQJ125" s="11"/>
      <c r="AQK125" s="11"/>
      <c r="AQL125" s="11"/>
      <c r="AQM125" s="11"/>
      <c r="AQN125" s="11"/>
      <c r="AQO125" s="11"/>
      <c r="AQP125" s="11"/>
      <c r="AQQ125" s="11"/>
      <c r="AQR125" s="11"/>
      <c r="AQS125" s="11"/>
      <c r="AQT125" s="11"/>
      <c r="AQU125" s="11"/>
      <c r="AQV125" s="11"/>
      <c r="AQW125" s="11"/>
      <c r="AQX125" s="11"/>
      <c r="AQY125" s="11"/>
      <c r="AQZ125" s="11"/>
      <c r="ARA125" s="11"/>
      <c r="ARB125" s="11"/>
      <c r="ARC125" s="11"/>
      <c r="ARD125" s="11"/>
      <c r="ARE125" s="11"/>
      <c r="ARF125" s="11"/>
      <c r="ARG125" s="11"/>
      <c r="ARH125" s="11"/>
      <c r="ARI125" s="11"/>
      <c r="ARJ125" s="11"/>
      <c r="ARK125" s="11"/>
      <c r="ARL125" s="11"/>
      <c r="ARM125" s="11"/>
      <c r="ARN125" s="11"/>
      <c r="ARO125" s="11"/>
      <c r="ARP125" s="11"/>
      <c r="ARQ125" s="11"/>
      <c r="ARR125" s="11"/>
      <c r="ARS125" s="11"/>
      <c r="ART125" s="11"/>
      <c r="ARU125" s="11"/>
      <c r="ARV125" s="11"/>
      <c r="ARW125" s="11"/>
      <c r="ARX125" s="11"/>
      <c r="ARY125" s="11"/>
      <c r="ARZ125" s="11"/>
      <c r="ASA125" s="11"/>
      <c r="ASB125" s="11"/>
      <c r="ASC125" s="11"/>
      <c r="ASD125" s="11"/>
      <c r="ASE125" s="11"/>
      <c r="ASF125" s="11"/>
      <c r="ASG125" s="11"/>
      <c r="ASH125" s="11"/>
      <c r="ASI125" s="11"/>
      <c r="ASJ125" s="11"/>
      <c r="ASK125" s="11"/>
      <c r="ASL125" s="11"/>
      <c r="ASM125" s="11"/>
      <c r="ASN125" s="11"/>
      <c r="ASO125" s="11"/>
      <c r="ASP125" s="11"/>
      <c r="ASQ125" s="11"/>
      <c r="ASR125" s="11"/>
      <c r="ASS125" s="11"/>
      <c r="AST125" s="11"/>
      <c r="ASU125" s="11"/>
      <c r="ASV125" s="11"/>
      <c r="ASW125" s="11"/>
      <c r="ASX125" s="11"/>
      <c r="ASY125" s="11"/>
      <c r="ASZ125" s="11"/>
      <c r="ATA125" s="11"/>
      <c r="ATB125" s="11"/>
      <c r="ATC125" s="11"/>
      <c r="ATD125" s="11"/>
      <c r="ATE125" s="11"/>
      <c r="ATF125" s="11"/>
      <c r="ATG125" s="11"/>
      <c r="ATH125" s="11"/>
      <c r="ATI125" s="11"/>
      <c r="ATJ125" s="11"/>
      <c r="ATK125" s="11"/>
      <c r="ATL125" s="11"/>
      <c r="ATM125" s="11"/>
      <c r="ATN125" s="11"/>
      <c r="ATO125" s="11"/>
      <c r="ATP125" s="11"/>
      <c r="ATQ125" s="11"/>
      <c r="ATR125" s="11"/>
      <c r="ATS125" s="11"/>
      <c r="ATT125" s="11"/>
      <c r="ATU125" s="11"/>
      <c r="ATV125" s="11"/>
      <c r="ATW125" s="11"/>
      <c r="ATX125" s="11"/>
      <c r="ATY125" s="11"/>
      <c r="ATZ125" s="11"/>
      <c r="AUA125" s="11"/>
      <c r="AUB125" s="11"/>
      <c r="AUC125" s="11"/>
      <c r="AUD125" s="11"/>
      <c r="AUE125" s="11"/>
      <c r="AUF125" s="11"/>
      <c r="AUG125" s="11"/>
      <c r="AUH125" s="11"/>
      <c r="AUI125" s="11"/>
      <c r="AUJ125" s="11"/>
      <c r="AUK125" s="11"/>
      <c r="AUL125" s="11"/>
      <c r="AUM125" s="11"/>
      <c r="AUN125" s="11"/>
      <c r="AUO125" s="11"/>
      <c r="AUP125" s="11"/>
      <c r="AUQ125" s="11"/>
      <c r="AUR125" s="11"/>
      <c r="AUS125" s="11"/>
      <c r="AUT125" s="11"/>
      <c r="AUU125" s="11"/>
      <c r="AUV125" s="11"/>
      <c r="AUW125" s="11"/>
      <c r="AUX125" s="11"/>
      <c r="AUY125" s="11"/>
      <c r="AUZ125" s="11"/>
      <c r="AVA125" s="11"/>
      <c r="AVB125" s="11"/>
      <c r="AVC125" s="11"/>
      <c r="AVD125" s="11"/>
      <c r="AVE125" s="11"/>
      <c r="AVF125" s="11"/>
      <c r="AVG125" s="11"/>
      <c r="AVH125" s="11"/>
      <c r="AVI125" s="11"/>
      <c r="AVJ125" s="11"/>
      <c r="AVK125" s="11"/>
      <c r="AVL125" s="11"/>
      <c r="AVM125" s="11"/>
      <c r="AVN125" s="11"/>
      <c r="AVO125" s="11"/>
      <c r="AVP125" s="11"/>
      <c r="AVQ125" s="11"/>
      <c r="AVR125" s="11"/>
      <c r="AVS125" s="11"/>
      <c r="AVT125" s="11"/>
      <c r="AVU125" s="11"/>
      <c r="AVV125" s="11"/>
      <c r="AVW125" s="11"/>
      <c r="AVX125" s="11"/>
      <c r="AVY125" s="11"/>
      <c r="AVZ125" s="11"/>
      <c r="AWA125" s="11"/>
      <c r="AWB125" s="11"/>
      <c r="AWC125" s="11"/>
      <c r="AWD125" s="11"/>
      <c r="AWE125" s="11"/>
      <c r="AWF125" s="11"/>
      <c r="AWG125" s="11"/>
      <c r="AWH125" s="11"/>
      <c r="AWI125" s="11"/>
      <c r="AWJ125" s="11"/>
      <c r="AWK125" s="11"/>
      <c r="AWL125" s="11"/>
      <c r="AWM125" s="11"/>
      <c r="AWN125" s="11"/>
      <c r="AWO125" s="11"/>
      <c r="AWP125" s="11"/>
      <c r="AWQ125" s="11"/>
      <c r="AWR125" s="11"/>
      <c r="AWS125" s="11"/>
      <c r="AWT125" s="11"/>
      <c r="AWU125" s="11"/>
      <c r="AWV125" s="11"/>
      <c r="AWW125" s="11"/>
      <c r="AWX125" s="11"/>
      <c r="AWY125" s="11"/>
      <c r="AWZ125" s="11"/>
      <c r="AXA125" s="11"/>
      <c r="AXB125" s="11"/>
      <c r="AXC125" s="11"/>
      <c r="AXD125" s="11"/>
      <c r="AXE125" s="11"/>
      <c r="AXF125" s="11"/>
      <c r="AXG125" s="11"/>
      <c r="AXH125" s="11"/>
      <c r="AXI125" s="11"/>
      <c r="AXJ125" s="11"/>
      <c r="AXK125" s="11"/>
      <c r="AXL125" s="11"/>
      <c r="AXM125" s="11"/>
      <c r="AXN125" s="11"/>
      <c r="AXO125" s="11"/>
      <c r="AXP125" s="11"/>
      <c r="AXQ125" s="11"/>
      <c r="AXR125" s="11"/>
      <c r="AXS125" s="11"/>
      <c r="AXT125" s="11"/>
      <c r="AXU125" s="11"/>
      <c r="AXV125" s="11"/>
      <c r="AXW125" s="11"/>
      <c r="AXX125" s="11"/>
      <c r="AXY125" s="11"/>
      <c r="AXZ125" s="11"/>
      <c r="AYA125" s="11"/>
      <c r="AYB125" s="11"/>
      <c r="AYC125" s="11"/>
      <c r="AYD125" s="11"/>
      <c r="AYE125" s="11"/>
      <c r="AYF125" s="11"/>
      <c r="AYG125" s="11"/>
      <c r="AYH125" s="11"/>
      <c r="AYI125" s="11"/>
      <c r="AYJ125" s="11"/>
      <c r="AYK125" s="11"/>
      <c r="AYL125" s="11"/>
      <c r="AYM125" s="11"/>
      <c r="AYN125" s="11"/>
      <c r="AYO125" s="11"/>
      <c r="AYP125" s="11"/>
      <c r="AYQ125" s="11"/>
      <c r="AYR125" s="11"/>
      <c r="AYS125" s="11"/>
      <c r="AYT125" s="11"/>
      <c r="AYU125" s="11"/>
      <c r="AYV125" s="11"/>
      <c r="AYW125" s="11"/>
      <c r="AYX125" s="11"/>
      <c r="AYY125" s="11"/>
      <c r="AYZ125" s="11"/>
      <c r="AZA125" s="11"/>
      <c r="AZB125" s="11"/>
      <c r="AZC125" s="11"/>
      <c r="AZD125" s="11"/>
      <c r="AZE125" s="11"/>
      <c r="AZF125" s="11"/>
      <c r="AZG125" s="11"/>
      <c r="AZH125" s="11"/>
      <c r="AZI125" s="11"/>
      <c r="AZJ125" s="11"/>
      <c r="AZK125" s="11"/>
      <c r="AZL125" s="11"/>
      <c r="AZM125" s="11"/>
      <c r="AZN125" s="11"/>
      <c r="AZO125" s="11"/>
      <c r="AZP125" s="11"/>
      <c r="AZQ125" s="11"/>
      <c r="AZR125" s="11"/>
      <c r="AZS125" s="11"/>
      <c r="AZT125" s="11"/>
      <c r="AZU125" s="11"/>
      <c r="AZV125" s="11"/>
      <c r="AZW125" s="11"/>
      <c r="AZX125" s="11"/>
      <c r="AZY125" s="11"/>
      <c r="AZZ125" s="11"/>
      <c r="BAA125" s="11"/>
      <c r="BAB125" s="11"/>
      <c r="BAC125" s="11"/>
      <c r="BAD125" s="11"/>
      <c r="BAE125" s="11"/>
      <c r="BAF125" s="11"/>
      <c r="BAG125" s="11"/>
      <c r="BAH125" s="11"/>
      <c r="BAI125" s="11"/>
      <c r="BAJ125" s="11"/>
      <c r="BAK125" s="11"/>
      <c r="BAL125" s="11"/>
      <c r="BAM125" s="11"/>
      <c r="BAN125" s="11"/>
      <c r="BAO125" s="11"/>
      <c r="BAP125" s="11"/>
      <c r="BAQ125" s="11"/>
      <c r="BAR125" s="11"/>
      <c r="BAS125" s="11"/>
      <c r="BAT125" s="11"/>
      <c r="BAU125" s="11"/>
      <c r="BAV125" s="11"/>
      <c r="BAW125" s="11"/>
      <c r="BAX125" s="11"/>
      <c r="BAY125" s="11"/>
      <c r="BAZ125" s="11"/>
      <c r="BBA125" s="11"/>
      <c r="BBB125" s="11"/>
      <c r="BBC125" s="11"/>
      <c r="BBD125" s="11"/>
      <c r="BBE125" s="11"/>
      <c r="BBF125" s="11"/>
      <c r="BBG125" s="11"/>
      <c r="BBH125" s="11"/>
      <c r="BBI125" s="11"/>
      <c r="BBJ125" s="11"/>
      <c r="BBK125" s="11"/>
      <c r="BBL125" s="11"/>
      <c r="BBM125" s="11"/>
      <c r="BBN125" s="11"/>
      <c r="BBO125" s="11"/>
      <c r="BBP125" s="11"/>
      <c r="BBQ125" s="11"/>
      <c r="BBR125" s="11"/>
      <c r="BBS125" s="11"/>
      <c r="BBT125" s="11"/>
      <c r="BBU125" s="11"/>
      <c r="BBV125" s="11"/>
      <c r="BBW125" s="11"/>
      <c r="BBX125" s="11"/>
      <c r="BBY125" s="11"/>
      <c r="BBZ125" s="11"/>
      <c r="BCA125" s="11"/>
      <c r="BCB125" s="11"/>
      <c r="BCC125" s="11"/>
      <c r="BCD125" s="11"/>
      <c r="BCE125" s="11"/>
      <c r="BCF125" s="11"/>
      <c r="BCG125" s="11"/>
      <c r="BCH125" s="11"/>
      <c r="BCI125" s="11"/>
      <c r="BCJ125" s="11"/>
      <c r="BCK125" s="11"/>
      <c r="BCL125" s="11"/>
      <c r="BCM125" s="11"/>
      <c r="BCN125" s="11"/>
      <c r="BCO125" s="11"/>
      <c r="BCP125" s="11"/>
      <c r="BCQ125" s="11"/>
      <c r="BCR125" s="11"/>
      <c r="BCS125" s="11"/>
      <c r="BCT125" s="11"/>
      <c r="BCU125" s="11"/>
      <c r="BCV125" s="11"/>
      <c r="BCW125" s="11"/>
      <c r="BCX125" s="11"/>
      <c r="BCY125" s="11"/>
      <c r="BCZ125" s="11"/>
      <c r="BDA125" s="11"/>
      <c r="BDB125" s="11"/>
      <c r="BDC125" s="11"/>
      <c r="BDD125" s="11"/>
      <c r="BDE125" s="11"/>
      <c r="BDF125" s="11"/>
      <c r="BDG125" s="11"/>
      <c r="BDH125" s="11"/>
      <c r="BDI125" s="11"/>
      <c r="BDJ125" s="11"/>
      <c r="BDK125" s="11"/>
      <c r="BDL125" s="11"/>
      <c r="BDM125" s="11"/>
      <c r="BDN125" s="11"/>
      <c r="BDO125" s="11"/>
      <c r="BDP125" s="11"/>
      <c r="BDQ125" s="11"/>
      <c r="BDR125" s="11"/>
      <c r="BDS125" s="11"/>
      <c r="BDT125" s="11"/>
      <c r="BDU125" s="11"/>
      <c r="BDV125" s="11"/>
      <c r="BDW125" s="11"/>
      <c r="BDX125" s="11"/>
      <c r="BDY125" s="11"/>
      <c r="BDZ125" s="11"/>
      <c r="BEA125" s="11"/>
      <c r="BEB125" s="11"/>
      <c r="BEC125" s="11"/>
      <c r="BED125" s="11"/>
      <c r="BEE125" s="11"/>
      <c r="BEF125" s="11"/>
      <c r="BEG125" s="11"/>
      <c r="BEH125" s="11"/>
      <c r="BEI125" s="11"/>
      <c r="BEJ125" s="11"/>
      <c r="BEK125" s="11"/>
      <c r="BEL125" s="11"/>
      <c r="BEM125" s="11"/>
      <c r="BEN125" s="11"/>
      <c r="BEO125" s="11"/>
      <c r="BEP125" s="11"/>
      <c r="BEQ125" s="11"/>
      <c r="BER125" s="11"/>
      <c r="BES125" s="11"/>
      <c r="BET125" s="11"/>
      <c r="BEU125" s="11"/>
      <c r="BEV125" s="11"/>
      <c r="BEW125" s="11"/>
      <c r="BEX125" s="11"/>
      <c r="BEY125" s="11"/>
      <c r="BEZ125" s="11"/>
      <c r="BFA125" s="11"/>
      <c r="BFB125" s="11"/>
      <c r="BFC125" s="11"/>
      <c r="BFD125" s="11"/>
      <c r="BFE125" s="11"/>
      <c r="BFF125" s="11"/>
      <c r="BFG125" s="11"/>
      <c r="BFH125" s="11"/>
      <c r="BFI125" s="11"/>
      <c r="BFJ125" s="11"/>
      <c r="BFK125" s="11"/>
      <c r="BFL125" s="11"/>
      <c r="BFM125" s="11"/>
      <c r="BFN125" s="11"/>
      <c r="BFO125" s="11"/>
      <c r="BFP125" s="11"/>
      <c r="BFQ125" s="11"/>
      <c r="BFR125" s="11"/>
      <c r="BFS125" s="11"/>
      <c r="BFT125" s="11"/>
      <c r="BFU125" s="11"/>
      <c r="BFV125" s="11"/>
      <c r="BFW125" s="11"/>
      <c r="BFX125" s="11"/>
      <c r="BFY125" s="11"/>
      <c r="BFZ125" s="11"/>
      <c r="BGA125" s="11"/>
      <c r="BGB125" s="11"/>
      <c r="BGC125" s="11"/>
      <c r="BGD125" s="11"/>
      <c r="BGE125" s="11"/>
      <c r="BGF125" s="11"/>
      <c r="BGG125" s="11"/>
      <c r="BGH125" s="11"/>
      <c r="BGI125" s="11"/>
      <c r="BGJ125" s="11"/>
      <c r="BGK125" s="11"/>
      <c r="BGL125" s="11"/>
      <c r="BGM125" s="11"/>
      <c r="BGN125" s="11"/>
      <c r="BGO125" s="11"/>
      <c r="BGP125" s="11"/>
      <c r="BGQ125" s="11"/>
      <c r="BGR125" s="11"/>
      <c r="BGS125" s="11"/>
      <c r="BGT125" s="11"/>
      <c r="BGU125" s="11"/>
      <c r="BGV125" s="11"/>
      <c r="BGW125" s="11"/>
      <c r="BGX125" s="11"/>
      <c r="BGY125" s="11"/>
      <c r="BGZ125" s="11"/>
    </row>
    <row r="126" spans="1:1589" s="10" customFormat="1" ht="38.25" customHeight="1">
      <c r="A126" s="64" t="s">
        <v>202</v>
      </c>
      <c r="B126" s="51"/>
      <c r="C126" s="317"/>
      <c r="D126" s="318"/>
      <c r="E126" s="197">
        <v>42370</v>
      </c>
      <c r="F126" s="197">
        <v>42735</v>
      </c>
      <c r="G126" s="93" t="s">
        <v>8</v>
      </c>
      <c r="H126" s="119"/>
      <c r="I126" s="115"/>
      <c r="J126" s="121">
        <f>1442500+1300000</f>
        <v>2742500</v>
      </c>
      <c r="K126" s="113"/>
      <c r="L126" s="122"/>
      <c r="M126" s="104"/>
      <c r="N126" s="123">
        <v>2742500</v>
      </c>
      <c r="O126" s="122"/>
      <c r="P126" s="122"/>
      <c r="Q126" s="122"/>
      <c r="R126" s="123">
        <v>2742500</v>
      </c>
      <c r="S126" s="122"/>
      <c r="T126" s="190"/>
      <c r="U126" s="187">
        <f>J126-R126</f>
        <v>0</v>
      </c>
      <c r="V126" s="190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  <c r="IW126" s="11"/>
      <c r="IX126" s="11"/>
      <c r="IY126" s="11"/>
      <c r="IZ126" s="11"/>
      <c r="JA126" s="11"/>
      <c r="JB126" s="11"/>
      <c r="JC126" s="11"/>
      <c r="JD126" s="11"/>
      <c r="JE126" s="11"/>
      <c r="JF126" s="11"/>
      <c r="JG126" s="11"/>
      <c r="JH126" s="11"/>
      <c r="JI126" s="11"/>
      <c r="JJ126" s="11"/>
      <c r="JK126" s="11"/>
      <c r="JL126" s="11"/>
      <c r="JM126" s="11"/>
      <c r="JN126" s="11"/>
      <c r="JO126" s="11"/>
      <c r="JP126" s="11"/>
      <c r="JQ126" s="11"/>
      <c r="JR126" s="11"/>
      <c r="JS126" s="11"/>
      <c r="JT126" s="11"/>
      <c r="JU126" s="11"/>
      <c r="JV126" s="11"/>
      <c r="JW126" s="11"/>
      <c r="JX126" s="11"/>
      <c r="JY126" s="11"/>
      <c r="JZ126" s="11"/>
      <c r="KA126" s="11"/>
      <c r="KB126" s="11"/>
      <c r="KC126" s="11"/>
      <c r="KD126" s="11"/>
      <c r="KE126" s="11"/>
      <c r="KF126" s="11"/>
      <c r="KG126" s="11"/>
      <c r="KH126" s="11"/>
      <c r="KI126" s="11"/>
      <c r="KJ126" s="11"/>
      <c r="KK126" s="11"/>
      <c r="KL126" s="11"/>
      <c r="KM126" s="11"/>
      <c r="KN126" s="11"/>
      <c r="KO126" s="11"/>
      <c r="KP126" s="11"/>
      <c r="KQ126" s="11"/>
      <c r="KR126" s="11"/>
      <c r="KS126" s="11"/>
      <c r="KT126" s="11"/>
      <c r="KU126" s="11"/>
      <c r="KV126" s="11"/>
      <c r="KW126" s="11"/>
      <c r="KX126" s="11"/>
      <c r="KY126" s="11"/>
      <c r="KZ126" s="11"/>
      <c r="LA126" s="11"/>
      <c r="LB126" s="11"/>
      <c r="LC126" s="11"/>
      <c r="LD126" s="11"/>
      <c r="LE126" s="11"/>
      <c r="LF126" s="11"/>
      <c r="LG126" s="11"/>
      <c r="LH126" s="11"/>
      <c r="LI126" s="11"/>
      <c r="LJ126" s="11"/>
      <c r="LK126" s="11"/>
      <c r="LL126" s="11"/>
      <c r="LM126" s="11"/>
      <c r="LN126" s="11"/>
      <c r="LO126" s="11"/>
      <c r="LP126" s="11"/>
      <c r="LQ126" s="11"/>
      <c r="LR126" s="11"/>
      <c r="LS126" s="11"/>
      <c r="LT126" s="11"/>
      <c r="LU126" s="11"/>
      <c r="LV126" s="11"/>
      <c r="LW126" s="11"/>
      <c r="LX126" s="11"/>
      <c r="LY126" s="11"/>
      <c r="LZ126" s="11"/>
      <c r="MA126" s="11"/>
      <c r="MB126" s="11"/>
      <c r="MC126" s="11"/>
      <c r="MD126" s="11"/>
      <c r="ME126" s="11"/>
      <c r="MF126" s="11"/>
      <c r="MG126" s="11"/>
      <c r="MH126" s="11"/>
      <c r="MI126" s="11"/>
      <c r="MJ126" s="11"/>
      <c r="MK126" s="11"/>
      <c r="ML126" s="11"/>
      <c r="MM126" s="11"/>
      <c r="MN126" s="11"/>
      <c r="MO126" s="11"/>
      <c r="MP126" s="11"/>
      <c r="MQ126" s="11"/>
      <c r="MR126" s="11"/>
      <c r="MS126" s="11"/>
      <c r="MT126" s="11"/>
      <c r="MU126" s="11"/>
      <c r="MV126" s="11"/>
      <c r="MW126" s="11"/>
      <c r="MX126" s="11"/>
      <c r="MY126" s="11"/>
      <c r="MZ126" s="11"/>
      <c r="NA126" s="11"/>
      <c r="NB126" s="11"/>
      <c r="NC126" s="11"/>
      <c r="ND126" s="11"/>
      <c r="NE126" s="11"/>
      <c r="NF126" s="11"/>
      <c r="NG126" s="11"/>
      <c r="NH126" s="11"/>
      <c r="NI126" s="11"/>
      <c r="NJ126" s="11"/>
      <c r="NK126" s="11"/>
      <c r="NL126" s="11"/>
      <c r="NM126" s="11"/>
      <c r="NN126" s="11"/>
      <c r="NO126" s="11"/>
      <c r="NP126" s="11"/>
      <c r="NQ126" s="11"/>
      <c r="NR126" s="11"/>
      <c r="NS126" s="11"/>
      <c r="NT126" s="11"/>
      <c r="NU126" s="11"/>
      <c r="NV126" s="11"/>
      <c r="NW126" s="11"/>
      <c r="NX126" s="11"/>
      <c r="NY126" s="11"/>
      <c r="NZ126" s="11"/>
      <c r="OA126" s="11"/>
      <c r="OB126" s="11"/>
      <c r="OC126" s="11"/>
      <c r="OD126" s="11"/>
      <c r="OE126" s="11"/>
      <c r="OF126" s="11"/>
      <c r="OG126" s="11"/>
      <c r="OH126" s="11"/>
      <c r="OI126" s="11"/>
      <c r="OJ126" s="11"/>
      <c r="OK126" s="11"/>
      <c r="OL126" s="11"/>
      <c r="OM126" s="11"/>
      <c r="ON126" s="11"/>
      <c r="OO126" s="11"/>
      <c r="OP126" s="11"/>
      <c r="OQ126" s="11"/>
      <c r="OR126" s="11"/>
      <c r="OS126" s="11"/>
      <c r="OT126" s="11"/>
      <c r="OU126" s="11"/>
      <c r="OV126" s="11"/>
      <c r="OW126" s="11"/>
      <c r="OX126" s="11"/>
      <c r="OY126" s="11"/>
      <c r="OZ126" s="11"/>
      <c r="PA126" s="11"/>
      <c r="PB126" s="11"/>
      <c r="PC126" s="11"/>
      <c r="PD126" s="11"/>
      <c r="PE126" s="11"/>
      <c r="PF126" s="11"/>
      <c r="PG126" s="11"/>
      <c r="PH126" s="11"/>
      <c r="PI126" s="11"/>
      <c r="PJ126" s="11"/>
      <c r="PK126" s="11"/>
      <c r="PL126" s="11"/>
      <c r="PM126" s="11"/>
      <c r="PN126" s="11"/>
      <c r="PO126" s="11"/>
      <c r="PP126" s="11"/>
      <c r="PQ126" s="11"/>
      <c r="PR126" s="11"/>
      <c r="PS126" s="11"/>
      <c r="PT126" s="11"/>
      <c r="PU126" s="11"/>
      <c r="PV126" s="11"/>
      <c r="PW126" s="11"/>
      <c r="PX126" s="11"/>
      <c r="PY126" s="11"/>
      <c r="PZ126" s="11"/>
      <c r="QA126" s="11"/>
      <c r="QB126" s="11"/>
      <c r="QC126" s="11"/>
      <c r="QD126" s="11"/>
      <c r="QE126" s="11"/>
      <c r="QF126" s="11"/>
      <c r="QG126" s="11"/>
      <c r="QH126" s="11"/>
      <c r="QI126" s="11"/>
      <c r="QJ126" s="11"/>
      <c r="QK126" s="11"/>
      <c r="QL126" s="11"/>
      <c r="QM126" s="11"/>
      <c r="QN126" s="11"/>
      <c r="QO126" s="11"/>
      <c r="QP126" s="11"/>
      <c r="QQ126" s="11"/>
      <c r="QR126" s="11"/>
      <c r="QS126" s="11"/>
      <c r="QT126" s="11"/>
      <c r="QU126" s="11"/>
      <c r="QV126" s="11"/>
      <c r="QW126" s="11"/>
      <c r="QX126" s="11"/>
      <c r="QY126" s="11"/>
      <c r="QZ126" s="11"/>
      <c r="RA126" s="11"/>
      <c r="RB126" s="11"/>
      <c r="RC126" s="11"/>
      <c r="RD126" s="11"/>
      <c r="RE126" s="11"/>
      <c r="RF126" s="11"/>
      <c r="RG126" s="11"/>
      <c r="RH126" s="11"/>
      <c r="RI126" s="11"/>
      <c r="RJ126" s="11"/>
      <c r="RK126" s="11"/>
      <c r="RL126" s="11"/>
      <c r="RM126" s="11"/>
      <c r="RN126" s="11"/>
      <c r="RO126" s="11"/>
      <c r="RP126" s="11"/>
      <c r="RQ126" s="11"/>
      <c r="RR126" s="11"/>
      <c r="RS126" s="11"/>
      <c r="RT126" s="11"/>
      <c r="RU126" s="11"/>
      <c r="RV126" s="11"/>
      <c r="RW126" s="11"/>
      <c r="RX126" s="11"/>
      <c r="RY126" s="11"/>
      <c r="RZ126" s="11"/>
      <c r="SA126" s="11"/>
      <c r="SB126" s="11"/>
      <c r="SC126" s="11"/>
      <c r="SD126" s="11"/>
      <c r="SE126" s="11"/>
      <c r="SF126" s="11"/>
      <c r="SG126" s="11"/>
      <c r="SH126" s="11"/>
      <c r="SI126" s="11"/>
      <c r="SJ126" s="11"/>
      <c r="SK126" s="11"/>
      <c r="SL126" s="11"/>
      <c r="SM126" s="11"/>
      <c r="SN126" s="11"/>
      <c r="SO126" s="11"/>
      <c r="SP126" s="11"/>
      <c r="SQ126" s="11"/>
      <c r="SR126" s="11"/>
      <c r="SS126" s="11"/>
      <c r="ST126" s="11"/>
      <c r="SU126" s="11"/>
      <c r="SV126" s="11"/>
      <c r="SW126" s="11"/>
      <c r="SX126" s="11"/>
      <c r="SY126" s="11"/>
      <c r="SZ126" s="11"/>
      <c r="TA126" s="11"/>
      <c r="TB126" s="11"/>
      <c r="TC126" s="11"/>
      <c r="TD126" s="11"/>
      <c r="TE126" s="11"/>
      <c r="TF126" s="11"/>
      <c r="TG126" s="11"/>
      <c r="TH126" s="11"/>
      <c r="TI126" s="11"/>
      <c r="TJ126" s="11"/>
      <c r="TK126" s="11"/>
      <c r="TL126" s="11"/>
      <c r="TM126" s="11"/>
      <c r="TN126" s="11"/>
      <c r="TO126" s="11"/>
      <c r="TP126" s="11"/>
      <c r="TQ126" s="11"/>
      <c r="TR126" s="11"/>
      <c r="TS126" s="11"/>
      <c r="TT126" s="11"/>
      <c r="TU126" s="11"/>
      <c r="TV126" s="11"/>
      <c r="TW126" s="11"/>
      <c r="TX126" s="11"/>
      <c r="TY126" s="11"/>
      <c r="TZ126" s="11"/>
      <c r="UA126" s="11"/>
      <c r="UB126" s="11"/>
      <c r="UC126" s="11"/>
      <c r="UD126" s="11"/>
      <c r="UE126" s="11"/>
      <c r="UF126" s="11"/>
      <c r="UG126" s="11"/>
      <c r="UH126" s="11"/>
      <c r="UI126" s="11"/>
      <c r="UJ126" s="11"/>
      <c r="UK126" s="11"/>
      <c r="UL126" s="11"/>
      <c r="UM126" s="11"/>
      <c r="UN126" s="11"/>
      <c r="UO126" s="11"/>
      <c r="UP126" s="11"/>
      <c r="UQ126" s="11"/>
      <c r="UR126" s="11"/>
      <c r="US126" s="11"/>
      <c r="UT126" s="11"/>
      <c r="UU126" s="11"/>
      <c r="UV126" s="11"/>
      <c r="UW126" s="11"/>
      <c r="UX126" s="11"/>
      <c r="UY126" s="11"/>
      <c r="UZ126" s="11"/>
      <c r="VA126" s="11"/>
      <c r="VB126" s="11"/>
      <c r="VC126" s="11"/>
      <c r="VD126" s="11"/>
      <c r="VE126" s="11"/>
      <c r="VF126" s="11"/>
      <c r="VG126" s="11"/>
      <c r="VH126" s="11"/>
      <c r="VI126" s="11"/>
      <c r="VJ126" s="11"/>
      <c r="VK126" s="11"/>
      <c r="VL126" s="11"/>
      <c r="VM126" s="11"/>
      <c r="VN126" s="11"/>
      <c r="VO126" s="11"/>
      <c r="VP126" s="11"/>
      <c r="VQ126" s="11"/>
      <c r="VR126" s="11"/>
      <c r="VS126" s="11"/>
      <c r="VT126" s="11"/>
      <c r="VU126" s="11"/>
      <c r="VV126" s="11"/>
      <c r="VW126" s="11"/>
      <c r="VX126" s="11"/>
      <c r="VY126" s="11"/>
      <c r="VZ126" s="11"/>
      <c r="WA126" s="11"/>
      <c r="WB126" s="11"/>
      <c r="WC126" s="11"/>
      <c r="WD126" s="11"/>
      <c r="WE126" s="11"/>
      <c r="WF126" s="11"/>
      <c r="WG126" s="11"/>
      <c r="WH126" s="11"/>
      <c r="WI126" s="11"/>
      <c r="WJ126" s="11"/>
      <c r="WK126" s="11"/>
      <c r="WL126" s="11"/>
      <c r="WM126" s="11"/>
      <c r="WN126" s="11"/>
      <c r="WO126" s="11"/>
      <c r="WP126" s="11"/>
      <c r="WQ126" s="11"/>
      <c r="WR126" s="11"/>
      <c r="WS126" s="11"/>
      <c r="WT126" s="11"/>
      <c r="WU126" s="11"/>
      <c r="WV126" s="11"/>
      <c r="WW126" s="11"/>
      <c r="WX126" s="11"/>
      <c r="WY126" s="11"/>
      <c r="WZ126" s="11"/>
      <c r="XA126" s="11"/>
      <c r="XB126" s="11"/>
      <c r="XC126" s="11"/>
      <c r="XD126" s="11"/>
      <c r="XE126" s="11"/>
      <c r="XF126" s="11"/>
      <c r="XG126" s="11"/>
      <c r="XH126" s="11"/>
      <c r="XI126" s="11"/>
      <c r="XJ126" s="11"/>
      <c r="XK126" s="11"/>
      <c r="XL126" s="11"/>
      <c r="XM126" s="11"/>
      <c r="XN126" s="11"/>
      <c r="XO126" s="11"/>
      <c r="XP126" s="11"/>
      <c r="XQ126" s="11"/>
      <c r="XR126" s="11"/>
      <c r="XS126" s="11"/>
      <c r="XT126" s="11"/>
      <c r="XU126" s="11"/>
      <c r="XV126" s="11"/>
      <c r="XW126" s="11"/>
      <c r="XX126" s="11"/>
      <c r="XY126" s="11"/>
      <c r="XZ126" s="11"/>
      <c r="YA126" s="11"/>
      <c r="YB126" s="11"/>
      <c r="YC126" s="11"/>
      <c r="YD126" s="11"/>
      <c r="YE126" s="11"/>
      <c r="YF126" s="11"/>
      <c r="YG126" s="11"/>
      <c r="YH126" s="11"/>
      <c r="YI126" s="11"/>
      <c r="YJ126" s="11"/>
      <c r="YK126" s="11"/>
      <c r="YL126" s="11"/>
      <c r="YM126" s="11"/>
      <c r="YN126" s="11"/>
      <c r="YO126" s="11"/>
      <c r="YP126" s="11"/>
      <c r="YQ126" s="11"/>
      <c r="YR126" s="11"/>
      <c r="YS126" s="11"/>
      <c r="YT126" s="11"/>
      <c r="YU126" s="11"/>
      <c r="YV126" s="11"/>
      <c r="YW126" s="11"/>
      <c r="YX126" s="11"/>
      <c r="YY126" s="11"/>
      <c r="YZ126" s="11"/>
      <c r="ZA126" s="11"/>
      <c r="ZB126" s="11"/>
      <c r="ZC126" s="11"/>
      <c r="ZD126" s="11"/>
      <c r="ZE126" s="11"/>
      <c r="ZF126" s="11"/>
      <c r="ZG126" s="11"/>
      <c r="ZH126" s="11"/>
      <c r="ZI126" s="11"/>
      <c r="ZJ126" s="11"/>
      <c r="ZK126" s="11"/>
      <c r="ZL126" s="11"/>
      <c r="ZM126" s="11"/>
      <c r="ZN126" s="11"/>
      <c r="ZO126" s="11"/>
      <c r="ZP126" s="11"/>
      <c r="ZQ126" s="11"/>
      <c r="ZR126" s="11"/>
      <c r="ZS126" s="11"/>
      <c r="ZT126" s="11"/>
      <c r="ZU126" s="11"/>
      <c r="ZV126" s="11"/>
      <c r="ZW126" s="11"/>
      <c r="ZX126" s="11"/>
      <c r="ZY126" s="11"/>
      <c r="ZZ126" s="11"/>
      <c r="AAA126" s="11"/>
      <c r="AAB126" s="11"/>
      <c r="AAC126" s="11"/>
      <c r="AAD126" s="11"/>
      <c r="AAE126" s="11"/>
      <c r="AAF126" s="11"/>
      <c r="AAG126" s="11"/>
      <c r="AAH126" s="11"/>
      <c r="AAI126" s="11"/>
      <c r="AAJ126" s="11"/>
      <c r="AAK126" s="11"/>
      <c r="AAL126" s="11"/>
      <c r="AAM126" s="11"/>
      <c r="AAN126" s="11"/>
      <c r="AAO126" s="11"/>
      <c r="AAP126" s="11"/>
      <c r="AAQ126" s="11"/>
      <c r="AAR126" s="11"/>
      <c r="AAS126" s="11"/>
      <c r="AAT126" s="11"/>
      <c r="AAU126" s="11"/>
      <c r="AAV126" s="11"/>
      <c r="AAW126" s="11"/>
      <c r="AAX126" s="11"/>
      <c r="AAY126" s="11"/>
      <c r="AAZ126" s="11"/>
      <c r="ABA126" s="11"/>
      <c r="ABB126" s="11"/>
      <c r="ABC126" s="11"/>
      <c r="ABD126" s="11"/>
      <c r="ABE126" s="11"/>
      <c r="ABF126" s="11"/>
      <c r="ABG126" s="11"/>
      <c r="ABH126" s="11"/>
      <c r="ABI126" s="11"/>
      <c r="ABJ126" s="11"/>
      <c r="ABK126" s="11"/>
      <c r="ABL126" s="11"/>
      <c r="ABM126" s="11"/>
      <c r="ABN126" s="11"/>
      <c r="ABO126" s="11"/>
      <c r="ABP126" s="11"/>
      <c r="ABQ126" s="11"/>
      <c r="ABR126" s="11"/>
      <c r="ABS126" s="11"/>
      <c r="ABT126" s="11"/>
      <c r="ABU126" s="11"/>
      <c r="ABV126" s="11"/>
      <c r="ABW126" s="11"/>
      <c r="ABX126" s="11"/>
      <c r="ABY126" s="11"/>
      <c r="ABZ126" s="11"/>
      <c r="ACA126" s="11"/>
      <c r="ACB126" s="11"/>
      <c r="ACC126" s="11"/>
      <c r="ACD126" s="11"/>
      <c r="ACE126" s="11"/>
      <c r="ACF126" s="11"/>
      <c r="ACG126" s="11"/>
      <c r="ACH126" s="11"/>
      <c r="ACI126" s="11"/>
      <c r="ACJ126" s="11"/>
      <c r="ACK126" s="11"/>
      <c r="ACL126" s="11"/>
      <c r="ACM126" s="11"/>
      <c r="ACN126" s="11"/>
      <c r="ACO126" s="11"/>
      <c r="ACP126" s="11"/>
      <c r="ACQ126" s="11"/>
      <c r="ACR126" s="11"/>
      <c r="ACS126" s="11"/>
      <c r="ACT126" s="11"/>
      <c r="ACU126" s="11"/>
      <c r="ACV126" s="11"/>
      <c r="ACW126" s="11"/>
      <c r="ACX126" s="11"/>
      <c r="ACY126" s="11"/>
      <c r="ACZ126" s="11"/>
      <c r="ADA126" s="11"/>
      <c r="ADB126" s="11"/>
      <c r="ADC126" s="11"/>
      <c r="ADD126" s="11"/>
      <c r="ADE126" s="11"/>
      <c r="ADF126" s="11"/>
      <c r="ADG126" s="11"/>
      <c r="ADH126" s="11"/>
      <c r="ADI126" s="11"/>
      <c r="ADJ126" s="11"/>
      <c r="ADK126" s="11"/>
      <c r="ADL126" s="11"/>
      <c r="ADM126" s="11"/>
      <c r="ADN126" s="11"/>
      <c r="ADO126" s="11"/>
      <c r="ADP126" s="11"/>
      <c r="ADQ126" s="11"/>
      <c r="ADR126" s="11"/>
      <c r="ADS126" s="11"/>
      <c r="ADT126" s="11"/>
      <c r="ADU126" s="11"/>
      <c r="ADV126" s="11"/>
      <c r="ADW126" s="11"/>
      <c r="ADX126" s="11"/>
      <c r="ADY126" s="11"/>
      <c r="ADZ126" s="11"/>
      <c r="AEA126" s="11"/>
      <c r="AEB126" s="11"/>
      <c r="AEC126" s="11"/>
      <c r="AED126" s="11"/>
      <c r="AEE126" s="11"/>
      <c r="AEF126" s="11"/>
      <c r="AEG126" s="11"/>
      <c r="AEH126" s="11"/>
      <c r="AEI126" s="11"/>
      <c r="AEJ126" s="11"/>
      <c r="AEK126" s="11"/>
      <c r="AEL126" s="11"/>
      <c r="AEM126" s="11"/>
      <c r="AEN126" s="11"/>
      <c r="AEO126" s="11"/>
      <c r="AEP126" s="11"/>
      <c r="AEQ126" s="11"/>
      <c r="AER126" s="11"/>
      <c r="AES126" s="11"/>
      <c r="AET126" s="11"/>
      <c r="AEU126" s="11"/>
      <c r="AEV126" s="11"/>
      <c r="AEW126" s="11"/>
      <c r="AEX126" s="11"/>
      <c r="AEY126" s="11"/>
      <c r="AEZ126" s="11"/>
      <c r="AFA126" s="11"/>
      <c r="AFB126" s="11"/>
      <c r="AFC126" s="11"/>
      <c r="AFD126" s="11"/>
      <c r="AFE126" s="11"/>
      <c r="AFF126" s="11"/>
      <c r="AFG126" s="11"/>
      <c r="AFH126" s="11"/>
      <c r="AFI126" s="11"/>
      <c r="AFJ126" s="11"/>
      <c r="AFK126" s="11"/>
      <c r="AFL126" s="11"/>
      <c r="AFM126" s="11"/>
      <c r="AFN126" s="11"/>
      <c r="AFO126" s="11"/>
      <c r="AFP126" s="11"/>
      <c r="AFQ126" s="11"/>
      <c r="AFR126" s="11"/>
      <c r="AFS126" s="11"/>
      <c r="AFT126" s="11"/>
      <c r="AFU126" s="11"/>
      <c r="AFV126" s="11"/>
      <c r="AFW126" s="11"/>
      <c r="AFX126" s="11"/>
      <c r="AFY126" s="11"/>
      <c r="AFZ126" s="11"/>
      <c r="AGA126" s="11"/>
      <c r="AGB126" s="11"/>
      <c r="AGC126" s="11"/>
      <c r="AGD126" s="11"/>
      <c r="AGE126" s="11"/>
      <c r="AGF126" s="11"/>
      <c r="AGG126" s="11"/>
      <c r="AGH126" s="11"/>
      <c r="AGI126" s="11"/>
      <c r="AGJ126" s="11"/>
      <c r="AGK126" s="11"/>
      <c r="AGL126" s="11"/>
      <c r="AGM126" s="11"/>
      <c r="AGN126" s="11"/>
      <c r="AGO126" s="11"/>
      <c r="AGP126" s="11"/>
      <c r="AGQ126" s="11"/>
      <c r="AGR126" s="11"/>
      <c r="AGS126" s="11"/>
      <c r="AGT126" s="11"/>
      <c r="AGU126" s="11"/>
      <c r="AGV126" s="11"/>
      <c r="AGW126" s="11"/>
      <c r="AGX126" s="11"/>
      <c r="AGY126" s="11"/>
      <c r="AGZ126" s="11"/>
      <c r="AHA126" s="11"/>
      <c r="AHB126" s="11"/>
      <c r="AHC126" s="11"/>
      <c r="AHD126" s="11"/>
      <c r="AHE126" s="11"/>
      <c r="AHF126" s="11"/>
      <c r="AHG126" s="11"/>
      <c r="AHH126" s="11"/>
      <c r="AHI126" s="11"/>
      <c r="AHJ126" s="11"/>
      <c r="AHK126" s="11"/>
      <c r="AHL126" s="11"/>
      <c r="AHM126" s="11"/>
      <c r="AHN126" s="11"/>
      <c r="AHO126" s="11"/>
      <c r="AHP126" s="11"/>
      <c r="AHQ126" s="11"/>
      <c r="AHR126" s="11"/>
      <c r="AHS126" s="11"/>
      <c r="AHT126" s="11"/>
      <c r="AHU126" s="11"/>
      <c r="AHV126" s="11"/>
      <c r="AHW126" s="11"/>
      <c r="AHX126" s="11"/>
      <c r="AHY126" s="11"/>
      <c r="AHZ126" s="11"/>
      <c r="AIA126" s="11"/>
      <c r="AIB126" s="11"/>
      <c r="AIC126" s="11"/>
      <c r="AID126" s="11"/>
      <c r="AIE126" s="11"/>
      <c r="AIF126" s="11"/>
      <c r="AIG126" s="11"/>
      <c r="AIH126" s="11"/>
      <c r="AII126" s="11"/>
      <c r="AIJ126" s="11"/>
      <c r="AIK126" s="11"/>
      <c r="AIL126" s="11"/>
      <c r="AIM126" s="11"/>
      <c r="AIN126" s="11"/>
      <c r="AIO126" s="11"/>
      <c r="AIP126" s="11"/>
      <c r="AIQ126" s="11"/>
      <c r="AIR126" s="11"/>
      <c r="AIS126" s="11"/>
      <c r="AIT126" s="11"/>
      <c r="AIU126" s="11"/>
      <c r="AIV126" s="11"/>
      <c r="AIW126" s="11"/>
      <c r="AIX126" s="11"/>
      <c r="AIY126" s="11"/>
      <c r="AIZ126" s="11"/>
      <c r="AJA126" s="11"/>
      <c r="AJB126" s="11"/>
      <c r="AJC126" s="11"/>
      <c r="AJD126" s="11"/>
      <c r="AJE126" s="11"/>
      <c r="AJF126" s="11"/>
      <c r="AJG126" s="11"/>
      <c r="AJH126" s="11"/>
      <c r="AJI126" s="11"/>
      <c r="AJJ126" s="11"/>
      <c r="AJK126" s="11"/>
      <c r="AJL126" s="11"/>
      <c r="AJM126" s="11"/>
      <c r="AJN126" s="11"/>
      <c r="AJO126" s="11"/>
      <c r="AJP126" s="11"/>
      <c r="AJQ126" s="11"/>
      <c r="AJR126" s="11"/>
      <c r="AJS126" s="11"/>
      <c r="AJT126" s="11"/>
      <c r="AJU126" s="11"/>
      <c r="AJV126" s="11"/>
      <c r="AJW126" s="11"/>
      <c r="AJX126" s="11"/>
      <c r="AJY126" s="11"/>
      <c r="AJZ126" s="11"/>
      <c r="AKA126" s="11"/>
      <c r="AKB126" s="11"/>
      <c r="AKC126" s="11"/>
      <c r="AKD126" s="11"/>
      <c r="AKE126" s="11"/>
      <c r="AKF126" s="11"/>
      <c r="AKG126" s="11"/>
      <c r="AKH126" s="11"/>
      <c r="AKI126" s="11"/>
      <c r="AKJ126" s="11"/>
      <c r="AKK126" s="11"/>
      <c r="AKL126" s="11"/>
      <c r="AKM126" s="11"/>
      <c r="AKN126" s="11"/>
      <c r="AKO126" s="11"/>
      <c r="AKP126" s="11"/>
      <c r="AKQ126" s="11"/>
      <c r="AKR126" s="11"/>
      <c r="AKS126" s="11"/>
      <c r="AKT126" s="11"/>
      <c r="AKU126" s="11"/>
      <c r="AKV126" s="11"/>
      <c r="AKW126" s="11"/>
      <c r="AKX126" s="11"/>
      <c r="AKY126" s="11"/>
      <c r="AKZ126" s="11"/>
      <c r="ALA126" s="11"/>
      <c r="ALB126" s="11"/>
      <c r="ALC126" s="11"/>
      <c r="ALD126" s="11"/>
      <c r="ALE126" s="11"/>
      <c r="ALF126" s="11"/>
      <c r="ALG126" s="11"/>
      <c r="ALH126" s="11"/>
      <c r="ALI126" s="11"/>
      <c r="ALJ126" s="11"/>
      <c r="ALK126" s="11"/>
      <c r="ALL126" s="11"/>
      <c r="ALM126" s="11"/>
      <c r="ALN126" s="11"/>
      <c r="ALO126" s="11"/>
      <c r="ALP126" s="11"/>
      <c r="ALQ126" s="11"/>
      <c r="ALR126" s="11"/>
      <c r="ALS126" s="11"/>
      <c r="ALT126" s="11"/>
      <c r="ALU126" s="11"/>
      <c r="ALV126" s="11"/>
      <c r="ALW126" s="11"/>
      <c r="ALX126" s="11"/>
      <c r="ALY126" s="11"/>
      <c r="ALZ126" s="11"/>
      <c r="AMA126" s="11"/>
      <c r="AMB126" s="11"/>
      <c r="AMC126" s="11"/>
      <c r="AMD126" s="11"/>
      <c r="AME126" s="11"/>
      <c r="AMF126" s="11"/>
      <c r="AMG126" s="11"/>
      <c r="AMH126" s="11"/>
      <c r="AMI126" s="11"/>
      <c r="AMJ126" s="11"/>
      <c r="AMK126" s="11"/>
      <c r="AML126" s="11"/>
      <c r="AMM126" s="11"/>
      <c r="AMN126" s="11"/>
      <c r="AMO126" s="11"/>
      <c r="AMP126" s="11"/>
      <c r="AMQ126" s="11"/>
      <c r="AMR126" s="11"/>
      <c r="AMS126" s="11"/>
      <c r="AMT126" s="11"/>
      <c r="AMU126" s="11"/>
      <c r="AMV126" s="11"/>
      <c r="AMW126" s="11"/>
      <c r="AMX126" s="11"/>
      <c r="AMY126" s="11"/>
      <c r="AMZ126" s="11"/>
      <c r="ANA126" s="11"/>
      <c r="ANB126" s="11"/>
      <c r="ANC126" s="11"/>
      <c r="AND126" s="11"/>
      <c r="ANE126" s="11"/>
      <c r="ANF126" s="11"/>
      <c r="ANG126" s="11"/>
      <c r="ANH126" s="11"/>
      <c r="ANI126" s="11"/>
      <c r="ANJ126" s="11"/>
      <c r="ANK126" s="11"/>
      <c r="ANL126" s="11"/>
      <c r="ANM126" s="11"/>
      <c r="ANN126" s="11"/>
      <c r="ANO126" s="11"/>
      <c r="ANP126" s="11"/>
      <c r="ANQ126" s="11"/>
      <c r="ANR126" s="11"/>
      <c r="ANS126" s="11"/>
      <c r="ANT126" s="11"/>
      <c r="ANU126" s="11"/>
      <c r="ANV126" s="11"/>
      <c r="ANW126" s="11"/>
      <c r="ANX126" s="11"/>
      <c r="ANY126" s="11"/>
      <c r="ANZ126" s="11"/>
      <c r="AOA126" s="11"/>
      <c r="AOB126" s="11"/>
      <c r="AOC126" s="11"/>
      <c r="AOD126" s="11"/>
      <c r="AOE126" s="11"/>
      <c r="AOF126" s="11"/>
      <c r="AOG126" s="11"/>
      <c r="AOH126" s="11"/>
      <c r="AOI126" s="11"/>
      <c r="AOJ126" s="11"/>
      <c r="AOK126" s="11"/>
      <c r="AOL126" s="11"/>
      <c r="AOM126" s="11"/>
      <c r="AON126" s="11"/>
      <c r="AOO126" s="11"/>
      <c r="AOP126" s="11"/>
      <c r="AOQ126" s="11"/>
      <c r="AOR126" s="11"/>
      <c r="AOS126" s="11"/>
      <c r="AOT126" s="11"/>
      <c r="AOU126" s="11"/>
      <c r="AOV126" s="11"/>
      <c r="AOW126" s="11"/>
      <c r="AOX126" s="11"/>
      <c r="AOY126" s="11"/>
      <c r="AOZ126" s="11"/>
      <c r="APA126" s="11"/>
      <c r="APB126" s="11"/>
      <c r="APC126" s="11"/>
      <c r="APD126" s="11"/>
      <c r="APE126" s="11"/>
      <c r="APF126" s="11"/>
      <c r="APG126" s="11"/>
      <c r="APH126" s="11"/>
      <c r="API126" s="11"/>
      <c r="APJ126" s="11"/>
      <c r="APK126" s="11"/>
      <c r="APL126" s="11"/>
      <c r="APM126" s="11"/>
      <c r="APN126" s="11"/>
      <c r="APO126" s="11"/>
      <c r="APP126" s="11"/>
      <c r="APQ126" s="11"/>
      <c r="APR126" s="11"/>
      <c r="APS126" s="11"/>
      <c r="APT126" s="11"/>
      <c r="APU126" s="11"/>
      <c r="APV126" s="11"/>
      <c r="APW126" s="11"/>
      <c r="APX126" s="11"/>
      <c r="APY126" s="11"/>
      <c r="APZ126" s="11"/>
      <c r="AQA126" s="11"/>
      <c r="AQB126" s="11"/>
      <c r="AQC126" s="11"/>
      <c r="AQD126" s="11"/>
      <c r="AQE126" s="11"/>
      <c r="AQF126" s="11"/>
      <c r="AQG126" s="11"/>
      <c r="AQH126" s="11"/>
      <c r="AQI126" s="11"/>
      <c r="AQJ126" s="11"/>
      <c r="AQK126" s="11"/>
      <c r="AQL126" s="11"/>
      <c r="AQM126" s="11"/>
      <c r="AQN126" s="11"/>
      <c r="AQO126" s="11"/>
      <c r="AQP126" s="11"/>
      <c r="AQQ126" s="11"/>
      <c r="AQR126" s="11"/>
      <c r="AQS126" s="11"/>
      <c r="AQT126" s="11"/>
      <c r="AQU126" s="11"/>
      <c r="AQV126" s="11"/>
      <c r="AQW126" s="11"/>
      <c r="AQX126" s="11"/>
      <c r="AQY126" s="11"/>
      <c r="AQZ126" s="11"/>
      <c r="ARA126" s="11"/>
      <c r="ARB126" s="11"/>
      <c r="ARC126" s="11"/>
      <c r="ARD126" s="11"/>
      <c r="ARE126" s="11"/>
      <c r="ARF126" s="11"/>
      <c r="ARG126" s="11"/>
      <c r="ARH126" s="11"/>
      <c r="ARI126" s="11"/>
      <c r="ARJ126" s="11"/>
      <c r="ARK126" s="11"/>
      <c r="ARL126" s="11"/>
      <c r="ARM126" s="11"/>
      <c r="ARN126" s="11"/>
      <c r="ARO126" s="11"/>
      <c r="ARP126" s="11"/>
      <c r="ARQ126" s="11"/>
      <c r="ARR126" s="11"/>
      <c r="ARS126" s="11"/>
      <c r="ART126" s="11"/>
      <c r="ARU126" s="11"/>
      <c r="ARV126" s="11"/>
      <c r="ARW126" s="11"/>
      <c r="ARX126" s="11"/>
      <c r="ARY126" s="11"/>
      <c r="ARZ126" s="11"/>
      <c r="ASA126" s="11"/>
      <c r="ASB126" s="11"/>
      <c r="ASC126" s="11"/>
      <c r="ASD126" s="11"/>
      <c r="ASE126" s="11"/>
      <c r="ASF126" s="11"/>
      <c r="ASG126" s="11"/>
      <c r="ASH126" s="11"/>
      <c r="ASI126" s="11"/>
      <c r="ASJ126" s="11"/>
      <c r="ASK126" s="11"/>
      <c r="ASL126" s="11"/>
      <c r="ASM126" s="11"/>
      <c r="ASN126" s="11"/>
      <c r="ASO126" s="11"/>
      <c r="ASP126" s="11"/>
      <c r="ASQ126" s="11"/>
      <c r="ASR126" s="11"/>
      <c r="ASS126" s="11"/>
      <c r="AST126" s="11"/>
      <c r="ASU126" s="11"/>
      <c r="ASV126" s="11"/>
      <c r="ASW126" s="11"/>
      <c r="ASX126" s="11"/>
      <c r="ASY126" s="11"/>
      <c r="ASZ126" s="11"/>
      <c r="ATA126" s="11"/>
      <c r="ATB126" s="11"/>
      <c r="ATC126" s="11"/>
      <c r="ATD126" s="11"/>
      <c r="ATE126" s="11"/>
      <c r="ATF126" s="11"/>
      <c r="ATG126" s="11"/>
      <c r="ATH126" s="11"/>
      <c r="ATI126" s="11"/>
      <c r="ATJ126" s="11"/>
      <c r="ATK126" s="11"/>
      <c r="ATL126" s="11"/>
      <c r="ATM126" s="11"/>
      <c r="ATN126" s="11"/>
      <c r="ATO126" s="11"/>
      <c r="ATP126" s="11"/>
      <c r="ATQ126" s="11"/>
      <c r="ATR126" s="11"/>
      <c r="ATS126" s="11"/>
      <c r="ATT126" s="11"/>
      <c r="ATU126" s="11"/>
      <c r="ATV126" s="11"/>
      <c r="ATW126" s="11"/>
      <c r="ATX126" s="11"/>
      <c r="ATY126" s="11"/>
      <c r="ATZ126" s="11"/>
      <c r="AUA126" s="11"/>
      <c r="AUB126" s="11"/>
      <c r="AUC126" s="11"/>
      <c r="AUD126" s="11"/>
      <c r="AUE126" s="11"/>
      <c r="AUF126" s="11"/>
      <c r="AUG126" s="11"/>
      <c r="AUH126" s="11"/>
      <c r="AUI126" s="11"/>
      <c r="AUJ126" s="11"/>
      <c r="AUK126" s="11"/>
      <c r="AUL126" s="11"/>
      <c r="AUM126" s="11"/>
      <c r="AUN126" s="11"/>
      <c r="AUO126" s="11"/>
      <c r="AUP126" s="11"/>
      <c r="AUQ126" s="11"/>
      <c r="AUR126" s="11"/>
      <c r="AUS126" s="11"/>
      <c r="AUT126" s="11"/>
      <c r="AUU126" s="11"/>
      <c r="AUV126" s="11"/>
      <c r="AUW126" s="11"/>
      <c r="AUX126" s="11"/>
      <c r="AUY126" s="11"/>
      <c r="AUZ126" s="11"/>
      <c r="AVA126" s="11"/>
      <c r="AVB126" s="11"/>
      <c r="AVC126" s="11"/>
      <c r="AVD126" s="11"/>
      <c r="AVE126" s="11"/>
      <c r="AVF126" s="11"/>
      <c r="AVG126" s="11"/>
      <c r="AVH126" s="11"/>
      <c r="AVI126" s="11"/>
      <c r="AVJ126" s="11"/>
      <c r="AVK126" s="11"/>
      <c r="AVL126" s="11"/>
      <c r="AVM126" s="11"/>
      <c r="AVN126" s="11"/>
      <c r="AVO126" s="11"/>
      <c r="AVP126" s="11"/>
      <c r="AVQ126" s="11"/>
      <c r="AVR126" s="11"/>
      <c r="AVS126" s="11"/>
      <c r="AVT126" s="11"/>
      <c r="AVU126" s="11"/>
      <c r="AVV126" s="11"/>
      <c r="AVW126" s="11"/>
      <c r="AVX126" s="11"/>
      <c r="AVY126" s="11"/>
      <c r="AVZ126" s="11"/>
      <c r="AWA126" s="11"/>
      <c r="AWB126" s="11"/>
      <c r="AWC126" s="11"/>
      <c r="AWD126" s="11"/>
      <c r="AWE126" s="11"/>
      <c r="AWF126" s="11"/>
      <c r="AWG126" s="11"/>
      <c r="AWH126" s="11"/>
      <c r="AWI126" s="11"/>
      <c r="AWJ126" s="11"/>
      <c r="AWK126" s="11"/>
      <c r="AWL126" s="11"/>
      <c r="AWM126" s="11"/>
      <c r="AWN126" s="11"/>
      <c r="AWO126" s="11"/>
      <c r="AWP126" s="11"/>
      <c r="AWQ126" s="11"/>
      <c r="AWR126" s="11"/>
      <c r="AWS126" s="11"/>
      <c r="AWT126" s="11"/>
      <c r="AWU126" s="11"/>
      <c r="AWV126" s="11"/>
      <c r="AWW126" s="11"/>
      <c r="AWX126" s="11"/>
      <c r="AWY126" s="11"/>
      <c r="AWZ126" s="11"/>
      <c r="AXA126" s="11"/>
      <c r="AXB126" s="11"/>
      <c r="AXC126" s="11"/>
      <c r="AXD126" s="11"/>
      <c r="AXE126" s="11"/>
      <c r="AXF126" s="11"/>
      <c r="AXG126" s="11"/>
      <c r="AXH126" s="11"/>
      <c r="AXI126" s="11"/>
      <c r="AXJ126" s="11"/>
      <c r="AXK126" s="11"/>
      <c r="AXL126" s="11"/>
      <c r="AXM126" s="11"/>
      <c r="AXN126" s="11"/>
      <c r="AXO126" s="11"/>
      <c r="AXP126" s="11"/>
      <c r="AXQ126" s="11"/>
      <c r="AXR126" s="11"/>
      <c r="AXS126" s="11"/>
      <c r="AXT126" s="11"/>
      <c r="AXU126" s="11"/>
      <c r="AXV126" s="11"/>
      <c r="AXW126" s="11"/>
      <c r="AXX126" s="11"/>
      <c r="AXY126" s="11"/>
      <c r="AXZ126" s="11"/>
      <c r="AYA126" s="11"/>
      <c r="AYB126" s="11"/>
      <c r="AYC126" s="11"/>
      <c r="AYD126" s="11"/>
      <c r="AYE126" s="11"/>
      <c r="AYF126" s="11"/>
      <c r="AYG126" s="11"/>
      <c r="AYH126" s="11"/>
      <c r="AYI126" s="11"/>
      <c r="AYJ126" s="11"/>
      <c r="AYK126" s="11"/>
      <c r="AYL126" s="11"/>
      <c r="AYM126" s="11"/>
      <c r="AYN126" s="11"/>
      <c r="AYO126" s="11"/>
      <c r="AYP126" s="11"/>
      <c r="AYQ126" s="11"/>
      <c r="AYR126" s="11"/>
      <c r="AYS126" s="11"/>
      <c r="AYT126" s="11"/>
      <c r="AYU126" s="11"/>
      <c r="AYV126" s="11"/>
      <c r="AYW126" s="11"/>
      <c r="AYX126" s="11"/>
      <c r="AYY126" s="11"/>
      <c r="AYZ126" s="11"/>
      <c r="AZA126" s="11"/>
      <c r="AZB126" s="11"/>
      <c r="AZC126" s="11"/>
      <c r="AZD126" s="11"/>
      <c r="AZE126" s="11"/>
      <c r="AZF126" s="11"/>
      <c r="AZG126" s="11"/>
      <c r="AZH126" s="11"/>
      <c r="AZI126" s="11"/>
      <c r="AZJ126" s="11"/>
      <c r="AZK126" s="11"/>
      <c r="AZL126" s="11"/>
      <c r="AZM126" s="11"/>
      <c r="AZN126" s="11"/>
      <c r="AZO126" s="11"/>
      <c r="AZP126" s="11"/>
      <c r="AZQ126" s="11"/>
      <c r="AZR126" s="11"/>
      <c r="AZS126" s="11"/>
      <c r="AZT126" s="11"/>
      <c r="AZU126" s="11"/>
      <c r="AZV126" s="11"/>
      <c r="AZW126" s="11"/>
      <c r="AZX126" s="11"/>
      <c r="AZY126" s="11"/>
      <c r="AZZ126" s="11"/>
      <c r="BAA126" s="11"/>
      <c r="BAB126" s="11"/>
      <c r="BAC126" s="11"/>
      <c r="BAD126" s="11"/>
      <c r="BAE126" s="11"/>
      <c r="BAF126" s="11"/>
      <c r="BAG126" s="11"/>
      <c r="BAH126" s="11"/>
      <c r="BAI126" s="11"/>
      <c r="BAJ126" s="11"/>
      <c r="BAK126" s="11"/>
      <c r="BAL126" s="11"/>
      <c r="BAM126" s="11"/>
      <c r="BAN126" s="11"/>
      <c r="BAO126" s="11"/>
      <c r="BAP126" s="11"/>
      <c r="BAQ126" s="11"/>
      <c r="BAR126" s="11"/>
      <c r="BAS126" s="11"/>
      <c r="BAT126" s="11"/>
      <c r="BAU126" s="11"/>
      <c r="BAV126" s="11"/>
      <c r="BAW126" s="11"/>
      <c r="BAX126" s="11"/>
      <c r="BAY126" s="11"/>
      <c r="BAZ126" s="11"/>
      <c r="BBA126" s="11"/>
      <c r="BBB126" s="11"/>
      <c r="BBC126" s="11"/>
      <c r="BBD126" s="11"/>
      <c r="BBE126" s="11"/>
      <c r="BBF126" s="11"/>
      <c r="BBG126" s="11"/>
      <c r="BBH126" s="11"/>
      <c r="BBI126" s="11"/>
      <c r="BBJ126" s="11"/>
      <c r="BBK126" s="11"/>
      <c r="BBL126" s="11"/>
      <c r="BBM126" s="11"/>
      <c r="BBN126" s="11"/>
      <c r="BBO126" s="11"/>
      <c r="BBP126" s="11"/>
      <c r="BBQ126" s="11"/>
      <c r="BBR126" s="11"/>
      <c r="BBS126" s="11"/>
      <c r="BBT126" s="11"/>
      <c r="BBU126" s="11"/>
      <c r="BBV126" s="11"/>
      <c r="BBW126" s="11"/>
      <c r="BBX126" s="11"/>
      <c r="BBY126" s="11"/>
      <c r="BBZ126" s="11"/>
      <c r="BCA126" s="11"/>
      <c r="BCB126" s="11"/>
      <c r="BCC126" s="11"/>
      <c r="BCD126" s="11"/>
      <c r="BCE126" s="11"/>
      <c r="BCF126" s="11"/>
      <c r="BCG126" s="11"/>
      <c r="BCH126" s="11"/>
      <c r="BCI126" s="11"/>
      <c r="BCJ126" s="11"/>
      <c r="BCK126" s="11"/>
      <c r="BCL126" s="11"/>
      <c r="BCM126" s="11"/>
      <c r="BCN126" s="11"/>
      <c r="BCO126" s="11"/>
      <c r="BCP126" s="11"/>
      <c r="BCQ126" s="11"/>
      <c r="BCR126" s="11"/>
      <c r="BCS126" s="11"/>
      <c r="BCT126" s="11"/>
      <c r="BCU126" s="11"/>
      <c r="BCV126" s="11"/>
      <c r="BCW126" s="11"/>
      <c r="BCX126" s="11"/>
      <c r="BCY126" s="11"/>
      <c r="BCZ126" s="11"/>
      <c r="BDA126" s="11"/>
      <c r="BDB126" s="11"/>
      <c r="BDC126" s="11"/>
      <c r="BDD126" s="11"/>
      <c r="BDE126" s="11"/>
      <c r="BDF126" s="11"/>
      <c r="BDG126" s="11"/>
      <c r="BDH126" s="11"/>
      <c r="BDI126" s="11"/>
      <c r="BDJ126" s="11"/>
      <c r="BDK126" s="11"/>
      <c r="BDL126" s="11"/>
      <c r="BDM126" s="11"/>
      <c r="BDN126" s="11"/>
      <c r="BDO126" s="11"/>
      <c r="BDP126" s="11"/>
      <c r="BDQ126" s="11"/>
      <c r="BDR126" s="11"/>
      <c r="BDS126" s="11"/>
      <c r="BDT126" s="11"/>
      <c r="BDU126" s="11"/>
      <c r="BDV126" s="11"/>
      <c r="BDW126" s="11"/>
      <c r="BDX126" s="11"/>
      <c r="BDY126" s="11"/>
      <c r="BDZ126" s="11"/>
      <c r="BEA126" s="11"/>
      <c r="BEB126" s="11"/>
      <c r="BEC126" s="11"/>
      <c r="BED126" s="11"/>
      <c r="BEE126" s="11"/>
      <c r="BEF126" s="11"/>
      <c r="BEG126" s="11"/>
      <c r="BEH126" s="11"/>
      <c r="BEI126" s="11"/>
      <c r="BEJ126" s="11"/>
      <c r="BEK126" s="11"/>
      <c r="BEL126" s="11"/>
      <c r="BEM126" s="11"/>
      <c r="BEN126" s="11"/>
      <c r="BEO126" s="11"/>
      <c r="BEP126" s="11"/>
      <c r="BEQ126" s="11"/>
      <c r="BER126" s="11"/>
      <c r="BES126" s="11"/>
      <c r="BET126" s="11"/>
      <c r="BEU126" s="11"/>
      <c r="BEV126" s="11"/>
      <c r="BEW126" s="11"/>
      <c r="BEX126" s="11"/>
      <c r="BEY126" s="11"/>
      <c r="BEZ126" s="11"/>
      <c r="BFA126" s="11"/>
      <c r="BFB126" s="11"/>
      <c r="BFC126" s="11"/>
      <c r="BFD126" s="11"/>
      <c r="BFE126" s="11"/>
      <c r="BFF126" s="11"/>
      <c r="BFG126" s="11"/>
      <c r="BFH126" s="11"/>
      <c r="BFI126" s="11"/>
      <c r="BFJ126" s="11"/>
      <c r="BFK126" s="11"/>
      <c r="BFL126" s="11"/>
      <c r="BFM126" s="11"/>
      <c r="BFN126" s="11"/>
      <c r="BFO126" s="11"/>
      <c r="BFP126" s="11"/>
      <c r="BFQ126" s="11"/>
      <c r="BFR126" s="11"/>
      <c r="BFS126" s="11"/>
      <c r="BFT126" s="11"/>
      <c r="BFU126" s="11"/>
      <c r="BFV126" s="11"/>
      <c r="BFW126" s="11"/>
      <c r="BFX126" s="11"/>
      <c r="BFY126" s="11"/>
      <c r="BFZ126" s="11"/>
      <c r="BGA126" s="11"/>
      <c r="BGB126" s="11"/>
      <c r="BGC126" s="11"/>
      <c r="BGD126" s="11"/>
      <c r="BGE126" s="11"/>
      <c r="BGF126" s="11"/>
      <c r="BGG126" s="11"/>
      <c r="BGH126" s="11"/>
      <c r="BGI126" s="11"/>
      <c r="BGJ126" s="11"/>
      <c r="BGK126" s="11"/>
      <c r="BGL126" s="11"/>
      <c r="BGM126" s="11"/>
      <c r="BGN126" s="11"/>
      <c r="BGO126" s="11"/>
      <c r="BGP126" s="11"/>
      <c r="BGQ126" s="11"/>
      <c r="BGR126" s="11"/>
      <c r="BGS126" s="11"/>
      <c r="BGT126" s="11"/>
      <c r="BGU126" s="11"/>
      <c r="BGV126" s="11"/>
      <c r="BGW126" s="11"/>
      <c r="BGX126" s="11"/>
      <c r="BGY126" s="11"/>
      <c r="BGZ126" s="11"/>
    </row>
    <row r="127" spans="1:1589" s="23" customFormat="1" ht="58.9" hidden="1" customHeight="1">
      <c r="A127" s="71"/>
      <c r="B127" s="52">
        <v>5140500</v>
      </c>
      <c r="C127" s="314"/>
      <c r="D127" s="325"/>
      <c r="E127" s="87">
        <v>41640</v>
      </c>
      <c r="F127" s="87">
        <v>44196</v>
      </c>
      <c r="G127" s="87"/>
      <c r="H127" s="117"/>
      <c r="I127" s="117"/>
      <c r="J127" s="117"/>
      <c r="K127" s="124"/>
      <c r="L127" s="117"/>
      <c r="M127" s="117"/>
      <c r="N127" s="117"/>
      <c r="O127" s="117"/>
      <c r="P127" s="117"/>
      <c r="Q127" s="117"/>
      <c r="R127" s="117"/>
      <c r="S127" s="117"/>
      <c r="T127" s="191"/>
      <c r="U127" s="191"/>
      <c r="V127" s="191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  <c r="IW127" s="11"/>
      <c r="IX127" s="11"/>
      <c r="IY127" s="11"/>
      <c r="IZ127" s="11"/>
      <c r="JA127" s="11"/>
      <c r="JB127" s="11"/>
      <c r="JC127" s="11"/>
      <c r="JD127" s="11"/>
      <c r="JE127" s="11"/>
      <c r="JF127" s="11"/>
      <c r="JG127" s="11"/>
      <c r="JH127" s="11"/>
      <c r="JI127" s="11"/>
      <c r="JJ127" s="11"/>
      <c r="JK127" s="11"/>
      <c r="JL127" s="11"/>
      <c r="JM127" s="11"/>
      <c r="JN127" s="11"/>
      <c r="JO127" s="11"/>
      <c r="JP127" s="11"/>
      <c r="JQ127" s="11"/>
      <c r="JR127" s="11"/>
      <c r="JS127" s="11"/>
      <c r="JT127" s="11"/>
      <c r="JU127" s="11"/>
      <c r="JV127" s="11"/>
      <c r="JW127" s="11"/>
      <c r="JX127" s="11"/>
      <c r="JY127" s="11"/>
      <c r="JZ127" s="11"/>
      <c r="KA127" s="11"/>
      <c r="KB127" s="11"/>
      <c r="KC127" s="11"/>
      <c r="KD127" s="11"/>
      <c r="KE127" s="11"/>
      <c r="KF127" s="11"/>
      <c r="KG127" s="11"/>
      <c r="KH127" s="11"/>
      <c r="KI127" s="11"/>
      <c r="KJ127" s="11"/>
      <c r="KK127" s="11"/>
      <c r="KL127" s="11"/>
      <c r="KM127" s="11"/>
      <c r="KN127" s="11"/>
      <c r="KO127" s="11"/>
      <c r="KP127" s="11"/>
      <c r="KQ127" s="11"/>
      <c r="KR127" s="11"/>
      <c r="KS127" s="11"/>
      <c r="KT127" s="11"/>
      <c r="KU127" s="11"/>
      <c r="KV127" s="11"/>
      <c r="KW127" s="11"/>
      <c r="KX127" s="11"/>
      <c r="KY127" s="11"/>
      <c r="KZ127" s="11"/>
      <c r="LA127" s="11"/>
      <c r="LB127" s="11"/>
      <c r="LC127" s="11"/>
      <c r="LD127" s="11"/>
      <c r="LE127" s="11"/>
      <c r="LF127" s="11"/>
      <c r="LG127" s="11"/>
      <c r="LH127" s="11"/>
      <c r="LI127" s="11"/>
      <c r="LJ127" s="11"/>
      <c r="LK127" s="11"/>
      <c r="LL127" s="11"/>
      <c r="LM127" s="11"/>
      <c r="LN127" s="11"/>
      <c r="LO127" s="11"/>
      <c r="LP127" s="11"/>
      <c r="LQ127" s="11"/>
      <c r="LR127" s="11"/>
      <c r="LS127" s="11"/>
      <c r="LT127" s="11"/>
      <c r="LU127" s="11"/>
      <c r="LV127" s="11"/>
      <c r="LW127" s="11"/>
      <c r="LX127" s="11"/>
      <c r="LY127" s="11"/>
      <c r="LZ127" s="11"/>
      <c r="MA127" s="11"/>
      <c r="MB127" s="11"/>
      <c r="MC127" s="11"/>
      <c r="MD127" s="11"/>
      <c r="ME127" s="11"/>
      <c r="MF127" s="11"/>
      <c r="MG127" s="11"/>
      <c r="MH127" s="11"/>
      <c r="MI127" s="11"/>
      <c r="MJ127" s="11"/>
      <c r="MK127" s="11"/>
      <c r="ML127" s="11"/>
      <c r="MM127" s="11"/>
      <c r="MN127" s="11"/>
      <c r="MO127" s="11"/>
      <c r="MP127" s="11"/>
      <c r="MQ127" s="11"/>
      <c r="MR127" s="11"/>
      <c r="MS127" s="11"/>
      <c r="MT127" s="11"/>
      <c r="MU127" s="11"/>
      <c r="MV127" s="11"/>
      <c r="MW127" s="11"/>
      <c r="MX127" s="11"/>
      <c r="MY127" s="11"/>
      <c r="MZ127" s="11"/>
      <c r="NA127" s="11"/>
      <c r="NB127" s="11"/>
      <c r="NC127" s="11"/>
      <c r="ND127" s="11"/>
      <c r="NE127" s="11"/>
      <c r="NF127" s="11"/>
      <c r="NG127" s="11"/>
      <c r="NH127" s="11"/>
      <c r="NI127" s="11"/>
      <c r="NJ127" s="11"/>
      <c r="NK127" s="11"/>
      <c r="NL127" s="11"/>
      <c r="NM127" s="11"/>
      <c r="NN127" s="11"/>
      <c r="NO127" s="11"/>
      <c r="NP127" s="11"/>
      <c r="NQ127" s="11"/>
      <c r="NR127" s="11"/>
      <c r="NS127" s="11"/>
      <c r="NT127" s="11"/>
      <c r="NU127" s="11"/>
      <c r="NV127" s="11"/>
      <c r="NW127" s="11"/>
      <c r="NX127" s="11"/>
      <c r="NY127" s="11"/>
      <c r="NZ127" s="11"/>
      <c r="OA127" s="11"/>
      <c r="OB127" s="11"/>
      <c r="OC127" s="11"/>
      <c r="OD127" s="11"/>
      <c r="OE127" s="11"/>
      <c r="OF127" s="11"/>
      <c r="OG127" s="11"/>
      <c r="OH127" s="11"/>
      <c r="OI127" s="11"/>
      <c r="OJ127" s="11"/>
      <c r="OK127" s="11"/>
      <c r="OL127" s="11"/>
      <c r="OM127" s="11"/>
      <c r="ON127" s="11"/>
      <c r="OO127" s="11"/>
      <c r="OP127" s="11"/>
      <c r="OQ127" s="11"/>
      <c r="OR127" s="11"/>
      <c r="OS127" s="11"/>
      <c r="OT127" s="11"/>
      <c r="OU127" s="11"/>
      <c r="OV127" s="11"/>
      <c r="OW127" s="11"/>
      <c r="OX127" s="11"/>
      <c r="OY127" s="11"/>
      <c r="OZ127" s="11"/>
      <c r="PA127" s="11"/>
      <c r="PB127" s="11"/>
      <c r="PC127" s="11"/>
      <c r="PD127" s="11"/>
      <c r="PE127" s="11"/>
      <c r="PF127" s="11"/>
      <c r="PG127" s="11"/>
      <c r="PH127" s="11"/>
      <c r="PI127" s="11"/>
      <c r="PJ127" s="11"/>
      <c r="PK127" s="11"/>
      <c r="PL127" s="11"/>
      <c r="PM127" s="11"/>
      <c r="PN127" s="11"/>
      <c r="PO127" s="11"/>
      <c r="PP127" s="11"/>
      <c r="PQ127" s="11"/>
      <c r="PR127" s="11"/>
      <c r="PS127" s="11"/>
      <c r="PT127" s="11"/>
      <c r="PU127" s="11"/>
      <c r="PV127" s="11"/>
      <c r="PW127" s="11"/>
      <c r="PX127" s="11"/>
      <c r="PY127" s="11"/>
      <c r="PZ127" s="11"/>
      <c r="QA127" s="11"/>
      <c r="QB127" s="11"/>
      <c r="QC127" s="11"/>
      <c r="QD127" s="11"/>
      <c r="QE127" s="11"/>
      <c r="QF127" s="11"/>
      <c r="QG127" s="11"/>
      <c r="QH127" s="11"/>
      <c r="QI127" s="11"/>
      <c r="QJ127" s="11"/>
      <c r="QK127" s="11"/>
      <c r="QL127" s="11"/>
      <c r="QM127" s="11"/>
      <c r="QN127" s="11"/>
      <c r="QO127" s="11"/>
      <c r="QP127" s="11"/>
      <c r="QQ127" s="11"/>
      <c r="QR127" s="11"/>
      <c r="QS127" s="11"/>
      <c r="QT127" s="11"/>
      <c r="QU127" s="11"/>
      <c r="QV127" s="11"/>
      <c r="QW127" s="11"/>
      <c r="QX127" s="11"/>
      <c r="QY127" s="11"/>
      <c r="QZ127" s="11"/>
      <c r="RA127" s="11"/>
      <c r="RB127" s="11"/>
      <c r="RC127" s="11"/>
      <c r="RD127" s="11"/>
      <c r="RE127" s="11"/>
      <c r="RF127" s="11"/>
      <c r="RG127" s="11"/>
      <c r="RH127" s="11"/>
      <c r="RI127" s="11"/>
      <c r="RJ127" s="11"/>
      <c r="RK127" s="11"/>
      <c r="RL127" s="11"/>
      <c r="RM127" s="11"/>
      <c r="RN127" s="11"/>
      <c r="RO127" s="11"/>
      <c r="RP127" s="11"/>
      <c r="RQ127" s="11"/>
      <c r="RR127" s="11"/>
      <c r="RS127" s="11"/>
      <c r="RT127" s="11"/>
      <c r="RU127" s="11"/>
      <c r="RV127" s="11"/>
      <c r="RW127" s="11"/>
      <c r="RX127" s="11"/>
      <c r="RY127" s="11"/>
      <c r="RZ127" s="11"/>
      <c r="SA127" s="11"/>
      <c r="SB127" s="11"/>
      <c r="SC127" s="11"/>
      <c r="SD127" s="11"/>
      <c r="SE127" s="11"/>
      <c r="SF127" s="11"/>
      <c r="SG127" s="11"/>
      <c r="SH127" s="11"/>
      <c r="SI127" s="11"/>
      <c r="SJ127" s="11"/>
      <c r="SK127" s="11"/>
      <c r="SL127" s="11"/>
      <c r="SM127" s="11"/>
      <c r="SN127" s="11"/>
      <c r="SO127" s="11"/>
      <c r="SP127" s="11"/>
      <c r="SQ127" s="11"/>
      <c r="SR127" s="11"/>
      <c r="SS127" s="11"/>
      <c r="ST127" s="11"/>
      <c r="SU127" s="11"/>
      <c r="SV127" s="11"/>
      <c r="SW127" s="11"/>
      <c r="SX127" s="11"/>
      <c r="SY127" s="11"/>
      <c r="SZ127" s="11"/>
      <c r="TA127" s="11"/>
      <c r="TB127" s="11"/>
      <c r="TC127" s="11"/>
      <c r="TD127" s="11"/>
      <c r="TE127" s="11"/>
      <c r="TF127" s="11"/>
      <c r="TG127" s="11"/>
      <c r="TH127" s="11"/>
      <c r="TI127" s="11"/>
      <c r="TJ127" s="11"/>
      <c r="TK127" s="11"/>
      <c r="TL127" s="11"/>
      <c r="TM127" s="11"/>
      <c r="TN127" s="11"/>
      <c r="TO127" s="11"/>
      <c r="TP127" s="11"/>
      <c r="TQ127" s="11"/>
      <c r="TR127" s="11"/>
      <c r="TS127" s="11"/>
      <c r="TT127" s="11"/>
      <c r="TU127" s="11"/>
      <c r="TV127" s="11"/>
      <c r="TW127" s="11"/>
      <c r="TX127" s="11"/>
      <c r="TY127" s="11"/>
      <c r="TZ127" s="11"/>
      <c r="UA127" s="11"/>
      <c r="UB127" s="11"/>
      <c r="UC127" s="11"/>
      <c r="UD127" s="11"/>
      <c r="UE127" s="11"/>
      <c r="UF127" s="11"/>
      <c r="UG127" s="11"/>
      <c r="UH127" s="11"/>
      <c r="UI127" s="11"/>
      <c r="UJ127" s="11"/>
      <c r="UK127" s="11"/>
      <c r="UL127" s="11"/>
      <c r="UM127" s="11"/>
      <c r="UN127" s="11"/>
      <c r="UO127" s="11"/>
      <c r="UP127" s="11"/>
      <c r="UQ127" s="11"/>
      <c r="UR127" s="11"/>
      <c r="US127" s="11"/>
      <c r="UT127" s="11"/>
      <c r="UU127" s="11"/>
      <c r="UV127" s="11"/>
      <c r="UW127" s="11"/>
      <c r="UX127" s="11"/>
      <c r="UY127" s="11"/>
      <c r="UZ127" s="11"/>
      <c r="VA127" s="11"/>
      <c r="VB127" s="11"/>
      <c r="VC127" s="11"/>
      <c r="VD127" s="11"/>
      <c r="VE127" s="11"/>
      <c r="VF127" s="11"/>
      <c r="VG127" s="11"/>
      <c r="VH127" s="11"/>
      <c r="VI127" s="11"/>
      <c r="VJ127" s="11"/>
      <c r="VK127" s="11"/>
      <c r="VL127" s="11"/>
      <c r="VM127" s="11"/>
      <c r="VN127" s="11"/>
      <c r="VO127" s="11"/>
      <c r="VP127" s="11"/>
      <c r="VQ127" s="11"/>
      <c r="VR127" s="11"/>
      <c r="VS127" s="11"/>
      <c r="VT127" s="11"/>
      <c r="VU127" s="11"/>
      <c r="VV127" s="11"/>
      <c r="VW127" s="11"/>
      <c r="VX127" s="11"/>
      <c r="VY127" s="11"/>
      <c r="VZ127" s="11"/>
      <c r="WA127" s="11"/>
      <c r="WB127" s="11"/>
      <c r="WC127" s="11"/>
      <c r="WD127" s="11"/>
      <c r="WE127" s="11"/>
      <c r="WF127" s="11"/>
      <c r="WG127" s="11"/>
      <c r="WH127" s="11"/>
      <c r="WI127" s="11"/>
      <c r="WJ127" s="11"/>
      <c r="WK127" s="11"/>
      <c r="WL127" s="11"/>
      <c r="WM127" s="11"/>
      <c r="WN127" s="11"/>
      <c r="WO127" s="11"/>
      <c r="WP127" s="11"/>
      <c r="WQ127" s="11"/>
      <c r="WR127" s="11"/>
      <c r="WS127" s="11"/>
      <c r="WT127" s="11"/>
      <c r="WU127" s="11"/>
      <c r="WV127" s="11"/>
      <c r="WW127" s="11"/>
      <c r="WX127" s="11"/>
      <c r="WY127" s="11"/>
      <c r="WZ127" s="11"/>
      <c r="XA127" s="11"/>
      <c r="XB127" s="11"/>
      <c r="XC127" s="11"/>
      <c r="XD127" s="11"/>
      <c r="XE127" s="11"/>
      <c r="XF127" s="11"/>
      <c r="XG127" s="11"/>
      <c r="XH127" s="11"/>
      <c r="XI127" s="11"/>
      <c r="XJ127" s="11"/>
      <c r="XK127" s="11"/>
      <c r="XL127" s="11"/>
      <c r="XM127" s="11"/>
      <c r="XN127" s="11"/>
      <c r="XO127" s="11"/>
      <c r="XP127" s="11"/>
      <c r="XQ127" s="11"/>
      <c r="XR127" s="11"/>
      <c r="XS127" s="11"/>
      <c r="XT127" s="11"/>
      <c r="XU127" s="11"/>
      <c r="XV127" s="11"/>
      <c r="XW127" s="11"/>
      <c r="XX127" s="11"/>
      <c r="XY127" s="11"/>
      <c r="XZ127" s="11"/>
      <c r="YA127" s="11"/>
      <c r="YB127" s="11"/>
      <c r="YC127" s="11"/>
      <c r="YD127" s="11"/>
      <c r="YE127" s="11"/>
      <c r="YF127" s="11"/>
      <c r="YG127" s="11"/>
      <c r="YH127" s="11"/>
      <c r="YI127" s="11"/>
      <c r="YJ127" s="11"/>
      <c r="YK127" s="11"/>
      <c r="YL127" s="11"/>
      <c r="YM127" s="11"/>
      <c r="YN127" s="11"/>
      <c r="YO127" s="11"/>
      <c r="YP127" s="11"/>
      <c r="YQ127" s="11"/>
      <c r="YR127" s="11"/>
      <c r="YS127" s="11"/>
      <c r="YT127" s="11"/>
      <c r="YU127" s="11"/>
      <c r="YV127" s="11"/>
      <c r="YW127" s="11"/>
      <c r="YX127" s="11"/>
      <c r="YY127" s="11"/>
      <c r="YZ127" s="11"/>
      <c r="ZA127" s="11"/>
      <c r="ZB127" s="11"/>
      <c r="ZC127" s="11"/>
      <c r="ZD127" s="11"/>
      <c r="ZE127" s="11"/>
      <c r="ZF127" s="11"/>
      <c r="ZG127" s="11"/>
      <c r="ZH127" s="11"/>
      <c r="ZI127" s="11"/>
      <c r="ZJ127" s="11"/>
      <c r="ZK127" s="11"/>
      <c r="ZL127" s="11"/>
      <c r="ZM127" s="11"/>
      <c r="ZN127" s="11"/>
      <c r="ZO127" s="11"/>
      <c r="ZP127" s="11"/>
      <c r="ZQ127" s="11"/>
      <c r="ZR127" s="11"/>
      <c r="ZS127" s="11"/>
      <c r="ZT127" s="11"/>
      <c r="ZU127" s="11"/>
      <c r="ZV127" s="11"/>
      <c r="ZW127" s="11"/>
      <c r="ZX127" s="11"/>
      <c r="ZY127" s="11"/>
      <c r="ZZ127" s="11"/>
      <c r="AAA127" s="11"/>
      <c r="AAB127" s="11"/>
      <c r="AAC127" s="11"/>
      <c r="AAD127" s="11"/>
      <c r="AAE127" s="11"/>
      <c r="AAF127" s="11"/>
      <c r="AAG127" s="11"/>
      <c r="AAH127" s="11"/>
      <c r="AAI127" s="11"/>
      <c r="AAJ127" s="11"/>
      <c r="AAK127" s="11"/>
      <c r="AAL127" s="11"/>
      <c r="AAM127" s="11"/>
      <c r="AAN127" s="11"/>
      <c r="AAO127" s="11"/>
      <c r="AAP127" s="11"/>
      <c r="AAQ127" s="11"/>
      <c r="AAR127" s="11"/>
      <c r="AAS127" s="11"/>
      <c r="AAT127" s="11"/>
      <c r="AAU127" s="11"/>
      <c r="AAV127" s="11"/>
      <c r="AAW127" s="11"/>
      <c r="AAX127" s="11"/>
      <c r="AAY127" s="11"/>
      <c r="AAZ127" s="11"/>
      <c r="ABA127" s="11"/>
      <c r="ABB127" s="11"/>
      <c r="ABC127" s="11"/>
      <c r="ABD127" s="11"/>
      <c r="ABE127" s="11"/>
      <c r="ABF127" s="11"/>
      <c r="ABG127" s="11"/>
      <c r="ABH127" s="11"/>
      <c r="ABI127" s="11"/>
      <c r="ABJ127" s="11"/>
      <c r="ABK127" s="11"/>
      <c r="ABL127" s="11"/>
      <c r="ABM127" s="11"/>
      <c r="ABN127" s="11"/>
      <c r="ABO127" s="11"/>
      <c r="ABP127" s="11"/>
      <c r="ABQ127" s="11"/>
      <c r="ABR127" s="11"/>
      <c r="ABS127" s="11"/>
      <c r="ABT127" s="11"/>
      <c r="ABU127" s="11"/>
      <c r="ABV127" s="11"/>
      <c r="ABW127" s="11"/>
      <c r="ABX127" s="11"/>
      <c r="ABY127" s="11"/>
      <c r="ABZ127" s="11"/>
      <c r="ACA127" s="11"/>
      <c r="ACB127" s="11"/>
      <c r="ACC127" s="11"/>
      <c r="ACD127" s="11"/>
      <c r="ACE127" s="11"/>
      <c r="ACF127" s="11"/>
      <c r="ACG127" s="11"/>
      <c r="ACH127" s="11"/>
      <c r="ACI127" s="11"/>
      <c r="ACJ127" s="11"/>
      <c r="ACK127" s="11"/>
      <c r="ACL127" s="11"/>
      <c r="ACM127" s="11"/>
      <c r="ACN127" s="11"/>
      <c r="ACO127" s="11"/>
      <c r="ACP127" s="11"/>
      <c r="ACQ127" s="11"/>
      <c r="ACR127" s="11"/>
      <c r="ACS127" s="11"/>
      <c r="ACT127" s="11"/>
      <c r="ACU127" s="11"/>
      <c r="ACV127" s="11"/>
      <c r="ACW127" s="11"/>
      <c r="ACX127" s="11"/>
      <c r="ACY127" s="11"/>
      <c r="ACZ127" s="11"/>
      <c r="ADA127" s="11"/>
      <c r="ADB127" s="11"/>
      <c r="ADC127" s="11"/>
      <c r="ADD127" s="11"/>
      <c r="ADE127" s="11"/>
      <c r="ADF127" s="11"/>
      <c r="ADG127" s="11"/>
      <c r="ADH127" s="11"/>
      <c r="ADI127" s="11"/>
      <c r="ADJ127" s="11"/>
      <c r="ADK127" s="11"/>
      <c r="ADL127" s="11"/>
      <c r="ADM127" s="11"/>
      <c r="ADN127" s="11"/>
      <c r="ADO127" s="11"/>
      <c r="ADP127" s="11"/>
      <c r="ADQ127" s="11"/>
      <c r="ADR127" s="11"/>
      <c r="ADS127" s="11"/>
      <c r="ADT127" s="11"/>
      <c r="ADU127" s="11"/>
      <c r="ADV127" s="11"/>
      <c r="ADW127" s="11"/>
      <c r="ADX127" s="11"/>
      <c r="ADY127" s="11"/>
      <c r="ADZ127" s="11"/>
      <c r="AEA127" s="11"/>
      <c r="AEB127" s="11"/>
      <c r="AEC127" s="11"/>
      <c r="AED127" s="11"/>
      <c r="AEE127" s="11"/>
      <c r="AEF127" s="11"/>
      <c r="AEG127" s="11"/>
      <c r="AEH127" s="11"/>
      <c r="AEI127" s="11"/>
      <c r="AEJ127" s="11"/>
      <c r="AEK127" s="11"/>
      <c r="AEL127" s="11"/>
      <c r="AEM127" s="11"/>
      <c r="AEN127" s="11"/>
      <c r="AEO127" s="11"/>
      <c r="AEP127" s="11"/>
      <c r="AEQ127" s="11"/>
      <c r="AER127" s="11"/>
      <c r="AES127" s="11"/>
      <c r="AET127" s="11"/>
      <c r="AEU127" s="11"/>
      <c r="AEV127" s="11"/>
      <c r="AEW127" s="11"/>
      <c r="AEX127" s="11"/>
      <c r="AEY127" s="11"/>
      <c r="AEZ127" s="11"/>
      <c r="AFA127" s="11"/>
      <c r="AFB127" s="11"/>
      <c r="AFC127" s="11"/>
      <c r="AFD127" s="11"/>
      <c r="AFE127" s="11"/>
      <c r="AFF127" s="11"/>
      <c r="AFG127" s="11"/>
      <c r="AFH127" s="11"/>
      <c r="AFI127" s="11"/>
      <c r="AFJ127" s="11"/>
      <c r="AFK127" s="11"/>
      <c r="AFL127" s="11"/>
      <c r="AFM127" s="11"/>
      <c r="AFN127" s="11"/>
      <c r="AFO127" s="11"/>
      <c r="AFP127" s="11"/>
      <c r="AFQ127" s="11"/>
      <c r="AFR127" s="11"/>
      <c r="AFS127" s="11"/>
      <c r="AFT127" s="11"/>
      <c r="AFU127" s="11"/>
      <c r="AFV127" s="11"/>
      <c r="AFW127" s="11"/>
      <c r="AFX127" s="11"/>
      <c r="AFY127" s="11"/>
      <c r="AFZ127" s="11"/>
      <c r="AGA127" s="11"/>
      <c r="AGB127" s="11"/>
      <c r="AGC127" s="11"/>
      <c r="AGD127" s="11"/>
      <c r="AGE127" s="11"/>
      <c r="AGF127" s="11"/>
      <c r="AGG127" s="11"/>
      <c r="AGH127" s="11"/>
      <c r="AGI127" s="11"/>
      <c r="AGJ127" s="11"/>
      <c r="AGK127" s="11"/>
      <c r="AGL127" s="11"/>
      <c r="AGM127" s="11"/>
      <c r="AGN127" s="11"/>
      <c r="AGO127" s="11"/>
      <c r="AGP127" s="11"/>
      <c r="AGQ127" s="11"/>
      <c r="AGR127" s="11"/>
      <c r="AGS127" s="11"/>
      <c r="AGT127" s="11"/>
      <c r="AGU127" s="11"/>
      <c r="AGV127" s="11"/>
      <c r="AGW127" s="11"/>
      <c r="AGX127" s="11"/>
      <c r="AGY127" s="11"/>
      <c r="AGZ127" s="11"/>
      <c r="AHA127" s="11"/>
      <c r="AHB127" s="11"/>
      <c r="AHC127" s="11"/>
      <c r="AHD127" s="11"/>
      <c r="AHE127" s="11"/>
      <c r="AHF127" s="11"/>
      <c r="AHG127" s="11"/>
      <c r="AHH127" s="11"/>
      <c r="AHI127" s="11"/>
      <c r="AHJ127" s="11"/>
      <c r="AHK127" s="11"/>
      <c r="AHL127" s="11"/>
      <c r="AHM127" s="11"/>
      <c r="AHN127" s="11"/>
      <c r="AHO127" s="11"/>
      <c r="AHP127" s="11"/>
      <c r="AHQ127" s="11"/>
      <c r="AHR127" s="11"/>
      <c r="AHS127" s="11"/>
      <c r="AHT127" s="11"/>
      <c r="AHU127" s="11"/>
      <c r="AHV127" s="11"/>
      <c r="AHW127" s="11"/>
      <c r="AHX127" s="11"/>
      <c r="AHY127" s="11"/>
      <c r="AHZ127" s="11"/>
      <c r="AIA127" s="11"/>
      <c r="AIB127" s="11"/>
      <c r="AIC127" s="11"/>
      <c r="AID127" s="11"/>
      <c r="AIE127" s="11"/>
      <c r="AIF127" s="11"/>
      <c r="AIG127" s="11"/>
      <c r="AIH127" s="11"/>
      <c r="AII127" s="11"/>
      <c r="AIJ127" s="11"/>
      <c r="AIK127" s="11"/>
      <c r="AIL127" s="11"/>
      <c r="AIM127" s="11"/>
      <c r="AIN127" s="11"/>
      <c r="AIO127" s="11"/>
      <c r="AIP127" s="11"/>
      <c r="AIQ127" s="11"/>
      <c r="AIR127" s="11"/>
      <c r="AIS127" s="11"/>
      <c r="AIT127" s="11"/>
      <c r="AIU127" s="11"/>
      <c r="AIV127" s="11"/>
      <c r="AIW127" s="11"/>
      <c r="AIX127" s="11"/>
      <c r="AIY127" s="11"/>
      <c r="AIZ127" s="11"/>
      <c r="AJA127" s="11"/>
      <c r="AJB127" s="11"/>
      <c r="AJC127" s="11"/>
      <c r="AJD127" s="11"/>
      <c r="AJE127" s="11"/>
      <c r="AJF127" s="11"/>
      <c r="AJG127" s="11"/>
      <c r="AJH127" s="11"/>
      <c r="AJI127" s="11"/>
      <c r="AJJ127" s="11"/>
      <c r="AJK127" s="11"/>
      <c r="AJL127" s="11"/>
      <c r="AJM127" s="11"/>
      <c r="AJN127" s="11"/>
      <c r="AJO127" s="11"/>
      <c r="AJP127" s="11"/>
      <c r="AJQ127" s="11"/>
      <c r="AJR127" s="11"/>
      <c r="AJS127" s="11"/>
      <c r="AJT127" s="11"/>
      <c r="AJU127" s="11"/>
      <c r="AJV127" s="11"/>
      <c r="AJW127" s="11"/>
      <c r="AJX127" s="11"/>
      <c r="AJY127" s="11"/>
      <c r="AJZ127" s="11"/>
      <c r="AKA127" s="11"/>
      <c r="AKB127" s="11"/>
      <c r="AKC127" s="11"/>
      <c r="AKD127" s="11"/>
      <c r="AKE127" s="11"/>
      <c r="AKF127" s="11"/>
      <c r="AKG127" s="11"/>
      <c r="AKH127" s="11"/>
      <c r="AKI127" s="11"/>
      <c r="AKJ127" s="11"/>
      <c r="AKK127" s="11"/>
      <c r="AKL127" s="11"/>
      <c r="AKM127" s="11"/>
      <c r="AKN127" s="11"/>
      <c r="AKO127" s="11"/>
      <c r="AKP127" s="11"/>
      <c r="AKQ127" s="11"/>
      <c r="AKR127" s="11"/>
      <c r="AKS127" s="11"/>
      <c r="AKT127" s="11"/>
      <c r="AKU127" s="11"/>
      <c r="AKV127" s="11"/>
      <c r="AKW127" s="11"/>
      <c r="AKX127" s="11"/>
      <c r="AKY127" s="11"/>
      <c r="AKZ127" s="11"/>
      <c r="ALA127" s="11"/>
      <c r="ALB127" s="11"/>
      <c r="ALC127" s="11"/>
      <c r="ALD127" s="11"/>
      <c r="ALE127" s="11"/>
      <c r="ALF127" s="11"/>
      <c r="ALG127" s="11"/>
      <c r="ALH127" s="11"/>
      <c r="ALI127" s="11"/>
      <c r="ALJ127" s="11"/>
      <c r="ALK127" s="11"/>
      <c r="ALL127" s="11"/>
      <c r="ALM127" s="11"/>
      <c r="ALN127" s="11"/>
      <c r="ALO127" s="11"/>
      <c r="ALP127" s="11"/>
      <c r="ALQ127" s="11"/>
      <c r="ALR127" s="11"/>
      <c r="ALS127" s="11"/>
      <c r="ALT127" s="11"/>
      <c r="ALU127" s="11"/>
      <c r="ALV127" s="11"/>
      <c r="ALW127" s="11"/>
      <c r="ALX127" s="11"/>
      <c r="ALY127" s="11"/>
      <c r="ALZ127" s="11"/>
      <c r="AMA127" s="11"/>
      <c r="AMB127" s="11"/>
      <c r="AMC127" s="11"/>
      <c r="AMD127" s="11"/>
      <c r="AME127" s="11"/>
      <c r="AMF127" s="11"/>
      <c r="AMG127" s="11"/>
      <c r="AMH127" s="11"/>
      <c r="AMI127" s="11"/>
      <c r="AMJ127" s="11"/>
      <c r="AMK127" s="11"/>
      <c r="AML127" s="11"/>
      <c r="AMM127" s="11"/>
      <c r="AMN127" s="11"/>
      <c r="AMO127" s="11"/>
      <c r="AMP127" s="11"/>
      <c r="AMQ127" s="11"/>
      <c r="AMR127" s="11"/>
      <c r="AMS127" s="11"/>
      <c r="AMT127" s="11"/>
      <c r="AMU127" s="11"/>
      <c r="AMV127" s="11"/>
      <c r="AMW127" s="11"/>
      <c r="AMX127" s="11"/>
      <c r="AMY127" s="11"/>
      <c r="AMZ127" s="11"/>
      <c r="ANA127" s="11"/>
      <c r="ANB127" s="11"/>
      <c r="ANC127" s="11"/>
      <c r="AND127" s="11"/>
      <c r="ANE127" s="11"/>
      <c r="ANF127" s="11"/>
      <c r="ANG127" s="11"/>
      <c r="ANH127" s="11"/>
      <c r="ANI127" s="11"/>
      <c r="ANJ127" s="11"/>
      <c r="ANK127" s="11"/>
      <c r="ANL127" s="11"/>
      <c r="ANM127" s="11"/>
      <c r="ANN127" s="11"/>
      <c r="ANO127" s="11"/>
      <c r="ANP127" s="11"/>
      <c r="ANQ127" s="11"/>
      <c r="ANR127" s="11"/>
      <c r="ANS127" s="11"/>
      <c r="ANT127" s="11"/>
      <c r="ANU127" s="11"/>
      <c r="ANV127" s="11"/>
      <c r="ANW127" s="11"/>
      <c r="ANX127" s="11"/>
      <c r="ANY127" s="11"/>
      <c r="ANZ127" s="11"/>
      <c r="AOA127" s="11"/>
      <c r="AOB127" s="11"/>
      <c r="AOC127" s="11"/>
      <c r="AOD127" s="11"/>
      <c r="AOE127" s="11"/>
      <c r="AOF127" s="11"/>
      <c r="AOG127" s="11"/>
      <c r="AOH127" s="11"/>
      <c r="AOI127" s="11"/>
      <c r="AOJ127" s="11"/>
      <c r="AOK127" s="11"/>
      <c r="AOL127" s="11"/>
      <c r="AOM127" s="11"/>
      <c r="AON127" s="11"/>
      <c r="AOO127" s="11"/>
      <c r="AOP127" s="11"/>
      <c r="AOQ127" s="11"/>
      <c r="AOR127" s="11"/>
      <c r="AOS127" s="11"/>
      <c r="AOT127" s="11"/>
      <c r="AOU127" s="11"/>
      <c r="AOV127" s="11"/>
      <c r="AOW127" s="11"/>
      <c r="AOX127" s="11"/>
      <c r="AOY127" s="11"/>
      <c r="AOZ127" s="11"/>
      <c r="APA127" s="11"/>
      <c r="APB127" s="11"/>
      <c r="APC127" s="11"/>
      <c r="APD127" s="11"/>
      <c r="APE127" s="11"/>
      <c r="APF127" s="11"/>
      <c r="APG127" s="11"/>
      <c r="APH127" s="11"/>
      <c r="API127" s="11"/>
      <c r="APJ127" s="11"/>
      <c r="APK127" s="11"/>
      <c r="APL127" s="11"/>
      <c r="APM127" s="11"/>
      <c r="APN127" s="11"/>
      <c r="APO127" s="11"/>
      <c r="APP127" s="11"/>
      <c r="APQ127" s="11"/>
      <c r="APR127" s="11"/>
      <c r="APS127" s="11"/>
      <c r="APT127" s="11"/>
      <c r="APU127" s="11"/>
      <c r="APV127" s="11"/>
      <c r="APW127" s="11"/>
      <c r="APX127" s="11"/>
      <c r="APY127" s="11"/>
      <c r="APZ127" s="11"/>
      <c r="AQA127" s="11"/>
      <c r="AQB127" s="11"/>
      <c r="AQC127" s="11"/>
      <c r="AQD127" s="11"/>
      <c r="AQE127" s="11"/>
      <c r="AQF127" s="11"/>
      <c r="AQG127" s="11"/>
      <c r="AQH127" s="11"/>
      <c r="AQI127" s="11"/>
      <c r="AQJ127" s="11"/>
      <c r="AQK127" s="11"/>
      <c r="AQL127" s="11"/>
      <c r="AQM127" s="11"/>
      <c r="AQN127" s="11"/>
      <c r="AQO127" s="11"/>
      <c r="AQP127" s="11"/>
      <c r="AQQ127" s="11"/>
      <c r="AQR127" s="11"/>
      <c r="AQS127" s="11"/>
      <c r="AQT127" s="11"/>
      <c r="AQU127" s="11"/>
      <c r="AQV127" s="11"/>
      <c r="AQW127" s="11"/>
      <c r="AQX127" s="11"/>
      <c r="AQY127" s="11"/>
      <c r="AQZ127" s="11"/>
      <c r="ARA127" s="11"/>
      <c r="ARB127" s="11"/>
      <c r="ARC127" s="11"/>
      <c r="ARD127" s="11"/>
      <c r="ARE127" s="11"/>
      <c r="ARF127" s="11"/>
      <c r="ARG127" s="11"/>
      <c r="ARH127" s="11"/>
      <c r="ARI127" s="11"/>
      <c r="ARJ127" s="11"/>
      <c r="ARK127" s="11"/>
      <c r="ARL127" s="11"/>
      <c r="ARM127" s="11"/>
      <c r="ARN127" s="11"/>
      <c r="ARO127" s="11"/>
      <c r="ARP127" s="11"/>
      <c r="ARQ127" s="11"/>
      <c r="ARR127" s="11"/>
      <c r="ARS127" s="11"/>
      <c r="ART127" s="11"/>
      <c r="ARU127" s="11"/>
      <c r="ARV127" s="11"/>
      <c r="ARW127" s="11"/>
      <c r="ARX127" s="11"/>
      <c r="ARY127" s="11"/>
      <c r="ARZ127" s="11"/>
      <c r="ASA127" s="11"/>
      <c r="ASB127" s="11"/>
      <c r="ASC127" s="11"/>
      <c r="ASD127" s="11"/>
      <c r="ASE127" s="11"/>
      <c r="ASF127" s="11"/>
      <c r="ASG127" s="11"/>
      <c r="ASH127" s="11"/>
      <c r="ASI127" s="11"/>
      <c r="ASJ127" s="11"/>
      <c r="ASK127" s="11"/>
      <c r="ASL127" s="11"/>
      <c r="ASM127" s="11"/>
      <c r="ASN127" s="11"/>
      <c r="ASO127" s="11"/>
      <c r="ASP127" s="11"/>
      <c r="ASQ127" s="11"/>
      <c r="ASR127" s="11"/>
      <c r="ASS127" s="11"/>
      <c r="AST127" s="11"/>
      <c r="ASU127" s="11"/>
      <c r="ASV127" s="11"/>
      <c r="ASW127" s="11"/>
      <c r="ASX127" s="11"/>
      <c r="ASY127" s="11"/>
      <c r="ASZ127" s="11"/>
      <c r="ATA127" s="11"/>
      <c r="ATB127" s="11"/>
      <c r="ATC127" s="11"/>
      <c r="ATD127" s="11"/>
      <c r="ATE127" s="11"/>
      <c r="ATF127" s="11"/>
      <c r="ATG127" s="11"/>
      <c r="ATH127" s="11"/>
      <c r="ATI127" s="11"/>
      <c r="ATJ127" s="11"/>
      <c r="ATK127" s="11"/>
      <c r="ATL127" s="11"/>
      <c r="ATM127" s="11"/>
      <c r="ATN127" s="11"/>
      <c r="ATO127" s="11"/>
      <c r="ATP127" s="11"/>
      <c r="ATQ127" s="11"/>
      <c r="ATR127" s="11"/>
      <c r="ATS127" s="11"/>
      <c r="ATT127" s="11"/>
      <c r="ATU127" s="11"/>
      <c r="ATV127" s="11"/>
      <c r="ATW127" s="11"/>
      <c r="ATX127" s="11"/>
      <c r="ATY127" s="11"/>
      <c r="ATZ127" s="11"/>
      <c r="AUA127" s="11"/>
      <c r="AUB127" s="11"/>
      <c r="AUC127" s="11"/>
      <c r="AUD127" s="11"/>
      <c r="AUE127" s="11"/>
      <c r="AUF127" s="11"/>
      <c r="AUG127" s="11"/>
      <c r="AUH127" s="11"/>
      <c r="AUI127" s="11"/>
      <c r="AUJ127" s="11"/>
      <c r="AUK127" s="11"/>
      <c r="AUL127" s="11"/>
      <c r="AUM127" s="11"/>
      <c r="AUN127" s="11"/>
      <c r="AUO127" s="11"/>
      <c r="AUP127" s="11"/>
      <c r="AUQ127" s="11"/>
      <c r="AUR127" s="11"/>
      <c r="AUS127" s="11"/>
      <c r="AUT127" s="11"/>
      <c r="AUU127" s="11"/>
      <c r="AUV127" s="11"/>
      <c r="AUW127" s="11"/>
      <c r="AUX127" s="11"/>
      <c r="AUY127" s="11"/>
      <c r="AUZ127" s="11"/>
      <c r="AVA127" s="11"/>
      <c r="AVB127" s="11"/>
      <c r="AVC127" s="11"/>
      <c r="AVD127" s="11"/>
      <c r="AVE127" s="11"/>
      <c r="AVF127" s="11"/>
      <c r="AVG127" s="11"/>
      <c r="AVH127" s="11"/>
      <c r="AVI127" s="11"/>
      <c r="AVJ127" s="11"/>
      <c r="AVK127" s="11"/>
      <c r="AVL127" s="11"/>
      <c r="AVM127" s="11"/>
      <c r="AVN127" s="11"/>
      <c r="AVO127" s="11"/>
      <c r="AVP127" s="11"/>
      <c r="AVQ127" s="11"/>
      <c r="AVR127" s="11"/>
      <c r="AVS127" s="11"/>
      <c r="AVT127" s="11"/>
      <c r="AVU127" s="11"/>
      <c r="AVV127" s="11"/>
      <c r="AVW127" s="11"/>
      <c r="AVX127" s="11"/>
      <c r="AVY127" s="11"/>
      <c r="AVZ127" s="11"/>
      <c r="AWA127" s="11"/>
      <c r="AWB127" s="11"/>
      <c r="AWC127" s="11"/>
      <c r="AWD127" s="11"/>
      <c r="AWE127" s="11"/>
      <c r="AWF127" s="11"/>
      <c r="AWG127" s="11"/>
      <c r="AWH127" s="11"/>
      <c r="AWI127" s="11"/>
      <c r="AWJ127" s="11"/>
      <c r="AWK127" s="11"/>
      <c r="AWL127" s="11"/>
      <c r="AWM127" s="11"/>
      <c r="AWN127" s="11"/>
      <c r="AWO127" s="11"/>
      <c r="AWP127" s="11"/>
      <c r="AWQ127" s="11"/>
      <c r="AWR127" s="11"/>
      <c r="AWS127" s="11"/>
      <c r="AWT127" s="11"/>
      <c r="AWU127" s="11"/>
      <c r="AWV127" s="11"/>
      <c r="AWW127" s="11"/>
      <c r="AWX127" s="11"/>
      <c r="AWY127" s="11"/>
      <c r="AWZ127" s="11"/>
      <c r="AXA127" s="11"/>
      <c r="AXB127" s="11"/>
      <c r="AXC127" s="11"/>
      <c r="AXD127" s="11"/>
      <c r="AXE127" s="11"/>
      <c r="AXF127" s="11"/>
      <c r="AXG127" s="11"/>
      <c r="AXH127" s="11"/>
      <c r="AXI127" s="11"/>
      <c r="AXJ127" s="11"/>
      <c r="AXK127" s="11"/>
      <c r="AXL127" s="11"/>
      <c r="AXM127" s="11"/>
      <c r="AXN127" s="11"/>
      <c r="AXO127" s="11"/>
      <c r="AXP127" s="11"/>
      <c r="AXQ127" s="11"/>
      <c r="AXR127" s="11"/>
      <c r="AXS127" s="11"/>
      <c r="AXT127" s="11"/>
      <c r="AXU127" s="11"/>
      <c r="AXV127" s="11"/>
      <c r="AXW127" s="11"/>
      <c r="AXX127" s="11"/>
      <c r="AXY127" s="11"/>
      <c r="AXZ127" s="11"/>
      <c r="AYA127" s="11"/>
      <c r="AYB127" s="11"/>
      <c r="AYC127" s="11"/>
      <c r="AYD127" s="11"/>
      <c r="AYE127" s="11"/>
      <c r="AYF127" s="11"/>
      <c r="AYG127" s="11"/>
      <c r="AYH127" s="11"/>
      <c r="AYI127" s="11"/>
      <c r="AYJ127" s="11"/>
      <c r="AYK127" s="11"/>
      <c r="AYL127" s="11"/>
      <c r="AYM127" s="11"/>
      <c r="AYN127" s="11"/>
      <c r="AYO127" s="11"/>
      <c r="AYP127" s="11"/>
      <c r="AYQ127" s="11"/>
      <c r="AYR127" s="11"/>
      <c r="AYS127" s="11"/>
      <c r="AYT127" s="11"/>
      <c r="AYU127" s="11"/>
      <c r="AYV127" s="11"/>
      <c r="AYW127" s="11"/>
      <c r="AYX127" s="11"/>
      <c r="AYY127" s="11"/>
      <c r="AYZ127" s="11"/>
      <c r="AZA127" s="11"/>
      <c r="AZB127" s="11"/>
      <c r="AZC127" s="11"/>
      <c r="AZD127" s="11"/>
      <c r="AZE127" s="11"/>
      <c r="AZF127" s="11"/>
      <c r="AZG127" s="11"/>
      <c r="AZH127" s="11"/>
      <c r="AZI127" s="11"/>
      <c r="AZJ127" s="11"/>
      <c r="AZK127" s="11"/>
      <c r="AZL127" s="11"/>
      <c r="AZM127" s="11"/>
      <c r="AZN127" s="11"/>
      <c r="AZO127" s="11"/>
      <c r="AZP127" s="11"/>
      <c r="AZQ127" s="11"/>
      <c r="AZR127" s="11"/>
      <c r="AZS127" s="11"/>
      <c r="AZT127" s="11"/>
      <c r="AZU127" s="11"/>
      <c r="AZV127" s="11"/>
      <c r="AZW127" s="11"/>
      <c r="AZX127" s="11"/>
      <c r="AZY127" s="11"/>
      <c r="AZZ127" s="11"/>
      <c r="BAA127" s="11"/>
      <c r="BAB127" s="11"/>
      <c r="BAC127" s="11"/>
      <c r="BAD127" s="11"/>
      <c r="BAE127" s="11"/>
      <c r="BAF127" s="11"/>
      <c r="BAG127" s="11"/>
      <c r="BAH127" s="11"/>
      <c r="BAI127" s="11"/>
      <c r="BAJ127" s="11"/>
      <c r="BAK127" s="11"/>
      <c r="BAL127" s="11"/>
      <c r="BAM127" s="11"/>
      <c r="BAN127" s="11"/>
      <c r="BAO127" s="11"/>
      <c r="BAP127" s="11"/>
      <c r="BAQ127" s="11"/>
      <c r="BAR127" s="11"/>
      <c r="BAS127" s="11"/>
      <c r="BAT127" s="11"/>
      <c r="BAU127" s="11"/>
      <c r="BAV127" s="11"/>
      <c r="BAW127" s="11"/>
      <c r="BAX127" s="11"/>
      <c r="BAY127" s="11"/>
      <c r="BAZ127" s="11"/>
      <c r="BBA127" s="11"/>
      <c r="BBB127" s="11"/>
      <c r="BBC127" s="11"/>
      <c r="BBD127" s="11"/>
      <c r="BBE127" s="11"/>
      <c r="BBF127" s="11"/>
      <c r="BBG127" s="11"/>
      <c r="BBH127" s="11"/>
      <c r="BBI127" s="11"/>
      <c r="BBJ127" s="11"/>
      <c r="BBK127" s="11"/>
      <c r="BBL127" s="11"/>
      <c r="BBM127" s="11"/>
      <c r="BBN127" s="11"/>
      <c r="BBO127" s="11"/>
      <c r="BBP127" s="11"/>
      <c r="BBQ127" s="11"/>
      <c r="BBR127" s="11"/>
      <c r="BBS127" s="11"/>
      <c r="BBT127" s="11"/>
      <c r="BBU127" s="11"/>
      <c r="BBV127" s="11"/>
      <c r="BBW127" s="11"/>
      <c r="BBX127" s="11"/>
      <c r="BBY127" s="11"/>
      <c r="BBZ127" s="11"/>
      <c r="BCA127" s="11"/>
      <c r="BCB127" s="11"/>
      <c r="BCC127" s="11"/>
      <c r="BCD127" s="11"/>
      <c r="BCE127" s="11"/>
      <c r="BCF127" s="11"/>
      <c r="BCG127" s="11"/>
      <c r="BCH127" s="11"/>
      <c r="BCI127" s="11"/>
      <c r="BCJ127" s="11"/>
      <c r="BCK127" s="11"/>
      <c r="BCL127" s="11"/>
      <c r="BCM127" s="11"/>
      <c r="BCN127" s="11"/>
      <c r="BCO127" s="11"/>
      <c r="BCP127" s="11"/>
      <c r="BCQ127" s="11"/>
      <c r="BCR127" s="11"/>
      <c r="BCS127" s="11"/>
      <c r="BCT127" s="11"/>
      <c r="BCU127" s="11"/>
      <c r="BCV127" s="11"/>
      <c r="BCW127" s="11"/>
      <c r="BCX127" s="11"/>
      <c r="BCY127" s="11"/>
      <c r="BCZ127" s="11"/>
      <c r="BDA127" s="11"/>
      <c r="BDB127" s="11"/>
      <c r="BDC127" s="11"/>
      <c r="BDD127" s="11"/>
      <c r="BDE127" s="11"/>
      <c r="BDF127" s="11"/>
      <c r="BDG127" s="11"/>
      <c r="BDH127" s="11"/>
      <c r="BDI127" s="11"/>
      <c r="BDJ127" s="11"/>
      <c r="BDK127" s="11"/>
      <c r="BDL127" s="11"/>
      <c r="BDM127" s="11"/>
      <c r="BDN127" s="11"/>
      <c r="BDO127" s="11"/>
      <c r="BDP127" s="11"/>
      <c r="BDQ127" s="11"/>
      <c r="BDR127" s="11"/>
      <c r="BDS127" s="11"/>
      <c r="BDT127" s="11"/>
      <c r="BDU127" s="11"/>
      <c r="BDV127" s="11"/>
      <c r="BDW127" s="11"/>
      <c r="BDX127" s="11"/>
      <c r="BDY127" s="11"/>
      <c r="BDZ127" s="11"/>
      <c r="BEA127" s="11"/>
      <c r="BEB127" s="11"/>
      <c r="BEC127" s="11"/>
      <c r="BED127" s="11"/>
      <c r="BEE127" s="11"/>
      <c r="BEF127" s="11"/>
      <c r="BEG127" s="11"/>
      <c r="BEH127" s="11"/>
      <c r="BEI127" s="11"/>
      <c r="BEJ127" s="11"/>
      <c r="BEK127" s="11"/>
      <c r="BEL127" s="11"/>
      <c r="BEM127" s="11"/>
      <c r="BEN127" s="11"/>
      <c r="BEO127" s="11"/>
      <c r="BEP127" s="11"/>
      <c r="BEQ127" s="11"/>
      <c r="BER127" s="11"/>
      <c r="BES127" s="11"/>
      <c r="BET127" s="11"/>
      <c r="BEU127" s="11"/>
      <c r="BEV127" s="11"/>
      <c r="BEW127" s="11"/>
      <c r="BEX127" s="11"/>
      <c r="BEY127" s="11"/>
      <c r="BEZ127" s="11"/>
      <c r="BFA127" s="11"/>
      <c r="BFB127" s="11"/>
      <c r="BFC127" s="11"/>
      <c r="BFD127" s="11"/>
      <c r="BFE127" s="11"/>
      <c r="BFF127" s="11"/>
      <c r="BFG127" s="11"/>
      <c r="BFH127" s="11"/>
      <c r="BFI127" s="11"/>
      <c r="BFJ127" s="11"/>
      <c r="BFK127" s="11"/>
      <c r="BFL127" s="11"/>
      <c r="BFM127" s="11"/>
      <c r="BFN127" s="11"/>
      <c r="BFO127" s="11"/>
      <c r="BFP127" s="11"/>
      <c r="BFQ127" s="11"/>
      <c r="BFR127" s="11"/>
      <c r="BFS127" s="11"/>
      <c r="BFT127" s="11"/>
      <c r="BFU127" s="11"/>
      <c r="BFV127" s="11"/>
      <c r="BFW127" s="11"/>
      <c r="BFX127" s="11"/>
      <c r="BFY127" s="11"/>
      <c r="BFZ127" s="11"/>
      <c r="BGA127" s="11"/>
      <c r="BGB127" s="11"/>
      <c r="BGC127" s="11"/>
      <c r="BGD127" s="11"/>
      <c r="BGE127" s="11"/>
      <c r="BGF127" s="11"/>
      <c r="BGG127" s="11"/>
      <c r="BGH127" s="11"/>
      <c r="BGI127" s="11"/>
      <c r="BGJ127" s="11"/>
      <c r="BGK127" s="11"/>
      <c r="BGL127" s="11"/>
      <c r="BGM127" s="11"/>
      <c r="BGN127" s="11"/>
      <c r="BGO127" s="11"/>
      <c r="BGP127" s="11"/>
      <c r="BGQ127" s="11"/>
      <c r="BGR127" s="11"/>
      <c r="BGS127" s="11"/>
      <c r="BGT127" s="11"/>
      <c r="BGU127" s="11"/>
      <c r="BGV127" s="11"/>
      <c r="BGW127" s="11"/>
      <c r="BGX127" s="11"/>
      <c r="BGY127" s="11"/>
      <c r="BGZ127" s="11"/>
    </row>
    <row r="128" spans="1:1589" s="23" customFormat="1" ht="64.150000000000006" hidden="1" customHeight="1">
      <c r="A128" s="71"/>
      <c r="B128" s="53"/>
      <c r="C128" s="314"/>
      <c r="D128" s="325"/>
      <c r="E128" s="87">
        <v>41640</v>
      </c>
      <c r="F128" s="87">
        <v>44196</v>
      </c>
      <c r="G128" s="87"/>
      <c r="H128" s="117"/>
      <c r="I128" s="117"/>
      <c r="J128" s="117"/>
      <c r="K128" s="124"/>
      <c r="L128" s="117"/>
      <c r="M128" s="117"/>
      <c r="N128" s="117"/>
      <c r="O128" s="117"/>
      <c r="P128" s="117"/>
      <c r="Q128" s="117"/>
      <c r="R128" s="117"/>
      <c r="S128" s="117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  <c r="IW128" s="11"/>
      <c r="IX128" s="11"/>
      <c r="IY128" s="11"/>
      <c r="IZ128" s="11"/>
      <c r="JA128" s="11"/>
      <c r="JB128" s="11"/>
      <c r="JC128" s="11"/>
      <c r="JD128" s="11"/>
      <c r="JE128" s="11"/>
      <c r="JF128" s="11"/>
      <c r="JG128" s="11"/>
      <c r="JH128" s="11"/>
      <c r="JI128" s="11"/>
      <c r="JJ128" s="11"/>
      <c r="JK128" s="11"/>
      <c r="JL128" s="11"/>
      <c r="JM128" s="11"/>
      <c r="JN128" s="11"/>
      <c r="JO128" s="11"/>
      <c r="JP128" s="11"/>
      <c r="JQ128" s="11"/>
      <c r="JR128" s="11"/>
      <c r="JS128" s="11"/>
      <c r="JT128" s="11"/>
      <c r="JU128" s="11"/>
      <c r="JV128" s="11"/>
      <c r="JW128" s="11"/>
      <c r="JX128" s="11"/>
      <c r="JY128" s="11"/>
      <c r="JZ128" s="11"/>
      <c r="KA128" s="11"/>
      <c r="KB128" s="11"/>
      <c r="KC128" s="11"/>
      <c r="KD128" s="11"/>
      <c r="KE128" s="11"/>
      <c r="KF128" s="11"/>
      <c r="KG128" s="11"/>
      <c r="KH128" s="11"/>
      <c r="KI128" s="11"/>
      <c r="KJ128" s="11"/>
      <c r="KK128" s="11"/>
      <c r="KL128" s="11"/>
      <c r="KM128" s="11"/>
      <c r="KN128" s="11"/>
      <c r="KO128" s="11"/>
      <c r="KP128" s="11"/>
      <c r="KQ128" s="11"/>
      <c r="KR128" s="11"/>
      <c r="KS128" s="11"/>
      <c r="KT128" s="11"/>
      <c r="KU128" s="11"/>
      <c r="KV128" s="11"/>
      <c r="KW128" s="11"/>
      <c r="KX128" s="11"/>
      <c r="KY128" s="11"/>
      <c r="KZ128" s="11"/>
      <c r="LA128" s="11"/>
      <c r="LB128" s="11"/>
      <c r="LC128" s="11"/>
      <c r="LD128" s="11"/>
      <c r="LE128" s="11"/>
      <c r="LF128" s="11"/>
      <c r="LG128" s="11"/>
      <c r="LH128" s="11"/>
      <c r="LI128" s="11"/>
      <c r="LJ128" s="11"/>
      <c r="LK128" s="11"/>
      <c r="LL128" s="11"/>
      <c r="LM128" s="11"/>
      <c r="LN128" s="11"/>
      <c r="LO128" s="11"/>
      <c r="LP128" s="11"/>
      <c r="LQ128" s="11"/>
      <c r="LR128" s="11"/>
      <c r="LS128" s="11"/>
      <c r="LT128" s="11"/>
      <c r="LU128" s="11"/>
      <c r="LV128" s="11"/>
      <c r="LW128" s="11"/>
      <c r="LX128" s="11"/>
      <c r="LY128" s="11"/>
      <c r="LZ128" s="11"/>
      <c r="MA128" s="11"/>
      <c r="MB128" s="11"/>
      <c r="MC128" s="11"/>
      <c r="MD128" s="11"/>
      <c r="ME128" s="11"/>
      <c r="MF128" s="11"/>
      <c r="MG128" s="11"/>
      <c r="MH128" s="11"/>
      <c r="MI128" s="11"/>
      <c r="MJ128" s="11"/>
      <c r="MK128" s="11"/>
      <c r="ML128" s="11"/>
      <c r="MM128" s="11"/>
      <c r="MN128" s="11"/>
      <c r="MO128" s="11"/>
      <c r="MP128" s="11"/>
      <c r="MQ128" s="11"/>
      <c r="MR128" s="11"/>
      <c r="MS128" s="11"/>
      <c r="MT128" s="11"/>
      <c r="MU128" s="11"/>
      <c r="MV128" s="11"/>
      <c r="MW128" s="11"/>
      <c r="MX128" s="11"/>
      <c r="MY128" s="11"/>
      <c r="MZ128" s="11"/>
      <c r="NA128" s="11"/>
      <c r="NB128" s="11"/>
      <c r="NC128" s="11"/>
      <c r="ND128" s="11"/>
      <c r="NE128" s="11"/>
      <c r="NF128" s="11"/>
      <c r="NG128" s="11"/>
      <c r="NH128" s="11"/>
      <c r="NI128" s="11"/>
      <c r="NJ128" s="11"/>
      <c r="NK128" s="11"/>
      <c r="NL128" s="11"/>
      <c r="NM128" s="11"/>
      <c r="NN128" s="11"/>
      <c r="NO128" s="11"/>
      <c r="NP128" s="11"/>
      <c r="NQ128" s="11"/>
      <c r="NR128" s="11"/>
      <c r="NS128" s="11"/>
      <c r="NT128" s="11"/>
      <c r="NU128" s="11"/>
      <c r="NV128" s="11"/>
      <c r="NW128" s="11"/>
      <c r="NX128" s="11"/>
      <c r="NY128" s="11"/>
      <c r="NZ128" s="11"/>
      <c r="OA128" s="11"/>
      <c r="OB128" s="11"/>
      <c r="OC128" s="11"/>
      <c r="OD128" s="11"/>
      <c r="OE128" s="11"/>
      <c r="OF128" s="11"/>
      <c r="OG128" s="11"/>
      <c r="OH128" s="11"/>
      <c r="OI128" s="11"/>
      <c r="OJ128" s="11"/>
      <c r="OK128" s="11"/>
      <c r="OL128" s="11"/>
      <c r="OM128" s="11"/>
      <c r="ON128" s="11"/>
      <c r="OO128" s="11"/>
      <c r="OP128" s="11"/>
      <c r="OQ128" s="11"/>
      <c r="OR128" s="11"/>
      <c r="OS128" s="11"/>
      <c r="OT128" s="11"/>
      <c r="OU128" s="11"/>
      <c r="OV128" s="11"/>
      <c r="OW128" s="11"/>
      <c r="OX128" s="11"/>
      <c r="OY128" s="11"/>
      <c r="OZ128" s="11"/>
      <c r="PA128" s="11"/>
      <c r="PB128" s="11"/>
      <c r="PC128" s="11"/>
      <c r="PD128" s="11"/>
      <c r="PE128" s="11"/>
      <c r="PF128" s="11"/>
      <c r="PG128" s="11"/>
      <c r="PH128" s="11"/>
      <c r="PI128" s="11"/>
      <c r="PJ128" s="11"/>
      <c r="PK128" s="11"/>
      <c r="PL128" s="11"/>
      <c r="PM128" s="11"/>
      <c r="PN128" s="11"/>
      <c r="PO128" s="11"/>
      <c r="PP128" s="11"/>
      <c r="PQ128" s="11"/>
      <c r="PR128" s="11"/>
      <c r="PS128" s="11"/>
      <c r="PT128" s="11"/>
      <c r="PU128" s="11"/>
      <c r="PV128" s="11"/>
      <c r="PW128" s="11"/>
      <c r="PX128" s="11"/>
      <c r="PY128" s="11"/>
      <c r="PZ128" s="11"/>
      <c r="QA128" s="11"/>
      <c r="QB128" s="11"/>
      <c r="QC128" s="11"/>
      <c r="QD128" s="11"/>
      <c r="QE128" s="11"/>
      <c r="QF128" s="11"/>
      <c r="QG128" s="11"/>
      <c r="QH128" s="11"/>
      <c r="QI128" s="11"/>
      <c r="QJ128" s="11"/>
      <c r="QK128" s="11"/>
      <c r="QL128" s="11"/>
      <c r="QM128" s="11"/>
      <c r="QN128" s="11"/>
      <c r="QO128" s="11"/>
      <c r="QP128" s="11"/>
      <c r="QQ128" s="11"/>
      <c r="QR128" s="11"/>
      <c r="QS128" s="11"/>
      <c r="QT128" s="11"/>
      <c r="QU128" s="11"/>
      <c r="QV128" s="11"/>
      <c r="QW128" s="11"/>
      <c r="QX128" s="11"/>
      <c r="QY128" s="11"/>
      <c r="QZ128" s="11"/>
      <c r="RA128" s="11"/>
      <c r="RB128" s="11"/>
      <c r="RC128" s="11"/>
      <c r="RD128" s="11"/>
      <c r="RE128" s="11"/>
      <c r="RF128" s="11"/>
      <c r="RG128" s="11"/>
      <c r="RH128" s="11"/>
      <c r="RI128" s="11"/>
      <c r="RJ128" s="11"/>
      <c r="RK128" s="11"/>
      <c r="RL128" s="11"/>
      <c r="RM128" s="11"/>
      <c r="RN128" s="11"/>
      <c r="RO128" s="11"/>
      <c r="RP128" s="11"/>
      <c r="RQ128" s="11"/>
      <c r="RR128" s="11"/>
      <c r="RS128" s="11"/>
      <c r="RT128" s="11"/>
      <c r="RU128" s="11"/>
      <c r="RV128" s="11"/>
      <c r="RW128" s="11"/>
      <c r="RX128" s="11"/>
      <c r="RY128" s="11"/>
      <c r="RZ128" s="11"/>
      <c r="SA128" s="11"/>
      <c r="SB128" s="11"/>
      <c r="SC128" s="11"/>
      <c r="SD128" s="11"/>
      <c r="SE128" s="11"/>
      <c r="SF128" s="11"/>
      <c r="SG128" s="11"/>
      <c r="SH128" s="11"/>
      <c r="SI128" s="11"/>
      <c r="SJ128" s="11"/>
      <c r="SK128" s="11"/>
      <c r="SL128" s="11"/>
      <c r="SM128" s="11"/>
      <c r="SN128" s="11"/>
      <c r="SO128" s="11"/>
      <c r="SP128" s="11"/>
      <c r="SQ128" s="11"/>
      <c r="SR128" s="11"/>
      <c r="SS128" s="11"/>
      <c r="ST128" s="11"/>
      <c r="SU128" s="11"/>
      <c r="SV128" s="11"/>
      <c r="SW128" s="11"/>
      <c r="SX128" s="11"/>
      <c r="SY128" s="11"/>
      <c r="SZ128" s="11"/>
      <c r="TA128" s="11"/>
      <c r="TB128" s="11"/>
      <c r="TC128" s="11"/>
      <c r="TD128" s="11"/>
      <c r="TE128" s="11"/>
      <c r="TF128" s="11"/>
      <c r="TG128" s="11"/>
      <c r="TH128" s="11"/>
      <c r="TI128" s="11"/>
      <c r="TJ128" s="11"/>
      <c r="TK128" s="11"/>
      <c r="TL128" s="11"/>
      <c r="TM128" s="11"/>
      <c r="TN128" s="11"/>
      <c r="TO128" s="11"/>
      <c r="TP128" s="11"/>
      <c r="TQ128" s="11"/>
      <c r="TR128" s="11"/>
      <c r="TS128" s="11"/>
      <c r="TT128" s="11"/>
      <c r="TU128" s="11"/>
      <c r="TV128" s="11"/>
      <c r="TW128" s="11"/>
      <c r="TX128" s="11"/>
      <c r="TY128" s="11"/>
      <c r="TZ128" s="11"/>
      <c r="UA128" s="11"/>
      <c r="UB128" s="11"/>
      <c r="UC128" s="11"/>
      <c r="UD128" s="11"/>
      <c r="UE128" s="11"/>
      <c r="UF128" s="11"/>
      <c r="UG128" s="11"/>
      <c r="UH128" s="11"/>
      <c r="UI128" s="11"/>
      <c r="UJ128" s="11"/>
      <c r="UK128" s="11"/>
      <c r="UL128" s="11"/>
      <c r="UM128" s="11"/>
      <c r="UN128" s="11"/>
      <c r="UO128" s="11"/>
      <c r="UP128" s="11"/>
      <c r="UQ128" s="11"/>
      <c r="UR128" s="11"/>
      <c r="US128" s="11"/>
      <c r="UT128" s="11"/>
      <c r="UU128" s="11"/>
      <c r="UV128" s="11"/>
      <c r="UW128" s="11"/>
      <c r="UX128" s="11"/>
      <c r="UY128" s="11"/>
      <c r="UZ128" s="11"/>
      <c r="VA128" s="11"/>
      <c r="VB128" s="11"/>
      <c r="VC128" s="11"/>
      <c r="VD128" s="11"/>
      <c r="VE128" s="11"/>
      <c r="VF128" s="11"/>
      <c r="VG128" s="11"/>
      <c r="VH128" s="11"/>
      <c r="VI128" s="11"/>
      <c r="VJ128" s="11"/>
      <c r="VK128" s="11"/>
      <c r="VL128" s="11"/>
      <c r="VM128" s="11"/>
      <c r="VN128" s="11"/>
      <c r="VO128" s="11"/>
      <c r="VP128" s="11"/>
      <c r="VQ128" s="11"/>
      <c r="VR128" s="11"/>
      <c r="VS128" s="11"/>
      <c r="VT128" s="11"/>
      <c r="VU128" s="11"/>
      <c r="VV128" s="11"/>
      <c r="VW128" s="11"/>
      <c r="VX128" s="11"/>
      <c r="VY128" s="11"/>
      <c r="VZ128" s="11"/>
      <c r="WA128" s="11"/>
      <c r="WB128" s="11"/>
      <c r="WC128" s="11"/>
      <c r="WD128" s="11"/>
      <c r="WE128" s="11"/>
      <c r="WF128" s="11"/>
      <c r="WG128" s="11"/>
      <c r="WH128" s="11"/>
      <c r="WI128" s="11"/>
      <c r="WJ128" s="11"/>
      <c r="WK128" s="11"/>
      <c r="WL128" s="11"/>
      <c r="WM128" s="11"/>
      <c r="WN128" s="11"/>
      <c r="WO128" s="11"/>
      <c r="WP128" s="11"/>
      <c r="WQ128" s="11"/>
      <c r="WR128" s="11"/>
      <c r="WS128" s="11"/>
      <c r="WT128" s="11"/>
      <c r="WU128" s="11"/>
      <c r="WV128" s="11"/>
      <c r="WW128" s="11"/>
      <c r="WX128" s="11"/>
      <c r="WY128" s="11"/>
      <c r="WZ128" s="11"/>
      <c r="XA128" s="11"/>
      <c r="XB128" s="11"/>
      <c r="XC128" s="11"/>
      <c r="XD128" s="11"/>
      <c r="XE128" s="11"/>
      <c r="XF128" s="11"/>
      <c r="XG128" s="11"/>
      <c r="XH128" s="11"/>
      <c r="XI128" s="11"/>
      <c r="XJ128" s="11"/>
      <c r="XK128" s="11"/>
      <c r="XL128" s="11"/>
      <c r="XM128" s="11"/>
      <c r="XN128" s="11"/>
      <c r="XO128" s="11"/>
      <c r="XP128" s="11"/>
      <c r="XQ128" s="11"/>
      <c r="XR128" s="11"/>
      <c r="XS128" s="11"/>
      <c r="XT128" s="11"/>
      <c r="XU128" s="11"/>
      <c r="XV128" s="11"/>
      <c r="XW128" s="11"/>
      <c r="XX128" s="11"/>
      <c r="XY128" s="11"/>
      <c r="XZ128" s="11"/>
      <c r="YA128" s="11"/>
      <c r="YB128" s="11"/>
      <c r="YC128" s="11"/>
      <c r="YD128" s="11"/>
      <c r="YE128" s="11"/>
      <c r="YF128" s="11"/>
      <c r="YG128" s="11"/>
      <c r="YH128" s="11"/>
      <c r="YI128" s="11"/>
      <c r="YJ128" s="11"/>
      <c r="YK128" s="11"/>
      <c r="YL128" s="11"/>
      <c r="YM128" s="11"/>
      <c r="YN128" s="11"/>
      <c r="YO128" s="11"/>
      <c r="YP128" s="11"/>
      <c r="YQ128" s="11"/>
      <c r="YR128" s="11"/>
      <c r="YS128" s="11"/>
      <c r="YT128" s="11"/>
      <c r="YU128" s="11"/>
      <c r="YV128" s="11"/>
      <c r="YW128" s="11"/>
      <c r="YX128" s="11"/>
      <c r="YY128" s="11"/>
      <c r="YZ128" s="11"/>
      <c r="ZA128" s="11"/>
      <c r="ZB128" s="11"/>
      <c r="ZC128" s="11"/>
      <c r="ZD128" s="11"/>
      <c r="ZE128" s="11"/>
      <c r="ZF128" s="11"/>
      <c r="ZG128" s="11"/>
      <c r="ZH128" s="11"/>
      <c r="ZI128" s="11"/>
      <c r="ZJ128" s="11"/>
      <c r="ZK128" s="11"/>
      <c r="ZL128" s="11"/>
      <c r="ZM128" s="11"/>
      <c r="ZN128" s="11"/>
      <c r="ZO128" s="11"/>
      <c r="ZP128" s="11"/>
      <c r="ZQ128" s="11"/>
      <c r="ZR128" s="11"/>
      <c r="ZS128" s="11"/>
      <c r="ZT128" s="11"/>
      <c r="ZU128" s="11"/>
      <c r="ZV128" s="11"/>
      <c r="ZW128" s="11"/>
      <c r="ZX128" s="11"/>
      <c r="ZY128" s="11"/>
      <c r="ZZ128" s="11"/>
      <c r="AAA128" s="11"/>
      <c r="AAB128" s="11"/>
      <c r="AAC128" s="11"/>
      <c r="AAD128" s="11"/>
      <c r="AAE128" s="11"/>
      <c r="AAF128" s="11"/>
      <c r="AAG128" s="11"/>
      <c r="AAH128" s="11"/>
      <c r="AAI128" s="11"/>
      <c r="AAJ128" s="11"/>
      <c r="AAK128" s="11"/>
      <c r="AAL128" s="11"/>
      <c r="AAM128" s="11"/>
      <c r="AAN128" s="11"/>
      <c r="AAO128" s="11"/>
      <c r="AAP128" s="11"/>
      <c r="AAQ128" s="11"/>
      <c r="AAR128" s="11"/>
      <c r="AAS128" s="11"/>
      <c r="AAT128" s="11"/>
      <c r="AAU128" s="11"/>
      <c r="AAV128" s="11"/>
      <c r="AAW128" s="11"/>
      <c r="AAX128" s="11"/>
      <c r="AAY128" s="11"/>
      <c r="AAZ128" s="11"/>
      <c r="ABA128" s="11"/>
      <c r="ABB128" s="11"/>
      <c r="ABC128" s="11"/>
      <c r="ABD128" s="11"/>
      <c r="ABE128" s="11"/>
      <c r="ABF128" s="11"/>
      <c r="ABG128" s="11"/>
      <c r="ABH128" s="11"/>
      <c r="ABI128" s="11"/>
      <c r="ABJ128" s="11"/>
      <c r="ABK128" s="11"/>
      <c r="ABL128" s="11"/>
      <c r="ABM128" s="11"/>
      <c r="ABN128" s="11"/>
      <c r="ABO128" s="11"/>
      <c r="ABP128" s="11"/>
      <c r="ABQ128" s="11"/>
      <c r="ABR128" s="11"/>
      <c r="ABS128" s="11"/>
      <c r="ABT128" s="11"/>
      <c r="ABU128" s="11"/>
      <c r="ABV128" s="11"/>
      <c r="ABW128" s="11"/>
      <c r="ABX128" s="11"/>
      <c r="ABY128" s="11"/>
      <c r="ABZ128" s="11"/>
      <c r="ACA128" s="11"/>
      <c r="ACB128" s="11"/>
      <c r="ACC128" s="11"/>
      <c r="ACD128" s="11"/>
      <c r="ACE128" s="11"/>
      <c r="ACF128" s="11"/>
      <c r="ACG128" s="11"/>
      <c r="ACH128" s="11"/>
      <c r="ACI128" s="11"/>
      <c r="ACJ128" s="11"/>
      <c r="ACK128" s="11"/>
      <c r="ACL128" s="11"/>
      <c r="ACM128" s="11"/>
      <c r="ACN128" s="11"/>
      <c r="ACO128" s="11"/>
      <c r="ACP128" s="11"/>
      <c r="ACQ128" s="11"/>
      <c r="ACR128" s="11"/>
      <c r="ACS128" s="11"/>
      <c r="ACT128" s="11"/>
      <c r="ACU128" s="11"/>
      <c r="ACV128" s="11"/>
      <c r="ACW128" s="11"/>
      <c r="ACX128" s="11"/>
      <c r="ACY128" s="11"/>
      <c r="ACZ128" s="11"/>
      <c r="ADA128" s="11"/>
      <c r="ADB128" s="11"/>
      <c r="ADC128" s="11"/>
      <c r="ADD128" s="11"/>
      <c r="ADE128" s="11"/>
      <c r="ADF128" s="11"/>
      <c r="ADG128" s="11"/>
      <c r="ADH128" s="11"/>
      <c r="ADI128" s="11"/>
      <c r="ADJ128" s="11"/>
      <c r="ADK128" s="11"/>
      <c r="ADL128" s="11"/>
      <c r="ADM128" s="11"/>
      <c r="ADN128" s="11"/>
      <c r="ADO128" s="11"/>
      <c r="ADP128" s="11"/>
      <c r="ADQ128" s="11"/>
      <c r="ADR128" s="11"/>
      <c r="ADS128" s="11"/>
      <c r="ADT128" s="11"/>
      <c r="ADU128" s="11"/>
      <c r="ADV128" s="11"/>
      <c r="ADW128" s="11"/>
      <c r="ADX128" s="11"/>
      <c r="ADY128" s="11"/>
      <c r="ADZ128" s="11"/>
      <c r="AEA128" s="11"/>
      <c r="AEB128" s="11"/>
      <c r="AEC128" s="11"/>
      <c r="AED128" s="11"/>
      <c r="AEE128" s="11"/>
      <c r="AEF128" s="11"/>
      <c r="AEG128" s="11"/>
      <c r="AEH128" s="11"/>
      <c r="AEI128" s="11"/>
      <c r="AEJ128" s="11"/>
      <c r="AEK128" s="11"/>
      <c r="AEL128" s="11"/>
      <c r="AEM128" s="11"/>
      <c r="AEN128" s="11"/>
      <c r="AEO128" s="11"/>
      <c r="AEP128" s="11"/>
      <c r="AEQ128" s="11"/>
      <c r="AER128" s="11"/>
      <c r="AES128" s="11"/>
      <c r="AET128" s="11"/>
      <c r="AEU128" s="11"/>
      <c r="AEV128" s="11"/>
      <c r="AEW128" s="11"/>
      <c r="AEX128" s="11"/>
      <c r="AEY128" s="11"/>
      <c r="AEZ128" s="11"/>
      <c r="AFA128" s="11"/>
      <c r="AFB128" s="11"/>
      <c r="AFC128" s="11"/>
      <c r="AFD128" s="11"/>
      <c r="AFE128" s="11"/>
      <c r="AFF128" s="11"/>
      <c r="AFG128" s="11"/>
      <c r="AFH128" s="11"/>
      <c r="AFI128" s="11"/>
      <c r="AFJ128" s="11"/>
      <c r="AFK128" s="11"/>
      <c r="AFL128" s="11"/>
      <c r="AFM128" s="11"/>
      <c r="AFN128" s="11"/>
      <c r="AFO128" s="11"/>
      <c r="AFP128" s="11"/>
      <c r="AFQ128" s="11"/>
      <c r="AFR128" s="11"/>
      <c r="AFS128" s="11"/>
      <c r="AFT128" s="11"/>
      <c r="AFU128" s="11"/>
      <c r="AFV128" s="11"/>
      <c r="AFW128" s="11"/>
      <c r="AFX128" s="11"/>
      <c r="AFY128" s="11"/>
      <c r="AFZ128" s="11"/>
      <c r="AGA128" s="11"/>
      <c r="AGB128" s="11"/>
      <c r="AGC128" s="11"/>
      <c r="AGD128" s="11"/>
      <c r="AGE128" s="11"/>
      <c r="AGF128" s="11"/>
      <c r="AGG128" s="11"/>
      <c r="AGH128" s="11"/>
      <c r="AGI128" s="11"/>
      <c r="AGJ128" s="11"/>
      <c r="AGK128" s="11"/>
      <c r="AGL128" s="11"/>
      <c r="AGM128" s="11"/>
      <c r="AGN128" s="11"/>
      <c r="AGO128" s="11"/>
      <c r="AGP128" s="11"/>
      <c r="AGQ128" s="11"/>
      <c r="AGR128" s="11"/>
      <c r="AGS128" s="11"/>
      <c r="AGT128" s="11"/>
      <c r="AGU128" s="11"/>
      <c r="AGV128" s="11"/>
      <c r="AGW128" s="11"/>
      <c r="AGX128" s="11"/>
      <c r="AGY128" s="11"/>
      <c r="AGZ128" s="11"/>
      <c r="AHA128" s="11"/>
      <c r="AHB128" s="11"/>
      <c r="AHC128" s="11"/>
      <c r="AHD128" s="11"/>
      <c r="AHE128" s="11"/>
      <c r="AHF128" s="11"/>
      <c r="AHG128" s="11"/>
      <c r="AHH128" s="11"/>
      <c r="AHI128" s="11"/>
      <c r="AHJ128" s="11"/>
      <c r="AHK128" s="11"/>
      <c r="AHL128" s="11"/>
      <c r="AHM128" s="11"/>
      <c r="AHN128" s="11"/>
      <c r="AHO128" s="11"/>
      <c r="AHP128" s="11"/>
      <c r="AHQ128" s="11"/>
      <c r="AHR128" s="11"/>
      <c r="AHS128" s="11"/>
      <c r="AHT128" s="11"/>
      <c r="AHU128" s="11"/>
      <c r="AHV128" s="11"/>
      <c r="AHW128" s="11"/>
      <c r="AHX128" s="11"/>
      <c r="AHY128" s="11"/>
      <c r="AHZ128" s="11"/>
      <c r="AIA128" s="11"/>
      <c r="AIB128" s="11"/>
      <c r="AIC128" s="11"/>
      <c r="AID128" s="11"/>
      <c r="AIE128" s="11"/>
      <c r="AIF128" s="11"/>
      <c r="AIG128" s="11"/>
      <c r="AIH128" s="11"/>
      <c r="AII128" s="11"/>
      <c r="AIJ128" s="11"/>
      <c r="AIK128" s="11"/>
      <c r="AIL128" s="11"/>
      <c r="AIM128" s="11"/>
      <c r="AIN128" s="11"/>
      <c r="AIO128" s="11"/>
      <c r="AIP128" s="11"/>
      <c r="AIQ128" s="11"/>
      <c r="AIR128" s="11"/>
      <c r="AIS128" s="11"/>
      <c r="AIT128" s="11"/>
      <c r="AIU128" s="11"/>
      <c r="AIV128" s="11"/>
      <c r="AIW128" s="11"/>
      <c r="AIX128" s="11"/>
      <c r="AIY128" s="11"/>
      <c r="AIZ128" s="11"/>
      <c r="AJA128" s="11"/>
      <c r="AJB128" s="11"/>
      <c r="AJC128" s="11"/>
      <c r="AJD128" s="11"/>
      <c r="AJE128" s="11"/>
      <c r="AJF128" s="11"/>
      <c r="AJG128" s="11"/>
      <c r="AJH128" s="11"/>
      <c r="AJI128" s="11"/>
      <c r="AJJ128" s="11"/>
      <c r="AJK128" s="11"/>
      <c r="AJL128" s="11"/>
      <c r="AJM128" s="11"/>
      <c r="AJN128" s="11"/>
      <c r="AJO128" s="11"/>
      <c r="AJP128" s="11"/>
      <c r="AJQ128" s="11"/>
      <c r="AJR128" s="11"/>
      <c r="AJS128" s="11"/>
      <c r="AJT128" s="11"/>
      <c r="AJU128" s="11"/>
      <c r="AJV128" s="11"/>
      <c r="AJW128" s="11"/>
      <c r="AJX128" s="11"/>
      <c r="AJY128" s="11"/>
      <c r="AJZ128" s="11"/>
      <c r="AKA128" s="11"/>
      <c r="AKB128" s="11"/>
      <c r="AKC128" s="11"/>
      <c r="AKD128" s="11"/>
      <c r="AKE128" s="11"/>
      <c r="AKF128" s="11"/>
      <c r="AKG128" s="11"/>
      <c r="AKH128" s="11"/>
      <c r="AKI128" s="11"/>
      <c r="AKJ128" s="11"/>
      <c r="AKK128" s="11"/>
      <c r="AKL128" s="11"/>
      <c r="AKM128" s="11"/>
      <c r="AKN128" s="11"/>
      <c r="AKO128" s="11"/>
      <c r="AKP128" s="11"/>
      <c r="AKQ128" s="11"/>
      <c r="AKR128" s="11"/>
      <c r="AKS128" s="11"/>
      <c r="AKT128" s="11"/>
      <c r="AKU128" s="11"/>
      <c r="AKV128" s="11"/>
      <c r="AKW128" s="11"/>
      <c r="AKX128" s="11"/>
      <c r="AKY128" s="11"/>
      <c r="AKZ128" s="11"/>
      <c r="ALA128" s="11"/>
      <c r="ALB128" s="11"/>
      <c r="ALC128" s="11"/>
      <c r="ALD128" s="11"/>
      <c r="ALE128" s="11"/>
      <c r="ALF128" s="11"/>
      <c r="ALG128" s="11"/>
      <c r="ALH128" s="11"/>
      <c r="ALI128" s="11"/>
      <c r="ALJ128" s="11"/>
      <c r="ALK128" s="11"/>
      <c r="ALL128" s="11"/>
      <c r="ALM128" s="11"/>
      <c r="ALN128" s="11"/>
      <c r="ALO128" s="11"/>
      <c r="ALP128" s="11"/>
      <c r="ALQ128" s="11"/>
      <c r="ALR128" s="11"/>
      <c r="ALS128" s="11"/>
      <c r="ALT128" s="11"/>
      <c r="ALU128" s="11"/>
      <c r="ALV128" s="11"/>
      <c r="ALW128" s="11"/>
      <c r="ALX128" s="11"/>
      <c r="ALY128" s="11"/>
      <c r="ALZ128" s="11"/>
      <c r="AMA128" s="11"/>
      <c r="AMB128" s="11"/>
      <c r="AMC128" s="11"/>
      <c r="AMD128" s="11"/>
      <c r="AME128" s="11"/>
      <c r="AMF128" s="11"/>
      <c r="AMG128" s="11"/>
      <c r="AMH128" s="11"/>
      <c r="AMI128" s="11"/>
      <c r="AMJ128" s="11"/>
      <c r="AMK128" s="11"/>
      <c r="AML128" s="11"/>
      <c r="AMM128" s="11"/>
      <c r="AMN128" s="11"/>
      <c r="AMO128" s="11"/>
      <c r="AMP128" s="11"/>
      <c r="AMQ128" s="11"/>
      <c r="AMR128" s="11"/>
      <c r="AMS128" s="11"/>
      <c r="AMT128" s="11"/>
      <c r="AMU128" s="11"/>
      <c r="AMV128" s="11"/>
      <c r="AMW128" s="11"/>
      <c r="AMX128" s="11"/>
      <c r="AMY128" s="11"/>
      <c r="AMZ128" s="11"/>
      <c r="ANA128" s="11"/>
      <c r="ANB128" s="11"/>
      <c r="ANC128" s="11"/>
      <c r="AND128" s="11"/>
      <c r="ANE128" s="11"/>
      <c r="ANF128" s="11"/>
      <c r="ANG128" s="11"/>
      <c r="ANH128" s="11"/>
      <c r="ANI128" s="11"/>
      <c r="ANJ128" s="11"/>
      <c r="ANK128" s="11"/>
      <c r="ANL128" s="11"/>
      <c r="ANM128" s="11"/>
      <c r="ANN128" s="11"/>
      <c r="ANO128" s="11"/>
      <c r="ANP128" s="11"/>
      <c r="ANQ128" s="11"/>
      <c r="ANR128" s="11"/>
      <c r="ANS128" s="11"/>
      <c r="ANT128" s="11"/>
      <c r="ANU128" s="11"/>
      <c r="ANV128" s="11"/>
      <c r="ANW128" s="11"/>
      <c r="ANX128" s="11"/>
      <c r="ANY128" s="11"/>
      <c r="ANZ128" s="11"/>
      <c r="AOA128" s="11"/>
      <c r="AOB128" s="11"/>
      <c r="AOC128" s="11"/>
      <c r="AOD128" s="11"/>
      <c r="AOE128" s="11"/>
      <c r="AOF128" s="11"/>
      <c r="AOG128" s="11"/>
      <c r="AOH128" s="11"/>
      <c r="AOI128" s="11"/>
      <c r="AOJ128" s="11"/>
      <c r="AOK128" s="11"/>
      <c r="AOL128" s="11"/>
      <c r="AOM128" s="11"/>
      <c r="AON128" s="11"/>
      <c r="AOO128" s="11"/>
      <c r="AOP128" s="11"/>
      <c r="AOQ128" s="11"/>
      <c r="AOR128" s="11"/>
      <c r="AOS128" s="11"/>
      <c r="AOT128" s="11"/>
      <c r="AOU128" s="11"/>
      <c r="AOV128" s="11"/>
      <c r="AOW128" s="11"/>
      <c r="AOX128" s="11"/>
      <c r="AOY128" s="11"/>
      <c r="AOZ128" s="11"/>
      <c r="APA128" s="11"/>
      <c r="APB128" s="11"/>
      <c r="APC128" s="11"/>
      <c r="APD128" s="11"/>
      <c r="APE128" s="11"/>
      <c r="APF128" s="11"/>
      <c r="APG128" s="11"/>
      <c r="APH128" s="11"/>
      <c r="API128" s="11"/>
      <c r="APJ128" s="11"/>
      <c r="APK128" s="11"/>
      <c r="APL128" s="11"/>
      <c r="APM128" s="11"/>
      <c r="APN128" s="11"/>
      <c r="APO128" s="11"/>
      <c r="APP128" s="11"/>
      <c r="APQ128" s="11"/>
      <c r="APR128" s="11"/>
      <c r="APS128" s="11"/>
      <c r="APT128" s="11"/>
      <c r="APU128" s="11"/>
      <c r="APV128" s="11"/>
      <c r="APW128" s="11"/>
      <c r="APX128" s="11"/>
      <c r="APY128" s="11"/>
      <c r="APZ128" s="11"/>
      <c r="AQA128" s="11"/>
      <c r="AQB128" s="11"/>
      <c r="AQC128" s="11"/>
      <c r="AQD128" s="11"/>
      <c r="AQE128" s="11"/>
      <c r="AQF128" s="11"/>
      <c r="AQG128" s="11"/>
      <c r="AQH128" s="11"/>
      <c r="AQI128" s="11"/>
      <c r="AQJ128" s="11"/>
      <c r="AQK128" s="11"/>
      <c r="AQL128" s="11"/>
      <c r="AQM128" s="11"/>
      <c r="AQN128" s="11"/>
      <c r="AQO128" s="11"/>
      <c r="AQP128" s="11"/>
      <c r="AQQ128" s="11"/>
      <c r="AQR128" s="11"/>
      <c r="AQS128" s="11"/>
      <c r="AQT128" s="11"/>
      <c r="AQU128" s="11"/>
      <c r="AQV128" s="11"/>
      <c r="AQW128" s="11"/>
      <c r="AQX128" s="11"/>
      <c r="AQY128" s="11"/>
      <c r="AQZ128" s="11"/>
      <c r="ARA128" s="11"/>
      <c r="ARB128" s="11"/>
      <c r="ARC128" s="11"/>
      <c r="ARD128" s="11"/>
      <c r="ARE128" s="11"/>
      <c r="ARF128" s="11"/>
      <c r="ARG128" s="11"/>
      <c r="ARH128" s="11"/>
      <c r="ARI128" s="11"/>
      <c r="ARJ128" s="11"/>
      <c r="ARK128" s="11"/>
      <c r="ARL128" s="11"/>
      <c r="ARM128" s="11"/>
      <c r="ARN128" s="11"/>
      <c r="ARO128" s="11"/>
      <c r="ARP128" s="11"/>
      <c r="ARQ128" s="11"/>
      <c r="ARR128" s="11"/>
      <c r="ARS128" s="11"/>
      <c r="ART128" s="11"/>
      <c r="ARU128" s="11"/>
      <c r="ARV128" s="11"/>
      <c r="ARW128" s="11"/>
      <c r="ARX128" s="11"/>
      <c r="ARY128" s="11"/>
      <c r="ARZ128" s="11"/>
      <c r="ASA128" s="11"/>
      <c r="ASB128" s="11"/>
      <c r="ASC128" s="11"/>
      <c r="ASD128" s="11"/>
      <c r="ASE128" s="11"/>
      <c r="ASF128" s="11"/>
      <c r="ASG128" s="11"/>
      <c r="ASH128" s="11"/>
      <c r="ASI128" s="11"/>
      <c r="ASJ128" s="11"/>
      <c r="ASK128" s="11"/>
      <c r="ASL128" s="11"/>
      <c r="ASM128" s="11"/>
      <c r="ASN128" s="11"/>
      <c r="ASO128" s="11"/>
      <c r="ASP128" s="11"/>
      <c r="ASQ128" s="11"/>
      <c r="ASR128" s="11"/>
      <c r="ASS128" s="11"/>
      <c r="AST128" s="11"/>
      <c r="ASU128" s="11"/>
      <c r="ASV128" s="11"/>
      <c r="ASW128" s="11"/>
      <c r="ASX128" s="11"/>
      <c r="ASY128" s="11"/>
      <c r="ASZ128" s="11"/>
      <c r="ATA128" s="11"/>
      <c r="ATB128" s="11"/>
      <c r="ATC128" s="11"/>
      <c r="ATD128" s="11"/>
      <c r="ATE128" s="11"/>
      <c r="ATF128" s="11"/>
      <c r="ATG128" s="11"/>
      <c r="ATH128" s="11"/>
      <c r="ATI128" s="11"/>
      <c r="ATJ128" s="11"/>
      <c r="ATK128" s="11"/>
      <c r="ATL128" s="11"/>
      <c r="ATM128" s="11"/>
      <c r="ATN128" s="11"/>
      <c r="ATO128" s="11"/>
      <c r="ATP128" s="11"/>
      <c r="ATQ128" s="11"/>
      <c r="ATR128" s="11"/>
      <c r="ATS128" s="11"/>
      <c r="ATT128" s="11"/>
      <c r="ATU128" s="11"/>
      <c r="ATV128" s="11"/>
      <c r="ATW128" s="11"/>
      <c r="ATX128" s="11"/>
      <c r="ATY128" s="11"/>
      <c r="ATZ128" s="11"/>
      <c r="AUA128" s="11"/>
      <c r="AUB128" s="11"/>
      <c r="AUC128" s="11"/>
      <c r="AUD128" s="11"/>
      <c r="AUE128" s="11"/>
      <c r="AUF128" s="11"/>
      <c r="AUG128" s="11"/>
      <c r="AUH128" s="11"/>
      <c r="AUI128" s="11"/>
      <c r="AUJ128" s="11"/>
      <c r="AUK128" s="11"/>
      <c r="AUL128" s="11"/>
      <c r="AUM128" s="11"/>
      <c r="AUN128" s="11"/>
      <c r="AUO128" s="11"/>
      <c r="AUP128" s="11"/>
      <c r="AUQ128" s="11"/>
      <c r="AUR128" s="11"/>
      <c r="AUS128" s="11"/>
      <c r="AUT128" s="11"/>
      <c r="AUU128" s="11"/>
      <c r="AUV128" s="11"/>
      <c r="AUW128" s="11"/>
      <c r="AUX128" s="11"/>
      <c r="AUY128" s="11"/>
      <c r="AUZ128" s="11"/>
      <c r="AVA128" s="11"/>
      <c r="AVB128" s="11"/>
      <c r="AVC128" s="11"/>
      <c r="AVD128" s="11"/>
      <c r="AVE128" s="11"/>
      <c r="AVF128" s="11"/>
      <c r="AVG128" s="11"/>
      <c r="AVH128" s="11"/>
      <c r="AVI128" s="11"/>
      <c r="AVJ128" s="11"/>
      <c r="AVK128" s="11"/>
      <c r="AVL128" s="11"/>
      <c r="AVM128" s="11"/>
      <c r="AVN128" s="11"/>
      <c r="AVO128" s="11"/>
      <c r="AVP128" s="11"/>
      <c r="AVQ128" s="11"/>
      <c r="AVR128" s="11"/>
      <c r="AVS128" s="11"/>
      <c r="AVT128" s="11"/>
      <c r="AVU128" s="11"/>
      <c r="AVV128" s="11"/>
      <c r="AVW128" s="11"/>
      <c r="AVX128" s="11"/>
      <c r="AVY128" s="11"/>
      <c r="AVZ128" s="11"/>
      <c r="AWA128" s="11"/>
      <c r="AWB128" s="11"/>
      <c r="AWC128" s="11"/>
      <c r="AWD128" s="11"/>
      <c r="AWE128" s="11"/>
      <c r="AWF128" s="11"/>
      <c r="AWG128" s="11"/>
      <c r="AWH128" s="11"/>
      <c r="AWI128" s="11"/>
      <c r="AWJ128" s="11"/>
      <c r="AWK128" s="11"/>
      <c r="AWL128" s="11"/>
      <c r="AWM128" s="11"/>
      <c r="AWN128" s="11"/>
      <c r="AWO128" s="11"/>
      <c r="AWP128" s="11"/>
      <c r="AWQ128" s="11"/>
      <c r="AWR128" s="11"/>
      <c r="AWS128" s="11"/>
      <c r="AWT128" s="11"/>
      <c r="AWU128" s="11"/>
      <c r="AWV128" s="11"/>
      <c r="AWW128" s="11"/>
      <c r="AWX128" s="11"/>
      <c r="AWY128" s="11"/>
      <c r="AWZ128" s="11"/>
      <c r="AXA128" s="11"/>
      <c r="AXB128" s="11"/>
      <c r="AXC128" s="11"/>
      <c r="AXD128" s="11"/>
      <c r="AXE128" s="11"/>
      <c r="AXF128" s="11"/>
      <c r="AXG128" s="11"/>
      <c r="AXH128" s="11"/>
      <c r="AXI128" s="11"/>
      <c r="AXJ128" s="11"/>
      <c r="AXK128" s="11"/>
      <c r="AXL128" s="11"/>
      <c r="AXM128" s="11"/>
      <c r="AXN128" s="11"/>
      <c r="AXO128" s="11"/>
      <c r="AXP128" s="11"/>
      <c r="AXQ128" s="11"/>
      <c r="AXR128" s="11"/>
      <c r="AXS128" s="11"/>
      <c r="AXT128" s="11"/>
      <c r="AXU128" s="11"/>
      <c r="AXV128" s="11"/>
      <c r="AXW128" s="11"/>
      <c r="AXX128" s="11"/>
      <c r="AXY128" s="11"/>
      <c r="AXZ128" s="11"/>
      <c r="AYA128" s="11"/>
      <c r="AYB128" s="11"/>
      <c r="AYC128" s="11"/>
      <c r="AYD128" s="11"/>
      <c r="AYE128" s="11"/>
      <c r="AYF128" s="11"/>
      <c r="AYG128" s="11"/>
      <c r="AYH128" s="11"/>
      <c r="AYI128" s="11"/>
      <c r="AYJ128" s="11"/>
      <c r="AYK128" s="11"/>
      <c r="AYL128" s="11"/>
      <c r="AYM128" s="11"/>
      <c r="AYN128" s="11"/>
      <c r="AYO128" s="11"/>
      <c r="AYP128" s="11"/>
      <c r="AYQ128" s="11"/>
      <c r="AYR128" s="11"/>
      <c r="AYS128" s="11"/>
      <c r="AYT128" s="11"/>
      <c r="AYU128" s="11"/>
      <c r="AYV128" s="11"/>
      <c r="AYW128" s="11"/>
      <c r="AYX128" s="11"/>
      <c r="AYY128" s="11"/>
      <c r="AYZ128" s="11"/>
      <c r="AZA128" s="11"/>
      <c r="AZB128" s="11"/>
      <c r="AZC128" s="11"/>
      <c r="AZD128" s="11"/>
      <c r="AZE128" s="11"/>
      <c r="AZF128" s="11"/>
      <c r="AZG128" s="11"/>
      <c r="AZH128" s="11"/>
      <c r="AZI128" s="11"/>
      <c r="AZJ128" s="11"/>
      <c r="AZK128" s="11"/>
      <c r="AZL128" s="11"/>
      <c r="AZM128" s="11"/>
      <c r="AZN128" s="11"/>
      <c r="AZO128" s="11"/>
      <c r="AZP128" s="11"/>
      <c r="AZQ128" s="11"/>
      <c r="AZR128" s="11"/>
      <c r="AZS128" s="11"/>
      <c r="AZT128" s="11"/>
      <c r="AZU128" s="11"/>
      <c r="AZV128" s="11"/>
      <c r="AZW128" s="11"/>
      <c r="AZX128" s="11"/>
      <c r="AZY128" s="11"/>
      <c r="AZZ128" s="11"/>
      <c r="BAA128" s="11"/>
      <c r="BAB128" s="11"/>
      <c r="BAC128" s="11"/>
      <c r="BAD128" s="11"/>
      <c r="BAE128" s="11"/>
      <c r="BAF128" s="11"/>
      <c r="BAG128" s="11"/>
      <c r="BAH128" s="11"/>
      <c r="BAI128" s="11"/>
      <c r="BAJ128" s="11"/>
      <c r="BAK128" s="11"/>
      <c r="BAL128" s="11"/>
      <c r="BAM128" s="11"/>
      <c r="BAN128" s="11"/>
      <c r="BAO128" s="11"/>
      <c r="BAP128" s="11"/>
      <c r="BAQ128" s="11"/>
      <c r="BAR128" s="11"/>
      <c r="BAS128" s="11"/>
      <c r="BAT128" s="11"/>
      <c r="BAU128" s="11"/>
      <c r="BAV128" s="11"/>
      <c r="BAW128" s="11"/>
      <c r="BAX128" s="11"/>
      <c r="BAY128" s="11"/>
      <c r="BAZ128" s="11"/>
      <c r="BBA128" s="11"/>
      <c r="BBB128" s="11"/>
      <c r="BBC128" s="11"/>
      <c r="BBD128" s="11"/>
      <c r="BBE128" s="11"/>
      <c r="BBF128" s="11"/>
      <c r="BBG128" s="11"/>
      <c r="BBH128" s="11"/>
      <c r="BBI128" s="11"/>
      <c r="BBJ128" s="11"/>
      <c r="BBK128" s="11"/>
      <c r="BBL128" s="11"/>
      <c r="BBM128" s="11"/>
      <c r="BBN128" s="11"/>
      <c r="BBO128" s="11"/>
      <c r="BBP128" s="11"/>
      <c r="BBQ128" s="11"/>
      <c r="BBR128" s="11"/>
      <c r="BBS128" s="11"/>
      <c r="BBT128" s="11"/>
      <c r="BBU128" s="11"/>
      <c r="BBV128" s="11"/>
      <c r="BBW128" s="11"/>
      <c r="BBX128" s="11"/>
      <c r="BBY128" s="11"/>
      <c r="BBZ128" s="11"/>
      <c r="BCA128" s="11"/>
      <c r="BCB128" s="11"/>
      <c r="BCC128" s="11"/>
      <c r="BCD128" s="11"/>
      <c r="BCE128" s="11"/>
      <c r="BCF128" s="11"/>
      <c r="BCG128" s="11"/>
      <c r="BCH128" s="11"/>
      <c r="BCI128" s="11"/>
      <c r="BCJ128" s="11"/>
      <c r="BCK128" s="11"/>
      <c r="BCL128" s="11"/>
      <c r="BCM128" s="11"/>
      <c r="BCN128" s="11"/>
      <c r="BCO128" s="11"/>
      <c r="BCP128" s="11"/>
      <c r="BCQ128" s="11"/>
      <c r="BCR128" s="11"/>
      <c r="BCS128" s="11"/>
      <c r="BCT128" s="11"/>
      <c r="BCU128" s="11"/>
      <c r="BCV128" s="11"/>
      <c r="BCW128" s="11"/>
      <c r="BCX128" s="11"/>
      <c r="BCY128" s="11"/>
      <c r="BCZ128" s="11"/>
      <c r="BDA128" s="11"/>
      <c r="BDB128" s="11"/>
      <c r="BDC128" s="11"/>
      <c r="BDD128" s="11"/>
      <c r="BDE128" s="11"/>
      <c r="BDF128" s="11"/>
      <c r="BDG128" s="11"/>
      <c r="BDH128" s="11"/>
      <c r="BDI128" s="11"/>
      <c r="BDJ128" s="11"/>
      <c r="BDK128" s="11"/>
      <c r="BDL128" s="11"/>
      <c r="BDM128" s="11"/>
      <c r="BDN128" s="11"/>
      <c r="BDO128" s="11"/>
      <c r="BDP128" s="11"/>
      <c r="BDQ128" s="11"/>
      <c r="BDR128" s="11"/>
      <c r="BDS128" s="11"/>
      <c r="BDT128" s="11"/>
      <c r="BDU128" s="11"/>
      <c r="BDV128" s="11"/>
      <c r="BDW128" s="11"/>
      <c r="BDX128" s="11"/>
      <c r="BDY128" s="11"/>
      <c r="BDZ128" s="11"/>
      <c r="BEA128" s="11"/>
      <c r="BEB128" s="11"/>
      <c r="BEC128" s="11"/>
      <c r="BED128" s="11"/>
      <c r="BEE128" s="11"/>
      <c r="BEF128" s="11"/>
      <c r="BEG128" s="11"/>
      <c r="BEH128" s="11"/>
      <c r="BEI128" s="11"/>
      <c r="BEJ128" s="11"/>
      <c r="BEK128" s="11"/>
      <c r="BEL128" s="11"/>
      <c r="BEM128" s="11"/>
      <c r="BEN128" s="11"/>
      <c r="BEO128" s="11"/>
      <c r="BEP128" s="11"/>
      <c r="BEQ128" s="11"/>
      <c r="BER128" s="11"/>
      <c r="BES128" s="11"/>
      <c r="BET128" s="11"/>
      <c r="BEU128" s="11"/>
      <c r="BEV128" s="11"/>
      <c r="BEW128" s="11"/>
      <c r="BEX128" s="11"/>
      <c r="BEY128" s="11"/>
      <c r="BEZ128" s="11"/>
      <c r="BFA128" s="11"/>
      <c r="BFB128" s="11"/>
      <c r="BFC128" s="11"/>
      <c r="BFD128" s="11"/>
      <c r="BFE128" s="11"/>
      <c r="BFF128" s="11"/>
      <c r="BFG128" s="11"/>
      <c r="BFH128" s="11"/>
      <c r="BFI128" s="11"/>
      <c r="BFJ128" s="11"/>
      <c r="BFK128" s="11"/>
      <c r="BFL128" s="11"/>
      <c r="BFM128" s="11"/>
      <c r="BFN128" s="11"/>
      <c r="BFO128" s="11"/>
      <c r="BFP128" s="11"/>
      <c r="BFQ128" s="11"/>
      <c r="BFR128" s="11"/>
      <c r="BFS128" s="11"/>
      <c r="BFT128" s="11"/>
      <c r="BFU128" s="11"/>
      <c r="BFV128" s="11"/>
      <c r="BFW128" s="11"/>
      <c r="BFX128" s="11"/>
      <c r="BFY128" s="11"/>
      <c r="BFZ128" s="11"/>
      <c r="BGA128" s="11"/>
      <c r="BGB128" s="11"/>
      <c r="BGC128" s="11"/>
      <c r="BGD128" s="11"/>
      <c r="BGE128" s="11"/>
      <c r="BGF128" s="11"/>
      <c r="BGG128" s="11"/>
      <c r="BGH128" s="11"/>
      <c r="BGI128" s="11"/>
      <c r="BGJ128" s="11"/>
      <c r="BGK128" s="11"/>
      <c r="BGL128" s="11"/>
      <c r="BGM128" s="11"/>
      <c r="BGN128" s="11"/>
      <c r="BGO128" s="11"/>
      <c r="BGP128" s="11"/>
      <c r="BGQ128" s="11"/>
      <c r="BGR128" s="11"/>
      <c r="BGS128" s="11"/>
      <c r="BGT128" s="11"/>
      <c r="BGU128" s="11"/>
      <c r="BGV128" s="11"/>
      <c r="BGW128" s="11"/>
      <c r="BGX128" s="11"/>
      <c r="BGY128" s="11"/>
      <c r="BGZ128" s="11"/>
    </row>
    <row r="129" spans="1:1560" s="10" customFormat="1" ht="37.5" customHeight="1">
      <c r="A129" s="64" t="s">
        <v>202</v>
      </c>
      <c r="B129" s="47"/>
      <c r="C129" s="314"/>
      <c r="D129" s="325"/>
      <c r="E129" s="197">
        <v>42736</v>
      </c>
      <c r="F129" s="197">
        <v>43100</v>
      </c>
      <c r="G129" s="93" t="s">
        <v>220</v>
      </c>
      <c r="H129" s="104"/>
      <c r="I129" s="104"/>
      <c r="J129" s="104">
        <v>3171932</v>
      </c>
      <c r="K129" s="113"/>
      <c r="L129" s="104"/>
      <c r="M129" s="104"/>
      <c r="N129" s="104">
        <v>3170357.66</v>
      </c>
      <c r="O129" s="104"/>
      <c r="P129" s="104"/>
      <c r="Q129" s="104"/>
      <c r="R129" s="104">
        <v>3170357.66</v>
      </c>
      <c r="S129" s="104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  <c r="IV129" s="11"/>
      <c r="IW129" s="11"/>
      <c r="IX129" s="11"/>
      <c r="IY129" s="11"/>
      <c r="IZ129" s="11"/>
      <c r="JA129" s="11"/>
      <c r="JB129" s="11"/>
      <c r="JC129" s="11"/>
      <c r="JD129" s="11"/>
      <c r="JE129" s="11"/>
      <c r="JF129" s="11"/>
      <c r="JG129" s="11"/>
      <c r="JH129" s="11"/>
      <c r="JI129" s="11"/>
      <c r="JJ129" s="11"/>
      <c r="JK129" s="11"/>
      <c r="JL129" s="11"/>
      <c r="JM129" s="11"/>
      <c r="JN129" s="11"/>
      <c r="JO129" s="11"/>
      <c r="JP129" s="11"/>
      <c r="JQ129" s="11"/>
      <c r="JR129" s="11"/>
      <c r="JS129" s="11"/>
      <c r="JT129" s="11"/>
      <c r="JU129" s="11"/>
      <c r="JV129" s="11"/>
      <c r="JW129" s="11"/>
      <c r="JX129" s="11"/>
      <c r="JY129" s="11"/>
      <c r="JZ129" s="11"/>
      <c r="KA129" s="11"/>
      <c r="KB129" s="11"/>
      <c r="KC129" s="11"/>
      <c r="KD129" s="11"/>
      <c r="KE129" s="11"/>
      <c r="KF129" s="11"/>
      <c r="KG129" s="11"/>
      <c r="KH129" s="11"/>
      <c r="KI129" s="11"/>
      <c r="KJ129" s="11"/>
      <c r="KK129" s="11"/>
      <c r="KL129" s="11"/>
      <c r="KM129" s="11"/>
      <c r="KN129" s="11"/>
      <c r="KO129" s="11"/>
      <c r="KP129" s="11"/>
      <c r="KQ129" s="11"/>
      <c r="KR129" s="11"/>
      <c r="KS129" s="11"/>
      <c r="KT129" s="11"/>
      <c r="KU129" s="11"/>
      <c r="KV129" s="11"/>
      <c r="KW129" s="11"/>
      <c r="KX129" s="11"/>
      <c r="KY129" s="11"/>
      <c r="KZ129" s="11"/>
      <c r="LA129" s="11"/>
      <c r="LB129" s="11"/>
      <c r="LC129" s="11"/>
      <c r="LD129" s="11"/>
      <c r="LE129" s="11"/>
      <c r="LF129" s="11"/>
      <c r="LG129" s="11"/>
      <c r="LH129" s="11"/>
      <c r="LI129" s="11"/>
      <c r="LJ129" s="11"/>
      <c r="LK129" s="11"/>
      <c r="LL129" s="11"/>
      <c r="LM129" s="11"/>
      <c r="LN129" s="11"/>
      <c r="LO129" s="11"/>
      <c r="LP129" s="11"/>
      <c r="LQ129" s="11"/>
      <c r="LR129" s="11"/>
      <c r="LS129" s="11"/>
      <c r="LT129" s="11"/>
      <c r="LU129" s="11"/>
      <c r="LV129" s="11"/>
      <c r="LW129" s="11"/>
      <c r="LX129" s="11"/>
      <c r="LY129" s="11"/>
      <c r="LZ129" s="11"/>
      <c r="MA129" s="11"/>
      <c r="MB129" s="11"/>
      <c r="MC129" s="11"/>
      <c r="MD129" s="11"/>
      <c r="ME129" s="11"/>
      <c r="MF129" s="11"/>
      <c r="MG129" s="11"/>
      <c r="MH129" s="11"/>
      <c r="MI129" s="11"/>
      <c r="MJ129" s="11"/>
      <c r="MK129" s="11"/>
      <c r="ML129" s="11"/>
      <c r="MM129" s="11"/>
      <c r="MN129" s="11"/>
      <c r="MO129" s="11"/>
      <c r="MP129" s="11"/>
      <c r="MQ129" s="11"/>
      <c r="MR129" s="11"/>
      <c r="MS129" s="11"/>
      <c r="MT129" s="11"/>
      <c r="MU129" s="11"/>
      <c r="MV129" s="11"/>
      <c r="MW129" s="11"/>
      <c r="MX129" s="11"/>
      <c r="MY129" s="11"/>
      <c r="MZ129" s="11"/>
      <c r="NA129" s="11"/>
      <c r="NB129" s="11"/>
      <c r="NC129" s="11"/>
      <c r="ND129" s="11"/>
      <c r="NE129" s="11"/>
      <c r="NF129" s="11"/>
      <c r="NG129" s="11"/>
      <c r="NH129" s="11"/>
      <c r="NI129" s="11"/>
      <c r="NJ129" s="11"/>
      <c r="NK129" s="11"/>
      <c r="NL129" s="11"/>
      <c r="NM129" s="11"/>
      <c r="NN129" s="11"/>
      <c r="NO129" s="11"/>
      <c r="NP129" s="11"/>
      <c r="NQ129" s="11"/>
      <c r="NR129" s="11"/>
      <c r="NS129" s="11"/>
      <c r="NT129" s="11"/>
      <c r="NU129" s="11"/>
      <c r="NV129" s="11"/>
      <c r="NW129" s="11"/>
      <c r="NX129" s="11"/>
      <c r="NY129" s="11"/>
      <c r="NZ129" s="11"/>
      <c r="OA129" s="11"/>
      <c r="OB129" s="11"/>
      <c r="OC129" s="11"/>
      <c r="OD129" s="11"/>
      <c r="OE129" s="11"/>
      <c r="OF129" s="11"/>
      <c r="OG129" s="11"/>
      <c r="OH129" s="11"/>
      <c r="OI129" s="11"/>
      <c r="OJ129" s="11"/>
      <c r="OK129" s="11"/>
      <c r="OL129" s="11"/>
      <c r="OM129" s="11"/>
      <c r="ON129" s="11"/>
      <c r="OO129" s="11"/>
      <c r="OP129" s="11"/>
      <c r="OQ129" s="11"/>
      <c r="OR129" s="11"/>
      <c r="OS129" s="11"/>
      <c r="OT129" s="11"/>
      <c r="OU129" s="11"/>
      <c r="OV129" s="11"/>
      <c r="OW129" s="11"/>
      <c r="OX129" s="11"/>
      <c r="OY129" s="11"/>
      <c r="OZ129" s="11"/>
      <c r="PA129" s="11"/>
      <c r="PB129" s="11"/>
      <c r="PC129" s="11"/>
      <c r="PD129" s="11"/>
      <c r="PE129" s="11"/>
      <c r="PF129" s="11"/>
      <c r="PG129" s="11"/>
      <c r="PH129" s="11"/>
      <c r="PI129" s="11"/>
      <c r="PJ129" s="11"/>
      <c r="PK129" s="11"/>
      <c r="PL129" s="11"/>
      <c r="PM129" s="11"/>
      <c r="PN129" s="11"/>
      <c r="PO129" s="11"/>
      <c r="PP129" s="11"/>
      <c r="PQ129" s="11"/>
      <c r="PR129" s="11"/>
      <c r="PS129" s="11"/>
      <c r="PT129" s="11"/>
      <c r="PU129" s="11"/>
      <c r="PV129" s="11"/>
      <c r="PW129" s="11"/>
      <c r="PX129" s="11"/>
      <c r="PY129" s="11"/>
      <c r="PZ129" s="11"/>
      <c r="QA129" s="11"/>
      <c r="QB129" s="11"/>
      <c r="QC129" s="11"/>
      <c r="QD129" s="11"/>
      <c r="QE129" s="11"/>
      <c r="QF129" s="11"/>
      <c r="QG129" s="11"/>
      <c r="QH129" s="11"/>
      <c r="QI129" s="11"/>
      <c r="QJ129" s="11"/>
      <c r="QK129" s="11"/>
      <c r="QL129" s="11"/>
      <c r="QM129" s="11"/>
      <c r="QN129" s="11"/>
      <c r="QO129" s="11"/>
      <c r="QP129" s="11"/>
      <c r="QQ129" s="11"/>
      <c r="QR129" s="11"/>
      <c r="QS129" s="11"/>
      <c r="QT129" s="11"/>
      <c r="QU129" s="11"/>
      <c r="QV129" s="11"/>
      <c r="QW129" s="11"/>
      <c r="QX129" s="11"/>
      <c r="QY129" s="11"/>
      <c r="QZ129" s="11"/>
      <c r="RA129" s="11"/>
      <c r="RB129" s="11"/>
      <c r="RC129" s="11"/>
      <c r="RD129" s="11"/>
      <c r="RE129" s="11"/>
      <c r="RF129" s="11"/>
      <c r="RG129" s="11"/>
      <c r="RH129" s="11"/>
      <c r="RI129" s="11"/>
      <c r="RJ129" s="11"/>
      <c r="RK129" s="11"/>
      <c r="RL129" s="11"/>
      <c r="RM129" s="11"/>
      <c r="RN129" s="11"/>
      <c r="RO129" s="11"/>
      <c r="RP129" s="11"/>
      <c r="RQ129" s="11"/>
      <c r="RR129" s="11"/>
      <c r="RS129" s="11"/>
      <c r="RT129" s="11"/>
      <c r="RU129" s="11"/>
      <c r="RV129" s="11"/>
      <c r="RW129" s="11"/>
      <c r="RX129" s="11"/>
      <c r="RY129" s="11"/>
      <c r="RZ129" s="11"/>
      <c r="SA129" s="11"/>
      <c r="SB129" s="11"/>
      <c r="SC129" s="11"/>
      <c r="SD129" s="11"/>
      <c r="SE129" s="11"/>
      <c r="SF129" s="11"/>
      <c r="SG129" s="11"/>
      <c r="SH129" s="11"/>
      <c r="SI129" s="11"/>
      <c r="SJ129" s="11"/>
      <c r="SK129" s="11"/>
      <c r="SL129" s="11"/>
      <c r="SM129" s="11"/>
      <c r="SN129" s="11"/>
      <c r="SO129" s="11"/>
      <c r="SP129" s="11"/>
      <c r="SQ129" s="11"/>
      <c r="SR129" s="11"/>
      <c r="SS129" s="11"/>
      <c r="ST129" s="11"/>
      <c r="SU129" s="11"/>
      <c r="SV129" s="11"/>
      <c r="SW129" s="11"/>
      <c r="SX129" s="11"/>
      <c r="SY129" s="11"/>
      <c r="SZ129" s="11"/>
      <c r="TA129" s="11"/>
      <c r="TB129" s="11"/>
      <c r="TC129" s="11"/>
      <c r="TD129" s="11"/>
      <c r="TE129" s="11"/>
      <c r="TF129" s="11"/>
      <c r="TG129" s="11"/>
      <c r="TH129" s="11"/>
      <c r="TI129" s="11"/>
      <c r="TJ129" s="11"/>
      <c r="TK129" s="11"/>
      <c r="TL129" s="11"/>
      <c r="TM129" s="11"/>
      <c r="TN129" s="11"/>
      <c r="TO129" s="11"/>
      <c r="TP129" s="11"/>
      <c r="TQ129" s="11"/>
      <c r="TR129" s="11"/>
      <c r="TS129" s="11"/>
      <c r="TT129" s="11"/>
      <c r="TU129" s="11"/>
      <c r="TV129" s="11"/>
      <c r="TW129" s="11"/>
      <c r="TX129" s="11"/>
      <c r="TY129" s="11"/>
      <c r="TZ129" s="11"/>
      <c r="UA129" s="11"/>
      <c r="UB129" s="11"/>
      <c r="UC129" s="11"/>
      <c r="UD129" s="11"/>
      <c r="UE129" s="11"/>
      <c r="UF129" s="11"/>
      <c r="UG129" s="11"/>
      <c r="UH129" s="11"/>
      <c r="UI129" s="11"/>
      <c r="UJ129" s="11"/>
      <c r="UK129" s="11"/>
      <c r="UL129" s="11"/>
      <c r="UM129" s="11"/>
      <c r="UN129" s="11"/>
      <c r="UO129" s="11"/>
      <c r="UP129" s="11"/>
      <c r="UQ129" s="11"/>
      <c r="UR129" s="11"/>
      <c r="US129" s="11"/>
      <c r="UT129" s="11"/>
      <c r="UU129" s="11"/>
      <c r="UV129" s="11"/>
      <c r="UW129" s="11"/>
      <c r="UX129" s="11"/>
      <c r="UY129" s="11"/>
      <c r="UZ129" s="11"/>
      <c r="VA129" s="11"/>
      <c r="VB129" s="11"/>
      <c r="VC129" s="11"/>
      <c r="VD129" s="11"/>
      <c r="VE129" s="11"/>
      <c r="VF129" s="11"/>
      <c r="VG129" s="11"/>
      <c r="VH129" s="11"/>
      <c r="VI129" s="11"/>
      <c r="VJ129" s="11"/>
      <c r="VK129" s="11"/>
      <c r="VL129" s="11"/>
      <c r="VM129" s="11"/>
      <c r="VN129" s="11"/>
      <c r="VO129" s="11"/>
      <c r="VP129" s="11"/>
      <c r="VQ129" s="11"/>
      <c r="VR129" s="11"/>
      <c r="VS129" s="11"/>
      <c r="VT129" s="11"/>
      <c r="VU129" s="11"/>
      <c r="VV129" s="11"/>
      <c r="VW129" s="11"/>
      <c r="VX129" s="11"/>
      <c r="VY129" s="11"/>
      <c r="VZ129" s="11"/>
      <c r="WA129" s="11"/>
      <c r="WB129" s="11"/>
      <c r="WC129" s="11"/>
      <c r="WD129" s="11"/>
      <c r="WE129" s="11"/>
      <c r="WF129" s="11"/>
      <c r="WG129" s="11"/>
      <c r="WH129" s="11"/>
      <c r="WI129" s="11"/>
      <c r="WJ129" s="11"/>
      <c r="WK129" s="11"/>
      <c r="WL129" s="11"/>
      <c r="WM129" s="11"/>
      <c r="WN129" s="11"/>
      <c r="WO129" s="11"/>
      <c r="WP129" s="11"/>
      <c r="WQ129" s="11"/>
      <c r="WR129" s="11"/>
      <c r="WS129" s="11"/>
      <c r="WT129" s="11"/>
      <c r="WU129" s="11"/>
      <c r="WV129" s="11"/>
      <c r="WW129" s="11"/>
      <c r="WX129" s="11"/>
      <c r="WY129" s="11"/>
      <c r="WZ129" s="11"/>
      <c r="XA129" s="11"/>
      <c r="XB129" s="11"/>
      <c r="XC129" s="11"/>
      <c r="XD129" s="11"/>
      <c r="XE129" s="11"/>
      <c r="XF129" s="11"/>
      <c r="XG129" s="11"/>
      <c r="XH129" s="11"/>
      <c r="XI129" s="11"/>
      <c r="XJ129" s="11"/>
      <c r="XK129" s="11"/>
      <c r="XL129" s="11"/>
      <c r="XM129" s="11"/>
      <c r="XN129" s="11"/>
      <c r="XO129" s="11"/>
      <c r="XP129" s="11"/>
      <c r="XQ129" s="11"/>
      <c r="XR129" s="11"/>
      <c r="XS129" s="11"/>
      <c r="XT129" s="11"/>
      <c r="XU129" s="11"/>
      <c r="XV129" s="11"/>
      <c r="XW129" s="11"/>
      <c r="XX129" s="11"/>
      <c r="XY129" s="11"/>
      <c r="XZ129" s="11"/>
      <c r="YA129" s="11"/>
      <c r="YB129" s="11"/>
      <c r="YC129" s="11"/>
      <c r="YD129" s="11"/>
      <c r="YE129" s="11"/>
      <c r="YF129" s="11"/>
      <c r="YG129" s="11"/>
      <c r="YH129" s="11"/>
      <c r="YI129" s="11"/>
      <c r="YJ129" s="11"/>
      <c r="YK129" s="11"/>
      <c r="YL129" s="11"/>
      <c r="YM129" s="11"/>
      <c r="YN129" s="11"/>
      <c r="YO129" s="11"/>
      <c r="YP129" s="11"/>
      <c r="YQ129" s="11"/>
      <c r="YR129" s="11"/>
      <c r="YS129" s="11"/>
      <c r="YT129" s="11"/>
      <c r="YU129" s="11"/>
      <c r="YV129" s="11"/>
      <c r="YW129" s="11"/>
      <c r="YX129" s="11"/>
      <c r="YY129" s="11"/>
      <c r="YZ129" s="11"/>
      <c r="ZA129" s="11"/>
      <c r="ZB129" s="11"/>
      <c r="ZC129" s="11"/>
      <c r="ZD129" s="11"/>
      <c r="ZE129" s="11"/>
      <c r="ZF129" s="11"/>
      <c r="ZG129" s="11"/>
      <c r="ZH129" s="11"/>
      <c r="ZI129" s="11"/>
      <c r="ZJ129" s="11"/>
      <c r="ZK129" s="11"/>
      <c r="ZL129" s="11"/>
      <c r="ZM129" s="11"/>
      <c r="ZN129" s="11"/>
      <c r="ZO129" s="11"/>
      <c r="ZP129" s="11"/>
      <c r="ZQ129" s="11"/>
      <c r="ZR129" s="11"/>
      <c r="ZS129" s="11"/>
      <c r="ZT129" s="11"/>
      <c r="ZU129" s="11"/>
      <c r="ZV129" s="11"/>
      <c r="ZW129" s="11"/>
      <c r="ZX129" s="11"/>
      <c r="ZY129" s="11"/>
      <c r="ZZ129" s="11"/>
      <c r="AAA129" s="11"/>
      <c r="AAB129" s="11"/>
      <c r="AAC129" s="11"/>
      <c r="AAD129" s="11"/>
      <c r="AAE129" s="11"/>
      <c r="AAF129" s="11"/>
      <c r="AAG129" s="11"/>
      <c r="AAH129" s="11"/>
      <c r="AAI129" s="11"/>
      <c r="AAJ129" s="11"/>
      <c r="AAK129" s="11"/>
      <c r="AAL129" s="11"/>
      <c r="AAM129" s="11"/>
      <c r="AAN129" s="11"/>
      <c r="AAO129" s="11"/>
      <c r="AAP129" s="11"/>
      <c r="AAQ129" s="11"/>
      <c r="AAR129" s="11"/>
      <c r="AAS129" s="11"/>
      <c r="AAT129" s="11"/>
      <c r="AAU129" s="11"/>
      <c r="AAV129" s="11"/>
      <c r="AAW129" s="11"/>
      <c r="AAX129" s="11"/>
      <c r="AAY129" s="11"/>
      <c r="AAZ129" s="11"/>
      <c r="ABA129" s="11"/>
      <c r="ABB129" s="11"/>
      <c r="ABC129" s="11"/>
      <c r="ABD129" s="11"/>
      <c r="ABE129" s="11"/>
      <c r="ABF129" s="11"/>
      <c r="ABG129" s="11"/>
      <c r="ABH129" s="11"/>
      <c r="ABI129" s="11"/>
      <c r="ABJ129" s="11"/>
      <c r="ABK129" s="11"/>
      <c r="ABL129" s="11"/>
      <c r="ABM129" s="11"/>
      <c r="ABN129" s="11"/>
      <c r="ABO129" s="11"/>
      <c r="ABP129" s="11"/>
      <c r="ABQ129" s="11"/>
      <c r="ABR129" s="11"/>
      <c r="ABS129" s="11"/>
      <c r="ABT129" s="11"/>
      <c r="ABU129" s="11"/>
      <c r="ABV129" s="11"/>
      <c r="ABW129" s="11"/>
      <c r="ABX129" s="11"/>
      <c r="ABY129" s="11"/>
      <c r="ABZ129" s="11"/>
      <c r="ACA129" s="11"/>
      <c r="ACB129" s="11"/>
      <c r="ACC129" s="11"/>
      <c r="ACD129" s="11"/>
      <c r="ACE129" s="11"/>
      <c r="ACF129" s="11"/>
      <c r="ACG129" s="11"/>
      <c r="ACH129" s="11"/>
      <c r="ACI129" s="11"/>
      <c r="ACJ129" s="11"/>
      <c r="ACK129" s="11"/>
      <c r="ACL129" s="11"/>
      <c r="ACM129" s="11"/>
      <c r="ACN129" s="11"/>
      <c r="ACO129" s="11"/>
      <c r="ACP129" s="11"/>
      <c r="ACQ129" s="11"/>
      <c r="ACR129" s="11"/>
      <c r="ACS129" s="11"/>
      <c r="ACT129" s="11"/>
      <c r="ACU129" s="11"/>
      <c r="ACV129" s="11"/>
      <c r="ACW129" s="11"/>
      <c r="ACX129" s="11"/>
      <c r="ACY129" s="11"/>
      <c r="ACZ129" s="11"/>
      <c r="ADA129" s="11"/>
      <c r="ADB129" s="11"/>
      <c r="ADC129" s="11"/>
      <c r="ADD129" s="11"/>
      <c r="ADE129" s="11"/>
      <c r="ADF129" s="11"/>
      <c r="ADG129" s="11"/>
      <c r="ADH129" s="11"/>
      <c r="ADI129" s="11"/>
      <c r="ADJ129" s="11"/>
      <c r="ADK129" s="11"/>
      <c r="ADL129" s="11"/>
      <c r="ADM129" s="11"/>
      <c r="ADN129" s="11"/>
      <c r="ADO129" s="11"/>
      <c r="ADP129" s="11"/>
      <c r="ADQ129" s="11"/>
      <c r="ADR129" s="11"/>
      <c r="ADS129" s="11"/>
      <c r="ADT129" s="11"/>
      <c r="ADU129" s="11"/>
      <c r="ADV129" s="11"/>
      <c r="ADW129" s="11"/>
      <c r="ADX129" s="11"/>
      <c r="ADY129" s="11"/>
      <c r="ADZ129" s="11"/>
      <c r="AEA129" s="11"/>
      <c r="AEB129" s="11"/>
      <c r="AEC129" s="11"/>
      <c r="AED129" s="11"/>
      <c r="AEE129" s="11"/>
      <c r="AEF129" s="11"/>
      <c r="AEG129" s="11"/>
      <c r="AEH129" s="11"/>
      <c r="AEI129" s="11"/>
      <c r="AEJ129" s="11"/>
      <c r="AEK129" s="11"/>
      <c r="AEL129" s="11"/>
      <c r="AEM129" s="11"/>
      <c r="AEN129" s="11"/>
      <c r="AEO129" s="11"/>
      <c r="AEP129" s="11"/>
      <c r="AEQ129" s="11"/>
      <c r="AER129" s="11"/>
      <c r="AES129" s="11"/>
      <c r="AET129" s="11"/>
      <c r="AEU129" s="11"/>
      <c r="AEV129" s="11"/>
      <c r="AEW129" s="11"/>
      <c r="AEX129" s="11"/>
      <c r="AEY129" s="11"/>
      <c r="AEZ129" s="11"/>
      <c r="AFA129" s="11"/>
      <c r="AFB129" s="11"/>
      <c r="AFC129" s="11"/>
      <c r="AFD129" s="11"/>
      <c r="AFE129" s="11"/>
      <c r="AFF129" s="11"/>
      <c r="AFG129" s="11"/>
      <c r="AFH129" s="11"/>
      <c r="AFI129" s="11"/>
      <c r="AFJ129" s="11"/>
      <c r="AFK129" s="11"/>
      <c r="AFL129" s="11"/>
      <c r="AFM129" s="11"/>
      <c r="AFN129" s="11"/>
      <c r="AFO129" s="11"/>
      <c r="AFP129" s="11"/>
      <c r="AFQ129" s="11"/>
      <c r="AFR129" s="11"/>
      <c r="AFS129" s="11"/>
      <c r="AFT129" s="11"/>
      <c r="AFU129" s="11"/>
      <c r="AFV129" s="11"/>
      <c r="AFW129" s="11"/>
      <c r="AFX129" s="11"/>
      <c r="AFY129" s="11"/>
      <c r="AFZ129" s="11"/>
      <c r="AGA129" s="11"/>
      <c r="AGB129" s="11"/>
      <c r="AGC129" s="11"/>
      <c r="AGD129" s="11"/>
      <c r="AGE129" s="11"/>
      <c r="AGF129" s="11"/>
      <c r="AGG129" s="11"/>
      <c r="AGH129" s="11"/>
      <c r="AGI129" s="11"/>
      <c r="AGJ129" s="11"/>
      <c r="AGK129" s="11"/>
      <c r="AGL129" s="11"/>
      <c r="AGM129" s="11"/>
      <c r="AGN129" s="11"/>
      <c r="AGO129" s="11"/>
      <c r="AGP129" s="11"/>
      <c r="AGQ129" s="11"/>
      <c r="AGR129" s="11"/>
      <c r="AGS129" s="11"/>
      <c r="AGT129" s="11"/>
      <c r="AGU129" s="11"/>
      <c r="AGV129" s="11"/>
      <c r="AGW129" s="11"/>
      <c r="AGX129" s="11"/>
      <c r="AGY129" s="11"/>
      <c r="AGZ129" s="11"/>
      <c r="AHA129" s="11"/>
      <c r="AHB129" s="11"/>
      <c r="AHC129" s="11"/>
      <c r="AHD129" s="11"/>
      <c r="AHE129" s="11"/>
      <c r="AHF129" s="11"/>
      <c r="AHG129" s="11"/>
      <c r="AHH129" s="11"/>
      <c r="AHI129" s="11"/>
      <c r="AHJ129" s="11"/>
      <c r="AHK129" s="11"/>
      <c r="AHL129" s="11"/>
      <c r="AHM129" s="11"/>
      <c r="AHN129" s="11"/>
      <c r="AHO129" s="11"/>
      <c r="AHP129" s="11"/>
      <c r="AHQ129" s="11"/>
      <c r="AHR129" s="11"/>
      <c r="AHS129" s="11"/>
      <c r="AHT129" s="11"/>
      <c r="AHU129" s="11"/>
      <c r="AHV129" s="11"/>
      <c r="AHW129" s="11"/>
      <c r="AHX129" s="11"/>
      <c r="AHY129" s="11"/>
      <c r="AHZ129" s="11"/>
      <c r="AIA129" s="11"/>
      <c r="AIB129" s="11"/>
      <c r="AIC129" s="11"/>
      <c r="AID129" s="11"/>
      <c r="AIE129" s="11"/>
      <c r="AIF129" s="11"/>
      <c r="AIG129" s="11"/>
      <c r="AIH129" s="11"/>
      <c r="AII129" s="11"/>
      <c r="AIJ129" s="11"/>
      <c r="AIK129" s="11"/>
      <c r="AIL129" s="11"/>
      <c r="AIM129" s="11"/>
      <c r="AIN129" s="11"/>
      <c r="AIO129" s="11"/>
      <c r="AIP129" s="11"/>
      <c r="AIQ129" s="11"/>
      <c r="AIR129" s="11"/>
      <c r="AIS129" s="11"/>
      <c r="AIT129" s="11"/>
      <c r="AIU129" s="11"/>
      <c r="AIV129" s="11"/>
      <c r="AIW129" s="11"/>
      <c r="AIX129" s="11"/>
      <c r="AIY129" s="11"/>
      <c r="AIZ129" s="11"/>
      <c r="AJA129" s="11"/>
      <c r="AJB129" s="11"/>
      <c r="AJC129" s="11"/>
      <c r="AJD129" s="11"/>
      <c r="AJE129" s="11"/>
      <c r="AJF129" s="11"/>
      <c r="AJG129" s="11"/>
      <c r="AJH129" s="11"/>
      <c r="AJI129" s="11"/>
      <c r="AJJ129" s="11"/>
      <c r="AJK129" s="11"/>
      <c r="AJL129" s="11"/>
      <c r="AJM129" s="11"/>
      <c r="AJN129" s="11"/>
      <c r="AJO129" s="11"/>
      <c r="AJP129" s="11"/>
      <c r="AJQ129" s="11"/>
      <c r="AJR129" s="11"/>
      <c r="AJS129" s="11"/>
      <c r="AJT129" s="11"/>
      <c r="AJU129" s="11"/>
      <c r="AJV129" s="11"/>
      <c r="AJW129" s="11"/>
      <c r="AJX129" s="11"/>
      <c r="AJY129" s="11"/>
      <c r="AJZ129" s="11"/>
      <c r="AKA129" s="11"/>
      <c r="AKB129" s="11"/>
      <c r="AKC129" s="11"/>
      <c r="AKD129" s="11"/>
      <c r="AKE129" s="11"/>
      <c r="AKF129" s="11"/>
      <c r="AKG129" s="11"/>
      <c r="AKH129" s="11"/>
      <c r="AKI129" s="11"/>
      <c r="AKJ129" s="11"/>
      <c r="AKK129" s="11"/>
      <c r="AKL129" s="11"/>
      <c r="AKM129" s="11"/>
      <c r="AKN129" s="11"/>
      <c r="AKO129" s="11"/>
      <c r="AKP129" s="11"/>
      <c r="AKQ129" s="11"/>
      <c r="AKR129" s="11"/>
      <c r="AKS129" s="11"/>
      <c r="AKT129" s="11"/>
      <c r="AKU129" s="11"/>
      <c r="AKV129" s="11"/>
      <c r="AKW129" s="11"/>
      <c r="AKX129" s="11"/>
      <c r="AKY129" s="11"/>
      <c r="AKZ129" s="11"/>
      <c r="ALA129" s="11"/>
      <c r="ALB129" s="11"/>
      <c r="ALC129" s="11"/>
      <c r="ALD129" s="11"/>
      <c r="ALE129" s="11"/>
      <c r="ALF129" s="11"/>
      <c r="ALG129" s="11"/>
      <c r="ALH129" s="11"/>
      <c r="ALI129" s="11"/>
      <c r="ALJ129" s="11"/>
      <c r="ALK129" s="11"/>
      <c r="ALL129" s="11"/>
      <c r="ALM129" s="11"/>
      <c r="ALN129" s="11"/>
      <c r="ALO129" s="11"/>
      <c r="ALP129" s="11"/>
      <c r="ALQ129" s="11"/>
      <c r="ALR129" s="11"/>
      <c r="ALS129" s="11"/>
      <c r="ALT129" s="11"/>
      <c r="ALU129" s="11"/>
      <c r="ALV129" s="11"/>
      <c r="ALW129" s="11"/>
      <c r="ALX129" s="11"/>
      <c r="ALY129" s="11"/>
      <c r="ALZ129" s="11"/>
      <c r="AMA129" s="11"/>
      <c r="AMB129" s="11"/>
      <c r="AMC129" s="11"/>
      <c r="AMD129" s="11"/>
      <c r="AME129" s="11"/>
      <c r="AMF129" s="11"/>
      <c r="AMG129" s="11"/>
      <c r="AMH129" s="11"/>
      <c r="AMI129" s="11"/>
      <c r="AMJ129" s="11"/>
      <c r="AMK129" s="11"/>
      <c r="AML129" s="11"/>
      <c r="AMM129" s="11"/>
      <c r="AMN129" s="11"/>
      <c r="AMO129" s="11"/>
      <c r="AMP129" s="11"/>
      <c r="AMQ129" s="11"/>
      <c r="AMR129" s="11"/>
      <c r="AMS129" s="11"/>
      <c r="AMT129" s="11"/>
      <c r="AMU129" s="11"/>
      <c r="AMV129" s="11"/>
      <c r="AMW129" s="11"/>
      <c r="AMX129" s="11"/>
      <c r="AMY129" s="11"/>
      <c r="AMZ129" s="11"/>
      <c r="ANA129" s="11"/>
      <c r="ANB129" s="11"/>
      <c r="ANC129" s="11"/>
      <c r="AND129" s="11"/>
      <c r="ANE129" s="11"/>
      <c r="ANF129" s="11"/>
      <c r="ANG129" s="11"/>
      <c r="ANH129" s="11"/>
      <c r="ANI129" s="11"/>
      <c r="ANJ129" s="11"/>
      <c r="ANK129" s="11"/>
      <c r="ANL129" s="11"/>
      <c r="ANM129" s="11"/>
      <c r="ANN129" s="11"/>
      <c r="ANO129" s="11"/>
      <c r="ANP129" s="11"/>
      <c r="ANQ129" s="11"/>
      <c r="ANR129" s="11"/>
      <c r="ANS129" s="11"/>
      <c r="ANT129" s="11"/>
      <c r="ANU129" s="11"/>
      <c r="ANV129" s="11"/>
      <c r="ANW129" s="11"/>
      <c r="ANX129" s="11"/>
      <c r="ANY129" s="11"/>
      <c r="ANZ129" s="11"/>
      <c r="AOA129" s="11"/>
      <c r="AOB129" s="11"/>
      <c r="AOC129" s="11"/>
      <c r="AOD129" s="11"/>
      <c r="AOE129" s="11"/>
      <c r="AOF129" s="11"/>
      <c r="AOG129" s="11"/>
      <c r="AOH129" s="11"/>
      <c r="AOI129" s="11"/>
      <c r="AOJ129" s="11"/>
      <c r="AOK129" s="11"/>
      <c r="AOL129" s="11"/>
      <c r="AOM129" s="11"/>
      <c r="AON129" s="11"/>
      <c r="AOO129" s="11"/>
      <c r="AOP129" s="11"/>
      <c r="AOQ129" s="11"/>
      <c r="AOR129" s="11"/>
      <c r="AOS129" s="11"/>
      <c r="AOT129" s="11"/>
      <c r="AOU129" s="11"/>
      <c r="AOV129" s="11"/>
      <c r="AOW129" s="11"/>
      <c r="AOX129" s="11"/>
      <c r="AOY129" s="11"/>
      <c r="AOZ129" s="11"/>
      <c r="APA129" s="11"/>
      <c r="APB129" s="11"/>
      <c r="APC129" s="11"/>
      <c r="APD129" s="11"/>
      <c r="APE129" s="11"/>
      <c r="APF129" s="11"/>
      <c r="APG129" s="11"/>
      <c r="APH129" s="11"/>
      <c r="API129" s="11"/>
      <c r="APJ129" s="11"/>
      <c r="APK129" s="11"/>
      <c r="APL129" s="11"/>
      <c r="APM129" s="11"/>
      <c r="APN129" s="11"/>
      <c r="APO129" s="11"/>
      <c r="APP129" s="11"/>
      <c r="APQ129" s="11"/>
      <c r="APR129" s="11"/>
      <c r="APS129" s="11"/>
      <c r="APT129" s="11"/>
      <c r="APU129" s="11"/>
      <c r="APV129" s="11"/>
      <c r="APW129" s="11"/>
      <c r="APX129" s="11"/>
      <c r="APY129" s="11"/>
      <c r="APZ129" s="11"/>
      <c r="AQA129" s="11"/>
      <c r="AQB129" s="11"/>
      <c r="AQC129" s="11"/>
      <c r="AQD129" s="11"/>
      <c r="AQE129" s="11"/>
      <c r="AQF129" s="11"/>
      <c r="AQG129" s="11"/>
      <c r="AQH129" s="11"/>
      <c r="AQI129" s="11"/>
      <c r="AQJ129" s="11"/>
      <c r="AQK129" s="11"/>
      <c r="AQL129" s="11"/>
      <c r="AQM129" s="11"/>
      <c r="AQN129" s="11"/>
      <c r="AQO129" s="11"/>
      <c r="AQP129" s="11"/>
      <c r="AQQ129" s="11"/>
      <c r="AQR129" s="11"/>
      <c r="AQS129" s="11"/>
      <c r="AQT129" s="11"/>
      <c r="AQU129" s="11"/>
      <c r="AQV129" s="11"/>
      <c r="AQW129" s="11"/>
      <c r="AQX129" s="11"/>
      <c r="AQY129" s="11"/>
      <c r="AQZ129" s="11"/>
      <c r="ARA129" s="11"/>
      <c r="ARB129" s="11"/>
      <c r="ARC129" s="11"/>
      <c r="ARD129" s="11"/>
      <c r="ARE129" s="11"/>
      <c r="ARF129" s="11"/>
      <c r="ARG129" s="11"/>
      <c r="ARH129" s="11"/>
      <c r="ARI129" s="11"/>
      <c r="ARJ129" s="11"/>
      <c r="ARK129" s="11"/>
      <c r="ARL129" s="11"/>
      <c r="ARM129" s="11"/>
      <c r="ARN129" s="11"/>
      <c r="ARO129" s="11"/>
      <c r="ARP129" s="11"/>
      <c r="ARQ129" s="11"/>
      <c r="ARR129" s="11"/>
      <c r="ARS129" s="11"/>
      <c r="ART129" s="11"/>
      <c r="ARU129" s="11"/>
      <c r="ARV129" s="11"/>
      <c r="ARW129" s="11"/>
      <c r="ARX129" s="11"/>
      <c r="ARY129" s="11"/>
      <c r="ARZ129" s="11"/>
      <c r="ASA129" s="11"/>
      <c r="ASB129" s="11"/>
      <c r="ASC129" s="11"/>
      <c r="ASD129" s="11"/>
      <c r="ASE129" s="11"/>
      <c r="ASF129" s="11"/>
      <c r="ASG129" s="11"/>
      <c r="ASH129" s="11"/>
      <c r="ASI129" s="11"/>
      <c r="ASJ129" s="11"/>
      <c r="ASK129" s="11"/>
      <c r="ASL129" s="11"/>
      <c r="ASM129" s="11"/>
      <c r="ASN129" s="11"/>
      <c r="ASO129" s="11"/>
      <c r="ASP129" s="11"/>
      <c r="ASQ129" s="11"/>
      <c r="ASR129" s="11"/>
      <c r="ASS129" s="11"/>
      <c r="AST129" s="11"/>
      <c r="ASU129" s="11"/>
      <c r="ASV129" s="11"/>
      <c r="ASW129" s="11"/>
      <c r="ASX129" s="11"/>
      <c r="ASY129" s="11"/>
      <c r="ASZ129" s="11"/>
      <c r="ATA129" s="11"/>
      <c r="ATB129" s="11"/>
      <c r="ATC129" s="11"/>
      <c r="ATD129" s="11"/>
      <c r="ATE129" s="11"/>
      <c r="ATF129" s="11"/>
      <c r="ATG129" s="11"/>
      <c r="ATH129" s="11"/>
      <c r="ATI129" s="11"/>
      <c r="ATJ129" s="11"/>
      <c r="ATK129" s="11"/>
      <c r="ATL129" s="11"/>
      <c r="ATM129" s="11"/>
      <c r="ATN129" s="11"/>
      <c r="ATO129" s="11"/>
      <c r="ATP129" s="11"/>
      <c r="ATQ129" s="11"/>
      <c r="ATR129" s="11"/>
      <c r="ATS129" s="11"/>
      <c r="ATT129" s="11"/>
      <c r="ATU129" s="11"/>
      <c r="ATV129" s="11"/>
      <c r="ATW129" s="11"/>
      <c r="ATX129" s="11"/>
      <c r="ATY129" s="11"/>
      <c r="ATZ129" s="11"/>
      <c r="AUA129" s="11"/>
      <c r="AUB129" s="11"/>
      <c r="AUC129" s="11"/>
      <c r="AUD129" s="11"/>
      <c r="AUE129" s="11"/>
      <c r="AUF129" s="11"/>
      <c r="AUG129" s="11"/>
      <c r="AUH129" s="11"/>
      <c r="AUI129" s="11"/>
      <c r="AUJ129" s="11"/>
      <c r="AUK129" s="11"/>
      <c r="AUL129" s="11"/>
      <c r="AUM129" s="11"/>
      <c r="AUN129" s="11"/>
      <c r="AUO129" s="11"/>
      <c r="AUP129" s="11"/>
      <c r="AUQ129" s="11"/>
      <c r="AUR129" s="11"/>
      <c r="AUS129" s="11"/>
      <c r="AUT129" s="11"/>
      <c r="AUU129" s="11"/>
      <c r="AUV129" s="11"/>
      <c r="AUW129" s="11"/>
      <c r="AUX129" s="11"/>
      <c r="AUY129" s="11"/>
      <c r="AUZ129" s="11"/>
      <c r="AVA129" s="11"/>
      <c r="AVB129" s="11"/>
      <c r="AVC129" s="11"/>
      <c r="AVD129" s="11"/>
      <c r="AVE129" s="11"/>
      <c r="AVF129" s="11"/>
      <c r="AVG129" s="11"/>
      <c r="AVH129" s="11"/>
      <c r="AVI129" s="11"/>
      <c r="AVJ129" s="11"/>
      <c r="AVK129" s="11"/>
      <c r="AVL129" s="11"/>
      <c r="AVM129" s="11"/>
      <c r="AVN129" s="11"/>
      <c r="AVO129" s="11"/>
      <c r="AVP129" s="11"/>
      <c r="AVQ129" s="11"/>
      <c r="AVR129" s="11"/>
      <c r="AVS129" s="11"/>
      <c r="AVT129" s="11"/>
      <c r="AVU129" s="11"/>
      <c r="AVV129" s="11"/>
      <c r="AVW129" s="11"/>
      <c r="AVX129" s="11"/>
      <c r="AVY129" s="11"/>
      <c r="AVZ129" s="11"/>
      <c r="AWA129" s="11"/>
      <c r="AWB129" s="11"/>
      <c r="AWC129" s="11"/>
      <c r="AWD129" s="11"/>
      <c r="AWE129" s="11"/>
      <c r="AWF129" s="11"/>
      <c r="AWG129" s="11"/>
      <c r="AWH129" s="11"/>
      <c r="AWI129" s="11"/>
      <c r="AWJ129" s="11"/>
      <c r="AWK129" s="11"/>
      <c r="AWL129" s="11"/>
      <c r="AWM129" s="11"/>
      <c r="AWN129" s="11"/>
      <c r="AWO129" s="11"/>
      <c r="AWP129" s="11"/>
      <c r="AWQ129" s="11"/>
      <c r="AWR129" s="11"/>
      <c r="AWS129" s="11"/>
      <c r="AWT129" s="11"/>
      <c r="AWU129" s="11"/>
      <c r="AWV129" s="11"/>
      <c r="AWW129" s="11"/>
      <c r="AWX129" s="11"/>
      <c r="AWY129" s="11"/>
      <c r="AWZ129" s="11"/>
      <c r="AXA129" s="11"/>
      <c r="AXB129" s="11"/>
      <c r="AXC129" s="11"/>
      <c r="AXD129" s="11"/>
      <c r="AXE129" s="11"/>
      <c r="AXF129" s="11"/>
      <c r="AXG129" s="11"/>
      <c r="AXH129" s="11"/>
      <c r="AXI129" s="11"/>
      <c r="AXJ129" s="11"/>
      <c r="AXK129" s="11"/>
      <c r="AXL129" s="11"/>
      <c r="AXM129" s="11"/>
      <c r="AXN129" s="11"/>
      <c r="AXO129" s="11"/>
      <c r="AXP129" s="11"/>
      <c r="AXQ129" s="11"/>
      <c r="AXR129" s="11"/>
      <c r="AXS129" s="11"/>
      <c r="AXT129" s="11"/>
      <c r="AXU129" s="11"/>
      <c r="AXV129" s="11"/>
      <c r="AXW129" s="11"/>
      <c r="AXX129" s="11"/>
      <c r="AXY129" s="11"/>
      <c r="AXZ129" s="11"/>
      <c r="AYA129" s="11"/>
      <c r="AYB129" s="11"/>
      <c r="AYC129" s="11"/>
      <c r="AYD129" s="11"/>
      <c r="AYE129" s="11"/>
      <c r="AYF129" s="11"/>
      <c r="AYG129" s="11"/>
      <c r="AYH129" s="11"/>
      <c r="AYI129" s="11"/>
      <c r="AYJ129" s="11"/>
      <c r="AYK129" s="11"/>
      <c r="AYL129" s="11"/>
      <c r="AYM129" s="11"/>
      <c r="AYN129" s="11"/>
      <c r="AYO129" s="11"/>
      <c r="AYP129" s="11"/>
      <c r="AYQ129" s="11"/>
      <c r="AYR129" s="11"/>
      <c r="AYS129" s="11"/>
      <c r="AYT129" s="11"/>
      <c r="AYU129" s="11"/>
      <c r="AYV129" s="11"/>
      <c r="AYW129" s="11"/>
      <c r="AYX129" s="11"/>
      <c r="AYY129" s="11"/>
      <c r="AYZ129" s="11"/>
      <c r="AZA129" s="11"/>
      <c r="AZB129" s="11"/>
      <c r="AZC129" s="11"/>
      <c r="AZD129" s="11"/>
      <c r="AZE129" s="11"/>
      <c r="AZF129" s="11"/>
      <c r="AZG129" s="11"/>
      <c r="AZH129" s="11"/>
      <c r="AZI129" s="11"/>
      <c r="AZJ129" s="11"/>
      <c r="AZK129" s="11"/>
      <c r="AZL129" s="11"/>
      <c r="AZM129" s="11"/>
      <c r="AZN129" s="11"/>
      <c r="AZO129" s="11"/>
      <c r="AZP129" s="11"/>
      <c r="AZQ129" s="11"/>
      <c r="AZR129" s="11"/>
      <c r="AZS129" s="11"/>
      <c r="AZT129" s="11"/>
      <c r="AZU129" s="11"/>
      <c r="AZV129" s="11"/>
      <c r="AZW129" s="11"/>
      <c r="AZX129" s="11"/>
      <c r="AZY129" s="11"/>
      <c r="AZZ129" s="11"/>
      <c r="BAA129" s="11"/>
      <c r="BAB129" s="11"/>
      <c r="BAC129" s="11"/>
      <c r="BAD129" s="11"/>
      <c r="BAE129" s="11"/>
      <c r="BAF129" s="11"/>
      <c r="BAG129" s="11"/>
      <c r="BAH129" s="11"/>
      <c r="BAI129" s="11"/>
      <c r="BAJ129" s="11"/>
      <c r="BAK129" s="11"/>
      <c r="BAL129" s="11"/>
      <c r="BAM129" s="11"/>
      <c r="BAN129" s="11"/>
      <c r="BAO129" s="11"/>
      <c r="BAP129" s="11"/>
      <c r="BAQ129" s="11"/>
      <c r="BAR129" s="11"/>
      <c r="BAS129" s="11"/>
      <c r="BAT129" s="11"/>
      <c r="BAU129" s="11"/>
      <c r="BAV129" s="11"/>
      <c r="BAW129" s="11"/>
      <c r="BAX129" s="11"/>
      <c r="BAY129" s="11"/>
      <c r="BAZ129" s="11"/>
      <c r="BBA129" s="11"/>
      <c r="BBB129" s="11"/>
      <c r="BBC129" s="11"/>
      <c r="BBD129" s="11"/>
      <c r="BBE129" s="11"/>
      <c r="BBF129" s="11"/>
      <c r="BBG129" s="11"/>
      <c r="BBH129" s="11"/>
      <c r="BBI129" s="11"/>
      <c r="BBJ129" s="11"/>
      <c r="BBK129" s="11"/>
      <c r="BBL129" s="11"/>
      <c r="BBM129" s="11"/>
      <c r="BBN129" s="11"/>
      <c r="BBO129" s="11"/>
      <c r="BBP129" s="11"/>
      <c r="BBQ129" s="11"/>
      <c r="BBR129" s="11"/>
      <c r="BBS129" s="11"/>
      <c r="BBT129" s="11"/>
      <c r="BBU129" s="11"/>
      <c r="BBV129" s="11"/>
      <c r="BBW129" s="11"/>
      <c r="BBX129" s="11"/>
      <c r="BBY129" s="11"/>
      <c r="BBZ129" s="11"/>
      <c r="BCA129" s="11"/>
      <c r="BCB129" s="11"/>
      <c r="BCC129" s="11"/>
      <c r="BCD129" s="11"/>
      <c r="BCE129" s="11"/>
      <c r="BCF129" s="11"/>
      <c r="BCG129" s="11"/>
      <c r="BCH129" s="11"/>
      <c r="BCI129" s="11"/>
      <c r="BCJ129" s="11"/>
      <c r="BCK129" s="11"/>
      <c r="BCL129" s="11"/>
      <c r="BCM129" s="11"/>
      <c r="BCN129" s="11"/>
      <c r="BCO129" s="11"/>
      <c r="BCP129" s="11"/>
      <c r="BCQ129" s="11"/>
      <c r="BCR129" s="11"/>
      <c r="BCS129" s="11"/>
      <c r="BCT129" s="11"/>
      <c r="BCU129" s="11"/>
      <c r="BCV129" s="11"/>
      <c r="BCW129" s="11"/>
      <c r="BCX129" s="11"/>
      <c r="BCY129" s="11"/>
      <c r="BCZ129" s="11"/>
      <c r="BDA129" s="11"/>
      <c r="BDB129" s="11"/>
      <c r="BDC129" s="11"/>
      <c r="BDD129" s="11"/>
      <c r="BDE129" s="11"/>
      <c r="BDF129" s="11"/>
      <c r="BDG129" s="11"/>
      <c r="BDH129" s="11"/>
      <c r="BDI129" s="11"/>
      <c r="BDJ129" s="11"/>
      <c r="BDK129" s="11"/>
      <c r="BDL129" s="11"/>
      <c r="BDM129" s="11"/>
      <c r="BDN129" s="11"/>
      <c r="BDO129" s="11"/>
      <c r="BDP129" s="11"/>
      <c r="BDQ129" s="11"/>
      <c r="BDR129" s="11"/>
      <c r="BDS129" s="11"/>
      <c r="BDT129" s="11"/>
      <c r="BDU129" s="11"/>
      <c r="BDV129" s="11"/>
      <c r="BDW129" s="11"/>
      <c r="BDX129" s="11"/>
      <c r="BDY129" s="11"/>
      <c r="BDZ129" s="11"/>
      <c r="BEA129" s="11"/>
      <c r="BEB129" s="11"/>
      <c r="BEC129" s="11"/>
      <c r="BED129" s="11"/>
      <c r="BEE129" s="11"/>
      <c r="BEF129" s="11"/>
      <c r="BEG129" s="11"/>
      <c r="BEH129" s="11"/>
      <c r="BEI129" s="11"/>
      <c r="BEJ129" s="11"/>
      <c r="BEK129" s="11"/>
      <c r="BEL129" s="11"/>
      <c r="BEM129" s="11"/>
      <c r="BEN129" s="11"/>
      <c r="BEO129" s="11"/>
      <c r="BEP129" s="11"/>
      <c r="BEQ129" s="11"/>
      <c r="BER129" s="11"/>
      <c r="BES129" s="11"/>
      <c r="BET129" s="11"/>
      <c r="BEU129" s="11"/>
      <c r="BEV129" s="11"/>
      <c r="BEW129" s="11"/>
      <c r="BEX129" s="11"/>
      <c r="BEY129" s="11"/>
      <c r="BEZ129" s="11"/>
      <c r="BFA129" s="11"/>
      <c r="BFB129" s="11"/>
      <c r="BFC129" s="11"/>
      <c r="BFD129" s="11"/>
      <c r="BFE129" s="11"/>
      <c r="BFF129" s="11"/>
      <c r="BFG129" s="11"/>
      <c r="BFH129" s="11"/>
      <c r="BFI129" s="11"/>
      <c r="BFJ129" s="11"/>
      <c r="BFK129" s="11"/>
      <c r="BFL129" s="11"/>
      <c r="BFM129" s="11"/>
      <c r="BFN129" s="11"/>
      <c r="BFO129" s="11"/>
      <c r="BFP129" s="11"/>
      <c r="BFQ129" s="11"/>
      <c r="BFR129" s="11"/>
      <c r="BFS129" s="11"/>
      <c r="BFT129" s="11"/>
      <c r="BFU129" s="11"/>
      <c r="BFV129" s="11"/>
      <c r="BFW129" s="11"/>
      <c r="BFX129" s="11"/>
      <c r="BFY129" s="11"/>
      <c r="BFZ129" s="11"/>
      <c r="BGA129" s="11"/>
      <c r="BGB129" s="11"/>
      <c r="BGC129" s="11"/>
      <c r="BGD129" s="11"/>
      <c r="BGE129" s="11"/>
      <c r="BGF129" s="11"/>
      <c r="BGG129" s="11"/>
      <c r="BGH129" s="11"/>
      <c r="BGI129" s="11"/>
      <c r="BGJ129" s="11"/>
      <c r="BGK129" s="11"/>
      <c r="BGL129" s="11"/>
      <c r="BGM129" s="11"/>
      <c r="BGN129" s="11"/>
      <c r="BGO129" s="11"/>
      <c r="BGP129" s="11"/>
      <c r="BGQ129" s="11"/>
      <c r="BGR129" s="11"/>
      <c r="BGS129" s="11"/>
      <c r="BGT129" s="11"/>
      <c r="BGU129" s="11"/>
      <c r="BGV129" s="11"/>
      <c r="BGW129" s="11"/>
      <c r="BGX129" s="11"/>
      <c r="BGY129" s="11"/>
      <c r="BGZ129" s="11"/>
    </row>
    <row r="130" spans="1:1560" s="23" customFormat="1" ht="42.75" customHeight="1">
      <c r="A130" s="165" t="s">
        <v>202</v>
      </c>
      <c r="B130" s="53"/>
      <c r="C130" s="314"/>
      <c r="D130" s="325"/>
      <c r="E130" s="197">
        <v>43101</v>
      </c>
      <c r="F130" s="197">
        <v>43465</v>
      </c>
      <c r="G130" s="93" t="s">
        <v>115</v>
      </c>
      <c r="H130" s="117"/>
      <c r="I130" s="117"/>
      <c r="J130" s="104">
        <v>11080212</v>
      </c>
      <c r="K130" s="124"/>
      <c r="L130" s="117"/>
      <c r="M130" s="117"/>
      <c r="N130" s="104">
        <v>11078602</v>
      </c>
      <c r="O130" s="117"/>
      <c r="P130" s="117"/>
      <c r="Q130" s="117"/>
      <c r="R130" s="104">
        <v>11078602</v>
      </c>
      <c r="S130" s="117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  <c r="IW130" s="11"/>
      <c r="IX130" s="11"/>
      <c r="IY130" s="11"/>
      <c r="IZ130" s="11"/>
      <c r="JA130" s="11"/>
      <c r="JB130" s="11"/>
      <c r="JC130" s="11"/>
      <c r="JD130" s="11"/>
      <c r="JE130" s="11"/>
      <c r="JF130" s="11"/>
      <c r="JG130" s="11"/>
      <c r="JH130" s="11"/>
      <c r="JI130" s="11"/>
      <c r="JJ130" s="11"/>
      <c r="JK130" s="11"/>
      <c r="JL130" s="11"/>
      <c r="JM130" s="11"/>
      <c r="JN130" s="11"/>
      <c r="JO130" s="11"/>
      <c r="JP130" s="11"/>
      <c r="JQ130" s="11"/>
      <c r="JR130" s="11"/>
      <c r="JS130" s="11"/>
      <c r="JT130" s="11"/>
      <c r="JU130" s="11"/>
      <c r="JV130" s="11"/>
      <c r="JW130" s="11"/>
      <c r="JX130" s="11"/>
      <c r="JY130" s="11"/>
      <c r="JZ130" s="11"/>
      <c r="KA130" s="11"/>
      <c r="KB130" s="11"/>
      <c r="KC130" s="11"/>
      <c r="KD130" s="11"/>
      <c r="KE130" s="11"/>
      <c r="KF130" s="11"/>
      <c r="KG130" s="11"/>
      <c r="KH130" s="11"/>
      <c r="KI130" s="11"/>
      <c r="KJ130" s="11"/>
      <c r="KK130" s="11"/>
      <c r="KL130" s="11"/>
      <c r="KM130" s="11"/>
      <c r="KN130" s="11"/>
      <c r="KO130" s="11"/>
      <c r="KP130" s="11"/>
      <c r="KQ130" s="11"/>
      <c r="KR130" s="11"/>
      <c r="KS130" s="11"/>
      <c r="KT130" s="11"/>
      <c r="KU130" s="11"/>
      <c r="KV130" s="11"/>
      <c r="KW130" s="11"/>
      <c r="KX130" s="11"/>
      <c r="KY130" s="11"/>
      <c r="KZ130" s="11"/>
      <c r="LA130" s="11"/>
      <c r="LB130" s="11"/>
      <c r="LC130" s="11"/>
      <c r="LD130" s="11"/>
      <c r="LE130" s="11"/>
      <c r="LF130" s="11"/>
      <c r="LG130" s="11"/>
      <c r="LH130" s="11"/>
      <c r="LI130" s="11"/>
      <c r="LJ130" s="11"/>
      <c r="LK130" s="11"/>
      <c r="LL130" s="11"/>
      <c r="LM130" s="11"/>
      <c r="LN130" s="11"/>
      <c r="LO130" s="11"/>
      <c r="LP130" s="11"/>
      <c r="LQ130" s="11"/>
      <c r="LR130" s="11"/>
      <c r="LS130" s="11"/>
      <c r="LT130" s="11"/>
      <c r="LU130" s="11"/>
      <c r="LV130" s="11"/>
      <c r="LW130" s="11"/>
      <c r="LX130" s="11"/>
      <c r="LY130" s="11"/>
      <c r="LZ130" s="11"/>
      <c r="MA130" s="11"/>
      <c r="MB130" s="11"/>
      <c r="MC130" s="11"/>
      <c r="MD130" s="11"/>
      <c r="ME130" s="11"/>
      <c r="MF130" s="11"/>
      <c r="MG130" s="11"/>
      <c r="MH130" s="11"/>
      <c r="MI130" s="11"/>
      <c r="MJ130" s="11"/>
      <c r="MK130" s="11"/>
      <c r="ML130" s="11"/>
      <c r="MM130" s="11"/>
      <c r="MN130" s="11"/>
      <c r="MO130" s="11"/>
      <c r="MP130" s="11"/>
      <c r="MQ130" s="11"/>
      <c r="MR130" s="11"/>
      <c r="MS130" s="11"/>
      <c r="MT130" s="11"/>
      <c r="MU130" s="11"/>
      <c r="MV130" s="11"/>
      <c r="MW130" s="11"/>
      <c r="MX130" s="11"/>
      <c r="MY130" s="11"/>
      <c r="MZ130" s="11"/>
      <c r="NA130" s="11"/>
      <c r="NB130" s="11"/>
      <c r="NC130" s="11"/>
      <c r="ND130" s="11"/>
      <c r="NE130" s="11"/>
      <c r="NF130" s="11"/>
      <c r="NG130" s="11"/>
      <c r="NH130" s="11"/>
      <c r="NI130" s="11"/>
      <c r="NJ130" s="11"/>
      <c r="NK130" s="11"/>
      <c r="NL130" s="11"/>
      <c r="NM130" s="11"/>
      <c r="NN130" s="11"/>
      <c r="NO130" s="11"/>
      <c r="NP130" s="11"/>
      <c r="NQ130" s="11"/>
      <c r="NR130" s="11"/>
      <c r="NS130" s="11"/>
      <c r="NT130" s="11"/>
      <c r="NU130" s="11"/>
      <c r="NV130" s="11"/>
      <c r="NW130" s="11"/>
      <c r="NX130" s="11"/>
      <c r="NY130" s="11"/>
      <c r="NZ130" s="11"/>
      <c r="OA130" s="11"/>
      <c r="OB130" s="11"/>
      <c r="OC130" s="11"/>
      <c r="OD130" s="11"/>
      <c r="OE130" s="11"/>
      <c r="OF130" s="11"/>
      <c r="OG130" s="11"/>
      <c r="OH130" s="11"/>
      <c r="OI130" s="11"/>
      <c r="OJ130" s="11"/>
      <c r="OK130" s="11"/>
      <c r="OL130" s="11"/>
      <c r="OM130" s="11"/>
      <c r="ON130" s="11"/>
      <c r="OO130" s="11"/>
      <c r="OP130" s="11"/>
      <c r="OQ130" s="11"/>
      <c r="OR130" s="11"/>
      <c r="OS130" s="11"/>
      <c r="OT130" s="11"/>
      <c r="OU130" s="11"/>
      <c r="OV130" s="11"/>
      <c r="OW130" s="11"/>
      <c r="OX130" s="11"/>
      <c r="OY130" s="11"/>
      <c r="OZ130" s="11"/>
      <c r="PA130" s="11"/>
      <c r="PB130" s="11"/>
      <c r="PC130" s="11"/>
      <c r="PD130" s="11"/>
      <c r="PE130" s="11"/>
      <c r="PF130" s="11"/>
      <c r="PG130" s="11"/>
      <c r="PH130" s="11"/>
      <c r="PI130" s="11"/>
      <c r="PJ130" s="11"/>
      <c r="PK130" s="11"/>
      <c r="PL130" s="11"/>
      <c r="PM130" s="11"/>
      <c r="PN130" s="11"/>
      <c r="PO130" s="11"/>
      <c r="PP130" s="11"/>
      <c r="PQ130" s="11"/>
      <c r="PR130" s="11"/>
      <c r="PS130" s="11"/>
      <c r="PT130" s="11"/>
      <c r="PU130" s="11"/>
      <c r="PV130" s="11"/>
      <c r="PW130" s="11"/>
      <c r="PX130" s="11"/>
      <c r="PY130" s="11"/>
      <c r="PZ130" s="11"/>
      <c r="QA130" s="11"/>
      <c r="QB130" s="11"/>
      <c r="QC130" s="11"/>
      <c r="QD130" s="11"/>
      <c r="QE130" s="11"/>
      <c r="QF130" s="11"/>
      <c r="QG130" s="11"/>
      <c r="QH130" s="11"/>
      <c r="QI130" s="11"/>
      <c r="QJ130" s="11"/>
      <c r="QK130" s="11"/>
      <c r="QL130" s="11"/>
      <c r="QM130" s="11"/>
      <c r="QN130" s="11"/>
      <c r="QO130" s="11"/>
      <c r="QP130" s="11"/>
      <c r="QQ130" s="11"/>
      <c r="QR130" s="11"/>
      <c r="QS130" s="11"/>
      <c r="QT130" s="11"/>
      <c r="QU130" s="11"/>
      <c r="QV130" s="11"/>
      <c r="QW130" s="11"/>
      <c r="QX130" s="11"/>
      <c r="QY130" s="11"/>
      <c r="QZ130" s="11"/>
      <c r="RA130" s="11"/>
      <c r="RB130" s="11"/>
      <c r="RC130" s="11"/>
      <c r="RD130" s="11"/>
      <c r="RE130" s="11"/>
      <c r="RF130" s="11"/>
      <c r="RG130" s="11"/>
      <c r="RH130" s="11"/>
      <c r="RI130" s="11"/>
      <c r="RJ130" s="11"/>
      <c r="RK130" s="11"/>
      <c r="RL130" s="11"/>
      <c r="RM130" s="11"/>
      <c r="RN130" s="11"/>
      <c r="RO130" s="11"/>
      <c r="RP130" s="11"/>
      <c r="RQ130" s="11"/>
      <c r="RR130" s="11"/>
      <c r="RS130" s="11"/>
      <c r="RT130" s="11"/>
      <c r="RU130" s="11"/>
      <c r="RV130" s="11"/>
      <c r="RW130" s="11"/>
      <c r="RX130" s="11"/>
      <c r="RY130" s="11"/>
      <c r="RZ130" s="11"/>
      <c r="SA130" s="11"/>
      <c r="SB130" s="11"/>
      <c r="SC130" s="11"/>
      <c r="SD130" s="11"/>
      <c r="SE130" s="11"/>
      <c r="SF130" s="11"/>
      <c r="SG130" s="11"/>
      <c r="SH130" s="11"/>
      <c r="SI130" s="11"/>
      <c r="SJ130" s="11"/>
      <c r="SK130" s="11"/>
      <c r="SL130" s="11"/>
      <c r="SM130" s="11"/>
      <c r="SN130" s="11"/>
      <c r="SO130" s="11"/>
      <c r="SP130" s="11"/>
      <c r="SQ130" s="11"/>
      <c r="SR130" s="11"/>
      <c r="SS130" s="11"/>
      <c r="ST130" s="11"/>
      <c r="SU130" s="11"/>
      <c r="SV130" s="11"/>
      <c r="SW130" s="11"/>
      <c r="SX130" s="11"/>
      <c r="SY130" s="11"/>
      <c r="SZ130" s="11"/>
      <c r="TA130" s="11"/>
      <c r="TB130" s="11"/>
      <c r="TC130" s="11"/>
      <c r="TD130" s="11"/>
      <c r="TE130" s="11"/>
      <c r="TF130" s="11"/>
      <c r="TG130" s="11"/>
      <c r="TH130" s="11"/>
      <c r="TI130" s="11"/>
      <c r="TJ130" s="11"/>
      <c r="TK130" s="11"/>
      <c r="TL130" s="11"/>
      <c r="TM130" s="11"/>
      <c r="TN130" s="11"/>
      <c r="TO130" s="11"/>
      <c r="TP130" s="11"/>
      <c r="TQ130" s="11"/>
      <c r="TR130" s="11"/>
      <c r="TS130" s="11"/>
      <c r="TT130" s="11"/>
      <c r="TU130" s="11"/>
      <c r="TV130" s="11"/>
      <c r="TW130" s="11"/>
      <c r="TX130" s="11"/>
      <c r="TY130" s="11"/>
      <c r="TZ130" s="11"/>
      <c r="UA130" s="11"/>
      <c r="UB130" s="11"/>
      <c r="UC130" s="11"/>
      <c r="UD130" s="11"/>
      <c r="UE130" s="11"/>
      <c r="UF130" s="11"/>
      <c r="UG130" s="11"/>
      <c r="UH130" s="11"/>
      <c r="UI130" s="11"/>
      <c r="UJ130" s="11"/>
      <c r="UK130" s="11"/>
      <c r="UL130" s="11"/>
      <c r="UM130" s="11"/>
      <c r="UN130" s="11"/>
      <c r="UO130" s="11"/>
      <c r="UP130" s="11"/>
      <c r="UQ130" s="11"/>
      <c r="UR130" s="11"/>
      <c r="US130" s="11"/>
      <c r="UT130" s="11"/>
      <c r="UU130" s="11"/>
      <c r="UV130" s="11"/>
      <c r="UW130" s="11"/>
      <c r="UX130" s="11"/>
      <c r="UY130" s="11"/>
      <c r="UZ130" s="11"/>
      <c r="VA130" s="11"/>
      <c r="VB130" s="11"/>
      <c r="VC130" s="11"/>
      <c r="VD130" s="11"/>
      <c r="VE130" s="11"/>
      <c r="VF130" s="11"/>
      <c r="VG130" s="11"/>
      <c r="VH130" s="11"/>
      <c r="VI130" s="11"/>
      <c r="VJ130" s="11"/>
      <c r="VK130" s="11"/>
      <c r="VL130" s="11"/>
      <c r="VM130" s="11"/>
      <c r="VN130" s="11"/>
      <c r="VO130" s="11"/>
      <c r="VP130" s="11"/>
      <c r="VQ130" s="11"/>
      <c r="VR130" s="11"/>
      <c r="VS130" s="11"/>
      <c r="VT130" s="11"/>
      <c r="VU130" s="11"/>
      <c r="VV130" s="11"/>
      <c r="VW130" s="11"/>
      <c r="VX130" s="11"/>
      <c r="VY130" s="11"/>
      <c r="VZ130" s="11"/>
      <c r="WA130" s="11"/>
      <c r="WB130" s="11"/>
      <c r="WC130" s="11"/>
      <c r="WD130" s="11"/>
      <c r="WE130" s="11"/>
      <c r="WF130" s="11"/>
      <c r="WG130" s="11"/>
      <c r="WH130" s="11"/>
      <c r="WI130" s="11"/>
      <c r="WJ130" s="11"/>
      <c r="WK130" s="11"/>
      <c r="WL130" s="11"/>
      <c r="WM130" s="11"/>
      <c r="WN130" s="11"/>
      <c r="WO130" s="11"/>
      <c r="WP130" s="11"/>
      <c r="WQ130" s="11"/>
      <c r="WR130" s="11"/>
      <c r="WS130" s="11"/>
      <c r="WT130" s="11"/>
      <c r="WU130" s="11"/>
      <c r="WV130" s="11"/>
      <c r="WW130" s="11"/>
      <c r="WX130" s="11"/>
      <c r="WY130" s="11"/>
      <c r="WZ130" s="11"/>
      <c r="XA130" s="11"/>
      <c r="XB130" s="11"/>
      <c r="XC130" s="11"/>
      <c r="XD130" s="11"/>
      <c r="XE130" s="11"/>
      <c r="XF130" s="11"/>
      <c r="XG130" s="11"/>
      <c r="XH130" s="11"/>
      <c r="XI130" s="11"/>
      <c r="XJ130" s="11"/>
      <c r="XK130" s="11"/>
      <c r="XL130" s="11"/>
      <c r="XM130" s="11"/>
      <c r="XN130" s="11"/>
      <c r="XO130" s="11"/>
      <c r="XP130" s="11"/>
      <c r="XQ130" s="11"/>
      <c r="XR130" s="11"/>
      <c r="XS130" s="11"/>
      <c r="XT130" s="11"/>
      <c r="XU130" s="11"/>
      <c r="XV130" s="11"/>
      <c r="XW130" s="11"/>
      <c r="XX130" s="11"/>
      <c r="XY130" s="11"/>
      <c r="XZ130" s="11"/>
      <c r="YA130" s="11"/>
      <c r="YB130" s="11"/>
      <c r="YC130" s="11"/>
      <c r="YD130" s="11"/>
      <c r="YE130" s="11"/>
      <c r="YF130" s="11"/>
      <c r="YG130" s="11"/>
      <c r="YH130" s="11"/>
      <c r="YI130" s="11"/>
      <c r="YJ130" s="11"/>
      <c r="YK130" s="11"/>
      <c r="YL130" s="11"/>
      <c r="YM130" s="11"/>
      <c r="YN130" s="11"/>
      <c r="YO130" s="11"/>
      <c r="YP130" s="11"/>
      <c r="YQ130" s="11"/>
      <c r="YR130" s="11"/>
      <c r="YS130" s="11"/>
      <c r="YT130" s="11"/>
      <c r="YU130" s="11"/>
      <c r="YV130" s="11"/>
      <c r="YW130" s="11"/>
      <c r="YX130" s="11"/>
      <c r="YY130" s="11"/>
      <c r="YZ130" s="11"/>
      <c r="ZA130" s="11"/>
      <c r="ZB130" s="11"/>
      <c r="ZC130" s="11"/>
      <c r="ZD130" s="11"/>
      <c r="ZE130" s="11"/>
      <c r="ZF130" s="11"/>
      <c r="ZG130" s="11"/>
      <c r="ZH130" s="11"/>
      <c r="ZI130" s="11"/>
      <c r="ZJ130" s="11"/>
      <c r="ZK130" s="11"/>
      <c r="ZL130" s="11"/>
      <c r="ZM130" s="11"/>
      <c r="ZN130" s="11"/>
      <c r="ZO130" s="11"/>
      <c r="ZP130" s="11"/>
      <c r="ZQ130" s="11"/>
      <c r="ZR130" s="11"/>
      <c r="ZS130" s="11"/>
      <c r="ZT130" s="11"/>
      <c r="ZU130" s="11"/>
      <c r="ZV130" s="11"/>
      <c r="ZW130" s="11"/>
      <c r="ZX130" s="11"/>
      <c r="ZY130" s="11"/>
      <c r="ZZ130" s="11"/>
      <c r="AAA130" s="11"/>
      <c r="AAB130" s="11"/>
      <c r="AAC130" s="11"/>
      <c r="AAD130" s="11"/>
      <c r="AAE130" s="11"/>
      <c r="AAF130" s="11"/>
      <c r="AAG130" s="11"/>
      <c r="AAH130" s="11"/>
      <c r="AAI130" s="11"/>
      <c r="AAJ130" s="11"/>
      <c r="AAK130" s="11"/>
      <c r="AAL130" s="11"/>
      <c r="AAM130" s="11"/>
      <c r="AAN130" s="11"/>
      <c r="AAO130" s="11"/>
      <c r="AAP130" s="11"/>
      <c r="AAQ130" s="11"/>
      <c r="AAR130" s="11"/>
      <c r="AAS130" s="11"/>
      <c r="AAT130" s="11"/>
      <c r="AAU130" s="11"/>
      <c r="AAV130" s="11"/>
      <c r="AAW130" s="11"/>
      <c r="AAX130" s="11"/>
      <c r="AAY130" s="11"/>
      <c r="AAZ130" s="11"/>
      <c r="ABA130" s="11"/>
      <c r="ABB130" s="11"/>
      <c r="ABC130" s="11"/>
      <c r="ABD130" s="11"/>
      <c r="ABE130" s="11"/>
      <c r="ABF130" s="11"/>
      <c r="ABG130" s="11"/>
      <c r="ABH130" s="11"/>
      <c r="ABI130" s="11"/>
      <c r="ABJ130" s="11"/>
      <c r="ABK130" s="11"/>
      <c r="ABL130" s="11"/>
      <c r="ABM130" s="11"/>
      <c r="ABN130" s="11"/>
      <c r="ABO130" s="11"/>
      <c r="ABP130" s="11"/>
      <c r="ABQ130" s="11"/>
      <c r="ABR130" s="11"/>
      <c r="ABS130" s="11"/>
      <c r="ABT130" s="11"/>
      <c r="ABU130" s="11"/>
      <c r="ABV130" s="11"/>
      <c r="ABW130" s="11"/>
      <c r="ABX130" s="11"/>
      <c r="ABY130" s="11"/>
      <c r="ABZ130" s="11"/>
      <c r="ACA130" s="11"/>
      <c r="ACB130" s="11"/>
      <c r="ACC130" s="11"/>
      <c r="ACD130" s="11"/>
      <c r="ACE130" s="11"/>
      <c r="ACF130" s="11"/>
      <c r="ACG130" s="11"/>
      <c r="ACH130" s="11"/>
      <c r="ACI130" s="11"/>
      <c r="ACJ130" s="11"/>
      <c r="ACK130" s="11"/>
      <c r="ACL130" s="11"/>
      <c r="ACM130" s="11"/>
      <c r="ACN130" s="11"/>
      <c r="ACO130" s="11"/>
      <c r="ACP130" s="11"/>
      <c r="ACQ130" s="11"/>
      <c r="ACR130" s="11"/>
      <c r="ACS130" s="11"/>
      <c r="ACT130" s="11"/>
      <c r="ACU130" s="11"/>
      <c r="ACV130" s="11"/>
      <c r="ACW130" s="11"/>
      <c r="ACX130" s="11"/>
      <c r="ACY130" s="11"/>
      <c r="ACZ130" s="11"/>
      <c r="ADA130" s="11"/>
      <c r="ADB130" s="11"/>
      <c r="ADC130" s="11"/>
      <c r="ADD130" s="11"/>
      <c r="ADE130" s="11"/>
      <c r="ADF130" s="11"/>
      <c r="ADG130" s="11"/>
      <c r="ADH130" s="11"/>
      <c r="ADI130" s="11"/>
      <c r="ADJ130" s="11"/>
      <c r="ADK130" s="11"/>
      <c r="ADL130" s="11"/>
      <c r="ADM130" s="11"/>
      <c r="ADN130" s="11"/>
      <c r="ADO130" s="11"/>
      <c r="ADP130" s="11"/>
      <c r="ADQ130" s="11"/>
      <c r="ADR130" s="11"/>
      <c r="ADS130" s="11"/>
      <c r="ADT130" s="11"/>
      <c r="ADU130" s="11"/>
      <c r="ADV130" s="11"/>
      <c r="ADW130" s="11"/>
      <c r="ADX130" s="11"/>
      <c r="ADY130" s="11"/>
      <c r="ADZ130" s="11"/>
      <c r="AEA130" s="11"/>
      <c r="AEB130" s="11"/>
      <c r="AEC130" s="11"/>
      <c r="AED130" s="11"/>
      <c r="AEE130" s="11"/>
      <c r="AEF130" s="11"/>
      <c r="AEG130" s="11"/>
      <c r="AEH130" s="11"/>
      <c r="AEI130" s="11"/>
      <c r="AEJ130" s="11"/>
      <c r="AEK130" s="11"/>
      <c r="AEL130" s="11"/>
      <c r="AEM130" s="11"/>
      <c r="AEN130" s="11"/>
      <c r="AEO130" s="11"/>
      <c r="AEP130" s="11"/>
      <c r="AEQ130" s="11"/>
      <c r="AER130" s="11"/>
      <c r="AES130" s="11"/>
      <c r="AET130" s="11"/>
      <c r="AEU130" s="11"/>
      <c r="AEV130" s="11"/>
      <c r="AEW130" s="11"/>
      <c r="AEX130" s="11"/>
      <c r="AEY130" s="11"/>
      <c r="AEZ130" s="11"/>
      <c r="AFA130" s="11"/>
      <c r="AFB130" s="11"/>
      <c r="AFC130" s="11"/>
      <c r="AFD130" s="11"/>
      <c r="AFE130" s="11"/>
      <c r="AFF130" s="11"/>
      <c r="AFG130" s="11"/>
      <c r="AFH130" s="11"/>
      <c r="AFI130" s="11"/>
      <c r="AFJ130" s="11"/>
      <c r="AFK130" s="11"/>
      <c r="AFL130" s="11"/>
      <c r="AFM130" s="11"/>
      <c r="AFN130" s="11"/>
      <c r="AFO130" s="11"/>
      <c r="AFP130" s="11"/>
      <c r="AFQ130" s="11"/>
      <c r="AFR130" s="11"/>
      <c r="AFS130" s="11"/>
      <c r="AFT130" s="11"/>
      <c r="AFU130" s="11"/>
      <c r="AFV130" s="11"/>
      <c r="AFW130" s="11"/>
      <c r="AFX130" s="11"/>
      <c r="AFY130" s="11"/>
      <c r="AFZ130" s="11"/>
      <c r="AGA130" s="11"/>
      <c r="AGB130" s="11"/>
      <c r="AGC130" s="11"/>
      <c r="AGD130" s="11"/>
      <c r="AGE130" s="11"/>
      <c r="AGF130" s="11"/>
      <c r="AGG130" s="11"/>
      <c r="AGH130" s="11"/>
      <c r="AGI130" s="11"/>
      <c r="AGJ130" s="11"/>
      <c r="AGK130" s="11"/>
      <c r="AGL130" s="11"/>
      <c r="AGM130" s="11"/>
      <c r="AGN130" s="11"/>
      <c r="AGO130" s="11"/>
      <c r="AGP130" s="11"/>
      <c r="AGQ130" s="11"/>
      <c r="AGR130" s="11"/>
      <c r="AGS130" s="11"/>
      <c r="AGT130" s="11"/>
      <c r="AGU130" s="11"/>
      <c r="AGV130" s="11"/>
      <c r="AGW130" s="11"/>
      <c r="AGX130" s="11"/>
      <c r="AGY130" s="11"/>
      <c r="AGZ130" s="11"/>
      <c r="AHA130" s="11"/>
      <c r="AHB130" s="11"/>
      <c r="AHC130" s="11"/>
      <c r="AHD130" s="11"/>
      <c r="AHE130" s="11"/>
      <c r="AHF130" s="11"/>
      <c r="AHG130" s="11"/>
      <c r="AHH130" s="11"/>
      <c r="AHI130" s="11"/>
      <c r="AHJ130" s="11"/>
      <c r="AHK130" s="11"/>
      <c r="AHL130" s="11"/>
      <c r="AHM130" s="11"/>
      <c r="AHN130" s="11"/>
      <c r="AHO130" s="11"/>
      <c r="AHP130" s="11"/>
      <c r="AHQ130" s="11"/>
      <c r="AHR130" s="11"/>
      <c r="AHS130" s="11"/>
      <c r="AHT130" s="11"/>
      <c r="AHU130" s="11"/>
      <c r="AHV130" s="11"/>
      <c r="AHW130" s="11"/>
      <c r="AHX130" s="11"/>
      <c r="AHY130" s="11"/>
      <c r="AHZ130" s="11"/>
      <c r="AIA130" s="11"/>
      <c r="AIB130" s="11"/>
      <c r="AIC130" s="11"/>
      <c r="AID130" s="11"/>
      <c r="AIE130" s="11"/>
      <c r="AIF130" s="11"/>
      <c r="AIG130" s="11"/>
      <c r="AIH130" s="11"/>
      <c r="AII130" s="11"/>
      <c r="AIJ130" s="11"/>
      <c r="AIK130" s="11"/>
      <c r="AIL130" s="11"/>
      <c r="AIM130" s="11"/>
      <c r="AIN130" s="11"/>
      <c r="AIO130" s="11"/>
      <c r="AIP130" s="11"/>
      <c r="AIQ130" s="11"/>
      <c r="AIR130" s="11"/>
      <c r="AIS130" s="11"/>
      <c r="AIT130" s="11"/>
      <c r="AIU130" s="11"/>
      <c r="AIV130" s="11"/>
      <c r="AIW130" s="11"/>
      <c r="AIX130" s="11"/>
      <c r="AIY130" s="11"/>
      <c r="AIZ130" s="11"/>
      <c r="AJA130" s="11"/>
      <c r="AJB130" s="11"/>
      <c r="AJC130" s="11"/>
      <c r="AJD130" s="11"/>
      <c r="AJE130" s="11"/>
      <c r="AJF130" s="11"/>
      <c r="AJG130" s="11"/>
      <c r="AJH130" s="11"/>
      <c r="AJI130" s="11"/>
      <c r="AJJ130" s="11"/>
      <c r="AJK130" s="11"/>
      <c r="AJL130" s="11"/>
      <c r="AJM130" s="11"/>
      <c r="AJN130" s="11"/>
      <c r="AJO130" s="11"/>
      <c r="AJP130" s="11"/>
      <c r="AJQ130" s="11"/>
      <c r="AJR130" s="11"/>
      <c r="AJS130" s="11"/>
      <c r="AJT130" s="11"/>
      <c r="AJU130" s="11"/>
      <c r="AJV130" s="11"/>
      <c r="AJW130" s="11"/>
      <c r="AJX130" s="11"/>
      <c r="AJY130" s="11"/>
      <c r="AJZ130" s="11"/>
      <c r="AKA130" s="11"/>
      <c r="AKB130" s="11"/>
      <c r="AKC130" s="11"/>
      <c r="AKD130" s="11"/>
      <c r="AKE130" s="11"/>
      <c r="AKF130" s="11"/>
      <c r="AKG130" s="11"/>
      <c r="AKH130" s="11"/>
      <c r="AKI130" s="11"/>
      <c r="AKJ130" s="11"/>
      <c r="AKK130" s="11"/>
      <c r="AKL130" s="11"/>
      <c r="AKM130" s="11"/>
      <c r="AKN130" s="11"/>
      <c r="AKO130" s="11"/>
      <c r="AKP130" s="11"/>
      <c r="AKQ130" s="11"/>
      <c r="AKR130" s="11"/>
      <c r="AKS130" s="11"/>
      <c r="AKT130" s="11"/>
      <c r="AKU130" s="11"/>
      <c r="AKV130" s="11"/>
      <c r="AKW130" s="11"/>
      <c r="AKX130" s="11"/>
      <c r="AKY130" s="11"/>
      <c r="AKZ130" s="11"/>
      <c r="ALA130" s="11"/>
      <c r="ALB130" s="11"/>
      <c r="ALC130" s="11"/>
      <c r="ALD130" s="11"/>
      <c r="ALE130" s="11"/>
      <c r="ALF130" s="11"/>
      <c r="ALG130" s="11"/>
      <c r="ALH130" s="11"/>
      <c r="ALI130" s="11"/>
      <c r="ALJ130" s="11"/>
      <c r="ALK130" s="11"/>
      <c r="ALL130" s="11"/>
      <c r="ALM130" s="11"/>
      <c r="ALN130" s="11"/>
      <c r="ALO130" s="11"/>
      <c r="ALP130" s="11"/>
      <c r="ALQ130" s="11"/>
      <c r="ALR130" s="11"/>
      <c r="ALS130" s="11"/>
      <c r="ALT130" s="11"/>
      <c r="ALU130" s="11"/>
      <c r="ALV130" s="11"/>
      <c r="ALW130" s="11"/>
      <c r="ALX130" s="11"/>
      <c r="ALY130" s="11"/>
      <c r="ALZ130" s="11"/>
      <c r="AMA130" s="11"/>
      <c r="AMB130" s="11"/>
      <c r="AMC130" s="11"/>
      <c r="AMD130" s="11"/>
      <c r="AME130" s="11"/>
      <c r="AMF130" s="11"/>
      <c r="AMG130" s="11"/>
      <c r="AMH130" s="11"/>
      <c r="AMI130" s="11"/>
      <c r="AMJ130" s="11"/>
      <c r="AMK130" s="11"/>
      <c r="AML130" s="11"/>
      <c r="AMM130" s="11"/>
      <c r="AMN130" s="11"/>
      <c r="AMO130" s="11"/>
      <c r="AMP130" s="11"/>
      <c r="AMQ130" s="11"/>
      <c r="AMR130" s="11"/>
      <c r="AMS130" s="11"/>
      <c r="AMT130" s="11"/>
      <c r="AMU130" s="11"/>
      <c r="AMV130" s="11"/>
      <c r="AMW130" s="11"/>
      <c r="AMX130" s="11"/>
      <c r="AMY130" s="11"/>
      <c r="AMZ130" s="11"/>
      <c r="ANA130" s="11"/>
      <c r="ANB130" s="11"/>
      <c r="ANC130" s="11"/>
      <c r="AND130" s="11"/>
      <c r="ANE130" s="11"/>
      <c r="ANF130" s="11"/>
      <c r="ANG130" s="11"/>
      <c r="ANH130" s="11"/>
      <c r="ANI130" s="11"/>
      <c r="ANJ130" s="11"/>
      <c r="ANK130" s="11"/>
      <c r="ANL130" s="11"/>
      <c r="ANM130" s="11"/>
      <c r="ANN130" s="11"/>
      <c r="ANO130" s="11"/>
      <c r="ANP130" s="11"/>
      <c r="ANQ130" s="11"/>
      <c r="ANR130" s="11"/>
      <c r="ANS130" s="11"/>
      <c r="ANT130" s="11"/>
      <c r="ANU130" s="11"/>
      <c r="ANV130" s="11"/>
      <c r="ANW130" s="11"/>
      <c r="ANX130" s="11"/>
      <c r="ANY130" s="11"/>
      <c r="ANZ130" s="11"/>
      <c r="AOA130" s="11"/>
      <c r="AOB130" s="11"/>
      <c r="AOC130" s="11"/>
      <c r="AOD130" s="11"/>
      <c r="AOE130" s="11"/>
      <c r="AOF130" s="11"/>
      <c r="AOG130" s="11"/>
      <c r="AOH130" s="11"/>
      <c r="AOI130" s="11"/>
      <c r="AOJ130" s="11"/>
      <c r="AOK130" s="11"/>
      <c r="AOL130" s="11"/>
      <c r="AOM130" s="11"/>
      <c r="AON130" s="11"/>
      <c r="AOO130" s="11"/>
      <c r="AOP130" s="11"/>
      <c r="AOQ130" s="11"/>
      <c r="AOR130" s="11"/>
      <c r="AOS130" s="11"/>
      <c r="AOT130" s="11"/>
      <c r="AOU130" s="11"/>
      <c r="AOV130" s="11"/>
      <c r="AOW130" s="11"/>
      <c r="AOX130" s="11"/>
      <c r="AOY130" s="11"/>
      <c r="AOZ130" s="11"/>
      <c r="APA130" s="11"/>
      <c r="APB130" s="11"/>
      <c r="APC130" s="11"/>
      <c r="APD130" s="11"/>
      <c r="APE130" s="11"/>
      <c r="APF130" s="11"/>
      <c r="APG130" s="11"/>
      <c r="APH130" s="11"/>
      <c r="API130" s="11"/>
      <c r="APJ130" s="11"/>
      <c r="APK130" s="11"/>
      <c r="APL130" s="11"/>
      <c r="APM130" s="11"/>
      <c r="APN130" s="11"/>
      <c r="APO130" s="11"/>
      <c r="APP130" s="11"/>
      <c r="APQ130" s="11"/>
      <c r="APR130" s="11"/>
      <c r="APS130" s="11"/>
      <c r="APT130" s="11"/>
      <c r="APU130" s="11"/>
      <c r="APV130" s="11"/>
      <c r="APW130" s="11"/>
      <c r="APX130" s="11"/>
      <c r="APY130" s="11"/>
      <c r="APZ130" s="11"/>
      <c r="AQA130" s="11"/>
      <c r="AQB130" s="11"/>
      <c r="AQC130" s="11"/>
      <c r="AQD130" s="11"/>
      <c r="AQE130" s="11"/>
      <c r="AQF130" s="11"/>
      <c r="AQG130" s="11"/>
      <c r="AQH130" s="11"/>
      <c r="AQI130" s="11"/>
      <c r="AQJ130" s="11"/>
      <c r="AQK130" s="11"/>
      <c r="AQL130" s="11"/>
      <c r="AQM130" s="11"/>
      <c r="AQN130" s="11"/>
      <c r="AQO130" s="11"/>
      <c r="AQP130" s="11"/>
      <c r="AQQ130" s="11"/>
      <c r="AQR130" s="11"/>
      <c r="AQS130" s="11"/>
      <c r="AQT130" s="11"/>
      <c r="AQU130" s="11"/>
      <c r="AQV130" s="11"/>
      <c r="AQW130" s="11"/>
      <c r="AQX130" s="11"/>
      <c r="AQY130" s="11"/>
      <c r="AQZ130" s="11"/>
      <c r="ARA130" s="11"/>
      <c r="ARB130" s="11"/>
      <c r="ARC130" s="11"/>
      <c r="ARD130" s="11"/>
      <c r="ARE130" s="11"/>
      <c r="ARF130" s="11"/>
      <c r="ARG130" s="11"/>
      <c r="ARH130" s="11"/>
      <c r="ARI130" s="11"/>
      <c r="ARJ130" s="11"/>
      <c r="ARK130" s="11"/>
      <c r="ARL130" s="11"/>
      <c r="ARM130" s="11"/>
      <c r="ARN130" s="11"/>
      <c r="ARO130" s="11"/>
      <c r="ARP130" s="11"/>
      <c r="ARQ130" s="11"/>
      <c r="ARR130" s="11"/>
      <c r="ARS130" s="11"/>
      <c r="ART130" s="11"/>
      <c r="ARU130" s="11"/>
      <c r="ARV130" s="11"/>
      <c r="ARW130" s="11"/>
      <c r="ARX130" s="11"/>
      <c r="ARY130" s="11"/>
      <c r="ARZ130" s="11"/>
      <c r="ASA130" s="11"/>
      <c r="ASB130" s="11"/>
      <c r="ASC130" s="11"/>
      <c r="ASD130" s="11"/>
      <c r="ASE130" s="11"/>
      <c r="ASF130" s="11"/>
      <c r="ASG130" s="11"/>
      <c r="ASH130" s="11"/>
      <c r="ASI130" s="11"/>
      <c r="ASJ130" s="11"/>
      <c r="ASK130" s="11"/>
      <c r="ASL130" s="11"/>
      <c r="ASM130" s="11"/>
      <c r="ASN130" s="11"/>
      <c r="ASO130" s="11"/>
      <c r="ASP130" s="11"/>
      <c r="ASQ130" s="11"/>
      <c r="ASR130" s="11"/>
      <c r="ASS130" s="11"/>
      <c r="AST130" s="11"/>
      <c r="ASU130" s="11"/>
      <c r="ASV130" s="11"/>
      <c r="ASW130" s="11"/>
      <c r="ASX130" s="11"/>
      <c r="ASY130" s="11"/>
      <c r="ASZ130" s="11"/>
      <c r="ATA130" s="11"/>
      <c r="ATB130" s="11"/>
      <c r="ATC130" s="11"/>
      <c r="ATD130" s="11"/>
      <c r="ATE130" s="11"/>
      <c r="ATF130" s="11"/>
      <c r="ATG130" s="11"/>
      <c r="ATH130" s="11"/>
      <c r="ATI130" s="11"/>
      <c r="ATJ130" s="11"/>
      <c r="ATK130" s="11"/>
      <c r="ATL130" s="11"/>
      <c r="ATM130" s="11"/>
      <c r="ATN130" s="11"/>
      <c r="ATO130" s="11"/>
      <c r="ATP130" s="11"/>
      <c r="ATQ130" s="11"/>
      <c r="ATR130" s="11"/>
      <c r="ATS130" s="11"/>
      <c r="ATT130" s="11"/>
      <c r="ATU130" s="11"/>
      <c r="ATV130" s="11"/>
      <c r="ATW130" s="11"/>
      <c r="ATX130" s="11"/>
      <c r="ATY130" s="11"/>
      <c r="ATZ130" s="11"/>
      <c r="AUA130" s="11"/>
      <c r="AUB130" s="11"/>
      <c r="AUC130" s="11"/>
      <c r="AUD130" s="11"/>
      <c r="AUE130" s="11"/>
      <c r="AUF130" s="11"/>
      <c r="AUG130" s="11"/>
      <c r="AUH130" s="11"/>
      <c r="AUI130" s="11"/>
      <c r="AUJ130" s="11"/>
      <c r="AUK130" s="11"/>
      <c r="AUL130" s="11"/>
      <c r="AUM130" s="11"/>
      <c r="AUN130" s="11"/>
      <c r="AUO130" s="11"/>
      <c r="AUP130" s="11"/>
      <c r="AUQ130" s="11"/>
      <c r="AUR130" s="11"/>
      <c r="AUS130" s="11"/>
      <c r="AUT130" s="11"/>
      <c r="AUU130" s="11"/>
      <c r="AUV130" s="11"/>
      <c r="AUW130" s="11"/>
      <c r="AUX130" s="11"/>
      <c r="AUY130" s="11"/>
      <c r="AUZ130" s="11"/>
      <c r="AVA130" s="11"/>
      <c r="AVB130" s="11"/>
      <c r="AVC130" s="11"/>
      <c r="AVD130" s="11"/>
      <c r="AVE130" s="11"/>
      <c r="AVF130" s="11"/>
      <c r="AVG130" s="11"/>
      <c r="AVH130" s="11"/>
      <c r="AVI130" s="11"/>
      <c r="AVJ130" s="11"/>
      <c r="AVK130" s="11"/>
      <c r="AVL130" s="11"/>
      <c r="AVM130" s="11"/>
      <c r="AVN130" s="11"/>
      <c r="AVO130" s="11"/>
      <c r="AVP130" s="11"/>
      <c r="AVQ130" s="11"/>
      <c r="AVR130" s="11"/>
      <c r="AVS130" s="11"/>
      <c r="AVT130" s="11"/>
      <c r="AVU130" s="11"/>
      <c r="AVV130" s="11"/>
      <c r="AVW130" s="11"/>
      <c r="AVX130" s="11"/>
      <c r="AVY130" s="11"/>
      <c r="AVZ130" s="11"/>
      <c r="AWA130" s="11"/>
      <c r="AWB130" s="11"/>
      <c r="AWC130" s="11"/>
      <c r="AWD130" s="11"/>
      <c r="AWE130" s="11"/>
      <c r="AWF130" s="11"/>
      <c r="AWG130" s="11"/>
      <c r="AWH130" s="11"/>
      <c r="AWI130" s="11"/>
      <c r="AWJ130" s="11"/>
      <c r="AWK130" s="11"/>
      <c r="AWL130" s="11"/>
      <c r="AWM130" s="11"/>
      <c r="AWN130" s="11"/>
      <c r="AWO130" s="11"/>
      <c r="AWP130" s="11"/>
      <c r="AWQ130" s="11"/>
      <c r="AWR130" s="11"/>
      <c r="AWS130" s="11"/>
      <c r="AWT130" s="11"/>
      <c r="AWU130" s="11"/>
      <c r="AWV130" s="11"/>
      <c r="AWW130" s="11"/>
      <c r="AWX130" s="11"/>
      <c r="AWY130" s="11"/>
      <c r="AWZ130" s="11"/>
      <c r="AXA130" s="11"/>
      <c r="AXB130" s="11"/>
      <c r="AXC130" s="11"/>
      <c r="AXD130" s="11"/>
      <c r="AXE130" s="11"/>
      <c r="AXF130" s="11"/>
      <c r="AXG130" s="11"/>
      <c r="AXH130" s="11"/>
      <c r="AXI130" s="11"/>
      <c r="AXJ130" s="11"/>
      <c r="AXK130" s="11"/>
      <c r="AXL130" s="11"/>
      <c r="AXM130" s="11"/>
      <c r="AXN130" s="11"/>
      <c r="AXO130" s="11"/>
      <c r="AXP130" s="11"/>
      <c r="AXQ130" s="11"/>
      <c r="AXR130" s="11"/>
      <c r="AXS130" s="11"/>
      <c r="AXT130" s="11"/>
      <c r="AXU130" s="11"/>
      <c r="AXV130" s="11"/>
      <c r="AXW130" s="11"/>
      <c r="AXX130" s="11"/>
      <c r="AXY130" s="11"/>
      <c r="AXZ130" s="11"/>
      <c r="AYA130" s="11"/>
      <c r="AYB130" s="11"/>
      <c r="AYC130" s="11"/>
      <c r="AYD130" s="11"/>
      <c r="AYE130" s="11"/>
      <c r="AYF130" s="11"/>
      <c r="AYG130" s="11"/>
      <c r="AYH130" s="11"/>
      <c r="AYI130" s="11"/>
      <c r="AYJ130" s="11"/>
      <c r="AYK130" s="11"/>
      <c r="AYL130" s="11"/>
      <c r="AYM130" s="11"/>
      <c r="AYN130" s="11"/>
      <c r="AYO130" s="11"/>
      <c r="AYP130" s="11"/>
      <c r="AYQ130" s="11"/>
      <c r="AYR130" s="11"/>
      <c r="AYS130" s="11"/>
      <c r="AYT130" s="11"/>
      <c r="AYU130" s="11"/>
      <c r="AYV130" s="11"/>
      <c r="AYW130" s="11"/>
      <c r="AYX130" s="11"/>
      <c r="AYY130" s="11"/>
      <c r="AYZ130" s="11"/>
      <c r="AZA130" s="11"/>
      <c r="AZB130" s="11"/>
      <c r="AZC130" s="11"/>
      <c r="AZD130" s="11"/>
      <c r="AZE130" s="11"/>
      <c r="AZF130" s="11"/>
      <c r="AZG130" s="11"/>
      <c r="AZH130" s="11"/>
      <c r="AZI130" s="11"/>
      <c r="AZJ130" s="11"/>
      <c r="AZK130" s="11"/>
      <c r="AZL130" s="11"/>
      <c r="AZM130" s="11"/>
      <c r="AZN130" s="11"/>
      <c r="AZO130" s="11"/>
      <c r="AZP130" s="11"/>
      <c r="AZQ130" s="11"/>
      <c r="AZR130" s="11"/>
      <c r="AZS130" s="11"/>
      <c r="AZT130" s="11"/>
      <c r="AZU130" s="11"/>
      <c r="AZV130" s="11"/>
      <c r="AZW130" s="11"/>
      <c r="AZX130" s="11"/>
      <c r="AZY130" s="11"/>
      <c r="AZZ130" s="11"/>
      <c r="BAA130" s="11"/>
      <c r="BAB130" s="11"/>
      <c r="BAC130" s="11"/>
      <c r="BAD130" s="11"/>
      <c r="BAE130" s="11"/>
      <c r="BAF130" s="11"/>
      <c r="BAG130" s="11"/>
      <c r="BAH130" s="11"/>
      <c r="BAI130" s="11"/>
      <c r="BAJ130" s="11"/>
      <c r="BAK130" s="11"/>
      <c r="BAL130" s="11"/>
      <c r="BAM130" s="11"/>
      <c r="BAN130" s="11"/>
      <c r="BAO130" s="11"/>
      <c r="BAP130" s="11"/>
      <c r="BAQ130" s="11"/>
      <c r="BAR130" s="11"/>
      <c r="BAS130" s="11"/>
      <c r="BAT130" s="11"/>
      <c r="BAU130" s="11"/>
      <c r="BAV130" s="11"/>
      <c r="BAW130" s="11"/>
      <c r="BAX130" s="11"/>
      <c r="BAY130" s="11"/>
      <c r="BAZ130" s="11"/>
      <c r="BBA130" s="11"/>
      <c r="BBB130" s="11"/>
      <c r="BBC130" s="11"/>
      <c r="BBD130" s="11"/>
      <c r="BBE130" s="11"/>
      <c r="BBF130" s="11"/>
      <c r="BBG130" s="11"/>
      <c r="BBH130" s="11"/>
      <c r="BBI130" s="11"/>
      <c r="BBJ130" s="11"/>
      <c r="BBK130" s="11"/>
      <c r="BBL130" s="11"/>
      <c r="BBM130" s="11"/>
      <c r="BBN130" s="11"/>
      <c r="BBO130" s="11"/>
      <c r="BBP130" s="11"/>
      <c r="BBQ130" s="11"/>
      <c r="BBR130" s="11"/>
      <c r="BBS130" s="11"/>
      <c r="BBT130" s="11"/>
      <c r="BBU130" s="11"/>
      <c r="BBV130" s="11"/>
      <c r="BBW130" s="11"/>
      <c r="BBX130" s="11"/>
      <c r="BBY130" s="11"/>
      <c r="BBZ130" s="11"/>
      <c r="BCA130" s="11"/>
      <c r="BCB130" s="11"/>
      <c r="BCC130" s="11"/>
      <c r="BCD130" s="11"/>
      <c r="BCE130" s="11"/>
      <c r="BCF130" s="11"/>
      <c r="BCG130" s="11"/>
      <c r="BCH130" s="11"/>
      <c r="BCI130" s="11"/>
      <c r="BCJ130" s="11"/>
      <c r="BCK130" s="11"/>
      <c r="BCL130" s="11"/>
      <c r="BCM130" s="11"/>
      <c r="BCN130" s="11"/>
      <c r="BCO130" s="11"/>
      <c r="BCP130" s="11"/>
      <c r="BCQ130" s="11"/>
      <c r="BCR130" s="11"/>
      <c r="BCS130" s="11"/>
      <c r="BCT130" s="11"/>
      <c r="BCU130" s="11"/>
      <c r="BCV130" s="11"/>
      <c r="BCW130" s="11"/>
      <c r="BCX130" s="11"/>
      <c r="BCY130" s="11"/>
      <c r="BCZ130" s="11"/>
      <c r="BDA130" s="11"/>
      <c r="BDB130" s="11"/>
      <c r="BDC130" s="11"/>
      <c r="BDD130" s="11"/>
      <c r="BDE130" s="11"/>
      <c r="BDF130" s="11"/>
      <c r="BDG130" s="11"/>
      <c r="BDH130" s="11"/>
      <c r="BDI130" s="11"/>
      <c r="BDJ130" s="11"/>
      <c r="BDK130" s="11"/>
      <c r="BDL130" s="11"/>
      <c r="BDM130" s="11"/>
      <c r="BDN130" s="11"/>
      <c r="BDO130" s="11"/>
      <c r="BDP130" s="11"/>
      <c r="BDQ130" s="11"/>
      <c r="BDR130" s="11"/>
      <c r="BDS130" s="11"/>
      <c r="BDT130" s="11"/>
      <c r="BDU130" s="11"/>
      <c r="BDV130" s="11"/>
      <c r="BDW130" s="11"/>
      <c r="BDX130" s="11"/>
      <c r="BDY130" s="11"/>
      <c r="BDZ130" s="11"/>
      <c r="BEA130" s="11"/>
      <c r="BEB130" s="11"/>
      <c r="BEC130" s="11"/>
      <c r="BED130" s="11"/>
      <c r="BEE130" s="11"/>
      <c r="BEF130" s="11"/>
      <c r="BEG130" s="11"/>
      <c r="BEH130" s="11"/>
      <c r="BEI130" s="11"/>
      <c r="BEJ130" s="11"/>
      <c r="BEK130" s="11"/>
      <c r="BEL130" s="11"/>
      <c r="BEM130" s="11"/>
      <c r="BEN130" s="11"/>
      <c r="BEO130" s="11"/>
      <c r="BEP130" s="11"/>
      <c r="BEQ130" s="11"/>
      <c r="BER130" s="11"/>
      <c r="BES130" s="11"/>
      <c r="BET130" s="11"/>
      <c r="BEU130" s="11"/>
      <c r="BEV130" s="11"/>
      <c r="BEW130" s="11"/>
      <c r="BEX130" s="11"/>
      <c r="BEY130" s="11"/>
      <c r="BEZ130" s="11"/>
      <c r="BFA130" s="11"/>
      <c r="BFB130" s="11"/>
      <c r="BFC130" s="11"/>
      <c r="BFD130" s="11"/>
      <c r="BFE130" s="11"/>
      <c r="BFF130" s="11"/>
      <c r="BFG130" s="11"/>
      <c r="BFH130" s="11"/>
      <c r="BFI130" s="11"/>
      <c r="BFJ130" s="11"/>
      <c r="BFK130" s="11"/>
      <c r="BFL130" s="11"/>
      <c r="BFM130" s="11"/>
      <c r="BFN130" s="11"/>
      <c r="BFO130" s="11"/>
      <c r="BFP130" s="11"/>
      <c r="BFQ130" s="11"/>
      <c r="BFR130" s="11"/>
      <c r="BFS130" s="11"/>
      <c r="BFT130" s="11"/>
      <c r="BFU130" s="11"/>
      <c r="BFV130" s="11"/>
      <c r="BFW130" s="11"/>
      <c r="BFX130" s="11"/>
      <c r="BFY130" s="11"/>
      <c r="BFZ130" s="11"/>
      <c r="BGA130" s="11"/>
      <c r="BGB130" s="11"/>
      <c r="BGC130" s="11"/>
      <c r="BGD130" s="11"/>
      <c r="BGE130" s="11"/>
      <c r="BGF130" s="11"/>
      <c r="BGG130" s="11"/>
      <c r="BGH130" s="11"/>
      <c r="BGI130" s="11"/>
      <c r="BGJ130" s="11"/>
      <c r="BGK130" s="11"/>
      <c r="BGL130" s="11"/>
      <c r="BGM130" s="11"/>
      <c r="BGN130" s="11"/>
      <c r="BGO130" s="11"/>
      <c r="BGP130" s="11"/>
      <c r="BGQ130" s="11"/>
      <c r="BGR130" s="11"/>
      <c r="BGS130" s="11"/>
      <c r="BGT130" s="11"/>
      <c r="BGU130" s="11"/>
      <c r="BGV130" s="11"/>
      <c r="BGW130" s="11"/>
      <c r="BGX130" s="11"/>
      <c r="BGY130" s="11"/>
      <c r="BGZ130" s="11"/>
    </row>
    <row r="131" spans="1:1560" s="23" customFormat="1" ht="42.75" customHeight="1">
      <c r="A131" s="165"/>
      <c r="B131" s="53"/>
      <c r="C131" s="315"/>
      <c r="D131" s="326"/>
      <c r="E131" s="193">
        <v>43466</v>
      </c>
      <c r="F131" s="193">
        <v>43830</v>
      </c>
      <c r="G131" s="93" t="s">
        <v>234</v>
      </c>
      <c r="H131" s="117"/>
      <c r="I131" s="117"/>
      <c r="J131" s="308">
        <v>20290462.039999999</v>
      </c>
      <c r="K131" s="124"/>
      <c r="L131" s="117"/>
      <c r="M131" s="117"/>
      <c r="N131" s="177">
        <v>20290461.789999999</v>
      </c>
      <c r="O131" s="117"/>
      <c r="P131" s="117"/>
      <c r="Q131" s="117"/>
      <c r="R131" s="177">
        <v>20290461.789999999</v>
      </c>
      <c r="S131" s="117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  <c r="IV131" s="11"/>
      <c r="IW131" s="11"/>
      <c r="IX131" s="11"/>
      <c r="IY131" s="11"/>
      <c r="IZ131" s="11"/>
      <c r="JA131" s="11"/>
      <c r="JB131" s="11"/>
      <c r="JC131" s="11"/>
      <c r="JD131" s="11"/>
      <c r="JE131" s="11"/>
      <c r="JF131" s="11"/>
      <c r="JG131" s="11"/>
      <c r="JH131" s="11"/>
      <c r="JI131" s="11"/>
      <c r="JJ131" s="11"/>
      <c r="JK131" s="11"/>
      <c r="JL131" s="11"/>
      <c r="JM131" s="11"/>
      <c r="JN131" s="11"/>
      <c r="JO131" s="11"/>
      <c r="JP131" s="11"/>
      <c r="JQ131" s="11"/>
      <c r="JR131" s="11"/>
      <c r="JS131" s="11"/>
      <c r="JT131" s="11"/>
      <c r="JU131" s="11"/>
      <c r="JV131" s="11"/>
      <c r="JW131" s="11"/>
      <c r="JX131" s="11"/>
      <c r="JY131" s="11"/>
      <c r="JZ131" s="11"/>
      <c r="KA131" s="11"/>
      <c r="KB131" s="11"/>
      <c r="KC131" s="11"/>
      <c r="KD131" s="11"/>
      <c r="KE131" s="11"/>
      <c r="KF131" s="11"/>
      <c r="KG131" s="11"/>
      <c r="KH131" s="11"/>
      <c r="KI131" s="11"/>
      <c r="KJ131" s="11"/>
      <c r="KK131" s="11"/>
      <c r="KL131" s="11"/>
      <c r="KM131" s="11"/>
      <c r="KN131" s="11"/>
      <c r="KO131" s="11"/>
      <c r="KP131" s="11"/>
      <c r="KQ131" s="11"/>
      <c r="KR131" s="11"/>
      <c r="KS131" s="11"/>
      <c r="KT131" s="11"/>
      <c r="KU131" s="11"/>
      <c r="KV131" s="11"/>
      <c r="KW131" s="11"/>
      <c r="KX131" s="11"/>
      <c r="KY131" s="11"/>
      <c r="KZ131" s="11"/>
      <c r="LA131" s="11"/>
      <c r="LB131" s="11"/>
      <c r="LC131" s="11"/>
      <c r="LD131" s="11"/>
      <c r="LE131" s="11"/>
      <c r="LF131" s="11"/>
      <c r="LG131" s="11"/>
      <c r="LH131" s="11"/>
      <c r="LI131" s="11"/>
      <c r="LJ131" s="11"/>
      <c r="LK131" s="11"/>
      <c r="LL131" s="11"/>
      <c r="LM131" s="11"/>
      <c r="LN131" s="11"/>
      <c r="LO131" s="11"/>
      <c r="LP131" s="11"/>
      <c r="LQ131" s="11"/>
      <c r="LR131" s="11"/>
      <c r="LS131" s="11"/>
      <c r="LT131" s="11"/>
      <c r="LU131" s="11"/>
      <c r="LV131" s="11"/>
      <c r="LW131" s="11"/>
      <c r="LX131" s="11"/>
      <c r="LY131" s="11"/>
      <c r="LZ131" s="11"/>
      <c r="MA131" s="11"/>
      <c r="MB131" s="11"/>
      <c r="MC131" s="11"/>
      <c r="MD131" s="11"/>
      <c r="ME131" s="11"/>
      <c r="MF131" s="11"/>
      <c r="MG131" s="11"/>
      <c r="MH131" s="11"/>
      <c r="MI131" s="11"/>
      <c r="MJ131" s="11"/>
      <c r="MK131" s="11"/>
      <c r="ML131" s="11"/>
      <c r="MM131" s="11"/>
      <c r="MN131" s="11"/>
      <c r="MO131" s="11"/>
      <c r="MP131" s="11"/>
      <c r="MQ131" s="11"/>
      <c r="MR131" s="11"/>
      <c r="MS131" s="11"/>
      <c r="MT131" s="11"/>
      <c r="MU131" s="11"/>
      <c r="MV131" s="11"/>
      <c r="MW131" s="11"/>
      <c r="MX131" s="11"/>
      <c r="MY131" s="11"/>
      <c r="MZ131" s="11"/>
      <c r="NA131" s="11"/>
      <c r="NB131" s="11"/>
      <c r="NC131" s="11"/>
      <c r="ND131" s="11"/>
      <c r="NE131" s="11"/>
      <c r="NF131" s="11"/>
      <c r="NG131" s="11"/>
      <c r="NH131" s="11"/>
      <c r="NI131" s="11"/>
      <c r="NJ131" s="11"/>
      <c r="NK131" s="11"/>
      <c r="NL131" s="11"/>
      <c r="NM131" s="11"/>
      <c r="NN131" s="11"/>
      <c r="NO131" s="11"/>
      <c r="NP131" s="11"/>
      <c r="NQ131" s="11"/>
      <c r="NR131" s="11"/>
      <c r="NS131" s="11"/>
      <c r="NT131" s="11"/>
      <c r="NU131" s="11"/>
      <c r="NV131" s="11"/>
      <c r="NW131" s="11"/>
      <c r="NX131" s="11"/>
      <c r="NY131" s="11"/>
      <c r="NZ131" s="11"/>
      <c r="OA131" s="11"/>
      <c r="OB131" s="11"/>
      <c r="OC131" s="11"/>
      <c r="OD131" s="11"/>
      <c r="OE131" s="11"/>
      <c r="OF131" s="11"/>
      <c r="OG131" s="11"/>
      <c r="OH131" s="11"/>
      <c r="OI131" s="11"/>
      <c r="OJ131" s="11"/>
      <c r="OK131" s="11"/>
      <c r="OL131" s="11"/>
      <c r="OM131" s="11"/>
      <c r="ON131" s="11"/>
      <c r="OO131" s="11"/>
      <c r="OP131" s="11"/>
      <c r="OQ131" s="11"/>
      <c r="OR131" s="11"/>
      <c r="OS131" s="11"/>
      <c r="OT131" s="11"/>
      <c r="OU131" s="11"/>
      <c r="OV131" s="11"/>
      <c r="OW131" s="11"/>
      <c r="OX131" s="11"/>
      <c r="OY131" s="11"/>
      <c r="OZ131" s="11"/>
      <c r="PA131" s="11"/>
      <c r="PB131" s="11"/>
      <c r="PC131" s="11"/>
      <c r="PD131" s="11"/>
      <c r="PE131" s="11"/>
      <c r="PF131" s="11"/>
      <c r="PG131" s="11"/>
      <c r="PH131" s="11"/>
      <c r="PI131" s="11"/>
      <c r="PJ131" s="11"/>
      <c r="PK131" s="11"/>
      <c r="PL131" s="11"/>
      <c r="PM131" s="11"/>
      <c r="PN131" s="11"/>
      <c r="PO131" s="11"/>
      <c r="PP131" s="11"/>
      <c r="PQ131" s="11"/>
      <c r="PR131" s="11"/>
      <c r="PS131" s="11"/>
      <c r="PT131" s="11"/>
      <c r="PU131" s="11"/>
      <c r="PV131" s="11"/>
      <c r="PW131" s="11"/>
      <c r="PX131" s="11"/>
      <c r="PY131" s="11"/>
      <c r="PZ131" s="11"/>
      <c r="QA131" s="11"/>
      <c r="QB131" s="11"/>
      <c r="QC131" s="11"/>
      <c r="QD131" s="11"/>
      <c r="QE131" s="11"/>
      <c r="QF131" s="11"/>
      <c r="QG131" s="11"/>
      <c r="QH131" s="11"/>
      <c r="QI131" s="11"/>
      <c r="QJ131" s="11"/>
      <c r="QK131" s="11"/>
      <c r="QL131" s="11"/>
      <c r="QM131" s="11"/>
      <c r="QN131" s="11"/>
      <c r="QO131" s="11"/>
      <c r="QP131" s="11"/>
      <c r="QQ131" s="11"/>
      <c r="QR131" s="11"/>
      <c r="QS131" s="11"/>
      <c r="QT131" s="11"/>
      <c r="QU131" s="11"/>
      <c r="QV131" s="11"/>
      <c r="QW131" s="11"/>
      <c r="QX131" s="11"/>
      <c r="QY131" s="11"/>
      <c r="QZ131" s="11"/>
      <c r="RA131" s="11"/>
      <c r="RB131" s="11"/>
      <c r="RC131" s="11"/>
      <c r="RD131" s="11"/>
      <c r="RE131" s="11"/>
      <c r="RF131" s="11"/>
      <c r="RG131" s="11"/>
      <c r="RH131" s="11"/>
      <c r="RI131" s="11"/>
      <c r="RJ131" s="11"/>
      <c r="RK131" s="11"/>
      <c r="RL131" s="11"/>
      <c r="RM131" s="11"/>
      <c r="RN131" s="11"/>
      <c r="RO131" s="11"/>
      <c r="RP131" s="11"/>
      <c r="RQ131" s="11"/>
      <c r="RR131" s="11"/>
      <c r="RS131" s="11"/>
      <c r="RT131" s="11"/>
      <c r="RU131" s="11"/>
      <c r="RV131" s="11"/>
      <c r="RW131" s="11"/>
      <c r="RX131" s="11"/>
      <c r="RY131" s="11"/>
      <c r="RZ131" s="11"/>
      <c r="SA131" s="11"/>
      <c r="SB131" s="11"/>
      <c r="SC131" s="11"/>
      <c r="SD131" s="11"/>
      <c r="SE131" s="11"/>
      <c r="SF131" s="11"/>
      <c r="SG131" s="11"/>
      <c r="SH131" s="11"/>
      <c r="SI131" s="11"/>
      <c r="SJ131" s="11"/>
      <c r="SK131" s="11"/>
      <c r="SL131" s="11"/>
      <c r="SM131" s="11"/>
      <c r="SN131" s="11"/>
      <c r="SO131" s="11"/>
      <c r="SP131" s="11"/>
      <c r="SQ131" s="11"/>
      <c r="SR131" s="11"/>
      <c r="SS131" s="11"/>
      <c r="ST131" s="11"/>
      <c r="SU131" s="11"/>
      <c r="SV131" s="11"/>
      <c r="SW131" s="11"/>
      <c r="SX131" s="11"/>
      <c r="SY131" s="11"/>
      <c r="SZ131" s="11"/>
      <c r="TA131" s="11"/>
      <c r="TB131" s="11"/>
      <c r="TC131" s="11"/>
      <c r="TD131" s="11"/>
      <c r="TE131" s="11"/>
      <c r="TF131" s="11"/>
      <c r="TG131" s="11"/>
      <c r="TH131" s="11"/>
      <c r="TI131" s="11"/>
      <c r="TJ131" s="11"/>
      <c r="TK131" s="11"/>
      <c r="TL131" s="11"/>
      <c r="TM131" s="11"/>
      <c r="TN131" s="11"/>
      <c r="TO131" s="11"/>
      <c r="TP131" s="11"/>
      <c r="TQ131" s="11"/>
      <c r="TR131" s="11"/>
      <c r="TS131" s="11"/>
      <c r="TT131" s="11"/>
      <c r="TU131" s="11"/>
      <c r="TV131" s="11"/>
      <c r="TW131" s="11"/>
      <c r="TX131" s="11"/>
      <c r="TY131" s="11"/>
      <c r="TZ131" s="11"/>
      <c r="UA131" s="11"/>
      <c r="UB131" s="11"/>
      <c r="UC131" s="11"/>
      <c r="UD131" s="11"/>
      <c r="UE131" s="11"/>
      <c r="UF131" s="11"/>
      <c r="UG131" s="11"/>
      <c r="UH131" s="11"/>
      <c r="UI131" s="11"/>
      <c r="UJ131" s="11"/>
      <c r="UK131" s="11"/>
      <c r="UL131" s="11"/>
      <c r="UM131" s="11"/>
      <c r="UN131" s="11"/>
      <c r="UO131" s="11"/>
      <c r="UP131" s="11"/>
      <c r="UQ131" s="11"/>
      <c r="UR131" s="11"/>
      <c r="US131" s="11"/>
      <c r="UT131" s="11"/>
      <c r="UU131" s="11"/>
      <c r="UV131" s="11"/>
      <c r="UW131" s="11"/>
      <c r="UX131" s="11"/>
      <c r="UY131" s="11"/>
      <c r="UZ131" s="11"/>
      <c r="VA131" s="11"/>
      <c r="VB131" s="11"/>
      <c r="VC131" s="11"/>
      <c r="VD131" s="11"/>
      <c r="VE131" s="11"/>
      <c r="VF131" s="11"/>
      <c r="VG131" s="11"/>
      <c r="VH131" s="11"/>
      <c r="VI131" s="11"/>
      <c r="VJ131" s="11"/>
      <c r="VK131" s="11"/>
      <c r="VL131" s="11"/>
      <c r="VM131" s="11"/>
      <c r="VN131" s="11"/>
      <c r="VO131" s="11"/>
      <c r="VP131" s="11"/>
      <c r="VQ131" s="11"/>
      <c r="VR131" s="11"/>
      <c r="VS131" s="11"/>
      <c r="VT131" s="11"/>
      <c r="VU131" s="11"/>
      <c r="VV131" s="11"/>
      <c r="VW131" s="11"/>
      <c r="VX131" s="11"/>
      <c r="VY131" s="11"/>
      <c r="VZ131" s="11"/>
      <c r="WA131" s="11"/>
      <c r="WB131" s="11"/>
      <c r="WC131" s="11"/>
      <c r="WD131" s="11"/>
      <c r="WE131" s="11"/>
      <c r="WF131" s="11"/>
      <c r="WG131" s="11"/>
      <c r="WH131" s="11"/>
      <c r="WI131" s="11"/>
      <c r="WJ131" s="11"/>
      <c r="WK131" s="11"/>
      <c r="WL131" s="11"/>
      <c r="WM131" s="11"/>
      <c r="WN131" s="11"/>
      <c r="WO131" s="11"/>
      <c r="WP131" s="11"/>
      <c r="WQ131" s="11"/>
      <c r="WR131" s="11"/>
      <c r="WS131" s="11"/>
      <c r="WT131" s="11"/>
      <c r="WU131" s="11"/>
      <c r="WV131" s="11"/>
      <c r="WW131" s="11"/>
      <c r="WX131" s="11"/>
      <c r="WY131" s="11"/>
      <c r="WZ131" s="11"/>
      <c r="XA131" s="11"/>
      <c r="XB131" s="11"/>
      <c r="XC131" s="11"/>
      <c r="XD131" s="11"/>
      <c r="XE131" s="11"/>
      <c r="XF131" s="11"/>
      <c r="XG131" s="11"/>
      <c r="XH131" s="11"/>
      <c r="XI131" s="11"/>
      <c r="XJ131" s="11"/>
      <c r="XK131" s="11"/>
      <c r="XL131" s="11"/>
      <c r="XM131" s="11"/>
      <c r="XN131" s="11"/>
      <c r="XO131" s="11"/>
      <c r="XP131" s="11"/>
      <c r="XQ131" s="11"/>
      <c r="XR131" s="11"/>
      <c r="XS131" s="11"/>
      <c r="XT131" s="11"/>
      <c r="XU131" s="11"/>
      <c r="XV131" s="11"/>
      <c r="XW131" s="11"/>
      <c r="XX131" s="11"/>
      <c r="XY131" s="11"/>
      <c r="XZ131" s="11"/>
      <c r="YA131" s="11"/>
      <c r="YB131" s="11"/>
      <c r="YC131" s="11"/>
      <c r="YD131" s="11"/>
      <c r="YE131" s="11"/>
      <c r="YF131" s="11"/>
      <c r="YG131" s="11"/>
      <c r="YH131" s="11"/>
      <c r="YI131" s="11"/>
      <c r="YJ131" s="11"/>
      <c r="YK131" s="11"/>
      <c r="YL131" s="11"/>
      <c r="YM131" s="11"/>
      <c r="YN131" s="11"/>
      <c r="YO131" s="11"/>
      <c r="YP131" s="11"/>
      <c r="YQ131" s="11"/>
      <c r="YR131" s="11"/>
      <c r="YS131" s="11"/>
      <c r="YT131" s="11"/>
      <c r="YU131" s="11"/>
      <c r="YV131" s="11"/>
      <c r="YW131" s="11"/>
      <c r="YX131" s="11"/>
      <c r="YY131" s="11"/>
      <c r="YZ131" s="11"/>
      <c r="ZA131" s="11"/>
      <c r="ZB131" s="11"/>
      <c r="ZC131" s="11"/>
      <c r="ZD131" s="11"/>
      <c r="ZE131" s="11"/>
      <c r="ZF131" s="11"/>
      <c r="ZG131" s="11"/>
      <c r="ZH131" s="11"/>
      <c r="ZI131" s="11"/>
      <c r="ZJ131" s="11"/>
      <c r="ZK131" s="11"/>
      <c r="ZL131" s="11"/>
      <c r="ZM131" s="11"/>
      <c r="ZN131" s="11"/>
      <c r="ZO131" s="11"/>
      <c r="ZP131" s="11"/>
      <c r="ZQ131" s="11"/>
      <c r="ZR131" s="11"/>
      <c r="ZS131" s="11"/>
      <c r="ZT131" s="11"/>
      <c r="ZU131" s="11"/>
      <c r="ZV131" s="11"/>
      <c r="ZW131" s="11"/>
      <c r="ZX131" s="11"/>
      <c r="ZY131" s="11"/>
      <c r="ZZ131" s="11"/>
      <c r="AAA131" s="11"/>
      <c r="AAB131" s="11"/>
      <c r="AAC131" s="11"/>
      <c r="AAD131" s="11"/>
      <c r="AAE131" s="11"/>
      <c r="AAF131" s="11"/>
      <c r="AAG131" s="11"/>
      <c r="AAH131" s="11"/>
      <c r="AAI131" s="11"/>
      <c r="AAJ131" s="11"/>
      <c r="AAK131" s="11"/>
      <c r="AAL131" s="11"/>
      <c r="AAM131" s="11"/>
      <c r="AAN131" s="11"/>
      <c r="AAO131" s="11"/>
      <c r="AAP131" s="11"/>
      <c r="AAQ131" s="11"/>
      <c r="AAR131" s="11"/>
      <c r="AAS131" s="11"/>
      <c r="AAT131" s="11"/>
      <c r="AAU131" s="11"/>
      <c r="AAV131" s="11"/>
      <c r="AAW131" s="11"/>
      <c r="AAX131" s="11"/>
      <c r="AAY131" s="11"/>
      <c r="AAZ131" s="11"/>
      <c r="ABA131" s="11"/>
      <c r="ABB131" s="11"/>
      <c r="ABC131" s="11"/>
      <c r="ABD131" s="11"/>
      <c r="ABE131" s="11"/>
      <c r="ABF131" s="11"/>
      <c r="ABG131" s="11"/>
      <c r="ABH131" s="11"/>
      <c r="ABI131" s="11"/>
      <c r="ABJ131" s="11"/>
      <c r="ABK131" s="11"/>
      <c r="ABL131" s="11"/>
      <c r="ABM131" s="11"/>
      <c r="ABN131" s="11"/>
      <c r="ABO131" s="11"/>
      <c r="ABP131" s="11"/>
      <c r="ABQ131" s="11"/>
      <c r="ABR131" s="11"/>
      <c r="ABS131" s="11"/>
      <c r="ABT131" s="11"/>
      <c r="ABU131" s="11"/>
      <c r="ABV131" s="11"/>
      <c r="ABW131" s="11"/>
      <c r="ABX131" s="11"/>
      <c r="ABY131" s="11"/>
      <c r="ABZ131" s="11"/>
      <c r="ACA131" s="11"/>
      <c r="ACB131" s="11"/>
      <c r="ACC131" s="11"/>
      <c r="ACD131" s="11"/>
      <c r="ACE131" s="11"/>
      <c r="ACF131" s="11"/>
      <c r="ACG131" s="11"/>
      <c r="ACH131" s="11"/>
      <c r="ACI131" s="11"/>
      <c r="ACJ131" s="11"/>
      <c r="ACK131" s="11"/>
      <c r="ACL131" s="11"/>
      <c r="ACM131" s="11"/>
      <c r="ACN131" s="11"/>
      <c r="ACO131" s="11"/>
      <c r="ACP131" s="11"/>
      <c r="ACQ131" s="11"/>
      <c r="ACR131" s="11"/>
      <c r="ACS131" s="11"/>
      <c r="ACT131" s="11"/>
      <c r="ACU131" s="11"/>
      <c r="ACV131" s="11"/>
      <c r="ACW131" s="11"/>
      <c r="ACX131" s="11"/>
      <c r="ACY131" s="11"/>
      <c r="ACZ131" s="11"/>
      <c r="ADA131" s="11"/>
      <c r="ADB131" s="11"/>
      <c r="ADC131" s="11"/>
      <c r="ADD131" s="11"/>
      <c r="ADE131" s="11"/>
      <c r="ADF131" s="11"/>
      <c r="ADG131" s="11"/>
      <c r="ADH131" s="11"/>
      <c r="ADI131" s="11"/>
      <c r="ADJ131" s="11"/>
      <c r="ADK131" s="11"/>
      <c r="ADL131" s="11"/>
      <c r="ADM131" s="11"/>
      <c r="ADN131" s="11"/>
      <c r="ADO131" s="11"/>
      <c r="ADP131" s="11"/>
      <c r="ADQ131" s="11"/>
      <c r="ADR131" s="11"/>
      <c r="ADS131" s="11"/>
      <c r="ADT131" s="11"/>
      <c r="ADU131" s="11"/>
      <c r="ADV131" s="11"/>
      <c r="ADW131" s="11"/>
      <c r="ADX131" s="11"/>
      <c r="ADY131" s="11"/>
      <c r="ADZ131" s="11"/>
      <c r="AEA131" s="11"/>
      <c r="AEB131" s="11"/>
      <c r="AEC131" s="11"/>
      <c r="AED131" s="11"/>
      <c r="AEE131" s="11"/>
      <c r="AEF131" s="11"/>
      <c r="AEG131" s="11"/>
      <c r="AEH131" s="11"/>
      <c r="AEI131" s="11"/>
      <c r="AEJ131" s="11"/>
      <c r="AEK131" s="11"/>
      <c r="AEL131" s="11"/>
      <c r="AEM131" s="11"/>
      <c r="AEN131" s="11"/>
      <c r="AEO131" s="11"/>
      <c r="AEP131" s="11"/>
      <c r="AEQ131" s="11"/>
      <c r="AER131" s="11"/>
      <c r="AES131" s="11"/>
      <c r="AET131" s="11"/>
      <c r="AEU131" s="11"/>
      <c r="AEV131" s="11"/>
      <c r="AEW131" s="11"/>
      <c r="AEX131" s="11"/>
      <c r="AEY131" s="11"/>
      <c r="AEZ131" s="11"/>
      <c r="AFA131" s="11"/>
      <c r="AFB131" s="11"/>
      <c r="AFC131" s="11"/>
      <c r="AFD131" s="11"/>
      <c r="AFE131" s="11"/>
      <c r="AFF131" s="11"/>
      <c r="AFG131" s="11"/>
      <c r="AFH131" s="11"/>
      <c r="AFI131" s="11"/>
      <c r="AFJ131" s="11"/>
      <c r="AFK131" s="11"/>
      <c r="AFL131" s="11"/>
      <c r="AFM131" s="11"/>
      <c r="AFN131" s="11"/>
      <c r="AFO131" s="11"/>
      <c r="AFP131" s="11"/>
      <c r="AFQ131" s="11"/>
      <c r="AFR131" s="11"/>
      <c r="AFS131" s="11"/>
      <c r="AFT131" s="11"/>
      <c r="AFU131" s="11"/>
      <c r="AFV131" s="11"/>
      <c r="AFW131" s="11"/>
      <c r="AFX131" s="11"/>
      <c r="AFY131" s="11"/>
      <c r="AFZ131" s="11"/>
      <c r="AGA131" s="11"/>
      <c r="AGB131" s="11"/>
      <c r="AGC131" s="11"/>
      <c r="AGD131" s="11"/>
      <c r="AGE131" s="11"/>
      <c r="AGF131" s="11"/>
      <c r="AGG131" s="11"/>
      <c r="AGH131" s="11"/>
      <c r="AGI131" s="11"/>
      <c r="AGJ131" s="11"/>
      <c r="AGK131" s="11"/>
      <c r="AGL131" s="11"/>
      <c r="AGM131" s="11"/>
      <c r="AGN131" s="11"/>
      <c r="AGO131" s="11"/>
      <c r="AGP131" s="11"/>
      <c r="AGQ131" s="11"/>
      <c r="AGR131" s="11"/>
      <c r="AGS131" s="11"/>
      <c r="AGT131" s="11"/>
      <c r="AGU131" s="11"/>
      <c r="AGV131" s="11"/>
      <c r="AGW131" s="11"/>
      <c r="AGX131" s="11"/>
      <c r="AGY131" s="11"/>
      <c r="AGZ131" s="11"/>
      <c r="AHA131" s="11"/>
      <c r="AHB131" s="11"/>
      <c r="AHC131" s="11"/>
      <c r="AHD131" s="11"/>
      <c r="AHE131" s="11"/>
      <c r="AHF131" s="11"/>
      <c r="AHG131" s="11"/>
      <c r="AHH131" s="11"/>
      <c r="AHI131" s="11"/>
      <c r="AHJ131" s="11"/>
      <c r="AHK131" s="11"/>
      <c r="AHL131" s="11"/>
      <c r="AHM131" s="11"/>
      <c r="AHN131" s="11"/>
      <c r="AHO131" s="11"/>
      <c r="AHP131" s="11"/>
      <c r="AHQ131" s="11"/>
      <c r="AHR131" s="11"/>
      <c r="AHS131" s="11"/>
      <c r="AHT131" s="11"/>
      <c r="AHU131" s="11"/>
      <c r="AHV131" s="11"/>
      <c r="AHW131" s="11"/>
      <c r="AHX131" s="11"/>
      <c r="AHY131" s="11"/>
      <c r="AHZ131" s="11"/>
      <c r="AIA131" s="11"/>
      <c r="AIB131" s="11"/>
      <c r="AIC131" s="11"/>
      <c r="AID131" s="11"/>
      <c r="AIE131" s="11"/>
      <c r="AIF131" s="11"/>
      <c r="AIG131" s="11"/>
      <c r="AIH131" s="11"/>
      <c r="AII131" s="11"/>
      <c r="AIJ131" s="11"/>
      <c r="AIK131" s="11"/>
      <c r="AIL131" s="11"/>
      <c r="AIM131" s="11"/>
      <c r="AIN131" s="11"/>
      <c r="AIO131" s="11"/>
      <c r="AIP131" s="11"/>
      <c r="AIQ131" s="11"/>
      <c r="AIR131" s="11"/>
      <c r="AIS131" s="11"/>
      <c r="AIT131" s="11"/>
      <c r="AIU131" s="11"/>
      <c r="AIV131" s="11"/>
      <c r="AIW131" s="11"/>
      <c r="AIX131" s="11"/>
      <c r="AIY131" s="11"/>
      <c r="AIZ131" s="11"/>
      <c r="AJA131" s="11"/>
      <c r="AJB131" s="11"/>
      <c r="AJC131" s="11"/>
      <c r="AJD131" s="11"/>
      <c r="AJE131" s="11"/>
      <c r="AJF131" s="11"/>
      <c r="AJG131" s="11"/>
      <c r="AJH131" s="11"/>
      <c r="AJI131" s="11"/>
      <c r="AJJ131" s="11"/>
      <c r="AJK131" s="11"/>
      <c r="AJL131" s="11"/>
      <c r="AJM131" s="11"/>
      <c r="AJN131" s="11"/>
      <c r="AJO131" s="11"/>
      <c r="AJP131" s="11"/>
      <c r="AJQ131" s="11"/>
      <c r="AJR131" s="11"/>
      <c r="AJS131" s="11"/>
      <c r="AJT131" s="11"/>
      <c r="AJU131" s="11"/>
      <c r="AJV131" s="11"/>
      <c r="AJW131" s="11"/>
      <c r="AJX131" s="11"/>
      <c r="AJY131" s="11"/>
      <c r="AJZ131" s="11"/>
      <c r="AKA131" s="11"/>
      <c r="AKB131" s="11"/>
      <c r="AKC131" s="11"/>
      <c r="AKD131" s="11"/>
      <c r="AKE131" s="11"/>
      <c r="AKF131" s="11"/>
      <c r="AKG131" s="11"/>
      <c r="AKH131" s="11"/>
      <c r="AKI131" s="11"/>
      <c r="AKJ131" s="11"/>
      <c r="AKK131" s="11"/>
      <c r="AKL131" s="11"/>
      <c r="AKM131" s="11"/>
      <c r="AKN131" s="11"/>
      <c r="AKO131" s="11"/>
      <c r="AKP131" s="11"/>
      <c r="AKQ131" s="11"/>
      <c r="AKR131" s="11"/>
      <c r="AKS131" s="11"/>
      <c r="AKT131" s="11"/>
      <c r="AKU131" s="11"/>
      <c r="AKV131" s="11"/>
      <c r="AKW131" s="11"/>
      <c r="AKX131" s="11"/>
      <c r="AKY131" s="11"/>
      <c r="AKZ131" s="11"/>
      <c r="ALA131" s="11"/>
      <c r="ALB131" s="11"/>
      <c r="ALC131" s="11"/>
      <c r="ALD131" s="11"/>
      <c r="ALE131" s="11"/>
      <c r="ALF131" s="11"/>
      <c r="ALG131" s="11"/>
      <c r="ALH131" s="11"/>
      <c r="ALI131" s="11"/>
      <c r="ALJ131" s="11"/>
      <c r="ALK131" s="11"/>
      <c r="ALL131" s="11"/>
      <c r="ALM131" s="11"/>
      <c r="ALN131" s="11"/>
      <c r="ALO131" s="11"/>
      <c r="ALP131" s="11"/>
      <c r="ALQ131" s="11"/>
      <c r="ALR131" s="11"/>
      <c r="ALS131" s="11"/>
      <c r="ALT131" s="11"/>
      <c r="ALU131" s="11"/>
      <c r="ALV131" s="11"/>
      <c r="ALW131" s="11"/>
      <c r="ALX131" s="11"/>
      <c r="ALY131" s="11"/>
      <c r="ALZ131" s="11"/>
      <c r="AMA131" s="11"/>
      <c r="AMB131" s="11"/>
      <c r="AMC131" s="11"/>
      <c r="AMD131" s="11"/>
      <c r="AME131" s="11"/>
      <c r="AMF131" s="11"/>
      <c r="AMG131" s="11"/>
      <c r="AMH131" s="11"/>
      <c r="AMI131" s="11"/>
      <c r="AMJ131" s="11"/>
      <c r="AMK131" s="11"/>
      <c r="AML131" s="11"/>
      <c r="AMM131" s="11"/>
      <c r="AMN131" s="11"/>
      <c r="AMO131" s="11"/>
      <c r="AMP131" s="11"/>
      <c r="AMQ131" s="11"/>
      <c r="AMR131" s="11"/>
      <c r="AMS131" s="11"/>
      <c r="AMT131" s="11"/>
      <c r="AMU131" s="11"/>
      <c r="AMV131" s="11"/>
      <c r="AMW131" s="11"/>
      <c r="AMX131" s="11"/>
      <c r="AMY131" s="11"/>
      <c r="AMZ131" s="11"/>
      <c r="ANA131" s="11"/>
      <c r="ANB131" s="11"/>
      <c r="ANC131" s="11"/>
      <c r="AND131" s="11"/>
      <c r="ANE131" s="11"/>
      <c r="ANF131" s="11"/>
      <c r="ANG131" s="11"/>
      <c r="ANH131" s="11"/>
      <c r="ANI131" s="11"/>
      <c r="ANJ131" s="11"/>
      <c r="ANK131" s="11"/>
      <c r="ANL131" s="11"/>
      <c r="ANM131" s="11"/>
      <c r="ANN131" s="11"/>
      <c r="ANO131" s="11"/>
      <c r="ANP131" s="11"/>
      <c r="ANQ131" s="11"/>
      <c r="ANR131" s="11"/>
      <c r="ANS131" s="11"/>
      <c r="ANT131" s="11"/>
      <c r="ANU131" s="11"/>
      <c r="ANV131" s="11"/>
      <c r="ANW131" s="11"/>
      <c r="ANX131" s="11"/>
      <c r="ANY131" s="11"/>
      <c r="ANZ131" s="11"/>
      <c r="AOA131" s="11"/>
      <c r="AOB131" s="11"/>
      <c r="AOC131" s="11"/>
      <c r="AOD131" s="11"/>
      <c r="AOE131" s="11"/>
      <c r="AOF131" s="11"/>
      <c r="AOG131" s="11"/>
      <c r="AOH131" s="11"/>
      <c r="AOI131" s="11"/>
      <c r="AOJ131" s="11"/>
      <c r="AOK131" s="11"/>
      <c r="AOL131" s="11"/>
      <c r="AOM131" s="11"/>
      <c r="AON131" s="11"/>
      <c r="AOO131" s="11"/>
      <c r="AOP131" s="11"/>
      <c r="AOQ131" s="11"/>
      <c r="AOR131" s="11"/>
      <c r="AOS131" s="11"/>
      <c r="AOT131" s="11"/>
      <c r="AOU131" s="11"/>
      <c r="AOV131" s="11"/>
      <c r="AOW131" s="11"/>
      <c r="AOX131" s="11"/>
      <c r="AOY131" s="11"/>
      <c r="AOZ131" s="11"/>
      <c r="APA131" s="11"/>
      <c r="APB131" s="11"/>
      <c r="APC131" s="11"/>
      <c r="APD131" s="11"/>
      <c r="APE131" s="11"/>
      <c r="APF131" s="11"/>
      <c r="APG131" s="11"/>
      <c r="APH131" s="11"/>
      <c r="API131" s="11"/>
      <c r="APJ131" s="11"/>
      <c r="APK131" s="11"/>
      <c r="APL131" s="11"/>
      <c r="APM131" s="11"/>
      <c r="APN131" s="11"/>
      <c r="APO131" s="11"/>
      <c r="APP131" s="11"/>
      <c r="APQ131" s="11"/>
      <c r="APR131" s="11"/>
      <c r="APS131" s="11"/>
      <c r="APT131" s="11"/>
      <c r="APU131" s="11"/>
      <c r="APV131" s="11"/>
      <c r="APW131" s="11"/>
      <c r="APX131" s="11"/>
      <c r="APY131" s="11"/>
      <c r="APZ131" s="11"/>
      <c r="AQA131" s="11"/>
      <c r="AQB131" s="11"/>
      <c r="AQC131" s="11"/>
      <c r="AQD131" s="11"/>
      <c r="AQE131" s="11"/>
      <c r="AQF131" s="11"/>
      <c r="AQG131" s="11"/>
      <c r="AQH131" s="11"/>
      <c r="AQI131" s="11"/>
      <c r="AQJ131" s="11"/>
      <c r="AQK131" s="11"/>
      <c r="AQL131" s="11"/>
      <c r="AQM131" s="11"/>
      <c r="AQN131" s="11"/>
      <c r="AQO131" s="11"/>
      <c r="AQP131" s="11"/>
      <c r="AQQ131" s="11"/>
      <c r="AQR131" s="11"/>
      <c r="AQS131" s="11"/>
      <c r="AQT131" s="11"/>
      <c r="AQU131" s="11"/>
      <c r="AQV131" s="11"/>
      <c r="AQW131" s="11"/>
      <c r="AQX131" s="11"/>
      <c r="AQY131" s="11"/>
      <c r="AQZ131" s="11"/>
      <c r="ARA131" s="11"/>
      <c r="ARB131" s="11"/>
      <c r="ARC131" s="11"/>
      <c r="ARD131" s="11"/>
      <c r="ARE131" s="11"/>
      <c r="ARF131" s="11"/>
      <c r="ARG131" s="11"/>
      <c r="ARH131" s="11"/>
      <c r="ARI131" s="11"/>
      <c r="ARJ131" s="11"/>
      <c r="ARK131" s="11"/>
      <c r="ARL131" s="11"/>
      <c r="ARM131" s="11"/>
      <c r="ARN131" s="11"/>
      <c r="ARO131" s="11"/>
      <c r="ARP131" s="11"/>
      <c r="ARQ131" s="11"/>
      <c r="ARR131" s="11"/>
      <c r="ARS131" s="11"/>
      <c r="ART131" s="11"/>
      <c r="ARU131" s="11"/>
      <c r="ARV131" s="11"/>
      <c r="ARW131" s="11"/>
      <c r="ARX131" s="11"/>
      <c r="ARY131" s="11"/>
      <c r="ARZ131" s="11"/>
      <c r="ASA131" s="11"/>
      <c r="ASB131" s="11"/>
      <c r="ASC131" s="11"/>
      <c r="ASD131" s="11"/>
      <c r="ASE131" s="11"/>
      <c r="ASF131" s="11"/>
      <c r="ASG131" s="11"/>
      <c r="ASH131" s="11"/>
      <c r="ASI131" s="11"/>
      <c r="ASJ131" s="11"/>
      <c r="ASK131" s="11"/>
      <c r="ASL131" s="11"/>
      <c r="ASM131" s="11"/>
      <c r="ASN131" s="11"/>
      <c r="ASO131" s="11"/>
      <c r="ASP131" s="11"/>
      <c r="ASQ131" s="11"/>
      <c r="ASR131" s="11"/>
      <c r="ASS131" s="11"/>
      <c r="AST131" s="11"/>
      <c r="ASU131" s="11"/>
      <c r="ASV131" s="11"/>
      <c r="ASW131" s="11"/>
      <c r="ASX131" s="11"/>
      <c r="ASY131" s="11"/>
      <c r="ASZ131" s="11"/>
      <c r="ATA131" s="11"/>
      <c r="ATB131" s="11"/>
      <c r="ATC131" s="11"/>
      <c r="ATD131" s="11"/>
      <c r="ATE131" s="11"/>
      <c r="ATF131" s="11"/>
      <c r="ATG131" s="11"/>
      <c r="ATH131" s="11"/>
      <c r="ATI131" s="11"/>
      <c r="ATJ131" s="11"/>
      <c r="ATK131" s="11"/>
      <c r="ATL131" s="11"/>
      <c r="ATM131" s="11"/>
      <c r="ATN131" s="11"/>
      <c r="ATO131" s="11"/>
      <c r="ATP131" s="11"/>
      <c r="ATQ131" s="11"/>
      <c r="ATR131" s="11"/>
      <c r="ATS131" s="11"/>
      <c r="ATT131" s="11"/>
      <c r="ATU131" s="11"/>
      <c r="ATV131" s="11"/>
      <c r="ATW131" s="11"/>
      <c r="ATX131" s="11"/>
      <c r="ATY131" s="11"/>
      <c r="ATZ131" s="11"/>
      <c r="AUA131" s="11"/>
      <c r="AUB131" s="11"/>
      <c r="AUC131" s="11"/>
      <c r="AUD131" s="11"/>
      <c r="AUE131" s="11"/>
      <c r="AUF131" s="11"/>
      <c r="AUG131" s="11"/>
      <c r="AUH131" s="11"/>
      <c r="AUI131" s="11"/>
      <c r="AUJ131" s="11"/>
      <c r="AUK131" s="11"/>
      <c r="AUL131" s="11"/>
      <c r="AUM131" s="11"/>
      <c r="AUN131" s="11"/>
      <c r="AUO131" s="11"/>
      <c r="AUP131" s="11"/>
      <c r="AUQ131" s="11"/>
      <c r="AUR131" s="11"/>
      <c r="AUS131" s="11"/>
      <c r="AUT131" s="11"/>
      <c r="AUU131" s="11"/>
      <c r="AUV131" s="11"/>
      <c r="AUW131" s="11"/>
      <c r="AUX131" s="11"/>
      <c r="AUY131" s="11"/>
      <c r="AUZ131" s="11"/>
      <c r="AVA131" s="11"/>
      <c r="AVB131" s="11"/>
      <c r="AVC131" s="11"/>
      <c r="AVD131" s="11"/>
      <c r="AVE131" s="11"/>
      <c r="AVF131" s="11"/>
      <c r="AVG131" s="11"/>
      <c r="AVH131" s="11"/>
      <c r="AVI131" s="11"/>
      <c r="AVJ131" s="11"/>
      <c r="AVK131" s="11"/>
      <c r="AVL131" s="11"/>
      <c r="AVM131" s="11"/>
      <c r="AVN131" s="11"/>
      <c r="AVO131" s="11"/>
      <c r="AVP131" s="11"/>
      <c r="AVQ131" s="11"/>
      <c r="AVR131" s="11"/>
      <c r="AVS131" s="11"/>
      <c r="AVT131" s="11"/>
      <c r="AVU131" s="11"/>
      <c r="AVV131" s="11"/>
      <c r="AVW131" s="11"/>
      <c r="AVX131" s="11"/>
      <c r="AVY131" s="11"/>
      <c r="AVZ131" s="11"/>
      <c r="AWA131" s="11"/>
      <c r="AWB131" s="11"/>
      <c r="AWC131" s="11"/>
      <c r="AWD131" s="11"/>
      <c r="AWE131" s="11"/>
      <c r="AWF131" s="11"/>
      <c r="AWG131" s="11"/>
      <c r="AWH131" s="11"/>
      <c r="AWI131" s="11"/>
      <c r="AWJ131" s="11"/>
      <c r="AWK131" s="11"/>
      <c r="AWL131" s="11"/>
      <c r="AWM131" s="11"/>
      <c r="AWN131" s="11"/>
      <c r="AWO131" s="11"/>
      <c r="AWP131" s="11"/>
      <c r="AWQ131" s="11"/>
      <c r="AWR131" s="11"/>
      <c r="AWS131" s="11"/>
      <c r="AWT131" s="11"/>
      <c r="AWU131" s="11"/>
      <c r="AWV131" s="11"/>
      <c r="AWW131" s="11"/>
      <c r="AWX131" s="11"/>
      <c r="AWY131" s="11"/>
      <c r="AWZ131" s="11"/>
      <c r="AXA131" s="11"/>
      <c r="AXB131" s="11"/>
      <c r="AXC131" s="11"/>
      <c r="AXD131" s="11"/>
      <c r="AXE131" s="11"/>
      <c r="AXF131" s="11"/>
      <c r="AXG131" s="11"/>
      <c r="AXH131" s="11"/>
      <c r="AXI131" s="11"/>
      <c r="AXJ131" s="11"/>
      <c r="AXK131" s="11"/>
      <c r="AXL131" s="11"/>
      <c r="AXM131" s="11"/>
      <c r="AXN131" s="11"/>
      <c r="AXO131" s="11"/>
      <c r="AXP131" s="11"/>
      <c r="AXQ131" s="11"/>
      <c r="AXR131" s="11"/>
      <c r="AXS131" s="11"/>
      <c r="AXT131" s="11"/>
      <c r="AXU131" s="11"/>
      <c r="AXV131" s="11"/>
      <c r="AXW131" s="11"/>
      <c r="AXX131" s="11"/>
      <c r="AXY131" s="11"/>
      <c r="AXZ131" s="11"/>
      <c r="AYA131" s="11"/>
      <c r="AYB131" s="11"/>
      <c r="AYC131" s="11"/>
      <c r="AYD131" s="11"/>
      <c r="AYE131" s="11"/>
      <c r="AYF131" s="11"/>
      <c r="AYG131" s="11"/>
      <c r="AYH131" s="11"/>
      <c r="AYI131" s="11"/>
      <c r="AYJ131" s="11"/>
      <c r="AYK131" s="11"/>
      <c r="AYL131" s="11"/>
      <c r="AYM131" s="11"/>
      <c r="AYN131" s="11"/>
      <c r="AYO131" s="11"/>
      <c r="AYP131" s="11"/>
      <c r="AYQ131" s="11"/>
      <c r="AYR131" s="11"/>
      <c r="AYS131" s="11"/>
      <c r="AYT131" s="11"/>
      <c r="AYU131" s="11"/>
      <c r="AYV131" s="11"/>
      <c r="AYW131" s="11"/>
      <c r="AYX131" s="11"/>
      <c r="AYY131" s="11"/>
      <c r="AYZ131" s="11"/>
      <c r="AZA131" s="11"/>
      <c r="AZB131" s="11"/>
      <c r="AZC131" s="11"/>
      <c r="AZD131" s="11"/>
      <c r="AZE131" s="11"/>
      <c r="AZF131" s="11"/>
      <c r="AZG131" s="11"/>
      <c r="AZH131" s="11"/>
      <c r="AZI131" s="11"/>
      <c r="AZJ131" s="11"/>
      <c r="AZK131" s="11"/>
      <c r="AZL131" s="11"/>
      <c r="AZM131" s="11"/>
      <c r="AZN131" s="11"/>
      <c r="AZO131" s="11"/>
      <c r="AZP131" s="11"/>
      <c r="AZQ131" s="11"/>
      <c r="AZR131" s="11"/>
      <c r="AZS131" s="11"/>
      <c r="AZT131" s="11"/>
      <c r="AZU131" s="11"/>
      <c r="AZV131" s="11"/>
      <c r="AZW131" s="11"/>
      <c r="AZX131" s="11"/>
      <c r="AZY131" s="11"/>
      <c r="AZZ131" s="11"/>
      <c r="BAA131" s="11"/>
      <c r="BAB131" s="11"/>
      <c r="BAC131" s="11"/>
      <c r="BAD131" s="11"/>
      <c r="BAE131" s="11"/>
      <c r="BAF131" s="11"/>
      <c r="BAG131" s="11"/>
      <c r="BAH131" s="11"/>
      <c r="BAI131" s="11"/>
      <c r="BAJ131" s="11"/>
      <c r="BAK131" s="11"/>
      <c r="BAL131" s="11"/>
      <c r="BAM131" s="11"/>
      <c r="BAN131" s="11"/>
      <c r="BAO131" s="11"/>
      <c r="BAP131" s="11"/>
      <c r="BAQ131" s="11"/>
      <c r="BAR131" s="11"/>
      <c r="BAS131" s="11"/>
      <c r="BAT131" s="11"/>
      <c r="BAU131" s="11"/>
      <c r="BAV131" s="11"/>
      <c r="BAW131" s="11"/>
      <c r="BAX131" s="11"/>
      <c r="BAY131" s="11"/>
      <c r="BAZ131" s="11"/>
      <c r="BBA131" s="11"/>
      <c r="BBB131" s="11"/>
      <c r="BBC131" s="11"/>
      <c r="BBD131" s="11"/>
      <c r="BBE131" s="11"/>
      <c r="BBF131" s="11"/>
      <c r="BBG131" s="11"/>
      <c r="BBH131" s="11"/>
      <c r="BBI131" s="11"/>
      <c r="BBJ131" s="11"/>
      <c r="BBK131" s="11"/>
      <c r="BBL131" s="11"/>
      <c r="BBM131" s="11"/>
      <c r="BBN131" s="11"/>
      <c r="BBO131" s="11"/>
      <c r="BBP131" s="11"/>
      <c r="BBQ131" s="11"/>
      <c r="BBR131" s="11"/>
      <c r="BBS131" s="11"/>
      <c r="BBT131" s="11"/>
      <c r="BBU131" s="11"/>
      <c r="BBV131" s="11"/>
      <c r="BBW131" s="11"/>
      <c r="BBX131" s="11"/>
      <c r="BBY131" s="11"/>
      <c r="BBZ131" s="11"/>
      <c r="BCA131" s="11"/>
      <c r="BCB131" s="11"/>
      <c r="BCC131" s="11"/>
      <c r="BCD131" s="11"/>
      <c r="BCE131" s="11"/>
      <c r="BCF131" s="11"/>
      <c r="BCG131" s="11"/>
      <c r="BCH131" s="11"/>
      <c r="BCI131" s="11"/>
      <c r="BCJ131" s="11"/>
      <c r="BCK131" s="11"/>
      <c r="BCL131" s="11"/>
      <c r="BCM131" s="11"/>
      <c r="BCN131" s="11"/>
      <c r="BCO131" s="11"/>
      <c r="BCP131" s="11"/>
      <c r="BCQ131" s="11"/>
      <c r="BCR131" s="11"/>
      <c r="BCS131" s="11"/>
      <c r="BCT131" s="11"/>
      <c r="BCU131" s="11"/>
      <c r="BCV131" s="11"/>
      <c r="BCW131" s="11"/>
      <c r="BCX131" s="11"/>
      <c r="BCY131" s="11"/>
      <c r="BCZ131" s="11"/>
      <c r="BDA131" s="11"/>
      <c r="BDB131" s="11"/>
      <c r="BDC131" s="11"/>
      <c r="BDD131" s="11"/>
      <c r="BDE131" s="11"/>
      <c r="BDF131" s="11"/>
      <c r="BDG131" s="11"/>
      <c r="BDH131" s="11"/>
      <c r="BDI131" s="11"/>
      <c r="BDJ131" s="11"/>
      <c r="BDK131" s="11"/>
      <c r="BDL131" s="11"/>
      <c r="BDM131" s="11"/>
      <c r="BDN131" s="11"/>
      <c r="BDO131" s="11"/>
      <c r="BDP131" s="11"/>
      <c r="BDQ131" s="11"/>
      <c r="BDR131" s="11"/>
      <c r="BDS131" s="11"/>
      <c r="BDT131" s="11"/>
      <c r="BDU131" s="11"/>
      <c r="BDV131" s="11"/>
      <c r="BDW131" s="11"/>
      <c r="BDX131" s="11"/>
      <c r="BDY131" s="11"/>
      <c r="BDZ131" s="11"/>
      <c r="BEA131" s="11"/>
      <c r="BEB131" s="11"/>
      <c r="BEC131" s="11"/>
      <c r="BED131" s="11"/>
      <c r="BEE131" s="11"/>
      <c r="BEF131" s="11"/>
      <c r="BEG131" s="11"/>
      <c r="BEH131" s="11"/>
      <c r="BEI131" s="11"/>
      <c r="BEJ131" s="11"/>
      <c r="BEK131" s="11"/>
      <c r="BEL131" s="11"/>
      <c r="BEM131" s="11"/>
      <c r="BEN131" s="11"/>
      <c r="BEO131" s="11"/>
      <c r="BEP131" s="11"/>
      <c r="BEQ131" s="11"/>
      <c r="BER131" s="11"/>
      <c r="BES131" s="11"/>
      <c r="BET131" s="11"/>
      <c r="BEU131" s="11"/>
      <c r="BEV131" s="11"/>
      <c r="BEW131" s="11"/>
      <c r="BEX131" s="11"/>
      <c r="BEY131" s="11"/>
      <c r="BEZ131" s="11"/>
      <c r="BFA131" s="11"/>
      <c r="BFB131" s="11"/>
      <c r="BFC131" s="11"/>
      <c r="BFD131" s="11"/>
      <c r="BFE131" s="11"/>
      <c r="BFF131" s="11"/>
      <c r="BFG131" s="11"/>
      <c r="BFH131" s="11"/>
      <c r="BFI131" s="11"/>
      <c r="BFJ131" s="11"/>
      <c r="BFK131" s="11"/>
      <c r="BFL131" s="11"/>
      <c r="BFM131" s="11"/>
      <c r="BFN131" s="11"/>
      <c r="BFO131" s="11"/>
      <c r="BFP131" s="11"/>
      <c r="BFQ131" s="11"/>
      <c r="BFR131" s="11"/>
      <c r="BFS131" s="11"/>
      <c r="BFT131" s="11"/>
      <c r="BFU131" s="11"/>
      <c r="BFV131" s="11"/>
      <c r="BFW131" s="11"/>
      <c r="BFX131" s="11"/>
      <c r="BFY131" s="11"/>
      <c r="BFZ131" s="11"/>
      <c r="BGA131" s="11"/>
      <c r="BGB131" s="11"/>
      <c r="BGC131" s="11"/>
      <c r="BGD131" s="11"/>
      <c r="BGE131" s="11"/>
      <c r="BGF131" s="11"/>
      <c r="BGG131" s="11"/>
      <c r="BGH131" s="11"/>
      <c r="BGI131" s="11"/>
      <c r="BGJ131" s="11"/>
      <c r="BGK131" s="11"/>
      <c r="BGL131" s="11"/>
      <c r="BGM131" s="11"/>
      <c r="BGN131" s="11"/>
      <c r="BGO131" s="11"/>
      <c r="BGP131" s="11"/>
      <c r="BGQ131" s="11"/>
      <c r="BGR131" s="11"/>
      <c r="BGS131" s="11"/>
      <c r="BGT131" s="11"/>
      <c r="BGU131" s="11"/>
      <c r="BGV131" s="11"/>
      <c r="BGW131" s="11"/>
      <c r="BGX131" s="11"/>
      <c r="BGY131" s="11"/>
      <c r="BGZ131" s="11"/>
    </row>
    <row r="132" spans="1:1560" s="10" customFormat="1" ht="33.75" customHeight="1">
      <c r="A132" s="69" t="s">
        <v>36</v>
      </c>
      <c r="B132" s="47"/>
      <c r="C132" s="319" t="s">
        <v>197</v>
      </c>
      <c r="D132" s="320" t="s">
        <v>10</v>
      </c>
      <c r="E132" s="87">
        <v>41640</v>
      </c>
      <c r="F132" s="87">
        <v>42004</v>
      </c>
      <c r="G132" s="93" t="s">
        <v>6</v>
      </c>
      <c r="H132" s="117"/>
      <c r="I132" s="104"/>
      <c r="J132" s="104">
        <v>600000</v>
      </c>
      <c r="K132" s="113"/>
      <c r="L132" s="104"/>
      <c r="M132" s="104"/>
      <c r="N132" s="104">
        <v>599990</v>
      </c>
      <c r="O132" s="104"/>
      <c r="P132" s="104"/>
      <c r="Q132" s="104"/>
      <c r="R132" s="104">
        <f>N132</f>
        <v>599990</v>
      </c>
      <c r="S132" s="104"/>
      <c r="U132" s="81">
        <f>J132-N132</f>
        <v>10</v>
      </c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  <c r="IV132" s="11"/>
      <c r="IW132" s="11"/>
      <c r="IX132" s="11"/>
      <c r="IY132" s="11"/>
      <c r="IZ132" s="11"/>
      <c r="JA132" s="11"/>
      <c r="JB132" s="11"/>
      <c r="JC132" s="11"/>
      <c r="JD132" s="11"/>
      <c r="JE132" s="11"/>
      <c r="JF132" s="11"/>
      <c r="JG132" s="11"/>
      <c r="JH132" s="11"/>
      <c r="JI132" s="11"/>
      <c r="JJ132" s="11"/>
      <c r="JK132" s="11"/>
      <c r="JL132" s="11"/>
      <c r="JM132" s="11"/>
      <c r="JN132" s="11"/>
      <c r="JO132" s="11"/>
      <c r="JP132" s="11"/>
      <c r="JQ132" s="11"/>
      <c r="JR132" s="11"/>
      <c r="JS132" s="11"/>
      <c r="JT132" s="11"/>
      <c r="JU132" s="11"/>
      <c r="JV132" s="11"/>
      <c r="JW132" s="11"/>
      <c r="JX132" s="11"/>
      <c r="JY132" s="11"/>
      <c r="JZ132" s="11"/>
      <c r="KA132" s="11"/>
      <c r="KB132" s="11"/>
      <c r="KC132" s="11"/>
      <c r="KD132" s="11"/>
      <c r="KE132" s="11"/>
      <c r="KF132" s="11"/>
      <c r="KG132" s="11"/>
      <c r="KH132" s="11"/>
      <c r="KI132" s="11"/>
      <c r="KJ132" s="11"/>
      <c r="KK132" s="11"/>
      <c r="KL132" s="11"/>
      <c r="KM132" s="11"/>
      <c r="KN132" s="11"/>
      <c r="KO132" s="11"/>
      <c r="KP132" s="11"/>
      <c r="KQ132" s="11"/>
      <c r="KR132" s="11"/>
      <c r="KS132" s="11"/>
      <c r="KT132" s="11"/>
      <c r="KU132" s="11"/>
      <c r="KV132" s="11"/>
      <c r="KW132" s="11"/>
      <c r="KX132" s="11"/>
      <c r="KY132" s="11"/>
      <c r="KZ132" s="11"/>
      <c r="LA132" s="11"/>
      <c r="LB132" s="11"/>
      <c r="LC132" s="11"/>
      <c r="LD132" s="11"/>
      <c r="LE132" s="11"/>
      <c r="LF132" s="11"/>
      <c r="LG132" s="11"/>
      <c r="LH132" s="11"/>
      <c r="LI132" s="11"/>
      <c r="LJ132" s="11"/>
      <c r="LK132" s="11"/>
      <c r="LL132" s="11"/>
      <c r="LM132" s="11"/>
      <c r="LN132" s="11"/>
      <c r="LO132" s="11"/>
      <c r="LP132" s="11"/>
      <c r="LQ132" s="11"/>
      <c r="LR132" s="11"/>
      <c r="LS132" s="11"/>
      <c r="LT132" s="11"/>
      <c r="LU132" s="11"/>
      <c r="LV132" s="11"/>
      <c r="LW132" s="11"/>
      <c r="LX132" s="11"/>
      <c r="LY132" s="11"/>
      <c r="LZ132" s="11"/>
      <c r="MA132" s="11"/>
      <c r="MB132" s="11"/>
      <c r="MC132" s="11"/>
      <c r="MD132" s="11"/>
      <c r="ME132" s="11"/>
      <c r="MF132" s="11"/>
      <c r="MG132" s="11"/>
      <c r="MH132" s="11"/>
      <c r="MI132" s="11"/>
      <c r="MJ132" s="11"/>
      <c r="MK132" s="11"/>
      <c r="ML132" s="11"/>
      <c r="MM132" s="11"/>
      <c r="MN132" s="11"/>
      <c r="MO132" s="11"/>
      <c r="MP132" s="11"/>
      <c r="MQ132" s="11"/>
      <c r="MR132" s="11"/>
      <c r="MS132" s="11"/>
      <c r="MT132" s="11"/>
      <c r="MU132" s="11"/>
      <c r="MV132" s="11"/>
      <c r="MW132" s="11"/>
      <c r="MX132" s="11"/>
      <c r="MY132" s="11"/>
      <c r="MZ132" s="11"/>
      <c r="NA132" s="11"/>
      <c r="NB132" s="11"/>
      <c r="NC132" s="11"/>
      <c r="ND132" s="11"/>
      <c r="NE132" s="11"/>
      <c r="NF132" s="11"/>
      <c r="NG132" s="11"/>
      <c r="NH132" s="11"/>
      <c r="NI132" s="11"/>
      <c r="NJ132" s="11"/>
      <c r="NK132" s="11"/>
      <c r="NL132" s="11"/>
      <c r="NM132" s="11"/>
      <c r="NN132" s="11"/>
      <c r="NO132" s="11"/>
      <c r="NP132" s="11"/>
      <c r="NQ132" s="11"/>
      <c r="NR132" s="11"/>
      <c r="NS132" s="11"/>
      <c r="NT132" s="11"/>
      <c r="NU132" s="11"/>
      <c r="NV132" s="11"/>
      <c r="NW132" s="11"/>
      <c r="NX132" s="11"/>
      <c r="NY132" s="11"/>
      <c r="NZ132" s="11"/>
      <c r="OA132" s="11"/>
      <c r="OB132" s="11"/>
      <c r="OC132" s="11"/>
      <c r="OD132" s="11"/>
      <c r="OE132" s="11"/>
      <c r="OF132" s="11"/>
      <c r="OG132" s="11"/>
      <c r="OH132" s="11"/>
      <c r="OI132" s="11"/>
      <c r="OJ132" s="11"/>
      <c r="OK132" s="11"/>
      <c r="OL132" s="11"/>
      <c r="OM132" s="11"/>
      <c r="ON132" s="11"/>
      <c r="OO132" s="11"/>
      <c r="OP132" s="11"/>
      <c r="OQ132" s="11"/>
      <c r="OR132" s="11"/>
      <c r="OS132" s="11"/>
      <c r="OT132" s="11"/>
      <c r="OU132" s="11"/>
      <c r="OV132" s="11"/>
      <c r="OW132" s="11"/>
      <c r="OX132" s="11"/>
      <c r="OY132" s="11"/>
      <c r="OZ132" s="11"/>
      <c r="PA132" s="11"/>
      <c r="PB132" s="11"/>
      <c r="PC132" s="11"/>
      <c r="PD132" s="11"/>
      <c r="PE132" s="11"/>
      <c r="PF132" s="11"/>
      <c r="PG132" s="11"/>
      <c r="PH132" s="11"/>
      <c r="PI132" s="11"/>
      <c r="PJ132" s="11"/>
      <c r="PK132" s="11"/>
      <c r="PL132" s="11"/>
      <c r="PM132" s="11"/>
      <c r="PN132" s="11"/>
      <c r="PO132" s="11"/>
      <c r="PP132" s="11"/>
      <c r="PQ132" s="11"/>
      <c r="PR132" s="11"/>
      <c r="PS132" s="11"/>
      <c r="PT132" s="11"/>
      <c r="PU132" s="11"/>
      <c r="PV132" s="11"/>
      <c r="PW132" s="11"/>
      <c r="PX132" s="11"/>
      <c r="PY132" s="11"/>
      <c r="PZ132" s="11"/>
      <c r="QA132" s="11"/>
      <c r="QB132" s="11"/>
      <c r="QC132" s="11"/>
      <c r="QD132" s="11"/>
      <c r="QE132" s="11"/>
      <c r="QF132" s="11"/>
      <c r="QG132" s="11"/>
      <c r="QH132" s="11"/>
      <c r="QI132" s="11"/>
      <c r="QJ132" s="11"/>
      <c r="QK132" s="11"/>
      <c r="QL132" s="11"/>
      <c r="QM132" s="11"/>
      <c r="QN132" s="11"/>
      <c r="QO132" s="11"/>
      <c r="QP132" s="11"/>
      <c r="QQ132" s="11"/>
      <c r="QR132" s="11"/>
      <c r="QS132" s="11"/>
      <c r="QT132" s="11"/>
      <c r="QU132" s="11"/>
      <c r="QV132" s="11"/>
      <c r="QW132" s="11"/>
      <c r="QX132" s="11"/>
      <c r="QY132" s="11"/>
      <c r="QZ132" s="11"/>
      <c r="RA132" s="11"/>
      <c r="RB132" s="11"/>
      <c r="RC132" s="11"/>
      <c r="RD132" s="11"/>
      <c r="RE132" s="11"/>
      <c r="RF132" s="11"/>
      <c r="RG132" s="11"/>
      <c r="RH132" s="11"/>
      <c r="RI132" s="11"/>
      <c r="RJ132" s="11"/>
      <c r="RK132" s="11"/>
      <c r="RL132" s="11"/>
      <c r="RM132" s="11"/>
      <c r="RN132" s="11"/>
      <c r="RO132" s="11"/>
      <c r="RP132" s="11"/>
      <c r="RQ132" s="11"/>
      <c r="RR132" s="11"/>
      <c r="RS132" s="11"/>
      <c r="RT132" s="11"/>
      <c r="RU132" s="11"/>
      <c r="RV132" s="11"/>
      <c r="RW132" s="11"/>
      <c r="RX132" s="11"/>
      <c r="RY132" s="11"/>
      <c r="RZ132" s="11"/>
      <c r="SA132" s="11"/>
      <c r="SB132" s="11"/>
      <c r="SC132" s="11"/>
      <c r="SD132" s="11"/>
      <c r="SE132" s="11"/>
      <c r="SF132" s="11"/>
      <c r="SG132" s="11"/>
      <c r="SH132" s="11"/>
      <c r="SI132" s="11"/>
      <c r="SJ132" s="11"/>
      <c r="SK132" s="11"/>
      <c r="SL132" s="11"/>
      <c r="SM132" s="11"/>
      <c r="SN132" s="11"/>
      <c r="SO132" s="11"/>
      <c r="SP132" s="11"/>
      <c r="SQ132" s="11"/>
      <c r="SR132" s="11"/>
      <c r="SS132" s="11"/>
      <c r="ST132" s="11"/>
      <c r="SU132" s="11"/>
      <c r="SV132" s="11"/>
      <c r="SW132" s="11"/>
      <c r="SX132" s="11"/>
      <c r="SY132" s="11"/>
      <c r="SZ132" s="11"/>
      <c r="TA132" s="11"/>
      <c r="TB132" s="11"/>
      <c r="TC132" s="11"/>
      <c r="TD132" s="11"/>
      <c r="TE132" s="11"/>
      <c r="TF132" s="11"/>
      <c r="TG132" s="11"/>
      <c r="TH132" s="11"/>
      <c r="TI132" s="11"/>
      <c r="TJ132" s="11"/>
      <c r="TK132" s="11"/>
      <c r="TL132" s="11"/>
      <c r="TM132" s="11"/>
      <c r="TN132" s="11"/>
      <c r="TO132" s="11"/>
      <c r="TP132" s="11"/>
      <c r="TQ132" s="11"/>
      <c r="TR132" s="11"/>
      <c r="TS132" s="11"/>
      <c r="TT132" s="11"/>
      <c r="TU132" s="11"/>
      <c r="TV132" s="11"/>
      <c r="TW132" s="11"/>
      <c r="TX132" s="11"/>
      <c r="TY132" s="11"/>
      <c r="TZ132" s="11"/>
      <c r="UA132" s="11"/>
      <c r="UB132" s="11"/>
      <c r="UC132" s="11"/>
      <c r="UD132" s="11"/>
      <c r="UE132" s="11"/>
      <c r="UF132" s="11"/>
      <c r="UG132" s="11"/>
      <c r="UH132" s="11"/>
      <c r="UI132" s="11"/>
      <c r="UJ132" s="11"/>
      <c r="UK132" s="11"/>
      <c r="UL132" s="11"/>
      <c r="UM132" s="11"/>
      <c r="UN132" s="11"/>
      <c r="UO132" s="11"/>
      <c r="UP132" s="11"/>
      <c r="UQ132" s="11"/>
      <c r="UR132" s="11"/>
      <c r="US132" s="11"/>
      <c r="UT132" s="11"/>
      <c r="UU132" s="11"/>
      <c r="UV132" s="11"/>
      <c r="UW132" s="11"/>
      <c r="UX132" s="11"/>
      <c r="UY132" s="11"/>
      <c r="UZ132" s="11"/>
      <c r="VA132" s="11"/>
      <c r="VB132" s="11"/>
      <c r="VC132" s="11"/>
      <c r="VD132" s="11"/>
      <c r="VE132" s="11"/>
      <c r="VF132" s="11"/>
      <c r="VG132" s="11"/>
      <c r="VH132" s="11"/>
      <c r="VI132" s="11"/>
      <c r="VJ132" s="11"/>
      <c r="VK132" s="11"/>
      <c r="VL132" s="11"/>
      <c r="VM132" s="11"/>
      <c r="VN132" s="11"/>
      <c r="VO132" s="11"/>
      <c r="VP132" s="11"/>
      <c r="VQ132" s="11"/>
      <c r="VR132" s="11"/>
      <c r="VS132" s="11"/>
      <c r="VT132" s="11"/>
      <c r="VU132" s="11"/>
      <c r="VV132" s="11"/>
      <c r="VW132" s="11"/>
      <c r="VX132" s="11"/>
      <c r="VY132" s="11"/>
      <c r="VZ132" s="11"/>
      <c r="WA132" s="11"/>
      <c r="WB132" s="11"/>
      <c r="WC132" s="11"/>
      <c r="WD132" s="11"/>
      <c r="WE132" s="11"/>
      <c r="WF132" s="11"/>
      <c r="WG132" s="11"/>
      <c r="WH132" s="11"/>
      <c r="WI132" s="11"/>
      <c r="WJ132" s="11"/>
      <c r="WK132" s="11"/>
      <c r="WL132" s="11"/>
      <c r="WM132" s="11"/>
      <c r="WN132" s="11"/>
      <c r="WO132" s="11"/>
      <c r="WP132" s="11"/>
      <c r="WQ132" s="11"/>
      <c r="WR132" s="11"/>
      <c r="WS132" s="11"/>
      <c r="WT132" s="11"/>
      <c r="WU132" s="11"/>
      <c r="WV132" s="11"/>
      <c r="WW132" s="11"/>
      <c r="WX132" s="11"/>
      <c r="WY132" s="11"/>
      <c r="WZ132" s="11"/>
      <c r="XA132" s="11"/>
      <c r="XB132" s="11"/>
      <c r="XC132" s="11"/>
      <c r="XD132" s="11"/>
      <c r="XE132" s="11"/>
      <c r="XF132" s="11"/>
      <c r="XG132" s="11"/>
      <c r="XH132" s="11"/>
      <c r="XI132" s="11"/>
      <c r="XJ132" s="11"/>
      <c r="XK132" s="11"/>
      <c r="XL132" s="11"/>
      <c r="XM132" s="11"/>
      <c r="XN132" s="11"/>
      <c r="XO132" s="11"/>
      <c r="XP132" s="11"/>
      <c r="XQ132" s="11"/>
      <c r="XR132" s="11"/>
      <c r="XS132" s="11"/>
      <c r="XT132" s="11"/>
      <c r="XU132" s="11"/>
      <c r="XV132" s="11"/>
      <c r="XW132" s="11"/>
      <c r="XX132" s="11"/>
      <c r="XY132" s="11"/>
      <c r="XZ132" s="11"/>
      <c r="YA132" s="11"/>
      <c r="YB132" s="11"/>
      <c r="YC132" s="11"/>
      <c r="YD132" s="11"/>
      <c r="YE132" s="11"/>
      <c r="YF132" s="11"/>
      <c r="YG132" s="11"/>
      <c r="YH132" s="11"/>
      <c r="YI132" s="11"/>
      <c r="YJ132" s="11"/>
      <c r="YK132" s="11"/>
      <c r="YL132" s="11"/>
      <c r="YM132" s="11"/>
      <c r="YN132" s="11"/>
      <c r="YO132" s="11"/>
      <c r="YP132" s="11"/>
      <c r="YQ132" s="11"/>
      <c r="YR132" s="11"/>
      <c r="YS132" s="11"/>
      <c r="YT132" s="11"/>
      <c r="YU132" s="11"/>
      <c r="YV132" s="11"/>
      <c r="YW132" s="11"/>
      <c r="YX132" s="11"/>
      <c r="YY132" s="11"/>
      <c r="YZ132" s="11"/>
      <c r="ZA132" s="11"/>
      <c r="ZB132" s="11"/>
      <c r="ZC132" s="11"/>
      <c r="ZD132" s="11"/>
      <c r="ZE132" s="11"/>
      <c r="ZF132" s="11"/>
      <c r="ZG132" s="11"/>
      <c r="ZH132" s="11"/>
      <c r="ZI132" s="11"/>
      <c r="ZJ132" s="11"/>
      <c r="ZK132" s="11"/>
      <c r="ZL132" s="11"/>
      <c r="ZM132" s="11"/>
      <c r="ZN132" s="11"/>
      <c r="ZO132" s="11"/>
      <c r="ZP132" s="11"/>
      <c r="ZQ132" s="11"/>
      <c r="ZR132" s="11"/>
      <c r="ZS132" s="11"/>
      <c r="ZT132" s="11"/>
      <c r="ZU132" s="11"/>
      <c r="ZV132" s="11"/>
      <c r="ZW132" s="11"/>
      <c r="ZX132" s="11"/>
      <c r="ZY132" s="11"/>
      <c r="ZZ132" s="11"/>
      <c r="AAA132" s="11"/>
      <c r="AAB132" s="11"/>
      <c r="AAC132" s="11"/>
      <c r="AAD132" s="11"/>
      <c r="AAE132" s="11"/>
      <c r="AAF132" s="11"/>
      <c r="AAG132" s="11"/>
      <c r="AAH132" s="11"/>
      <c r="AAI132" s="11"/>
      <c r="AAJ132" s="11"/>
      <c r="AAK132" s="11"/>
      <c r="AAL132" s="11"/>
      <c r="AAM132" s="11"/>
      <c r="AAN132" s="11"/>
      <c r="AAO132" s="11"/>
      <c r="AAP132" s="11"/>
      <c r="AAQ132" s="11"/>
      <c r="AAR132" s="11"/>
      <c r="AAS132" s="11"/>
      <c r="AAT132" s="11"/>
      <c r="AAU132" s="11"/>
      <c r="AAV132" s="11"/>
      <c r="AAW132" s="11"/>
      <c r="AAX132" s="11"/>
      <c r="AAY132" s="11"/>
      <c r="AAZ132" s="11"/>
      <c r="ABA132" s="11"/>
      <c r="ABB132" s="11"/>
      <c r="ABC132" s="11"/>
      <c r="ABD132" s="11"/>
      <c r="ABE132" s="11"/>
      <c r="ABF132" s="11"/>
      <c r="ABG132" s="11"/>
      <c r="ABH132" s="11"/>
      <c r="ABI132" s="11"/>
      <c r="ABJ132" s="11"/>
      <c r="ABK132" s="11"/>
      <c r="ABL132" s="11"/>
      <c r="ABM132" s="11"/>
      <c r="ABN132" s="11"/>
      <c r="ABO132" s="11"/>
      <c r="ABP132" s="11"/>
      <c r="ABQ132" s="11"/>
      <c r="ABR132" s="11"/>
      <c r="ABS132" s="11"/>
      <c r="ABT132" s="11"/>
      <c r="ABU132" s="11"/>
      <c r="ABV132" s="11"/>
      <c r="ABW132" s="11"/>
      <c r="ABX132" s="11"/>
      <c r="ABY132" s="11"/>
      <c r="ABZ132" s="11"/>
      <c r="ACA132" s="11"/>
      <c r="ACB132" s="11"/>
      <c r="ACC132" s="11"/>
      <c r="ACD132" s="11"/>
      <c r="ACE132" s="11"/>
      <c r="ACF132" s="11"/>
      <c r="ACG132" s="11"/>
      <c r="ACH132" s="11"/>
      <c r="ACI132" s="11"/>
      <c r="ACJ132" s="11"/>
      <c r="ACK132" s="11"/>
      <c r="ACL132" s="11"/>
      <c r="ACM132" s="11"/>
      <c r="ACN132" s="11"/>
      <c r="ACO132" s="11"/>
      <c r="ACP132" s="11"/>
      <c r="ACQ132" s="11"/>
      <c r="ACR132" s="11"/>
      <c r="ACS132" s="11"/>
      <c r="ACT132" s="11"/>
      <c r="ACU132" s="11"/>
      <c r="ACV132" s="11"/>
      <c r="ACW132" s="11"/>
      <c r="ACX132" s="11"/>
      <c r="ACY132" s="11"/>
      <c r="ACZ132" s="11"/>
      <c r="ADA132" s="11"/>
      <c r="ADB132" s="11"/>
      <c r="ADC132" s="11"/>
      <c r="ADD132" s="11"/>
      <c r="ADE132" s="11"/>
      <c r="ADF132" s="11"/>
      <c r="ADG132" s="11"/>
      <c r="ADH132" s="11"/>
      <c r="ADI132" s="11"/>
      <c r="ADJ132" s="11"/>
      <c r="ADK132" s="11"/>
      <c r="ADL132" s="11"/>
      <c r="ADM132" s="11"/>
      <c r="ADN132" s="11"/>
      <c r="ADO132" s="11"/>
      <c r="ADP132" s="11"/>
      <c r="ADQ132" s="11"/>
      <c r="ADR132" s="11"/>
      <c r="ADS132" s="11"/>
      <c r="ADT132" s="11"/>
      <c r="ADU132" s="11"/>
      <c r="ADV132" s="11"/>
      <c r="ADW132" s="11"/>
      <c r="ADX132" s="11"/>
      <c r="ADY132" s="11"/>
      <c r="ADZ132" s="11"/>
      <c r="AEA132" s="11"/>
      <c r="AEB132" s="11"/>
      <c r="AEC132" s="11"/>
      <c r="AED132" s="11"/>
      <c r="AEE132" s="11"/>
      <c r="AEF132" s="11"/>
      <c r="AEG132" s="11"/>
      <c r="AEH132" s="11"/>
      <c r="AEI132" s="11"/>
      <c r="AEJ132" s="11"/>
      <c r="AEK132" s="11"/>
      <c r="AEL132" s="11"/>
      <c r="AEM132" s="11"/>
      <c r="AEN132" s="11"/>
      <c r="AEO132" s="11"/>
      <c r="AEP132" s="11"/>
      <c r="AEQ132" s="11"/>
      <c r="AER132" s="11"/>
      <c r="AES132" s="11"/>
      <c r="AET132" s="11"/>
      <c r="AEU132" s="11"/>
      <c r="AEV132" s="11"/>
      <c r="AEW132" s="11"/>
      <c r="AEX132" s="11"/>
      <c r="AEY132" s="11"/>
      <c r="AEZ132" s="11"/>
      <c r="AFA132" s="11"/>
      <c r="AFB132" s="11"/>
      <c r="AFC132" s="11"/>
      <c r="AFD132" s="11"/>
      <c r="AFE132" s="11"/>
      <c r="AFF132" s="11"/>
      <c r="AFG132" s="11"/>
      <c r="AFH132" s="11"/>
      <c r="AFI132" s="11"/>
      <c r="AFJ132" s="11"/>
      <c r="AFK132" s="11"/>
      <c r="AFL132" s="11"/>
      <c r="AFM132" s="11"/>
      <c r="AFN132" s="11"/>
      <c r="AFO132" s="11"/>
      <c r="AFP132" s="11"/>
      <c r="AFQ132" s="11"/>
      <c r="AFR132" s="11"/>
      <c r="AFS132" s="11"/>
      <c r="AFT132" s="11"/>
      <c r="AFU132" s="11"/>
      <c r="AFV132" s="11"/>
      <c r="AFW132" s="11"/>
      <c r="AFX132" s="11"/>
      <c r="AFY132" s="11"/>
      <c r="AFZ132" s="11"/>
      <c r="AGA132" s="11"/>
      <c r="AGB132" s="11"/>
      <c r="AGC132" s="11"/>
      <c r="AGD132" s="11"/>
      <c r="AGE132" s="11"/>
      <c r="AGF132" s="11"/>
      <c r="AGG132" s="11"/>
      <c r="AGH132" s="11"/>
      <c r="AGI132" s="11"/>
      <c r="AGJ132" s="11"/>
      <c r="AGK132" s="11"/>
      <c r="AGL132" s="11"/>
      <c r="AGM132" s="11"/>
      <c r="AGN132" s="11"/>
      <c r="AGO132" s="11"/>
      <c r="AGP132" s="11"/>
      <c r="AGQ132" s="11"/>
      <c r="AGR132" s="11"/>
      <c r="AGS132" s="11"/>
      <c r="AGT132" s="11"/>
      <c r="AGU132" s="11"/>
      <c r="AGV132" s="11"/>
      <c r="AGW132" s="11"/>
      <c r="AGX132" s="11"/>
      <c r="AGY132" s="11"/>
      <c r="AGZ132" s="11"/>
      <c r="AHA132" s="11"/>
      <c r="AHB132" s="11"/>
      <c r="AHC132" s="11"/>
      <c r="AHD132" s="11"/>
      <c r="AHE132" s="11"/>
      <c r="AHF132" s="11"/>
      <c r="AHG132" s="11"/>
      <c r="AHH132" s="11"/>
      <c r="AHI132" s="11"/>
      <c r="AHJ132" s="11"/>
      <c r="AHK132" s="11"/>
      <c r="AHL132" s="11"/>
      <c r="AHM132" s="11"/>
      <c r="AHN132" s="11"/>
      <c r="AHO132" s="11"/>
      <c r="AHP132" s="11"/>
      <c r="AHQ132" s="11"/>
      <c r="AHR132" s="11"/>
      <c r="AHS132" s="11"/>
      <c r="AHT132" s="11"/>
      <c r="AHU132" s="11"/>
      <c r="AHV132" s="11"/>
      <c r="AHW132" s="11"/>
      <c r="AHX132" s="11"/>
      <c r="AHY132" s="11"/>
      <c r="AHZ132" s="11"/>
      <c r="AIA132" s="11"/>
      <c r="AIB132" s="11"/>
      <c r="AIC132" s="11"/>
      <c r="AID132" s="11"/>
      <c r="AIE132" s="11"/>
      <c r="AIF132" s="11"/>
      <c r="AIG132" s="11"/>
      <c r="AIH132" s="11"/>
      <c r="AII132" s="11"/>
      <c r="AIJ132" s="11"/>
      <c r="AIK132" s="11"/>
      <c r="AIL132" s="11"/>
      <c r="AIM132" s="11"/>
      <c r="AIN132" s="11"/>
      <c r="AIO132" s="11"/>
      <c r="AIP132" s="11"/>
      <c r="AIQ132" s="11"/>
      <c r="AIR132" s="11"/>
      <c r="AIS132" s="11"/>
      <c r="AIT132" s="11"/>
      <c r="AIU132" s="11"/>
      <c r="AIV132" s="11"/>
      <c r="AIW132" s="11"/>
      <c r="AIX132" s="11"/>
      <c r="AIY132" s="11"/>
      <c r="AIZ132" s="11"/>
      <c r="AJA132" s="11"/>
      <c r="AJB132" s="11"/>
      <c r="AJC132" s="11"/>
      <c r="AJD132" s="11"/>
      <c r="AJE132" s="11"/>
      <c r="AJF132" s="11"/>
      <c r="AJG132" s="11"/>
      <c r="AJH132" s="11"/>
      <c r="AJI132" s="11"/>
      <c r="AJJ132" s="11"/>
      <c r="AJK132" s="11"/>
      <c r="AJL132" s="11"/>
      <c r="AJM132" s="11"/>
      <c r="AJN132" s="11"/>
      <c r="AJO132" s="11"/>
      <c r="AJP132" s="11"/>
      <c r="AJQ132" s="11"/>
      <c r="AJR132" s="11"/>
      <c r="AJS132" s="11"/>
      <c r="AJT132" s="11"/>
      <c r="AJU132" s="11"/>
      <c r="AJV132" s="11"/>
      <c r="AJW132" s="11"/>
      <c r="AJX132" s="11"/>
      <c r="AJY132" s="11"/>
      <c r="AJZ132" s="11"/>
      <c r="AKA132" s="11"/>
      <c r="AKB132" s="11"/>
      <c r="AKC132" s="11"/>
      <c r="AKD132" s="11"/>
      <c r="AKE132" s="11"/>
      <c r="AKF132" s="11"/>
      <c r="AKG132" s="11"/>
      <c r="AKH132" s="11"/>
      <c r="AKI132" s="11"/>
      <c r="AKJ132" s="11"/>
      <c r="AKK132" s="11"/>
      <c r="AKL132" s="11"/>
      <c r="AKM132" s="11"/>
      <c r="AKN132" s="11"/>
      <c r="AKO132" s="11"/>
      <c r="AKP132" s="11"/>
      <c r="AKQ132" s="11"/>
      <c r="AKR132" s="11"/>
      <c r="AKS132" s="11"/>
      <c r="AKT132" s="11"/>
      <c r="AKU132" s="11"/>
      <c r="AKV132" s="11"/>
      <c r="AKW132" s="11"/>
      <c r="AKX132" s="11"/>
      <c r="AKY132" s="11"/>
      <c r="AKZ132" s="11"/>
      <c r="ALA132" s="11"/>
      <c r="ALB132" s="11"/>
      <c r="ALC132" s="11"/>
      <c r="ALD132" s="11"/>
      <c r="ALE132" s="11"/>
      <c r="ALF132" s="11"/>
      <c r="ALG132" s="11"/>
      <c r="ALH132" s="11"/>
      <c r="ALI132" s="11"/>
      <c r="ALJ132" s="11"/>
      <c r="ALK132" s="11"/>
      <c r="ALL132" s="11"/>
      <c r="ALM132" s="11"/>
      <c r="ALN132" s="11"/>
      <c r="ALO132" s="11"/>
      <c r="ALP132" s="11"/>
      <c r="ALQ132" s="11"/>
      <c r="ALR132" s="11"/>
      <c r="ALS132" s="11"/>
      <c r="ALT132" s="11"/>
      <c r="ALU132" s="11"/>
      <c r="ALV132" s="11"/>
      <c r="ALW132" s="11"/>
      <c r="ALX132" s="11"/>
      <c r="ALY132" s="11"/>
      <c r="ALZ132" s="11"/>
      <c r="AMA132" s="11"/>
      <c r="AMB132" s="11"/>
      <c r="AMC132" s="11"/>
      <c r="AMD132" s="11"/>
      <c r="AME132" s="11"/>
      <c r="AMF132" s="11"/>
      <c r="AMG132" s="11"/>
      <c r="AMH132" s="11"/>
      <c r="AMI132" s="11"/>
      <c r="AMJ132" s="11"/>
      <c r="AMK132" s="11"/>
      <c r="AML132" s="11"/>
      <c r="AMM132" s="11"/>
      <c r="AMN132" s="11"/>
      <c r="AMO132" s="11"/>
      <c r="AMP132" s="11"/>
      <c r="AMQ132" s="11"/>
      <c r="AMR132" s="11"/>
      <c r="AMS132" s="11"/>
      <c r="AMT132" s="11"/>
      <c r="AMU132" s="11"/>
      <c r="AMV132" s="11"/>
      <c r="AMW132" s="11"/>
      <c r="AMX132" s="11"/>
      <c r="AMY132" s="11"/>
      <c r="AMZ132" s="11"/>
      <c r="ANA132" s="11"/>
      <c r="ANB132" s="11"/>
      <c r="ANC132" s="11"/>
      <c r="AND132" s="11"/>
      <c r="ANE132" s="11"/>
      <c r="ANF132" s="11"/>
      <c r="ANG132" s="11"/>
      <c r="ANH132" s="11"/>
      <c r="ANI132" s="11"/>
      <c r="ANJ132" s="11"/>
      <c r="ANK132" s="11"/>
      <c r="ANL132" s="11"/>
      <c r="ANM132" s="11"/>
      <c r="ANN132" s="11"/>
      <c r="ANO132" s="11"/>
      <c r="ANP132" s="11"/>
      <c r="ANQ132" s="11"/>
      <c r="ANR132" s="11"/>
      <c r="ANS132" s="11"/>
      <c r="ANT132" s="11"/>
      <c r="ANU132" s="11"/>
      <c r="ANV132" s="11"/>
      <c r="ANW132" s="11"/>
      <c r="ANX132" s="11"/>
      <c r="ANY132" s="11"/>
      <c r="ANZ132" s="11"/>
      <c r="AOA132" s="11"/>
      <c r="AOB132" s="11"/>
      <c r="AOC132" s="11"/>
      <c r="AOD132" s="11"/>
      <c r="AOE132" s="11"/>
      <c r="AOF132" s="11"/>
      <c r="AOG132" s="11"/>
      <c r="AOH132" s="11"/>
      <c r="AOI132" s="11"/>
      <c r="AOJ132" s="11"/>
      <c r="AOK132" s="11"/>
      <c r="AOL132" s="11"/>
      <c r="AOM132" s="11"/>
      <c r="AON132" s="11"/>
      <c r="AOO132" s="11"/>
      <c r="AOP132" s="11"/>
      <c r="AOQ132" s="11"/>
      <c r="AOR132" s="11"/>
      <c r="AOS132" s="11"/>
      <c r="AOT132" s="11"/>
      <c r="AOU132" s="11"/>
      <c r="AOV132" s="11"/>
      <c r="AOW132" s="11"/>
      <c r="AOX132" s="11"/>
      <c r="AOY132" s="11"/>
      <c r="AOZ132" s="11"/>
      <c r="APA132" s="11"/>
      <c r="APB132" s="11"/>
      <c r="APC132" s="11"/>
      <c r="APD132" s="11"/>
      <c r="APE132" s="11"/>
      <c r="APF132" s="11"/>
      <c r="APG132" s="11"/>
      <c r="APH132" s="11"/>
      <c r="API132" s="11"/>
      <c r="APJ132" s="11"/>
      <c r="APK132" s="11"/>
      <c r="APL132" s="11"/>
      <c r="APM132" s="11"/>
      <c r="APN132" s="11"/>
      <c r="APO132" s="11"/>
      <c r="APP132" s="11"/>
      <c r="APQ132" s="11"/>
      <c r="APR132" s="11"/>
      <c r="APS132" s="11"/>
      <c r="APT132" s="11"/>
      <c r="APU132" s="11"/>
      <c r="APV132" s="11"/>
      <c r="APW132" s="11"/>
      <c r="APX132" s="11"/>
      <c r="APY132" s="11"/>
      <c r="APZ132" s="11"/>
      <c r="AQA132" s="11"/>
      <c r="AQB132" s="11"/>
      <c r="AQC132" s="11"/>
      <c r="AQD132" s="11"/>
      <c r="AQE132" s="11"/>
      <c r="AQF132" s="11"/>
      <c r="AQG132" s="11"/>
      <c r="AQH132" s="11"/>
      <c r="AQI132" s="11"/>
      <c r="AQJ132" s="11"/>
      <c r="AQK132" s="11"/>
      <c r="AQL132" s="11"/>
      <c r="AQM132" s="11"/>
      <c r="AQN132" s="11"/>
      <c r="AQO132" s="11"/>
      <c r="AQP132" s="11"/>
      <c r="AQQ132" s="11"/>
      <c r="AQR132" s="11"/>
      <c r="AQS132" s="11"/>
      <c r="AQT132" s="11"/>
      <c r="AQU132" s="11"/>
      <c r="AQV132" s="11"/>
      <c r="AQW132" s="11"/>
      <c r="AQX132" s="11"/>
      <c r="AQY132" s="11"/>
      <c r="AQZ132" s="11"/>
      <c r="ARA132" s="11"/>
      <c r="ARB132" s="11"/>
      <c r="ARC132" s="11"/>
      <c r="ARD132" s="11"/>
      <c r="ARE132" s="11"/>
      <c r="ARF132" s="11"/>
      <c r="ARG132" s="11"/>
      <c r="ARH132" s="11"/>
      <c r="ARI132" s="11"/>
      <c r="ARJ132" s="11"/>
      <c r="ARK132" s="11"/>
      <c r="ARL132" s="11"/>
      <c r="ARM132" s="11"/>
      <c r="ARN132" s="11"/>
      <c r="ARO132" s="11"/>
      <c r="ARP132" s="11"/>
      <c r="ARQ132" s="11"/>
      <c r="ARR132" s="11"/>
      <c r="ARS132" s="11"/>
      <c r="ART132" s="11"/>
      <c r="ARU132" s="11"/>
      <c r="ARV132" s="11"/>
      <c r="ARW132" s="11"/>
      <c r="ARX132" s="11"/>
      <c r="ARY132" s="11"/>
      <c r="ARZ132" s="11"/>
      <c r="ASA132" s="11"/>
      <c r="ASB132" s="11"/>
      <c r="ASC132" s="11"/>
      <c r="ASD132" s="11"/>
      <c r="ASE132" s="11"/>
      <c r="ASF132" s="11"/>
      <c r="ASG132" s="11"/>
      <c r="ASH132" s="11"/>
      <c r="ASI132" s="11"/>
      <c r="ASJ132" s="11"/>
      <c r="ASK132" s="11"/>
      <c r="ASL132" s="11"/>
      <c r="ASM132" s="11"/>
      <c r="ASN132" s="11"/>
      <c r="ASO132" s="11"/>
      <c r="ASP132" s="11"/>
      <c r="ASQ132" s="11"/>
      <c r="ASR132" s="11"/>
      <c r="ASS132" s="11"/>
      <c r="AST132" s="11"/>
      <c r="ASU132" s="11"/>
      <c r="ASV132" s="11"/>
      <c r="ASW132" s="11"/>
      <c r="ASX132" s="11"/>
      <c r="ASY132" s="11"/>
      <c r="ASZ132" s="11"/>
      <c r="ATA132" s="11"/>
      <c r="ATB132" s="11"/>
      <c r="ATC132" s="11"/>
      <c r="ATD132" s="11"/>
      <c r="ATE132" s="11"/>
      <c r="ATF132" s="11"/>
      <c r="ATG132" s="11"/>
      <c r="ATH132" s="11"/>
      <c r="ATI132" s="11"/>
      <c r="ATJ132" s="11"/>
      <c r="ATK132" s="11"/>
      <c r="ATL132" s="11"/>
      <c r="ATM132" s="11"/>
      <c r="ATN132" s="11"/>
      <c r="ATO132" s="11"/>
      <c r="ATP132" s="11"/>
      <c r="ATQ132" s="11"/>
      <c r="ATR132" s="11"/>
      <c r="ATS132" s="11"/>
      <c r="ATT132" s="11"/>
      <c r="ATU132" s="11"/>
      <c r="ATV132" s="11"/>
      <c r="ATW132" s="11"/>
      <c r="ATX132" s="11"/>
      <c r="ATY132" s="11"/>
      <c r="ATZ132" s="11"/>
      <c r="AUA132" s="11"/>
      <c r="AUB132" s="11"/>
      <c r="AUC132" s="11"/>
      <c r="AUD132" s="11"/>
      <c r="AUE132" s="11"/>
      <c r="AUF132" s="11"/>
      <c r="AUG132" s="11"/>
      <c r="AUH132" s="11"/>
      <c r="AUI132" s="11"/>
      <c r="AUJ132" s="11"/>
      <c r="AUK132" s="11"/>
      <c r="AUL132" s="11"/>
      <c r="AUM132" s="11"/>
      <c r="AUN132" s="11"/>
      <c r="AUO132" s="11"/>
      <c r="AUP132" s="11"/>
      <c r="AUQ132" s="11"/>
      <c r="AUR132" s="11"/>
      <c r="AUS132" s="11"/>
      <c r="AUT132" s="11"/>
      <c r="AUU132" s="11"/>
      <c r="AUV132" s="11"/>
      <c r="AUW132" s="11"/>
      <c r="AUX132" s="11"/>
      <c r="AUY132" s="11"/>
      <c r="AUZ132" s="11"/>
      <c r="AVA132" s="11"/>
      <c r="AVB132" s="11"/>
      <c r="AVC132" s="11"/>
      <c r="AVD132" s="11"/>
      <c r="AVE132" s="11"/>
      <c r="AVF132" s="11"/>
      <c r="AVG132" s="11"/>
      <c r="AVH132" s="11"/>
      <c r="AVI132" s="11"/>
      <c r="AVJ132" s="11"/>
      <c r="AVK132" s="11"/>
      <c r="AVL132" s="11"/>
      <c r="AVM132" s="11"/>
      <c r="AVN132" s="11"/>
      <c r="AVO132" s="11"/>
      <c r="AVP132" s="11"/>
      <c r="AVQ132" s="11"/>
      <c r="AVR132" s="11"/>
      <c r="AVS132" s="11"/>
      <c r="AVT132" s="11"/>
      <c r="AVU132" s="11"/>
      <c r="AVV132" s="11"/>
      <c r="AVW132" s="11"/>
      <c r="AVX132" s="11"/>
      <c r="AVY132" s="11"/>
      <c r="AVZ132" s="11"/>
      <c r="AWA132" s="11"/>
      <c r="AWB132" s="11"/>
      <c r="AWC132" s="11"/>
      <c r="AWD132" s="11"/>
      <c r="AWE132" s="11"/>
      <c r="AWF132" s="11"/>
      <c r="AWG132" s="11"/>
      <c r="AWH132" s="11"/>
      <c r="AWI132" s="11"/>
      <c r="AWJ132" s="11"/>
      <c r="AWK132" s="11"/>
      <c r="AWL132" s="11"/>
      <c r="AWM132" s="11"/>
      <c r="AWN132" s="11"/>
      <c r="AWO132" s="11"/>
      <c r="AWP132" s="11"/>
      <c r="AWQ132" s="11"/>
      <c r="AWR132" s="11"/>
      <c r="AWS132" s="11"/>
      <c r="AWT132" s="11"/>
      <c r="AWU132" s="11"/>
      <c r="AWV132" s="11"/>
      <c r="AWW132" s="11"/>
      <c r="AWX132" s="11"/>
      <c r="AWY132" s="11"/>
      <c r="AWZ132" s="11"/>
      <c r="AXA132" s="11"/>
      <c r="AXB132" s="11"/>
      <c r="AXC132" s="11"/>
      <c r="AXD132" s="11"/>
      <c r="AXE132" s="11"/>
      <c r="AXF132" s="11"/>
      <c r="AXG132" s="11"/>
      <c r="AXH132" s="11"/>
      <c r="AXI132" s="11"/>
      <c r="AXJ132" s="11"/>
      <c r="AXK132" s="11"/>
      <c r="AXL132" s="11"/>
      <c r="AXM132" s="11"/>
      <c r="AXN132" s="11"/>
      <c r="AXO132" s="11"/>
      <c r="AXP132" s="11"/>
      <c r="AXQ132" s="11"/>
      <c r="AXR132" s="11"/>
      <c r="AXS132" s="11"/>
      <c r="AXT132" s="11"/>
      <c r="AXU132" s="11"/>
      <c r="AXV132" s="11"/>
      <c r="AXW132" s="11"/>
      <c r="AXX132" s="11"/>
      <c r="AXY132" s="11"/>
      <c r="AXZ132" s="11"/>
      <c r="AYA132" s="11"/>
      <c r="AYB132" s="11"/>
      <c r="AYC132" s="11"/>
      <c r="AYD132" s="11"/>
      <c r="AYE132" s="11"/>
      <c r="AYF132" s="11"/>
      <c r="AYG132" s="11"/>
      <c r="AYH132" s="11"/>
      <c r="AYI132" s="11"/>
      <c r="AYJ132" s="11"/>
      <c r="AYK132" s="11"/>
      <c r="AYL132" s="11"/>
      <c r="AYM132" s="11"/>
      <c r="AYN132" s="11"/>
      <c r="AYO132" s="11"/>
      <c r="AYP132" s="11"/>
      <c r="AYQ132" s="11"/>
      <c r="AYR132" s="11"/>
      <c r="AYS132" s="11"/>
      <c r="AYT132" s="11"/>
      <c r="AYU132" s="11"/>
      <c r="AYV132" s="11"/>
      <c r="AYW132" s="11"/>
      <c r="AYX132" s="11"/>
      <c r="AYY132" s="11"/>
      <c r="AYZ132" s="11"/>
      <c r="AZA132" s="11"/>
      <c r="AZB132" s="11"/>
      <c r="AZC132" s="11"/>
      <c r="AZD132" s="11"/>
      <c r="AZE132" s="11"/>
      <c r="AZF132" s="11"/>
      <c r="AZG132" s="11"/>
      <c r="AZH132" s="11"/>
      <c r="AZI132" s="11"/>
      <c r="AZJ132" s="11"/>
      <c r="AZK132" s="11"/>
      <c r="AZL132" s="11"/>
      <c r="AZM132" s="11"/>
      <c r="AZN132" s="11"/>
      <c r="AZO132" s="11"/>
      <c r="AZP132" s="11"/>
      <c r="AZQ132" s="11"/>
      <c r="AZR132" s="11"/>
      <c r="AZS132" s="11"/>
      <c r="AZT132" s="11"/>
      <c r="AZU132" s="11"/>
      <c r="AZV132" s="11"/>
      <c r="AZW132" s="11"/>
      <c r="AZX132" s="11"/>
      <c r="AZY132" s="11"/>
      <c r="AZZ132" s="11"/>
      <c r="BAA132" s="11"/>
      <c r="BAB132" s="11"/>
      <c r="BAC132" s="11"/>
      <c r="BAD132" s="11"/>
      <c r="BAE132" s="11"/>
      <c r="BAF132" s="11"/>
      <c r="BAG132" s="11"/>
      <c r="BAH132" s="11"/>
      <c r="BAI132" s="11"/>
      <c r="BAJ132" s="11"/>
      <c r="BAK132" s="11"/>
      <c r="BAL132" s="11"/>
      <c r="BAM132" s="11"/>
      <c r="BAN132" s="11"/>
      <c r="BAO132" s="11"/>
      <c r="BAP132" s="11"/>
      <c r="BAQ132" s="11"/>
      <c r="BAR132" s="11"/>
      <c r="BAS132" s="11"/>
      <c r="BAT132" s="11"/>
      <c r="BAU132" s="11"/>
      <c r="BAV132" s="11"/>
      <c r="BAW132" s="11"/>
      <c r="BAX132" s="11"/>
      <c r="BAY132" s="11"/>
      <c r="BAZ132" s="11"/>
      <c r="BBA132" s="11"/>
      <c r="BBB132" s="11"/>
      <c r="BBC132" s="11"/>
      <c r="BBD132" s="11"/>
      <c r="BBE132" s="11"/>
      <c r="BBF132" s="11"/>
      <c r="BBG132" s="11"/>
      <c r="BBH132" s="11"/>
      <c r="BBI132" s="11"/>
      <c r="BBJ132" s="11"/>
      <c r="BBK132" s="11"/>
      <c r="BBL132" s="11"/>
      <c r="BBM132" s="11"/>
      <c r="BBN132" s="11"/>
      <c r="BBO132" s="11"/>
      <c r="BBP132" s="11"/>
      <c r="BBQ132" s="11"/>
      <c r="BBR132" s="11"/>
      <c r="BBS132" s="11"/>
      <c r="BBT132" s="11"/>
      <c r="BBU132" s="11"/>
      <c r="BBV132" s="11"/>
      <c r="BBW132" s="11"/>
      <c r="BBX132" s="11"/>
      <c r="BBY132" s="11"/>
      <c r="BBZ132" s="11"/>
      <c r="BCA132" s="11"/>
      <c r="BCB132" s="11"/>
      <c r="BCC132" s="11"/>
      <c r="BCD132" s="11"/>
      <c r="BCE132" s="11"/>
      <c r="BCF132" s="11"/>
      <c r="BCG132" s="11"/>
      <c r="BCH132" s="11"/>
      <c r="BCI132" s="11"/>
      <c r="BCJ132" s="11"/>
      <c r="BCK132" s="11"/>
      <c r="BCL132" s="11"/>
      <c r="BCM132" s="11"/>
      <c r="BCN132" s="11"/>
      <c r="BCO132" s="11"/>
      <c r="BCP132" s="11"/>
      <c r="BCQ132" s="11"/>
      <c r="BCR132" s="11"/>
      <c r="BCS132" s="11"/>
      <c r="BCT132" s="11"/>
      <c r="BCU132" s="11"/>
      <c r="BCV132" s="11"/>
      <c r="BCW132" s="11"/>
      <c r="BCX132" s="11"/>
      <c r="BCY132" s="11"/>
      <c r="BCZ132" s="11"/>
      <c r="BDA132" s="11"/>
      <c r="BDB132" s="11"/>
      <c r="BDC132" s="11"/>
      <c r="BDD132" s="11"/>
      <c r="BDE132" s="11"/>
      <c r="BDF132" s="11"/>
      <c r="BDG132" s="11"/>
      <c r="BDH132" s="11"/>
      <c r="BDI132" s="11"/>
      <c r="BDJ132" s="11"/>
      <c r="BDK132" s="11"/>
      <c r="BDL132" s="11"/>
      <c r="BDM132" s="11"/>
      <c r="BDN132" s="11"/>
      <c r="BDO132" s="11"/>
      <c r="BDP132" s="11"/>
      <c r="BDQ132" s="11"/>
      <c r="BDR132" s="11"/>
      <c r="BDS132" s="11"/>
      <c r="BDT132" s="11"/>
      <c r="BDU132" s="11"/>
      <c r="BDV132" s="11"/>
      <c r="BDW132" s="11"/>
      <c r="BDX132" s="11"/>
      <c r="BDY132" s="11"/>
      <c r="BDZ132" s="11"/>
      <c r="BEA132" s="11"/>
      <c r="BEB132" s="11"/>
      <c r="BEC132" s="11"/>
      <c r="BED132" s="11"/>
      <c r="BEE132" s="11"/>
      <c r="BEF132" s="11"/>
      <c r="BEG132" s="11"/>
      <c r="BEH132" s="11"/>
      <c r="BEI132" s="11"/>
      <c r="BEJ132" s="11"/>
      <c r="BEK132" s="11"/>
      <c r="BEL132" s="11"/>
      <c r="BEM132" s="11"/>
      <c r="BEN132" s="11"/>
      <c r="BEO132" s="11"/>
      <c r="BEP132" s="11"/>
      <c r="BEQ132" s="11"/>
      <c r="BER132" s="11"/>
      <c r="BES132" s="11"/>
      <c r="BET132" s="11"/>
      <c r="BEU132" s="11"/>
      <c r="BEV132" s="11"/>
      <c r="BEW132" s="11"/>
      <c r="BEX132" s="11"/>
      <c r="BEY132" s="11"/>
      <c r="BEZ132" s="11"/>
      <c r="BFA132" s="11"/>
      <c r="BFB132" s="11"/>
      <c r="BFC132" s="11"/>
      <c r="BFD132" s="11"/>
      <c r="BFE132" s="11"/>
      <c r="BFF132" s="11"/>
      <c r="BFG132" s="11"/>
      <c r="BFH132" s="11"/>
      <c r="BFI132" s="11"/>
      <c r="BFJ132" s="11"/>
      <c r="BFK132" s="11"/>
      <c r="BFL132" s="11"/>
      <c r="BFM132" s="11"/>
      <c r="BFN132" s="11"/>
      <c r="BFO132" s="11"/>
      <c r="BFP132" s="11"/>
      <c r="BFQ132" s="11"/>
      <c r="BFR132" s="11"/>
      <c r="BFS132" s="11"/>
      <c r="BFT132" s="11"/>
      <c r="BFU132" s="11"/>
      <c r="BFV132" s="11"/>
      <c r="BFW132" s="11"/>
      <c r="BFX132" s="11"/>
      <c r="BFY132" s="11"/>
      <c r="BFZ132" s="11"/>
      <c r="BGA132" s="11"/>
      <c r="BGB132" s="11"/>
      <c r="BGC132" s="11"/>
      <c r="BGD132" s="11"/>
      <c r="BGE132" s="11"/>
      <c r="BGF132" s="11"/>
      <c r="BGG132" s="11"/>
      <c r="BGH132" s="11"/>
      <c r="BGI132" s="11"/>
      <c r="BGJ132" s="11"/>
      <c r="BGK132" s="11"/>
      <c r="BGL132" s="11"/>
      <c r="BGM132" s="11"/>
      <c r="BGN132" s="11"/>
      <c r="BGO132" s="11"/>
      <c r="BGP132" s="11"/>
      <c r="BGQ132" s="11"/>
      <c r="BGR132" s="11"/>
      <c r="BGS132" s="11"/>
      <c r="BGT132" s="11"/>
      <c r="BGU132" s="11"/>
      <c r="BGV132" s="11"/>
      <c r="BGW132" s="11"/>
      <c r="BGX132" s="11"/>
      <c r="BGY132" s="11"/>
      <c r="BGZ132" s="11"/>
    </row>
    <row r="133" spans="1:1560" s="10" customFormat="1" ht="30" customHeight="1">
      <c r="A133" s="69"/>
      <c r="B133" s="47"/>
      <c r="C133" s="319"/>
      <c r="D133" s="320"/>
      <c r="E133" s="35" t="s">
        <v>9</v>
      </c>
      <c r="F133" s="35">
        <v>42369</v>
      </c>
      <c r="G133" s="36" t="s">
        <v>7</v>
      </c>
      <c r="H133" s="119"/>
      <c r="I133" s="115"/>
      <c r="J133" s="115"/>
      <c r="K133" s="113"/>
      <c r="L133" s="115"/>
      <c r="M133" s="104"/>
      <c r="N133" s="115"/>
      <c r="O133" s="115"/>
      <c r="P133" s="115"/>
      <c r="Q133" s="115"/>
      <c r="R133" s="115"/>
      <c r="S133" s="115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  <c r="IV133" s="11"/>
      <c r="IW133" s="11"/>
      <c r="IX133" s="11"/>
      <c r="IY133" s="11"/>
      <c r="IZ133" s="11"/>
      <c r="JA133" s="11"/>
      <c r="JB133" s="11"/>
      <c r="JC133" s="11"/>
      <c r="JD133" s="11"/>
      <c r="JE133" s="11"/>
      <c r="JF133" s="11"/>
      <c r="JG133" s="11"/>
      <c r="JH133" s="11"/>
      <c r="JI133" s="11"/>
      <c r="JJ133" s="11"/>
      <c r="JK133" s="11"/>
      <c r="JL133" s="11"/>
      <c r="JM133" s="11"/>
      <c r="JN133" s="11"/>
      <c r="JO133" s="11"/>
      <c r="JP133" s="11"/>
      <c r="JQ133" s="11"/>
      <c r="JR133" s="11"/>
      <c r="JS133" s="11"/>
      <c r="JT133" s="11"/>
      <c r="JU133" s="11"/>
      <c r="JV133" s="11"/>
      <c r="JW133" s="11"/>
      <c r="JX133" s="11"/>
      <c r="JY133" s="11"/>
      <c r="JZ133" s="11"/>
      <c r="KA133" s="11"/>
      <c r="KB133" s="11"/>
      <c r="KC133" s="11"/>
      <c r="KD133" s="11"/>
      <c r="KE133" s="11"/>
      <c r="KF133" s="11"/>
      <c r="KG133" s="11"/>
      <c r="KH133" s="11"/>
      <c r="KI133" s="11"/>
      <c r="KJ133" s="11"/>
      <c r="KK133" s="11"/>
      <c r="KL133" s="11"/>
      <c r="KM133" s="11"/>
      <c r="KN133" s="11"/>
      <c r="KO133" s="11"/>
      <c r="KP133" s="11"/>
      <c r="KQ133" s="11"/>
      <c r="KR133" s="11"/>
      <c r="KS133" s="11"/>
      <c r="KT133" s="11"/>
      <c r="KU133" s="11"/>
      <c r="KV133" s="11"/>
      <c r="KW133" s="11"/>
      <c r="KX133" s="11"/>
      <c r="KY133" s="11"/>
      <c r="KZ133" s="11"/>
      <c r="LA133" s="11"/>
      <c r="LB133" s="11"/>
      <c r="LC133" s="11"/>
      <c r="LD133" s="11"/>
      <c r="LE133" s="11"/>
      <c r="LF133" s="11"/>
      <c r="LG133" s="11"/>
      <c r="LH133" s="11"/>
      <c r="LI133" s="11"/>
      <c r="LJ133" s="11"/>
      <c r="LK133" s="11"/>
      <c r="LL133" s="11"/>
      <c r="LM133" s="11"/>
      <c r="LN133" s="11"/>
      <c r="LO133" s="11"/>
      <c r="LP133" s="11"/>
      <c r="LQ133" s="11"/>
      <c r="LR133" s="11"/>
      <c r="LS133" s="11"/>
      <c r="LT133" s="11"/>
      <c r="LU133" s="11"/>
      <c r="LV133" s="11"/>
      <c r="LW133" s="11"/>
      <c r="LX133" s="11"/>
      <c r="LY133" s="11"/>
      <c r="LZ133" s="11"/>
      <c r="MA133" s="11"/>
      <c r="MB133" s="11"/>
      <c r="MC133" s="11"/>
      <c r="MD133" s="11"/>
      <c r="ME133" s="11"/>
      <c r="MF133" s="11"/>
      <c r="MG133" s="11"/>
      <c r="MH133" s="11"/>
      <c r="MI133" s="11"/>
      <c r="MJ133" s="11"/>
      <c r="MK133" s="11"/>
      <c r="ML133" s="11"/>
      <c r="MM133" s="11"/>
      <c r="MN133" s="11"/>
      <c r="MO133" s="11"/>
      <c r="MP133" s="11"/>
      <c r="MQ133" s="11"/>
      <c r="MR133" s="11"/>
      <c r="MS133" s="11"/>
      <c r="MT133" s="11"/>
      <c r="MU133" s="11"/>
      <c r="MV133" s="11"/>
      <c r="MW133" s="11"/>
      <c r="MX133" s="11"/>
      <c r="MY133" s="11"/>
      <c r="MZ133" s="11"/>
      <c r="NA133" s="11"/>
      <c r="NB133" s="11"/>
      <c r="NC133" s="11"/>
      <c r="ND133" s="11"/>
      <c r="NE133" s="11"/>
      <c r="NF133" s="11"/>
      <c r="NG133" s="11"/>
      <c r="NH133" s="11"/>
      <c r="NI133" s="11"/>
      <c r="NJ133" s="11"/>
      <c r="NK133" s="11"/>
      <c r="NL133" s="11"/>
      <c r="NM133" s="11"/>
      <c r="NN133" s="11"/>
      <c r="NO133" s="11"/>
      <c r="NP133" s="11"/>
      <c r="NQ133" s="11"/>
      <c r="NR133" s="11"/>
      <c r="NS133" s="11"/>
      <c r="NT133" s="11"/>
      <c r="NU133" s="11"/>
      <c r="NV133" s="11"/>
      <c r="NW133" s="11"/>
      <c r="NX133" s="11"/>
      <c r="NY133" s="11"/>
      <c r="NZ133" s="11"/>
      <c r="OA133" s="11"/>
      <c r="OB133" s="11"/>
      <c r="OC133" s="11"/>
      <c r="OD133" s="11"/>
      <c r="OE133" s="11"/>
      <c r="OF133" s="11"/>
      <c r="OG133" s="11"/>
      <c r="OH133" s="11"/>
      <c r="OI133" s="11"/>
      <c r="OJ133" s="11"/>
      <c r="OK133" s="11"/>
      <c r="OL133" s="11"/>
      <c r="OM133" s="11"/>
      <c r="ON133" s="11"/>
      <c r="OO133" s="11"/>
      <c r="OP133" s="11"/>
      <c r="OQ133" s="11"/>
      <c r="OR133" s="11"/>
      <c r="OS133" s="11"/>
      <c r="OT133" s="11"/>
      <c r="OU133" s="11"/>
      <c r="OV133" s="11"/>
      <c r="OW133" s="11"/>
      <c r="OX133" s="11"/>
      <c r="OY133" s="11"/>
      <c r="OZ133" s="11"/>
      <c r="PA133" s="11"/>
      <c r="PB133" s="11"/>
      <c r="PC133" s="11"/>
      <c r="PD133" s="11"/>
      <c r="PE133" s="11"/>
      <c r="PF133" s="11"/>
      <c r="PG133" s="11"/>
      <c r="PH133" s="11"/>
      <c r="PI133" s="11"/>
      <c r="PJ133" s="11"/>
      <c r="PK133" s="11"/>
      <c r="PL133" s="11"/>
      <c r="PM133" s="11"/>
      <c r="PN133" s="11"/>
      <c r="PO133" s="11"/>
      <c r="PP133" s="11"/>
      <c r="PQ133" s="11"/>
      <c r="PR133" s="11"/>
      <c r="PS133" s="11"/>
      <c r="PT133" s="11"/>
      <c r="PU133" s="11"/>
      <c r="PV133" s="11"/>
      <c r="PW133" s="11"/>
      <c r="PX133" s="11"/>
      <c r="PY133" s="11"/>
      <c r="PZ133" s="11"/>
      <c r="QA133" s="11"/>
      <c r="QB133" s="11"/>
      <c r="QC133" s="11"/>
      <c r="QD133" s="11"/>
      <c r="QE133" s="11"/>
      <c r="QF133" s="11"/>
      <c r="QG133" s="11"/>
      <c r="QH133" s="11"/>
      <c r="QI133" s="11"/>
      <c r="QJ133" s="11"/>
      <c r="QK133" s="11"/>
      <c r="QL133" s="11"/>
      <c r="QM133" s="11"/>
      <c r="QN133" s="11"/>
      <c r="QO133" s="11"/>
      <c r="QP133" s="11"/>
      <c r="QQ133" s="11"/>
      <c r="QR133" s="11"/>
      <c r="QS133" s="11"/>
      <c r="QT133" s="11"/>
      <c r="QU133" s="11"/>
      <c r="QV133" s="11"/>
      <c r="QW133" s="11"/>
      <c r="QX133" s="11"/>
      <c r="QY133" s="11"/>
      <c r="QZ133" s="11"/>
      <c r="RA133" s="11"/>
      <c r="RB133" s="11"/>
      <c r="RC133" s="11"/>
      <c r="RD133" s="11"/>
      <c r="RE133" s="11"/>
      <c r="RF133" s="11"/>
      <c r="RG133" s="11"/>
      <c r="RH133" s="11"/>
      <c r="RI133" s="11"/>
      <c r="RJ133" s="11"/>
      <c r="RK133" s="11"/>
      <c r="RL133" s="11"/>
      <c r="RM133" s="11"/>
      <c r="RN133" s="11"/>
      <c r="RO133" s="11"/>
      <c r="RP133" s="11"/>
      <c r="RQ133" s="11"/>
      <c r="RR133" s="11"/>
      <c r="RS133" s="11"/>
      <c r="RT133" s="11"/>
      <c r="RU133" s="11"/>
      <c r="RV133" s="11"/>
      <c r="RW133" s="11"/>
      <c r="RX133" s="11"/>
      <c r="RY133" s="11"/>
      <c r="RZ133" s="11"/>
      <c r="SA133" s="11"/>
      <c r="SB133" s="11"/>
      <c r="SC133" s="11"/>
      <c r="SD133" s="11"/>
      <c r="SE133" s="11"/>
      <c r="SF133" s="11"/>
      <c r="SG133" s="11"/>
      <c r="SH133" s="11"/>
      <c r="SI133" s="11"/>
      <c r="SJ133" s="11"/>
      <c r="SK133" s="11"/>
      <c r="SL133" s="11"/>
      <c r="SM133" s="11"/>
      <c r="SN133" s="11"/>
      <c r="SO133" s="11"/>
      <c r="SP133" s="11"/>
      <c r="SQ133" s="11"/>
      <c r="SR133" s="11"/>
      <c r="SS133" s="11"/>
      <c r="ST133" s="11"/>
      <c r="SU133" s="11"/>
      <c r="SV133" s="11"/>
      <c r="SW133" s="11"/>
      <c r="SX133" s="11"/>
      <c r="SY133" s="11"/>
      <c r="SZ133" s="11"/>
      <c r="TA133" s="11"/>
      <c r="TB133" s="11"/>
      <c r="TC133" s="11"/>
      <c r="TD133" s="11"/>
      <c r="TE133" s="11"/>
      <c r="TF133" s="11"/>
      <c r="TG133" s="11"/>
      <c r="TH133" s="11"/>
      <c r="TI133" s="11"/>
      <c r="TJ133" s="11"/>
      <c r="TK133" s="11"/>
      <c r="TL133" s="11"/>
      <c r="TM133" s="11"/>
      <c r="TN133" s="11"/>
      <c r="TO133" s="11"/>
      <c r="TP133" s="11"/>
      <c r="TQ133" s="11"/>
      <c r="TR133" s="11"/>
      <c r="TS133" s="11"/>
      <c r="TT133" s="11"/>
      <c r="TU133" s="11"/>
      <c r="TV133" s="11"/>
      <c r="TW133" s="11"/>
      <c r="TX133" s="11"/>
      <c r="TY133" s="11"/>
      <c r="TZ133" s="11"/>
      <c r="UA133" s="11"/>
      <c r="UB133" s="11"/>
      <c r="UC133" s="11"/>
      <c r="UD133" s="11"/>
      <c r="UE133" s="11"/>
      <c r="UF133" s="11"/>
      <c r="UG133" s="11"/>
      <c r="UH133" s="11"/>
      <c r="UI133" s="11"/>
      <c r="UJ133" s="11"/>
      <c r="UK133" s="11"/>
      <c r="UL133" s="11"/>
      <c r="UM133" s="11"/>
      <c r="UN133" s="11"/>
      <c r="UO133" s="11"/>
      <c r="UP133" s="11"/>
      <c r="UQ133" s="11"/>
      <c r="UR133" s="11"/>
      <c r="US133" s="11"/>
      <c r="UT133" s="11"/>
      <c r="UU133" s="11"/>
      <c r="UV133" s="11"/>
      <c r="UW133" s="11"/>
      <c r="UX133" s="11"/>
      <c r="UY133" s="11"/>
      <c r="UZ133" s="11"/>
      <c r="VA133" s="11"/>
      <c r="VB133" s="11"/>
      <c r="VC133" s="11"/>
      <c r="VD133" s="11"/>
      <c r="VE133" s="11"/>
      <c r="VF133" s="11"/>
      <c r="VG133" s="11"/>
      <c r="VH133" s="11"/>
      <c r="VI133" s="11"/>
      <c r="VJ133" s="11"/>
      <c r="VK133" s="11"/>
      <c r="VL133" s="11"/>
      <c r="VM133" s="11"/>
      <c r="VN133" s="11"/>
      <c r="VO133" s="11"/>
      <c r="VP133" s="11"/>
      <c r="VQ133" s="11"/>
      <c r="VR133" s="11"/>
      <c r="VS133" s="11"/>
      <c r="VT133" s="11"/>
      <c r="VU133" s="11"/>
      <c r="VV133" s="11"/>
      <c r="VW133" s="11"/>
      <c r="VX133" s="11"/>
      <c r="VY133" s="11"/>
      <c r="VZ133" s="11"/>
      <c r="WA133" s="11"/>
      <c r="WB133" s="11"/>
      <c r="WC133" s="11"/>
      <c r="WD133" s="11"/>
      <c r="WE133" s="11"/>
      <c r="WF133" s="11"/>
      <c r="WG133" s="11"/>
      <c r="WH133" s="11"/>
      <c r="WI133" s="11"/>
      <c r="WJ133" s="11"/>
      <c r="WK133" s="11"/>
      <c r="WL133" s="11"/>
      <c r="WM133" s="11"/>
      <c r="WN133" s="11"/>
      <c r="WO133" s="11"/>
      <c r="WP133" s="11"/>
      <c r="WQ133" s="11"/>
      <c r="WR133" s="11"/>
      <c r="WS133" s="11"/>
      <c r="WT133" s="11"/>
      <c r="WU133" s="11"/>
      <c r="WV133" s="11"/>
      <c r="WW133" s="11"/>
      <c r="WX133" s="11"/>
      <c r="WY133" s="11"/>
      <c r="WZ133" s="11"/>
      <c r="XA133" s="11"/>
      <c r="XB133" s="11"/>
      <c r="XC133" s="11"/>
      <c r="XD133" s="11"/>
      <c r="XE133" s="11"/>
      <c r="XF133" s="11"/>
      <c r="XG133" s="11"/>
      <c r="XH133" s="11"/>
      <c r="XI133" s="11"/>
      <c r="XJ133" s="11"/>
      <c r="XK133" s="11"/>
      <c r="XL133" s="11"/>
      <c r="XM133" s="11"/>
      <c r="XN133" s="11"/>
      <c r="XO133" s="11"/>
      <c r="XP133" s="11"/>
      <c r="XQ133" s="11"/>
      <c r="XR133" s="11"/>
      <c r="XS133" s="11"/>
      <c r="XT133" s="11"/>
      <c r="XU133" s="11"/>
      <c r="XV133" s="11"/>
      <c r="XW133" s="11"/>
      <c r="XX133" s="11"/>
      <c r="XY133" s="11"/>
      <c r="XZ133" s="11"/>
      <c r="YA133" s="11"/>
      <c r="YB133" s="11"/>
      <c r="YC133" s="11"/>
      <c r="YD133" s="11"/>
      <c r="YE133" s="11"/>
      <c r="YF133" s="11"/>
      <c r="YG133" s="11"/>
      <c r="YH133" s="11"/>
      <c r="YI133" s="11"/>
      <c r="YJ133" s="11"/>
      <c r="YK133" s="11"/>
      <c r="YL133" s="11"/>
      <c r="YM133" s="11"/>
      <c r="YN133" s="11"/>
      <c r="YO133" s="11"/>
      <c r="YP133" s="11"/>
      <c r="YQ133" s="11"/>
      <c r="YR133" s="11"/>
      <c r="YS133" s="11"/>
      <c r="YT133" s="11"/>
      <c r="YU133" s="11"/>
      <c r="YV133" s="11"/>
      <c r="YW133" s="11"/>
      <c r="YX133" s="11"/>
      <c r="YY133" s="11"/>
      <c r="YZ133" s="11"/>
      <c r="ZA133" s="11"/>
      <c r="ZB133" s="11"/>
      <c r="ZC133" s="11"/>
      <c r="ZD133" s="11"/>
      <c r="ZE133" s="11"/>
      <c r="ZF133" s="11"/>
      <c r="ZG133" s="11"/>
      <c r="ZH133" s="11"/>
      <c r="ZI133" s="11"/>
      <c r="ZJ133" s="11"/>
      <c r="ZK133" s="11"/>
      <c r="ZL133" s="11"/>
      <c r="ZM133" s="11"/>
      <c r="ZN133" s="11"/>
      <c r="ZO133" s="11"/>
      <c r="ZP133" s="11"/>
      <c r="ZQ133" s="11"/>
      <c r="ZR133" s="11"/>
      <c r="ZS133" s="11"/>
      <c r="ZT133" s="11"/>
      <c r="ZU133" s="11"/>
      <c r="ZV133" s="11"/>
      <c r="ZW133" s="11"/>
      <c r="ZX133" s="11"/>
      <c r="ZY133" s="11"/>
      <c r="ZZ133" s="11"/>
      <c r="AAA133" s="11"/>
      <c r="AAB133" s="11"/>
      <c r="AAC133" s="11"/>
      <c r="AAD133" s="11"/>
      <c r="AAE133" s="11"/>
      <c r="AAF133" s="11"/>
      <c r="AAG133" s="11"/>
      <c r="AAH133" s="11"/>
      <c r="AAI133" s="11"/>
      <c r="AAJ133" s="11"/>
      <c r="AAK133" s="11"/>
      <c r="AAL133" s="11"/>
      <c r="AAM133" s="11"/>
      <c r="AAN133" s="11"/>
      <c r="AAO133" s="11"/>
      <c r="AAP133" s="11"/>
      <c r="AAQ133" s="11"/>
      <c r="AAR133" s="11"/>
      <c r="AAS133" s="11"/>
      <c r="AAT133" s="11"/>
      <c r="AAU133" s="11"/>
      <c r="AAV133" s="11"/>
      <c r="AAW133" s="11"/>
      <c r="AAX133" s="11"/>
      <c r="AAY133" s="11"/>
      <c r="AAZ133" s="11"/>
      <c r="ABA133" s="11"/>
      <c r="ABB133" s="11"/>
      <c r="ABC133" s="11"/>
      <c r="ABD133" s="11"/>
      <c r="ABE133" s="11"/>
      <c r="ABF133" s="11"/>
      <c r="ABG133" s="11"/>
      <c r="ABH133" s="11"/>
      <c r="ABI133" s="11"/>
      <c r="ABJ133" s="11"/>
      <c r="ABK133" s="11"/>
      <c r="ABL133" s="11"/>
      <c r="ABM133" s="11"/>
      <c r="ABN133" s="11"/>
      <c r="ABO133" s="11"/>
      <c r="ABP133" s="11"/>
      <c r="ABQ133" s="11"/>
      <c r="ABR133" s="11"/>
      <c r="ABS133" s="11"/>
      <c r="ABT133" s="11"/>
      <c r="ABU133" s="11"/>
      <c r="ABV133" s="11"/>
      <c r="ABW133" s="11"/>
      <c r="ABX133" s="11"/>
      <c r="ABY133" s="11"/>
      <c r="ABZ133" s="11"/>
      <c r="ACA133" s="11"/>
      <c r="ACB133" s="11"/>
      <c r="ACC133" s="11"/>
      <c r="ACD133" s="11"/>
      <c r="ACE133" s="11"/>
      <c r="ACF133" s="11"/>
      <c r="ACG133" s="11"/>
      <c r="ACH133" s="11"/>
      <c r="ACI133" s="11"/>
      <c r="ACJ133" s="11"/>
      <c r="ACK133" s="11"/>
      <c r="ACL133" s="11"/>
      <c r="ACM133" s="11"/>
      <c r="ACN133" s="11"/>
      <c r="ACO133" s="11"/>
      <c r="ACP133" s="11"/>
      <c r="ACQ133" s="11"/>
      <c r="ACR133" s="11"/>
      <c r="ACS133" s="11"/>
      <c r="ACT133" s="11"/>
      <c r="ACU133" s="11"/>
      <c r="ACV133" s="11"/>
      <c r="ACW133" s="11"/>
      <c r="ACX133" s="11"/>
      <c r="ACY133" s="11"/>
      <c r="ACZ133" s="11"/>
      <c r="ADA133" s="11"/>
      <c r="ADB133" s="11"/>
      <c r="ADC133" s="11"/>
      <c r="ADD133" s="11"/>
      <c r="ADE133" s="11"/>
      <c r="ADF133" s="11"/>
      <c r="ADG133" s="11"/>
      <c r="ADH133" s="11"/>
      <c r="ADI133" s="11"/>
      <c r="ADJ133" s="11"/>
      <c r="ADK133" s="11"/>
      <c r="ADL133" s="11"/>
      <c r="ADM133" s="11"/>
      <c r="ADN133" s="11"/>
      <c r="ADO133" s="11"/>
      <c r="ADP133" s="11"/>
      <c r="ADQ133" s="11"/>
      <c r="ADR133" s="11"/>
      <c r="ADS133" s="11"/>
      <c r="ADT133" s="11"/>
      <c r="ADU133" s="11"/>
      <c r="ADV133" s="11"/>
      <c r="ADW133" s="11"/>
      <c r="ADX133" s="11"/>
      <c r="ADY133" s="11"/>
      <c r="ADZ133" s="11"/>
      <c r="AEA133" s="11"/>
      <c r="AEB133" s="11"/>
      <c r="AEC133" s="11"/>
      <c r="AED133" s="11"/>
      <c r="AEE133" s="11"/>
      <c r="AEF133" s="11"/>
      <c r="AEG133" s="11"/>
      <c r="AEH133" s="11"/>
      <c r="AEI133" s="11"/>
      <c r="AEJ133" s="11"/>
      <c r="AEK133" s="11"/>
      <c r="AEL133" s="11"/>
      <c r="AEM133" s="11"/>
      <c r="AEN133" s="11"/>
      <c r="AEO133" s="11"/>
      <c r="AEP133" s="11"/>
      <c r="AEQ133" s="11"/>
      <c r="AER133" s="11"/>
      <c r="AES133" s="11"/>
      <c r="AET133" s="11"/>
      <c r="AEU133" s="11"/>
      <c r="AEV133" s="11"/>
      <c r="AEW133" s="11"/>
      <c r="AEX133" s="11"/>
      <c r="AEY133" s="11"/>
      <c r="AEZ133" s="11"/>
      <c r="AFA133" s="11"/>
      <c r="AFB133" s="11"/>
      <c r="AFC133" s="11"/>
      <c r="AFD133" s="11"/>
      <c r="AFE133" s="11"/>
      <c r="AFF133" s="11"/>
      <c r="AFG133" s="11"/>
      <c r="AFH133" s="11"/>
      <c r="AFI133" s="11"/>
      <c r="AFJ133" s="11"/>
      <c r="AFK133" s="11"/>
      <c r="AFL133" s="11"/>
      <c r="AFM133" s="11"/>
      <c r="AFN133" s="11"/>
      <c r="AFO133" s="11"/>
      <c r="AFP133" s="11"/>
      <c r="AFQ133" s="11"/>
      <c r="AFR133" s="11"/>
      <c r="AFS133" s="11"/>
      <c r="AFT133" s="11"/>
      <c r="AFU133" s="11"/>
      <c r="AFV133" s="11"/>
      <c r="AFW133" s="11"/>
      <c r="AFX133" s="11"/>
      <c r="AFY133" s="11"/>
      <c r="AFZ133" s="11"/>
      <c r="AGA133" s="11"/>
      <c r="AGB133" s="11"/>
      <c r="AGC133" s="11"/>
      <c r="AGD133" s="11"/>
      <c r="AGE133" s="11"/>
      <c r="AGF133" s="11"/>
      <c r="AGG133" s="11"/>
      <c r="AGH133" s="11"/>
      <c r="AGI133" s="11"/>
      <c r="AGJ133" s="11"/>
      <c r="AGK133" s="11"/>
      <c r="AGL133" s="11"/>
      <c r="AGM133" s="11"/>
      <c r="AGN133" s="11"/>
      <c r="AGO133" s="11"/>
      <c r="AGP133" s="11"/>
      <c r="AGQ133" s="11"/>
      <c r="AGR133" s="11"/>
      <c r="AGS133" s="11"/>
      <c r="AGT133" s="11"/>
      <c r="AGU133" s="11"/>
      <c r="AGV133" s="11"/>
      <c r="AGW133" s="11"/>
      <c r="AGX133" s="11"/>
      <c r="AGY133" s="11"/>
      <c r="AGZ133" s="11"/>
      <c r="AHA133" s="11"/>
      <c r="AHB133" s="11"/>
      <c r="AHC133" s="11"/>
      <c r="AHD133" s="11"/>
      <c r="AHE133" s="11"/>
      <c r="AHF133" s="11"/>
      <c r="AHG133" s="11"/>
      <c r="AHH133" s="11"/>
      <c r="AHI133" s="11"/>
      <c r="AHJ133" s="11"/>
      <c r="AHK133" s="11"/>
      <c r="AHL133" s="11"/>
      <c r="AHM133" s="11"/>
      <c r="AHN133" s="11"/>
      <c r="AHO133" s="11"/>
      <c r="AHP133" s="11"/>
      <c r="AHQ133" s="11"/>
      <c r="AHR133" s="11"/>
      <c r="AHS133" s="11"/>
      <c r="AHT133" s="11"/>
      <c r="AHU133" s="11"/>
      <c r="AHV133" s="11"/>
      <c r="AHW133" s="11"/>
      <c r="AHX133" s="11"/>
      <c r="AHY133" s="11"/>
      <c r="AHZ133" s="11"/>
      <c r="AIA133" s="11"/>
      <c r="AIB133" s="11"/>
      <c r="AIC133" s="11"/>
      <c r="AID133" s="11"/>
      <c r="AIE133" s="11"/>
      <c r="AIF133" s="11"/>
      <c r="AIG133" s="11"/>
      <c r="AIH133" s="11"/>
      <c r="AII133" s="11"/>
      <c r="AIJ133" s="11"/>
      <c r="AIK133" s="11"/>
      <c r="AIL133" s="11"/>
      <c r="AIM133" s="11"/>
      <c r="AIN133" s="11"/>
      <c r="AIO133" s="11"/>
      <c r="AIP133" s="11"/>
      <c r="AIQ133" s="11"/>
      <c r="AIR133" s="11"/>
      <c r="AIS133" s="11"/>
      <c r="AIT133" s="11"/>
      <c r="AIU133" s="11"/>
      <c r="AIV133" s="11"/>
      <c r="AIW133" s="11"/>
      <c r="AIX133" s="11"/>
      <c r="AIY133" s="11"/>
      <c r="AIZ133" s="11"/>
      <c r="AJA133" s="11"/>
      <c r="AJB133" s="11"/>
      <c r="AJC133" s="11"/>
      <c r="AJD133" s="11"/>
      <c r="AJE133" s="11"/>
      <c r="AJF133" s="11"/>
      <c r="AJG133" s="11"/>
      <c r="AJH133" s="11"/>
      <c r="AJI133" s="11"/>
      <c r="AJJ133" s="11"/>
      <c r="AJK133" s="11"/>
      <c r="AJL133" s="11"/>
      <c r="AJM133" s="11"/>
      <c r="AJN133" s="11"/>
      <c r="AJO133" s="11"/>
      <c r="AJP133" s="11"/>
      <c r="AJQ133" s="11"/>
      <c r="AJR133" s="11"/>
      <c r="AJS133" s="11"/>
      <c r="AJT133" s="11"/>
      <c r="AJU133" s="11"/>
      <c r="AJV133" s="11"/>
      <c r="AJW133" s="11"/>
      <c r="AJX133" s="11"/>
      <c r="AJY133" s="11"/>
      <c r="AJZ133" s="11"/>
      <c r="AKA133" s="11"/>
      <c r="AKB133" s="11"/>
      <c r="AKC133" s="11"/>
      <c r="AKD133" s="11"/>
      <c r="AKE133" s="11"/>
      <c r="AKF133" s="11"/>
      <c r="AKG133" s="11"/>
      <c r="AKH133" s="11"/>
      <c r="AKI133" s="11"/>
      <c r="AKJ133" s="11"/>
      <c r="AKK133" s="11"/>
      <c r="AKL133" s="11"/>
      <c r="AKM133" s="11"/>
      <c r="AKN133" s="11"/>
      <c r="AKO133" s="11"/>
      <c r="AKP133" s="11"/>
      <c r="AKQ133" s="11"/>
      <c r="AKR133" s="11"/>
      <c r="AKS133" s="11"/>
      <c r="AKT133" s="11"/>
      <c r="AKU133" s="11"/>
      <c r="AKV133" s="11"/>
      <c r="AKW133" s="11"/>
      <c r="AKX133" s="11"/>
      <c r="AKY133" s="11"/>
      <c r="AKZ133" s="11"/>
      <c r="ALA133" s="11"/>
      <c r="ALB133" s="11"/>
      <c r="ALC133" s="11"/>
      <c r="ALD133" s="11"/>
      <c r="ALE133" s="11"/>
      <c r="ALF133" s="11"/>
      <c r="ALG133" s="11"/>
      <c r="ALH133" s="11"/>
      <c r="ALI133" s="11"/>
      <c r="ALJ133" s="11"/>
      <c r="ALK133" s="11"/>
      <c r="ALL133" s="11"/>
      <c r="ALM133" s="11"/>
      <c r="ALN133" s="11"/>
      <c r="ALO133" s="11"/>
      <c r="ALP133" s="11"/>
      <c r="ALQ133" s="11"/>
      <c r="ALR133" s="11"/>
      <c r="ALS133" s="11"/>
      <c r="ALT133" s="11"/>
      <c r="ALU133" s="11"/>
      <c r="ALV133" s="11"/>
      <c r="ALW133" s="11"/>
      <c r="ALX133" s="11"/>
      <c r="ALY133" s="11"/>
      <c r="ALZ133" s="11"/>
      <c r="AMA133" s="11"/>
      <c r="AMB133" s="11"/>
      <c r="AMC133" s="11"/>
      <c r="AMD133" s="11"/>
      <c r="AME133" s="11"/>
      <c r="AMF133" s="11"/>
      <c r="AMG133" s="11"/>
      <c r="AMH133" s="11"/>
      <c r="AMI133" s="11"/>
      <c r="AMJ133" s="11"/>
      <c r="AMK133" s="11"/>
      <c r="AML133" s="11"/>
      <c r="AMM133" s="11"/>
      <c r="AMN133" s="11"/>
      <c r="AMO133" s="11"/>
      <c r="AMP133" s="11"/>
      <c r="AMQ133" s="11"/>
      <c r="AMR133" s="11"/>
      <c r="AMS133" s="11"/>
      <c r="AMT133" s="11"/>
      <c r="AMU133" s="11"/>
      <c r="AMV133" s="11"/>
      <c r="AMW133" s="11"/>
      <c r="AMX133" s="11"/>
      <c r="AMY133" s="11"/>
      <c r="AMZ133" s="11"/>
      <c r="ANA133" s="11"/>
      <c r="ANB133" s="11"/>
      <c r="ANC133" s="11"/>
      <c r="AND133" s="11"/>
      <c r="ANE133" s="11"/>
      <c r="ANF133" s="11"/>
      <c r="ANG133" s="11"/>
      <c r="ANH133" s="11"/>
      <c r="ANI133" s="11"/>
      <c r="ANJ133" s="11"/>
      <c r="ANK133" s="11"/>
      <c r="ANL133" s="11"/>
      <c r="ANM133" s="11"/>
      <c r="ANN133" s="11"/>
      <c r="ANO133" s="11"/>
      <c r="ANP133" s="11"/>
      <c r="ANQ133" s="11"/>
      <c r="ANR133" s="11"/>
      <c r="ANS133" s="11"/>
      <c r="ANT133" s="11"/>
      <c r="ANU133" s="11"/>
      <c r="ANV133" s="11"/>
      <c r="ANW133" s="11"/>
      <c r="ANX133" s="11"/>
      <c r="ANY133" s="11"/>
      <c r="ANZ133" s="11"/>
      <c r="AOA133" s="11"/>
      <c r="AOB133" s="11"/>
      <c r="AOC133" s="11"/>
      <c r="AOD133" s="11"/>
      <c r="AOE133" s="11"/>
      <c r="AOF133" s="11"/>
      <c r="AOG133" s="11"/>
      <c r="AOH133" s="11"/>
      <c r="AOI133" s="11"/>
      <c r="AOJ133" s="11"/>
      <c r="AOK133" s="11"/>
      <c r="AOL133" s="11"/>
      <c r="AOM133" s="11"/>
      <c r="AON133" s="11"/>
      <c r="AOO133" s="11"/>
      <c r="AOP133" s="11"/>
      <c r="AOQ133" s="11"/>
      <c r="AOR133" s="11"/>
      <c r="AOS133" s="11"/>
      <c r="AOT133" s="11"/>
      <c r="AOU133" s="11"/>
      <c r="AOV133" s="11"/>
      <c r="AOW133" s="11"/>
      <c r="AOX133" s="11"/>
      <c r="AOY133" s="11"/>
      <c r="AOZ133" s="11"/>
      <c r="APA133" s="11"/>
      <c r="APB133" s="11"/>
      <c r="APC133" s="11"/>
      <c r="APD133" s="11"/>
      <c r="APE133" s="11"/>
      <c r="APF133" s="11"/>
      <c r="APG133" s="11"/>
      <c r="APH133" s="11"/>
      <c r="API133" s="11"/>
      <c r="APJ133" s="11"/>
      <c r="APK133" s="11"/>
      <c r="APL133" s="11"/>
      <c r="APM133" s="11"/>
      <c r="APN133" s="11"/>
      <c r="APO133" s="11"/>
      <c r="APP133" s="11"/>
      <c r="APQ133" s="11"/>
      <c r="APR133" s="11"/>
      <c r="APS133" s="11"/>
      <c r="APT133" s="11"/>
      <c r="APU133" s="11"/>
      <c r="APV133" s="11"/>
      <c r="APW133" s="11"/>
      <c r="APX133" s="11"/>
      <c r="APY133" s="11"/>
      <c r="APZ133" s="11"/>
      <c r="AQA133" s="11"/>
      <c r="AQB133" s="11"/>
      <c r="AQC133" s="11"/>
      <c r="AQD133" s="11"/>
      <c r="AQE133" s="11"/>
      <c r="AQF133" s="11"/>
      <c r="AQG133" s="11"/>
      <c r="AQH133" s="11"/>
      <c r="AQI133" s="11"/>
      <c r="AQJ133" s="11"/>
      <c r="AQK133" s="11"/>
      <c r="AQL133" s="11"/>
      <c r="AQM133" s="11"/>
      <c r="AQN133" s="11"/>
      <c r="AQO133" s="11"/>
      <c r="AQP133" s="11"/>
      <c r="AQQ133" s="11"/>
      <c r="AQR133" s="11"/>
      <c r="AQS133" s="11"/>
      <c r="AQT133" s="11"/>
      <c r="AQU133" s="11"/>
      <c r="AQV133" s="11"/>
      <c r="AQW133" s="11"/>
      <c r="AQX133" s="11"/>
      <c r="AQY133" s="11"/>
      <c r="AQZ133" s="11"/>
      <c r="ARA133" s="11"/>
      <c r="ARB133" s="11"/>
      <c r="ARC133" s="11"/>
      <c r="ARD133" s="11"/>
      <c r="ARE133" s="11"/>
      <c r="ARF133" s="11"/>
      <c r="ARG133" s="11"/>
      <c r="ARH133" s="11"/>
      <c r="ARI133" s="11"/>
      <c r="ARJ133" s="11"/>
      <c r="ARK133" s="11"/>
      <c r="ARL133" s="11"/>
      <c r="ARM133" s="11"/>
      <c r="ARN133" s="11"/>
      <c r="ARO133" s="11"/>
      <c r="ARP133" s="11"/>
      <c r="ARQ133" s="11"/>
      <c r="ARR133" s="11"/>
      <c r="ARS133" s="11"/>
      <c r="ART133" s="11"/>
      <c r="ARU133" s="11"/>
      <c r="ARV133" s="11"/>
      <c r="ARW133" s="11"/>
      <c r="ARX133" s="11"/>
      <c r="ARY133" s="11"/>
      <c r="ARZ133" s="11"/>
      <c r="ASA133" s="11"/>
      <c r="ASB133" s="11"/>
      <c r="ASC133" s="11"/>
      <c r="ASD133" s="11"/>
      <c r="ASE133" s="11"/>
      <c r="ASF133" s="11"/>
      <c r="ASG133" s="11"/>
      <c r="ASH133" s="11"/>
      <c r="ASI133" s="11"/>
      <c r="ASJ133" s="11"/>
      <c r="ASK133" s="11"/>
      <c r="ASL133" s="11"/>
      <c r="ASM133" s="11"/>
      <c r="ASN133" s="11"/>
      <c r="ASO133" s="11"/>
      <c r="ASP133" s="11"/>
      <c r="ASQ133" s="11"/>
      <c r="ASR133" s="11"/>
      <c r="ASS133" s="11"/>
      <c r="AST133" s="11"/>
      <c r="ASU133" s="11"/>
      <c r="ASV133" s="11"/>
      <c r="ASW133" s="11"/>
      <c r="ASX133" s="11"/>
      <c r="ASY133" s="11"/>
      <c r="ASZ133" s="11"/>
      <c r="ATA133" s="11"/>
      <c r="ATB133" s="11"/>
      <c r="ATC133" s="11"/>
      <c r="ATD133" s="11"/>
      <c r="ATE133" s="11"/>
      <c r="ATF133" s="11"/>
      <c r="ATG133" s="11"/>
      <c r="ATH133" s="11"/>
      <c r="ATI133" s="11"/>
      <c r="ATJ133" s="11"/>
      <c r="ATK133" s="11"/>
      <c r="ATL133" s="11"/>
      <c r="ATM133" s="11"/>
      <c r="ATN133" s="11"/>
      <c r="ATO133" s="11"/>
      <c r="ATP133" s="11"/>
      <c r="ATQ133" s="11"/>
      <c r="ATR133" s="11"/>
      <c r="ATS133" s="11"/>
      <c r="ATT133" s="11"/>
      <c r="ATU133" s="11"/>
      <c r="ATV133" s="11"/>
      <c r="ATW133" s="11"/>
      <c r="ATX133" s="11"/>
      <c r="ATY133" s="11"/>
      <c r="ATZ133" s="11"/>
      <c r="AUA133" s="11"/>
      <c r="AUB133" s="11"/>
      <c r="AUC133" s="11"/>
      <c r="AUD133" s="11"/>
      <c r="AUE133" s="11"/>
      <c r="AUF133" s="11"/>
      <c r="AUG133" s="11"/>
      <c r="AUH133" s="11"/>
      <c r="AUI133" s="11"/>
      <c r="AUJ133" s="11"/>
      <c r="AUK133" s="11"/>
      <c r="AUL133" s="11"/>
      <c r="AUM133" s="11"/>
      <c r="AUN133" s="11"/>
      <c r="AUO133" s="11"/>
      <c r="AUP133" s="11"/>
      <c r="AUQ133" s="11"/>
      <c r="AUR133" s="11"/>
      <c r="AUS133" s="11"/>
      <c r="AUT133" s="11"/>
      <c r="AUU133" s="11"/>
      <c r="AUV133" s="11"/>
      <c r="AUW133" s="11"/>
      <c r="AUX133" s="11"/>
      <c r="AUY133" s="11"/>
      <c r="AUZ133" s="11"/>
      <c r="AVA133" s="11"/>
      <c r="AVB133" s="11"/>
      <c r="AVC133" s="11"/>
      <c r="AVD133" s="11"/>
      <c r="AVE133" s="11"/>
      <c r="AVF133" s="11"/>
      <c r="AVG133" s="11"/>
      <c r="AVH133" s="11"/>
      <c r="AVI133" s="11"/>
      <c r="AVJ133" s="11"/>
      <c r="AVK133" s="11"/>
      <c r="AVL133" s="11"/>
      <c r="AVM133" s="11"/>
      <c r="AVN133" s="11"/>
      <c r="AVO133" s="11"/>
      <c r="AVP133" s="11"/>
      <c r="AVQ133" s="11"/>
      <c r="AVR133" s="11"/>
      <c r="AVS133" s="11"/>
      <c r="AVT133" s="11"/>
      <c r="AVU133" s="11"/>
      <c r="AVV133" s="11"/>
      <c r="AVW133" s="11"/>
      <c r="AVX133" s="11"/>
      <c r="AVY133" s="11"/>
      <c r="AVZ133" s="11"/>
      <c r="AWA133" s="11"/>
      <c r="AWB133" s="11"/>
      <c r="AWC133" s="11"/>
      <c r="AWD133" s="11"/>
      <c r="AWE133" s="11"/>
      <c r="AWF133" s="11"/>
      <c r="AWG133" s="11"/>
      <c r="AWH133" s="11"/>
      <c r="AWI133" s="11"/>
      <c r="AWJ133" s="11"/>
      <c r="AWK133" s="11"/>
      <c r="AWL133" s="11"/>
      <c r="AWM133" s="11"/>
      <c r="AWN133" s="11"/>
      <c r="AWO133" s="11"/>
      <c r="AWP133" s="11"/>
      <c r="AWQ133" s="11"/>
      <c r="AWR133" s="11"/>
      <c r="AWS133" s="11"/>
      <c r="AWT133" s="11"/>
      <c r="AWU133" s="11"/>
      <c r="AWV133" s="11"/>
      <c r="AWW133" s="11"/>
      <c r="AWX133" s="11"/>
      <c r="AWY133" s="11"/>
      <c r="AWZ133" s="11"/>
      <c r="AXA133" s="11"/>
      <c r="AXB133" s="11"/>
      <c r="AXC133" s="11"/>
      <c r="AXD133" s="11"/>
      <c r="AXE133" s="11"/>
      <c r="AXF133" s="11"/>
      <c r="AXG133" s="11"/>
      <c r="AXH133" s="11"/>
      <c r="AXI133" s="11"/>
      <c r="AXJ133" s="11"/>
      <c r="AXK133" s="11"/>
      <c r="AXL133" s="11"/>
      <c r="AXM133" s="11"/>
      <c r="AXN133" s="11"/>
      <c r="AXO133" s="11"/>
      <c r="AXP133" s="11"/>
      <c r="AXQ133" s="11"/>
      <c r="AXR133" s="11"/>
      <c r="AXS133" s="11"/>
      <c r="AXT133" s="11"/>
      <c r="AXU133" s="11"/>
      <c r="AXV133" s="11"/>
      <c r="AXW133" s="11"/>
      <c r="AXX133" s="11"/>
      <c r="AXY133" s="11"/>
      <c r="AXZ133" s="11"/>
      <c r="AYA133" s="11"/>
      <c r="AYB133" s="11"/>
      <c r="AYC133" s="11"/>
      <c r="AYD133" s="11"/>
      <c r="AYE133" s="11"/>
      <c r="AYF133" s="11"/>
      <c r="AYG133" s="11"/>
      <c r="AYH133" s="11"/>
      <c r="AYI133" s="11"/>
      <c r="AYJ133" s="11"/>
      <c r="AYK133" s="11"/>
      <c r="AYL133" s="11"/>
      <c r="AYM133" s="11"/>
      <c r="AYN133" s="11"/>
      <c r="AYO133" s="11"/>
      <c r="AYP133" s="11"/>
      <c r="AYQ133" s="11"/>
      <c r="AYR133" s="11"/>
      <c r="AYS133" s="11"/>
      <c r="AYT133" s="11"/>
      <c r="AYU133" s="11"/>
      <c r="AYV133" s="11"/>
      <c r="AYW133" s="11"/>
      <c r="AYX133" s="11"/>
      <c r="AYY133" s="11"/>
      <c r="AYZ133" s="11"/>
      <c r="AZA133" s="11"/>
      <c r="AZB133" s="11"/>
      <c r="AZC133" s="11"/>
      <c r="AZD133" s="11"/>
      <c r="AZE133" s="11"/>
      <c r="AZF133" s="11"/>
      <c r="AZG133" s="11"/>
      <c r="AZH133" s="11"/>
      <c r="AZI133" s="11"/>
      <c r="AZJ133" s="11"/>
      <c r="AZK133" s="11"/>
      <c r="AZL133" s="11"/>
      <c r="AZM133" s="11"/>
      <c r="AZN133" s="11"/>
      <c r="AZO133" s="11"/>
      <c r="AZP133" s="11"/>
      <c r="AZQ133" s="11"/>
      <c r="AZR133" s="11"/>
      <c r="AZS133" s="11"/>
      <c r="AZT133" s="11"/>
      <c r="AZU133" s="11"/>
      <c r="AZV133" s="11"/>
      <c r="AZW133" s="11"/>
      <c r="AZX133" s="11"/>
      <c r="AZY133" s="11"/>
      <c r="AZZ133" s="11"/>
      <c r="BAA133" s="11"/>
      <c r="BAB133" s="11"/>
      <c r="BAC133" s="11"/>
      <c r="BAD133" s="11"/>
      <c r="BAE133" s="11"/>
      <c r="BAF133" s="11"/>
      <c r="BAG133" s="11"/>
      <c r="BAH133" s="11"/>
      <c r="BAI133" s="11"/>
      <c r="BAJ133" s="11"/>
      <c r="BAK133" s="11"/>
      <c r="BAL133" s="11"/>
      <c r="BAM133" s="11"/>
      <c r="BAN133" s="11"/>
      <c r="BAO133" s="11"/>
      <c r="BAP133" s="11"/>
      <c r="BAQ133" s="11"/>
      <c r="BAR133" s="11"/>
      <c r="BAS133" s="11"/>
      <c r="BAT133" s="11"/>
      <c r="BAU133" s="11"/>
      <c r="BAV133" s="11"/>
      <c r="BAW133" s="11"/>
      <c r="BAX133" s="11"/>
      <c r="BAY133" s="11"/>
      <c r="BAZ133" s="11"/>
      <c r="BBA133" s="11"/>
      <c r="BBB133" s="11"/>
      <c r="BBC133" s="11"/>
      <c r="BBD133" s="11"/>
      <c r="BBE133" s="11"/>
      <c r="BBF133" s="11"/>
      <c r="BBG133" s="11"/>
      <c r="BBH133" s="11"/>
      <c r="BBI133" s="11"/>
      <c r="BBJ133" s="11"/>
      <c r="BBK133" s="11"/>
      <c r="BBL133" s="11"/>
      <c r="BBM133" s="11"/>
      <c r="BBN133" s="11"/>
      <c r="BBO133" s="11"/>
      <c r="BBP133" s="11"/>
      <c r="BBQ133" s="11"/>
      <c r="BBR133" s="11"/>
      <c r="BBS133" s="11"/>
      <c r="BBT133" s="11"/>
      <c r="BBU133" s="11"/>
      <c r="BBV133" s="11"/>
      <c r="BBW133" s="11"/>
      <c r="BBX133" s="11"/>
      <c r="BBY133" s="11"/>
      <c r="BBZ133" s="11"/>
      <c r="BCA133" s="11"/>
      <c r="BCB133" s="11"/>
      <c r="BCC133" s="11"/>
      <c r="BCD133" s="11"/>
      <c r="BCE133" s="11"/>
      <c r="BCF133" s="11"/>
      <c r="BCG133" s="11"/>
      <c r="BCH133" s="11"/>
      <c r="BCI133" s="11"/>
      <c r="BCJ133" s="11"/>
      <c r="BCK133" s="11"/>
      <c r="BCL133" s="11"/>
      <c r="BCM133" s="11"/>
      <c r="BCN133" s="11"/>
      <c r="BCO133" s="11"/>
      <c r="BCP133" s="11"/>
      <c r="BCQ133" s="11"/>
      <c r="BCR133" s="11"/>
      <c r="BCS133" s="11"/>
      <c r="BCT133" s="11"/>
      <c r="BCU133" s="11"/>
      <c r="BCV133" s="11"/>
      <c r="BCW133" s="11"/>
      <c r="BCX133" s="11"/>
      <c r="BCY133" s="11"/>
      <c r="BCZ133" s="11"/>
      <c r="BDA133" s="11"/>
      <c r="BDB133" s="11"/>
      <c r="BDC133" s="11"/>
      <c r="BDD133" s="11"/>
      <c r="BDE133" s="11"/>
      <c r="BDF133" s="11"/>
      <c r="BDG133" s="11"/>
      <c r="BDH133" s="11"/>
      <c r="BDI133" s="11"/>
      <c r="BDJ133" s="11"/>
      <c r="BDK133" s="11"/>
      <c r="BDL133" s="11"/>
      <c r="BDM133" s="11"/>
      <c r="BDN133" s="11"/>
      <c r="BDO133" s="11"/>
      <c r="BDP133" s="11"/>
      <c r="BDQ133" s="11"/>
      <c r="BDR133" s="11"/>
      <c r="BDS133" s="11"/>
      <c r="BDT133" s="11"/>
      <c r="BDU133" s="11"/>
      <c r="BDV133" s="11"/>
      <c r="BDW133" s="11"/>
      <c r="BDX133" s="11"/>
      <c r="BDY133" s="11"/>
      <c r="BDZ133" s="11"/>
      <c r="BEA133" s="11"/>
      <c r="BEB133" s="11"/>
      <c r="BEC133" s="11"/>
      <c r="BED133" s="11"/>
      <c r="BEE133" s="11"/>
      <c r="BEF133" s="11"/>
      <c r="BEG133" s="11"/>
      <c r="BEH133" s="11"/>
      <c r="BEI133" s="11"/>
      <c r="BEJ133" s="11"/>
      <c r="BEK133" s="11"/>
      <c r="BEL133" s="11"/>
      <c r="BEM133" s="11"/>
      <c r="BEN133" s="11"/>
      <c r="BEO133" s="11"/>
      <c r="BEP133" s="11"/>
      <c r="BEQ133" s="11"/>
      <c r="BER133" s="11"/>
      <c r="BES133" s="11"/>
      <c r="BET133" s="11"/>
      <c r="BEU133" s="11"/>
      <c r="BEV133" s="11"/>
      <c r="BEW133" s="11"/>
      <c r="BEX133" s="11"/>
      <c r="BEY133" s="11"/>
      <c r="BEZ133" s="11"/>
      <c r="BFA133" s="11"/>
      <c r="BFB133" s="11"/>
      <c r="BFC133" s="11"/>
      <c r="BFD133" s="11"/>
      <c r="BFE133" s="11"/>
      <c r="BFF133" s="11"/>
      <c r="BFG133" s="11"/>
      <c r="BFH133" s="11"/>
      <c r="BFI133" s="11"/>
      <c r="BFJ133" s="11"/>
      <c r="BFK133" s="11"/>
      <c r="BFL133" s="11"/>
      <c r="BFM133" s="11"/>
      <c r="BFN133" s="11"/>
      <c r="BFO133" s="11"/>
      <c r="BFP133" s="11"/>
      <c r="BFQ133" s="11"/>
      <c r="BFR133" s="11"/>
      <c r="BFS133" s="11"/>
      <c r="BFT133" s="11"/>
      <c r="BFU133" s="11"/>
      <c r="BFV133" s="11"/>
      <c r="BFW133" s="11"/>
      <c r="BFX133" s="11"/>
      <c r="BFY133" s="11"/>
      <c r="BFZ133" s="11"/>
      <c r="BGA133" s="11"/>
      <c r="BGB133" s="11"/>
      <c r="BGC133" s="11"/>
      <c r="BGD133" s="11"/>
      <c r="BGE133" s="11"/>
      <c r="BGF133" s="11"/>
      <c r="BGG133" s="11"/>
      <c r="BGH133" s="11"/>
      <c r="BGI133" s="11"/>
      <c r="BGJ133" s="11"/>
      <c r="BGK133" s="11"/>
      <c r="BGL133" s="11"/>
      <c r="BGM133" s="11"/>
      <c r="BGN133" s="11"/>
      <c r="BGO133" s="11"/>
      <c r="BGP133" s="11"/>
      <c r="BGQ133" s="11"/>
      <c r="BGR133" s="11"/>
      <c r="BGS133" s="11"/>
      <c r="BGT133" s="11"/>
      <c r="BGU133" s="11"/>
      <c r="BGV133" s="11"/>
      <c r="BGW133" s="11"/>
      <c r="BGX133" s="11"/>
      <c r="BGY133" s="11"/>
      <c r="BGZ133" s="11"/>
    </row>
    <row r="134" spans="1:1560" s="10" customFormat="1" ht="51" customHeight="1">
      <c r="A134" s="69"/>
      <c r="B134" s="47"/>
      <c r="C134" s="319"/>
      <c r="D134" s="320"/>
      <c r="E134" s="35">
        <v>42370</v>
      </c>
      <c r="F134" s="35">
        <v>42735</v>
      </c>
      <c r="G134" s="36" t="s">
        <v>8</v>
      </c>
      <c r="H134" s="119"/>
      <c r="I134" s="115"/>
      <c r="J134" s="115"/>
      <c r="K134" s="113"/>
      <c r="L134" s="115"/>
      <c r="M134" s="104"/>
      <c r="N134" s="115"/>
      <c r="O134" s="115"/>
      <c r="P134" s="115"/>
      <c r="Q134" s="115"/>
      <c r="R134" s="115"/>
      <c r="S134" s="115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  <c r="IV134" s="11"/>
      <c r="IW134" s="11"/>
      <c r="IX134" s="11"/>
      <c r="IY134" s="11"/>
      <c r="IZ134" s="11"/>
      <c r="JA134" s="11"/>
      <c r="JB134" s="11"/>
      <c r="JC134" s="11"/>
      <c r="JD134" s="11"/>
      <c r="JE134" s="11"/>
      <c r="JF134" s="11"/>
      <c r="JG134" s="11"/>
      <c r="JH134" s="11"/>
      <c r="JI134" s="11"/>
      <c r="JJ134" s="11"/>
      <c r="JK134" s="11"/>
      <c r="JL134" s="11"/>
      <c r="JM134" s="11"/>
      <c r="JN134" s="11"/>
      <c r="JO134" s="11"/>
      <c r="JP134" s="11"/>
      <c r="JQ134" s="11"/>
      <c r="JR134" s="11"/>
      <c r="JS134" s="11"/>
      <c r="JT134" s="11"/>
      <c r="JU134" s="11"/>
      <c r="JV134" s="11"/>
      <c r="JW134" s="11"/>
      <c r="JX134" s="11"/>
      <c r="JY134" s="11"/>
      <c r="JZ134" s="11"/>
      <c r="KA134" s="11"/>
      <c r="KB134" s="11"/>
      <c r="KC134" s="11"/>
      <c r="KD134" s="11"/>
      <c r="KE134" s="11"/>
      <c r="KF134" s="11"/>
      <c r="KG134" s="11"/>
      <c r="KH134" s="11"/>
      <c r="KI134" s="11"/>
      <c r="KJ134" s="11"/>
      <c r="KK134" s="11"/>
      <c r="KL134" s="11"/>
      <c r="KM134" s="11"/>
      <c r="KN134" s="11"/>
      <c r="KO134" s="11"/>
      <c r="KP134" s="11"/>
      <c r="KQ134" s="11"/>
      <c r="KR134" s="11"/>
      <c r="KS134" s="11"/>
      <c r="KT134" s="11"/>
      <c r="KU134" s="11"/>
      <c r="KV134" s="11"/>
      <c r="KW134" s="11"/>
      <c r="KX134" s="11"/>
      <c r="KY134" s="11"/>
      <c r="KZ134" s="11"/>
      <c r="LA134" s="11"/>
      <c r="LB134" s="11"/>
      <c r="LC134" s="11"/>
      <c r="LD134" s="11"/>
      <c r="LE134" s="11"/>
      <c r="LF134" s="11"/>
      <c r="LG134" s="11"/>
      <c r="LH134" s="11"/>
      <c r="LI134" s="11"/>
      <c r="LJ134" s="11"/>
      <c r="LK134" s="11"/>
      <c r="LL134" s="11"/>
      <c r="LM134" s="11"/>
      <c r="LN134" s="11"/>
      <c r="LO134" s="11"/>
      <c r="LP134" s="11"/>
      <c r="LQ134" s="11"/>
      <c r="LR134" s="11"/>
      <c r="LS134" s="11"/>
      <c r="LT134" s="11"/>
      <c r="LU134" s="11"/>
      <c r="LV134" s="11"/>
      <c r="LW134" s="11"/>
      <c r="LX134" s="11"/>
      <c r="LY134" s="11"/>
      <c r="LZ134" s="11"/>
      <c r="MA134" s="11"/>
      <c r="MB134" s="11"/>
      <c r="MC134" s="11"/>
      <c r="MD134" s="11"/>
      <c r="ME134" s="11"/>
      <c r="MF134" s="11"/>
      <c r="MG134" s="11"/>
      <c r="MH134" s="11"/>
      <c r="MI134" s="11"/>
      <c r="MJ134" s="11"/>
      <c r="MK134" s="11"/>
      <c r="ML134" s="11"/>
      <c r="MM134" s="11"/>
      <c r="MN134" s="11"/>
      <c r="MO134" s="11"/>
      <c r="MP134" s="11"/>
      <c r="MQ134" s="11"/>
      <c r="MR134" s="11"/>
      <c r="MS134" s="11"/>
      <c r="MT134" s="11"/>
      <c r="MU134" s="11"/>
      <c r="MV134" s="11"/>
      <c r="MW134" s="11"/>
      <c r="MX134" s="11"/>
      <c r="MY134" s="11"/>
      <c r="MZ134" s="11"/>
      <c r="NA134" s="11"/>
      <c r="NB134" s="11"/>
      <c r="NC134" s="11"/>
      <c r="ND134" s="11"/>
      <c r="NE134" s="11"/>
      <c r="NF134" s="11"/>
      <c r="NG134" s="11"/>
      <c r="NH134" s="11"/>
      <c r="NI134" s="11"/>
      <c r="NJ134" s="11"/>
      <c r="NK134" s="11"/>
      <c r="NL134" s="11"/>
      <c r="NM134" s="11"/>
      <c r="NN134" s="11"/>
      <c r="NO134" s="11"/>
      <c r="NP134" s="11"/>
      <c r="NQ134" s="11"/>
      <c r="NR134" s="11"/>
      <c r="NS134" s="11"/>
      <c r="NT134" s="11"/>
      <c r="NU134" s="11"/>
      <c r="NV134" s="11"/>
      <c r="NW134" s="11"/>
      <c r="NX134" s="11"/>
      <c r="NY134" s="11"/>
      <c r="NZ134" s="11"/>
      <c r="OA134" s="11"/>
      <c r="OB134" s="11"/>
      <c r="OC134" s="11"/>
      <c r="OD134" s="11"/>
      <c r="OE134" s="11"/>
      <c r="OF134" s="11"/>
      <c r="OG134" s="11"/>
      <c r="OH134" s="11"/>
      <c r="OI134" s="11"/>
      <c r="OJ134" s="11"/>
      <c r="OK134" s="11"/>
      <c r="OL134" s="11"/>
      <c r="OM134" s="11"/>
      <c r="ON134" s="11"/>
      <c r="OO134" s="11"/>
      <c r="OP134" s="11"/>
      <c r="OQ134" s="11"/>
      <c r="OR134" s="11"/>
      <c r="OS134" s="11"/>
      <c r="OT134" s="11"/>
      <c r="OU134" s="11"/>
      <c r="OV134" s="11"/>
      <c r="OW134" s="11"/>
      <c r="OX134" s="11"/>
      <c r="OY134" s="11"/>
      <c r="OZ134" s="11"/>
      <c r="PA134" s="11"/>
      <c r="PB134" s="11"/>
      <c r="PC134" s="11"/>
      <c r="PD134" s="11"/>
      <c r="PE134" s="11"/>
      <c r="PF134" s="11"/>
      <c r="PG134" s="11"/>
      <c r="PH134" s="11"/>
      <c r="PI134" s="11"/>
      <c r="PJ134" s="11"/>
      <c r="PK134" s="11"/>
      <c r="PL134" s="11"/>
      <c r="PM134" s="11"/>
      <c r="PN134" s="11"/>
      <c r="PO134" s="11"/>
      <c r="PP134" s="11"/>
      <c r="PQ134" s="11"/>
      <c r="PR134" s="11"/>
      <c r="PS134" s="11"/>
      <c r="PT134" s="11"/>
      <c r="PU134" s="11"/>
      <c r="PV134" s="11"/>
      <c r="PW134" s="11"/>
      <c r="PX134" s="11"/>
      <c r="PY134" s="11"/>
      <c r="PZ134" s="11"/>
      <c r="QA134" s="11"/>
      <c r="QB134" s="11"/>
      <c r="QC134" s="11"/>
      <c r="QD134" s="11"/>
      <c r="QE134" s="11"/>
      <c r="QF134" s="11"/>
      <c r="QG134" s="11"/>
      <c r="QH134" s="11"/>
      <c r="QI134" s="11"/>
      <c r="QJ134" s="11"/>
      <c r="QK134" s="11"/>
      <c r="QL134" s="11"/>
      <c r="QM134" s="11"/>
      <c r="QN134" s="11"/>
      <c r="QO134" s="11"/>
      <c r="QP134" s="11"/>
      <c r="QQ134" s="11"/>
      <c r="QR134" s="11"/>
      <c r="QS134" s="11"/>
      <c r="QT134" s="11"/>
      <c r="QU134" s="11"/>
      <c r="QV134" s="11"/>
      <c r="QW134" s="11"/>
      <c r="QX134" s="11"/>
      <c r="QY134" s="11"/>
      <c r="QZ134" s="11"/>
      <c r="RA134" s="11"/>
      <c r="RB134" s="11"/>
      <c r="RC134" s="11"/>
      <c r="RD134" s="11"/>
      <c r="RE134" s="11"/>
      <c r="RF134" s="11"/>
      <c r="RG134" s="11"/>
      <c r="RH134" s="11"/>
      <c r="RI134" s="11"/>
      <c r="RJ134" s="11"/>
      <c r="RK134" s="11"/>
      <c r="RL134" s="11"/>
      <c r="RM134" s="11"/>
      <c r="RN134" s="11"/>
      <c r="RO134" s="11"/>
      <c r="RP134" s="11"/>
      <c r="RQ134" s="11"/>
      <c r="RR134" s="11"/>
      <c r="RS134" s="11"/>
      <c r="RT134" s="11"/>
      <c r="RU134" s="11"/>
      <c r="RV134" s="11"/>
      <c r="RW134" s="11"/>
      <c r="RX134" s="11"/>
      <c r="RY134" s="11"/>
      <c r="RZ134" s="11"/>
      <c r="SA134" s="11"/>
      <c r="SB134" s="11"/>
      <c r="SC134" s="11"/>
      <c r="SD134" s="11"/>
      <c r="SE134" s="11"/>
      <c r="SF134" s="11"/>
      <c r="SG134" s="11"/>
      <c r="SH134" s="11"/>
      <c r="SI134" s="11"/>
      <c r="SJ134" s="11"/>
      <c r="SK134" s="11"/>
      <c r="SL134" s="11"/>
      <c r="SM134" s="11"/>
      <c r="SN134" s="11"/>
      <c r="SO134" s="11"/>
      <c r="SP134" s="11"/>
      <c r="SQ134" s="11"/>
      <c r="SR134" s="11"/>
      <c r="SS134" s="11"/>
      <c r="ST134" s="11"/>
      <c r="SU134" s="11"/>
      <c r="SV134" s="11"/>
      <c r="SW134" s="11"/>
      <c r="SX134" s="11"/>
      <c r="SY134" s="11"/>
      <c r="SZ134" s="11"/>
      <c r="TA134" s="11"/>
      <c r="TB134" s="11"/>
      <c r="TC134" s="11"/>
      <c r="TD134" s="11"/>
      <c r="TE134" s="11"/>
      <c r="TF134" s="11"/>
      <c r="TG134" s="11"/>
      <c r="TH134" s="11"/>
      <c r="TI134" s="11"/>
      <c r="TJ134" s="11"/>
      <c r="TK134" s="11"/>
      <c r="TL134" s="11"/>
      <c r="TM134" s="11"/>
      <c r="TN134" s="11"/>
      <c r="TO134" s="11"/>
      <c r="TP134" s="11"/>
      <c r="TQ134" s="11"/>
      <c r="TR134" s="11"/>
      <c r="TS134" s="11"/>
      <c r="TT134" s="11"/>
      <c r="TU134" s="11"/>
      <c r="TV134" s="11"/>
      <c r="TW134" s="11"/>
      <c r="TX134" s="11"/>
      <c r="TY134" s="11"/>
      <c r="TZ134" s="11"/>
      <c r="UA134" s="11"/>
      <c r="UB134" s="11"/>
      <c r="UC134" s="11"/>
      <c r="UD134" s="11"/>
      <c r="UE134" s="11"/>
      <c r="UF134" s="11"/>
      <c r="UG134" s="11"/>
      <c r="UH134" s="11"/>
      <c r="UI134" s="11"/>
      <c r="UJ134" s="11"/>
      <c r="UK134" s="11"/>
      <c r="UL134" s="11"/>
      <c r="UM134" s="11"/>
      <c r="UN134" s="11"/>
      <c r="UO134" s="11"/>
      <c r="UP134" s="11"/>
      <c r="UQ134" s="11"/>
      <c r="UR134" s="11"/>
      <c r="US134" s="11"/>
      <c r="UT134" s="11"/>
      <c r="UU134" s="11"/>
      <c r="UV134" s="11"/>
      <c r="UW134" s="11"/>
      <c r="UX134" s="11"/>
      <c r="UY134" s="11"/>
      <c r="UZ134" s="11"/>
      <c r="VA134" s="11"/>
      <c r="VB134" s="11"/>
      <c r="VC134" s="11"/>
      <c r="VD134" s="11"/>
      <c r="VE134" s="11"/>
      <c r="VF134" s="11"/>
      <c r="VG134" s="11"/>
      <c r="VH134" s="11"/>
      <c r="VI134" s="11"/>
      <c r="VJ134" s="11"/>
      <c r="VK134" s="11"/>
      <c r="VL134" s="11"/>
      <c r="VM134" s="11"/>
      <c r="VN134" s="11"/>
      <c r="VO134" s="11"/>
      <c r="VP134" s="11"/>
      <c r="VQ134" s="11"/>
      <c r="VR134" s="11"/>
      <c r="VS134" s="11"/>
      <c r="VT134" s="11"/>
      <c r="VU134" s="11"/>
      <c r="VV134" s="11"/>
      <c r="VW134" s="11"/>
      <c r="VX134" s="11"/>
      <c r="VY134" s="11"/>
      <c r="VZ134" s="11"/>
      <c r="WA134" s="11"/>
      <c r="WB134" s="11"/>
      <c r="WC134" s="11"/>
      <c r="WD134" s="11"/>
      <c r="WE134" s="11"/>
      <c r="WF134" s="11"/>
      <c r="WG134" s="11"/>
      <c r="WH134" s="11"/>
      <c r="WI134" s="11"/>
      <c r="WJ134" s="11"/>
      <c r="WK134" s="11"/>
      <c r="WL134" s="11"/>
      <c r="WM134" s="11"/>
      <c r="WN134" s="11"/>
      <c r="WO134" s="11"/>
      <c r="WP134" s="11"/>
      <c r="WQ134" s="11"/>
      <c r="WR134" s="11"/>
      <c r="WS134" s="11"/>
      <c r="WT134" s="11"/>
      <c r="WU134" s="11"/>
      <c r="WV134" s="11"/>
      <c r="WW134" s="11"/>
      <c r="WX134" s="11"/>
      <c r="WY134" s="11"/>
      <c r="WZ134" s="11"/>
      <c r="XA134" s="11"/>
      <c r="XB134" s="11"/>
      <c r="XC134" s="11"/>
      <c r="XD134" s="11"/>
      <c r="XE134" s="11"/>
      <c r="XF134" s="11"/>
      <c r="XG134" s="11"/>
      <c r="XH134" s="11"/>
      <c r="XI134" s="11"/>
      <c r="XJ134" s="11"/>
      <c r="XK134" s="11"/>
      <c r="XL134" s="11"/>
      <c r="XM134" s="11"/>
      <c r="XN134" s="11"/>
      <c r="XO134" s="11"/>
      <c r="XP134" s="11"/>
      <c r="XQ134" s="11"/>
      <c r="XR134" s="11"/>
      <c r="XS134" s="11"/>
      <c r="XT134" s="11"/>
      <c r="XU134" s="11"/>
      <c r="XV134" s="11"/>
      <c r="XW134" s="11"/>
      <c r="XX134" s="11"/>
      <c r="XY134" s="11"/>
      <c r="XZ134" s="11"/>
      <c r="YA134" s="11"/>
      <c r="YB134" s="11"/>
      <c r="YC134" s="11"/>
      <c r="YD134" s="11"/>
      <c r="YE134" s="11"/>
      <c r="YF134" s="11"/>
      <c r="YG134" s="11"/>
      <c r="YH134" s="11"/>
      <c r="YI134" s="11"/>
      <c r="YJ134" s="11"/>
      <c r="YK134" s="11"/>
      <c r="YL134" s="11"/>
      <c r="YM134" s="11"/>
      <c r="YN134" s="11"/>
      <c r="YO134" s="11"/>
      <c r="YP134" s="11"/>
      <c r="YQ134" s="11"/>
      <c r="YR134" s="11"/>
      <c r="YS134" s="11"/>
      <c r="YT134" s="11"/>
      <c r="YU134" s="11"/>
      <c r="YV134" s="11"/>
      <c r="YW134" s="11"/>
      <c r="YX134" s="11"/>
      <c r="YY134" s="11"/>
      <c r="YZ134" s="11"/>
      <c r="ZA134" s="11"/>
      <c r="ZB134" s="11"/>
      <c r="ZC134" s="11"/>
      <c r="ZD134" s="11"/>
      <c r="ZE134" s="11"/>
      <c r="ZF134" s="11"/>
      <c r="ZG134" s="11"/>
      <c r="ZH134" s="11"/>
      <c r="ZI134" s="11"/>
      <c r="ZJ134" s="11"/>
      <c r="ZK134" s="11"/>
      <c r="ZL134" s="11"/>
      <c r="ZM134" s="11"/>
      <c r="ZN134" s="11"/>
      <c r="ZO134" s="11"/>
      <c r="ZP134" s="11"/>
      <c r="ZQ134" s="11"/>
      <c r="ZR134" s="11"/>
      <c r="ZS134" s="11"/>
      <c r="ZT134" s="11"/>
      <c r="ZU134" s="11"/>
      <c r="ZV134" s="11"/>
      <c r="ZW134" s="11"/>
      <c r="ZX134" s="11"/>
      <c r="ZY134" s="11"/>
      <c r="ZZ134" s="11"/>
      <c r="AAA134" s="11"/>
      <c r="AAB134" s="11"/>
      <c r="AAC134" s="11"/>
      <c r="AAD134" s="11"/>
      <c r="AAE134" s="11"/>
      <c r="AAF134" s="11"/>
      <c r="AAG134" s="11"/>
      <c r="AAH134" s="11"/>
      <c r="AAI134" s="11"/>
      <c r="AAJ134" s="11"/>
      <c r="AAK134" s="11"/>
      <c r="AAL134" s="11"/>
      <c r="AAM134" s="11"/>
      <c r="AAN134" s="11"/>
      <c r="AAO134" s="11"/>
      <c r="AAP134" s="11"/>
      <c r="AAQ134" s="11"/>
      <c r="AAR134" s="11"/>
      <c r="AAS134" s="11"/>
      <c r="AAT134" s="11"/>
      <c r="AAU134" s="11"/>
      <c r="AAV134" s="11"/>
      <c r="AAW134" s="11"/>
      <c r="AAX134" s="11"/>
      <c r="AAY134" s="11"/>
      <c r="AAZ134" s="11"/>
      <c r="ABA134" s="11"/>
      <c r="ABB134" s="11"/>
      <c r="ABC134" s="11"/>
      <c r="ABD134" s="11"/>
      <c r="ABE134" s="11"/>
      <c r="ABF134" s="11"/>
      <c r="ABG134" s="11"/>
      <c r="ABH134" s="11"/>
      <c r="ABI134" s="11"/>
      <c r="ABJ134" s="11"/>
      <c r="ABK134" s="11"/>
      <c r="ABL134" s="11"/>
      <c r="ABM134" s="11"/>
      <c r="ABN134" s="11"/>
      <c r="ABO134" s="11"/>
      <c r="ABP134" s="11"/>
      <c r="ABQ134" s="11"/>
      <c r="ABR134" s="11"/>
      <c r="ABS134" s="11"/>
      <c r="ABT134" s="11"/>
      <c r="ABU134" s="11"/>
      <c r="ABV134" s="11"/>
      <c r="ABW134" s="11"/>
      <c r="ABX134" s="11"/>
      <c r="ABY134" s="11"/>
      <c r="ABZ134" s="11"/>
      <c r="ACA134" s="11"/>
      <c r="ACB134" s="11"/>
      <c r="ACC134" s="11"/>
      <c r="ACD134" s="11"/>
      <c r="ACE134" s="11"/>
      <c r="ACF134" s="11"/>
      <c r="ACG134" s="11"/>
      <c r="ACH134" s="11"/>
      <c r="ACI134" s="11"/>
      <c r="ACJ134" s="11"/>
      <c r="ACK134" s="11"/>
      <c r="ACL134" s="11"/>
      <c r="ACM134" s="11"/>
      <c r="ACN134" s="11"/>
      <c r="ACO134" s="11"/>
      <c r="ACP134" s="11"/>
      <c r="ACQ134" s="11"/>
      <c r="ACR134" s="11"/>
      <c r="ACS134" s="11"/>
      <c r="ACT134" s="11"/>
      <c r="ACU134" s="11"/>
      <c r="ACV134" s="11"/>
      <c r="ACW134" s="11"/>
      <c r="ACX134" s="11"/>
      <c r="ACY134" s="11"/>
      <c r="ACZ134" s="11"/>
      <c r="ADA134" s="11"/>
      <c r="ADB134" s="11"/>
      <c r="ADC134" s="11"/>
      <c r="ADD134" s="11"/>
      <c r="ADE134" s="11"/>
      <c r="ADF134" s="11"/>
      <c r="ADG134" s="11"/>
      <c r="ADH134" s="11"/>
      <c r="ADI134" s="11"/>
      <c r="ADJ134" s="11"/>
      <c r="ADK134" s="11"/>
      <c r="ADL134" s="11"/>
      <c r="ADM134" s="11"/>
      <c r="ADN134" s="11"/>
      <c r="ADO134" s="11"/>
      <c r="ADP134" s="11"/>
      <c r="ADQ134" s="11"/>
      <c r="ADR134" s="11"/>
      <c r="ADS134" s="11"/>
      <c r="ADT134" s="11"/>
      <c r="ADU134" s="11"/>
      <c r="ADV134" s="11"/>
      <c r="ADW134" s="11"/>
      <c r="ADX134" s="11"/>
      <c r="ADY134" s="11"/>
      <c r="ADZ134" s="11"/>
      <c r="AEA134" s="11"/>
      <c r="AEB134" s="11"/>
      <c r="AEC134" s="11"/>
      <c r="AED134" s="11"/>
      <c r="AEE134" s="11"/>
      <c r="AEF134" s="11"/>
      <c r="AEG134" s="11"/>
      <c r="AEH134" s="11"/>
      <c r="AEI134" s="11"/>
      <c r="AEJ134" s="11"/>
      <c r="AEK134" s="11"/>
      <c r="AEL134" s="11"/>
      <c r="AEM134" s="11"/>
      <c r="AEN134" s="11"/>
      <c r="AEO134" s="11"/>
      <c r="AEP134" s="11"/>
      <c r="AEQ134" s="11"/>
      <c r="AER134" s="11"/>
      <c r="AES134" s="11"/>
      <c r="AET134" s="11"/>
      <c r="AEU134" s="11"/>
      <c r="AEV134" s="11"/>
      <c r="AEW134" s="11"/>
      <c r="AEX134" s="11"/>
      <c r="AEY134" s="11"/>
      <c r="AEZ134" s="11"/>
      <c r="AFA134" s="11"/>
      <c r="AFB134" s="11"/>
      <c r="AFC134" s="11"/>
      <c r="AFD134" s="11"/>
      <c r="AFE134" s="11"/>
      <c r="AFF134" s="11"/>
      <c r="AFG134" s="11"/>
      <c r="AFH134" s="11"/>
      <c r="AFI134" s="11"/>
      <c r="AFJ134" s="11"/>
      <c r="AFK134" s="11"/>
      <c r="AFL134" s="11"/>
      <c r="AFM134" s="11"/>
      <c r="AFN134" s="11"/>
      <c r="AFO134" s="11"/>
      <c r="AFP134" s="11"/>
      <c r="AFQ134" s="11"/>
      <c r="AFR134" s="11"/>
      <c r="AFS134" s="11"/>
      <c r="AFT134" s="11"/>
      <c r="AFU134" s="11"/>
      <c r="AFV134" s="11"/>
      <c r="AFW134" s="11"/>
      <c r="AFX134" s="11"/>
      <c r="AFY134" s="11"/>
      <c r="AFZ134" s="11"/>
      <c r="AGA134" s="11"/>
      <c r="AGB134" s="11"/>
      <c r="AGC134" s="11"/>
      <c r="AGD134" s="11"/>
      <c r="AGE134" s="11"/>
      <c r="AGF134" s="11"/>
      <c r="AGG134" s="11"/>
      <c r="AGH134" s="11"/>
      <c r="AGI134" s="11"/>
      <c r="AGJ134" s="11"/>
      <c r="AGK134" s="11"/>
      <c r="AGL134" s="11"/>
      <c r="AGM134" s="11"/>
      <c r="AGN134" s="11"/>
      <c r="AGO134" s="11"/>
      <c r="AGP134" s="11"/>
      <c r="AGQ134" s="11"/>
      <c r="AGR134" s="11"/>
      <c r="AGS134" s="11"/>
      <c r="AGT134" s="11"/>
      <c r="AGU134" s="11"/>
      <c r="AGV134" s="11"/>
      <c r="AGW134" s="11"/>
      <c r="AGX134" s="11"/>
      <c r="AGY134" s="11"/>
      <c r="AGZ134" s="11"/>
      <c r="AHA134" s="11"/>
      <c r="AHB134" s="11"/>
      <c r="AHC134" s="11"/>
      <c r="AHD134" s="11"/>
      <c r="AHE134" s="11"/>
      <c r="AHF134" s="11"/>
      <c r="AHG134" s="11"/>
      <c r="AHH134" s="11"/>
      <c r="AHI134" s="11"/>
      <c r="AHJ134" s="11"/>
      <c r="AHK134" s="11"/>
      <c r="AHL134" s="11"/>
      <c r="AHM134" s="11"/>
      <c r="AHN134" s="11"/>
      <c r="AHO134" s="11"/>
      <c r="AHP134" s="11"/>
      <c r="AHQ134" s="11"/>
      <c r="AHR134" s="11"/>
      <c r="AHS134" s="11"/>
      <c r="AHT134" s="11"/>
      <c r="AHU134" s="11"/>
      <c r="AHV134" s="11"/>
      <c r="AHW134" s="11"/>
      <c r="AHX134" s="11"/>
      <c r="AHY134" s="11"/>
      <c r="AHZ134" s="11"/>
      <c r="AIA134" s="11"/>
      <c r="AIB134" s="11"/>
      <c r="AIC134" s="11"/>
      <c r="AID134" s="11"/>
      <c r="AIE134" s="11"/>
      <c r="AIF134" s="11"/>
      <c r="AIG134" s="11"/>
      <c r="AIH134" s="11"/>
      <c r="AII134" s="11"/>
      <c r="AIJ134" s="11"/>
      <c r="AIK134" s="11"/>
      <c r="AIL134" s="11"/>
      <c r="AIM134" s="11"/>
      <c r="AIN134" s="11"/>
      <c r="AIO134" s="11"/>
      <c r="AIP134" s="11"/>
      <c r="AIQ134" s="11"/>
      <c r="AIR134" s="11"/>
      <c r="AIS134" s="11"/>
      <c r="AIT134" s="11"/>
      <c r="AIU134" s="11"/>
      <c r="AIV134" s="11"/>
      <c r="AIW134" s="11"/>
      <c r="AIX134" s="11"/>
      <c r="AIY134" s="11"/>
      <c r="AIZ134" s="11"/>
      <c r="AJA134" s="11"/>
      <c r="AJB134" s="11"/>
      <c r="AJC134" s="11"/>
      <c r="AJD134" s="11"/>
      <c r="AJE134" s="11"/>
      <c r="AJF134" s="11"/>
      <c r="AJG134" s="11"/>
      <c r="AJH134" s="11"/>
      <c r="AJI134" s="11"/>
      <c r="AJJ134" s="11"/>
      <c r="AJK134" s="11"/>
      <c r="AJL134" s="11"/>
      <c r="AJM134" s="11"/>
      <c r="AJN134" s="11"/>
      <c r="AJO134" s="11"/>
      <c r="AJP134" s="11"/>
      <c r="AJQ134" s="11"/>
      <c r="AJR134" s="11"/>
      <c r="AJS134" s="11"/>
      <c r="AJT134" s="11"/>
      <c r="AJU134" s="11"/>
      <c r="AJV134" s="11"/>
      <c r="AJW134" s="11"/>
      <c r="AJX134" s="11"/>
      <c r="AJY134" s="11"/>
      <c r="AJZ134" s="11"/>
      <c r="AKA134" s="11"/>
      <c r="AKB134" s="11"/>
      <c r="AKC134" s="11"/>
      <c r="AKD134" s="11"/>
      <c r="AKE134" s="11"/>
      <c r="AKF134" s="11"/>
      <c r="AKG134" s="11"/>
      <c r="AKH134" s="11"/>
      <c r="AKI134" s="11"/>
      <c r="AKJ134" s="11"/>
      <c r="AKK134" s="11"/>
      <c r="AKL134" s="11"/>
      <c r="AKM134" s="11"/>
      <c r="AKN134" s="11"/>
      <c r="AKO134" s="11"/>
      <c r="AKP134" s="11"/>
      <c r="AKQ134" s="11"/>
      <c r="AKR134" s="11"/>
      <c r="AKS134" s="11"/>
      <c r="AKT134" s="11"/>
      <c r="AKU134" s="11"/>
      <c r="AKV134" s="11"/>
      <c r="AKW134" s="11"/>
      <c r="AKX134" s="11"/>
      <c r="AKY134" s="11"/>
      <c r="AKZ134" s="11"/>
      <c r="ALA134" s="11"/>
      <c r="ALB134" s="11"/>
      <c r="ALC134" s="11"/>
      <c r="ALD134" s="11"/>
      <c r="ALE134" s="11"/>
      <c r="ALF134" s="11"/>
      <c r="ALG134" s="11"/>
      <c r="ALH134" s="11"/>
      <c r="ALI134" s="11"/>
      <c r="ALJ134" s="11"/>
      <c r="ALK134" s="11"/>
      <c r="ALL134" s="11"/>
      <c r="ALM134" s="11"/>
      <c r="ALN134" s="11"/>
      <c r="ALO134" s="11"/>
      <c r="ALP134" s="11"/>
      <c r="ALQ134" s="11"/>
      <c r="ALR134" s="11"/>
      <c r="ALS134" s="11"/>
      <c r="ALT134" s="11"/>
      <c r="ALU134" s="11"/>
      <c r="ALV134" s="11"/>
      <c r="ALW134" s="11"/>
      <c r="ALX134" s="11"/>
      <c r="ALY134" s="11"/>
      <c r="ALZ134" s="11"/>
      <c r="AMA134" s="11"/>
      <c r="AMB134" s="11"/>
      <c r="AMC134" s="11"/>
      <c r="AMD134" s="11"/>
      <c r="AME134" s="11"/>
      <c r="AMF134" s="11"/>
      <c r="AMG134" s="11"/>
      <c r="AMH134" s="11"/>
      <c r="AMI134" s="11"/>
      <c r="AMJ134" s="11"/>
      <c r="AMK134" s="11"/>
      <c r="AML134" s="11"/>
      <c r="AMM134" s="11"/>
      <c r="AMN134" s="11"/>
      <c r="AMO134" s="11"/>
      <c r="AMP134" s="11"/>
      <c r="AMQ134" s="11"/>
      <c r="AMR134" s="11"/>
      <c r="AMS134" s="11"/>
      <c r="AMT134" s="11"/>
      <c r="AMU134" s="11"/>
      <c r="AMV134" s="11"/>
      <c r="AMW134" s="11"/>
      <c r="AMX134" s="11"/>
      <c r="AMY134" s="11"/>
      <c r="AMZ134" s="11"/>
      <c r="ANA134" s="11"/>
      <c r="ANB134" s="11"/>
      <c r="ANC134" s="11"/>
      <c r="AND134" s="11"/>
      <c r="ANE134" s="11"/>
      <c r="ANF134" s="11"/>
      <c r="ANG134" s="11"/>
      <c r="ANH134" s="11"/>
      <c r="ANI134" s="11"/>
      <c r="ANJ134" s="11"/>
      <c r="ANK134" s="11"/>
      <c r="ANL134" s="11"/>
      <c r="ANM134" s="11"/>
      <c r="ANN134" s="11"/>
      <c r="ANO134" s="11"/>
      <c r="ANP134" s="11"/>
      <c r="ANQ134" s="11"/>
      <c r="ANR134" s="11"/>
      <c r="ANS134" s="11"/>
      <c r="ANT134" s="11"/>
      <c r="ANU134" s="11"/>
      <c r="ANV134" s="11"/>
      <c r="ANW134" s="11"/>
      <c r="ANX134" s="11"/>
      <c r="ANY134" s="11"/>
      <c r="ANZ134" s="11"/>
      <c r="AOA134" s="11"/>
      <c r="AOB134" s="11"/>
      <c r="AOC134" s="11"/>
      <c r="AOD134" s="11"/>
      <c r="AOE134" s="11"/>
      <c r="AOF134" s="11"/>
      <c r="AOG134" s="11"/>
      <c r="AOH134" s="11"/>
      <c r="AOI134" s="11"/>
      <c r="AOJ134" s="11"/>
      <c r="AOK134" s="11"/>
      <c r="AOL134" s="11"/>
      <c r="AOM134" s="11"/>
      <c r="AON134" s="11"/>
      <c r="AOO134" s="11"/>
      <c r="AOP134" s="11"/>
      <c r="AOQ134" s="11"/>
      <c r="AOR134" s="11"/>
      <c r="AOS134" s="11"/>
      <c r="AOT134" s="11"/>
      <c r="AOU134" s="11"/>
      <c r="AOV134" s="11"/>
      <c r="AOW134" s="11"/>
      <c r="AOX134" s="11"/>
      <c r="AOY134" s="11"/>
      <c r="AOZ134" s="11"/>
      <c r="APA134" s="11"/>
      <c r="APB134" s="11"/>
      <c r="APC134" s="11"/>
      <c r="APD134" s="11"/>
      <c r="APE134" s="11"/>
      <c r="APF134" s="11"/>
      <c r="APG134" s="11"/>
      <c r="APH134" s="11"/>
      <c r="API134" s="11"/>
      <c r="APJ134" s="11"/>
      <c r="APK134" s="11"/>
      <c r="APL134" s="11"/>
      <c r="APM134" s="11"/>
      <c r="APN134" s="11"/>
      <c r="APO134" s="11"/>
      <c r="APP134" s="11"/>
      <c r="APQ134" s="11"/>
      <c r="APR134" s="11"/>
      <c r="APS134" s="11"/>
      <c r="APT134" s="11"/>
      <c r="APU134" s="11"/>
      <c r="APV134" s="11"/>
      <c r="APW134" s="11"/>
      <c r="APX134" s="11"/>
      <c r="APY134" s="11"/>
      <c r="APZ134" s="11"/>
      <c r="AQA134" s="11"/>
      <c r="AQB134" s="11"/>
      <c r="AQC134" s="11"/>
      <c r="AQD134" s="11"/>
      <c r="AQE134" s="11"/>
      <c r="AQF134" s="11"/>
      <c r="AQG134" s="11"/>
      <c r="AQH134" s="11"/>
      <c r="AQI134" s="11"/>
      <c r="AQJ134" s="11"/>
      <c r="AQK134" s="11"/>
      <c r="AQL134" s="11"/>
      <c r="AQM134" s="11"/>
      <c r="AQN134" s="11"/>
      <c r="AQO134" s="11"/>
      <c r="AQP134" s="11"/>
      <c r="AQQ134" s="11"/>
      <c r="AQR134" s="11"/>
      <c r="AQS134" s="11"/>
      <c r="AQT134" s="11"/>
      <c r="AQU134" s="11"/>
      <c r="AQV134" s="11"/>
      <c r="AQW134" s="11"/>
      <c r="AQX134" s="11"/>
      <c r="AQY134" s="11"/>
      <c r="AQZ134" s="11"/>
      <c r="ARA134" s="11"/>
      <c r="ARB134" s="11"/>
      <c r="ARC134" s="11"/>
      <c r="ARD134" s="11"/>
      <c r="ARE134" s="11"/>
      <c r="ARF134" s="11"/>
      <c r="ARG134" s="11"/>
      <c r="ARH134" s="11"/>
      <c r="ARI134" s="11"/>
      <c r="ARJ134" s="11"/>
      <c r="ARK134" s="11"/>
      <c r="ARL134" s="11"/>
      <c r="ARM134" s="11"/>
      <c r="ARN134" s="11"/>
      <c r="ARO134" s="11"/>
      <c r="ARP134" s="11"/>
      <c r="ARQ134" s="11"/>
      <c r="ARR134" s="11"/>
      <c r="ARS134" s="11"/>
      <c r="ART134" s="11"/>
      <c r="ARU134" s="11"/>
      <c r="ARV134" s="11"/>
      <c r="ARW134" s="11"/>
      <c r="ARX134" s="11"/>
      <c r="ARY134" s="11"/>
      <c r="ARZ134" s="11"/>
      <c r="ASA134" s="11"/>
      <c r="ASB134" s="11"/>
      <c r="ASC134" s="11"/>
      <c r="ASD134" s="11"/>
      <c r="ASE134" s="11"/>
      <c r="ASF134" s="11"/>
      <c r="ASG134" s="11"/>
      <c r="ASH134" s="11"/>
      <c r="ASI134" s="11"/>
      <c r="ASJ134" s="11"/>
      <c r="ASK134" s="11"/>
      <c r="ASL134" s="11"/>
      <c r="ASM134" s="11"/>
      <c r="ASN134" s="11"/>
      <c r="ASO134" s="11"/>
      <c r="ASP134" s="11"/>
      <c r="ASQ134" s="11"/>
      <c r="ASR134" s="11"/>
      <c r="ASS134" s="11"/>
      <c r="AST134" s="11"/>
      <c r="ASU134" s="11"/>
      <c r="ASV134" s="11"/>
      <c r="ASW134" s="11"/>
      <c r="ASX134" s="11"/>
      <c r="ASY134" s="11"/>
      <c r="ASZ134" s="11"/>
      <c r="ATA134" s="11"/>
      <c r="ATB134" s="11"/>
      <c r="ATC134" s="11"/>
      <c r="ATD134" s="11"/>
      <c r="ATE134" s="11"/>
      <c r="ATF134" s="11"/>
      <c r="ATG134" s="11"/>
      <c r="ATH134" s="11"/>
      <c r="ATI134" s="11"/>
      <c r="ATJ134" s="11"/>
      <c r="ATK134" s="11"/>
      <c r="ATL134" s="11"/>
      <c r="ATM134" s="11"/>
      <c r="ATN134" s="11"/>
      <c r="ATO134" s="11"/>
      <c r="ATP134" s="11"/>
      <c r="ATQ134" s="11"/>
      <c r="ATR134" s="11"/>
      <c r="ATS134" s="11"/>
      <c r="ATT134" s="11"/>
      <c r="ATU134" s="11"/>
      <c r="ATV134" s="11"/>
      <c r="ATW134" s="11"/>
      <c r="ATX134" s="11"/>
      <c r="ATY134" s="11"/>
      <c r="ATZ134" s="11"/>
      <c r="AUA134" s="11"/>
      <c r="AUB134" s="11"/>
      <c r="AUC134" s="11"/>
      <c r="AUD134" s="11"/>
      <c r="AUE134" s="11"/>
      <c r="AUF134" s="11"/>
      <c r="AUG134" s="11"/>
      <c r="AUH134" s="11"/>
      <c r="AUI134" s="11"/>
      <c r="AUJ134" s="11"/>
      <c r="AUK134" s="11"/>
      <c r="AUL134" s="11"/>
      <c r="AUM134" s="11"/>
      <c r="AUN134" s="11"/>
      <c r="AUO134" s="11"/>
      <c r="AUP134" s="11"/>
      <c r="AUQ134" s="11"/>
      <c r="AUR134" s="11"/>
      <c r="AUS134" s="11"/>
      <c r="AUT134" s="11"/>
      <c r="AUU134" s="11"/>
      <c r="AUV134" s="11"/>
      <c r="AUW134" s="11"/>
      <c r="AUX134" s="11"/>
      <c r="AUY134" s="11"/>
      <c r="AUZ134" s="11"/>
      <c r="AVA134" s="11"/>
      <c r="AVB134" s="11"/>
      <c r="AVC134" s="11"/>
      <c r="AVD134" s="11"/>
      <c r="AVE134" s="11"/>
      <c r="AVF134" s="11"/>
      <c r="AVG134" s="11"/>
      <c r="AVH134" s="11"/>
      <c r="AVI134" s="11"/>
      <c r="AVJ134" s="11"/>
      <c r="AVK134" s="11"/>
      <c r="AVL134" s="11"/>
      <c r="AVM134" s="11"/>
      <c r="AVN134" s="11"/>
      <c r="AVO134" s="11"/>
      <c r="AVP134" s="11"/>
      <c r="AVQ134" s="11"/>
      <c r="AVR134" s="11"/>
      <c r="AVS134" s="11"/>
      <c r="AVT134" s="11"/>
      <c r="AVU134" s="11"/>
      <c r="AVV134" s="11"/>
      <c r="AVW134" s="11"/>
      <c r="AVX134" s="11"/>
      <c r="AVY134" s="11"/>
      <c r="AVZ134" s="11"/>
      <c r="AWA134" s="11"/>
      <c r="AWB134" s="11"/>
      <c r="AWC134" s="11"/>
      <c r="AWD134" s="11"/>
      <c r="AWE134" s="11"/>
      <c r="AWF134" s="11"/>
      <c r="AWG134" s="11"/>
      <c r="AWH134" s="11"/>
      <c r="AWI134" s="11"/>
      <c r="AWJ134" s="11"/>
      <c r="AWK134" s="11"/>
      <c r="AWL134" s="11"/>
      <c r="AWM134" s="11"/>
      <c r="AWN134" s="11"/>
      <c r="AWO134" s="11"/>
      <c r="AWP134" s="11"/>
      <c r="AWQ134" s="11"/>
      <c r="AWR134" s="11"/>
      <c r="AWS134" s="11"/>
      <c r="AWT134" s="11"/>
      <c r="AWU134" s="11"/>
      <c r="AWV134" s="11"/>
      <c r="AWW134" s="11"/>
      <c r="AWX134" s="11"/>
      <c r="AWY134" s="11"/>
      <c r="AWZ134" s="11"/>
      <c r="AXA134" s="11"/>
      <c r="AXB134" s="11"/>
      <c r="AXC134" s="11"/>
      <c r="AXD134" s="11"/>
      <c r="AXE134" s="11"/>
      <c r="AXF134" s="11"/>
      <c r="AXG134" s="11"/>
      <c r="AXH134" s="11"/>
      <c r="AXI134" s="11"/>
      <c r="AXJ134" s="11"/>
      <c r="AXK134" s="11"/>
      <c r="AXL134" s="11"/>
      <c r="AXM134" s="11"/>
      <c r="AXN134" s="11"/>
      <c r="AXO134" s="11"/>
      <c r="AXP134" s="11"/>
      <c r="AXQ134" s="11"/>
      <c r="AXR134" s="11"/>
      <c r="AXS134" s="11"/>
      <c r="AXT134" s="11"/>
      <c r="AXU134" s="11"/>
      <c r="AXV134" s="11"/>
      <c r="AXW134" s="11"/>
      <c r="AXX134" s="11"/>
      <c r="AXY134" s="11"/>
      <c r="AXZ134" s="11"/>
      <c r="AYA134" s="11"/>
      <c r="AYB134" s="11"/>
      <c r="AYC134" s="11"/>
      <c r="AYD134" s="11"/>
      <c r="AYE134" s="11"/>
      <c r="AYF134" s="11"/>
      <c r="AYG134" s="11"/>
      <c r="AYH134" s="11"/>
      <c r="AYI134" s="11"/>
      <c r="AYJ134" s="11"/>
      <c r="AYK134" s="11"/>
      <c r="AYL134" s="11"/>
      <c r="AYM134" s="11"/>
      <c r="AYN134" s="11"/>
      <c r="AYO134" s="11"/>
      <c r="AYP134" s="11"/>
      <c r="AYQ134" s="11"/>
      <c r="AYR134" s="11"/>
      <c r="AYS134" s="11"/>
      <c r="AYT134" s="11"/>
      <c r="AYU134" s="11"/>
      <c r="AYV134" s="11"/>
      <c r="AYW134" s="11"/>
      <c r="AYX134" s="11"/>
      <c r="AYY134" s="11"/>
      <c r="AYZ134" s="11"/>
      <c r="AZA134" s="11"/>
      <c r="AZB134" s="11"/>
      <c r="AZC134" s="11"/>
      <c r="AZD134" s="11"/>
      <c r="AZE134" s="11"/>
      <c r="AZF134" s="11"/>
      <c r="AZG134" s="11"/>
      <c r="AZH134" s="11"/>
      <c r="AZI134" s="11"/>
      <c r="AZJ134" s="11"/>
      <c r="AZK134" s="11"/>
      <c r="AZL134" s="11"/>
      <c r="AZM134" s="11"/>
      <c r="AZN134" s="11"/>
      <c r="AZO134" s="11"/>
      <c r="AZP134" s="11"/>
      <c r="AZQ134" s="11"/>
      <c r="AZR134" s="11"/>
      <c r="AZS134" s="11"/>
      <c r="AZT134" s="11"/>
      <c r="AZU134" s="11"/>
      <c r="AZV134" s="11"/>
      <c r="AZW134" s="11"/>
      <c r="AZX134" s="11"/>
      <c r="AZY134" s="11"/>
      <c r="AZZ134" s="11"/>
      <c r="BAA134" s="11"/>
      <c r="BAB134" s="11"/>
      <c r="BAC134" s="11"/>
      <c r="BAD134" s="11"/>
      <c r="BAE134" s="11"/>
      <c r="BAF134" s="11"/>
      <c r="BAG134" s="11"/>
      <c r="BAH134" s="11"/>
      <c r="BAI134" s="11"/>
      <c r="BAJ134" s="11"/>
      <c r="BAK134" s="11"/>
      <c r="BAL134" s="11"/>
      <c r="BAM134" s="11"/>
      <c r="BAN134" s="11"/>
      <c r="BAO134" s="11"/>
      <c r="BAP134" s="11"/>
      <c r="BAQ134" s="11"/>
      <c r="BAR134" s="11"/>
      <c r="BAS134" s="11"/>
      <c r="BAT134" s="11"/>
      <c r="BAU134" s="11"/>
      <c r="BAV134" s="11"/>
      <c r="BAW134" s="11"/>
      <c r="BAX134" s="11"/>
      <c r="BAY134" s="11"/>
      <c r="BAZ134" s="11"/>
      <c r="BBA134" s="11"/>
      <c r="BBB134" s="11"/>
      <c r="BBC134" s="11"/>
      <c r="BBD134" s="11"/>
      <c r="BBE134" s="11"/>
      <c r="BBF134" s="11"/>
      <c r="BBG134" s="11"/>
      <c r="BBH134" s="11"/>
      <c r="BBI134" s="11"/>
      <c r="BBJ134" s="11"/>
      <c r="BBK134" s="11"/>
      <c r="BBL134" s="11"/>
      <c r="BBM134" s="11"/>
      <c r="BBN134" s="11"/>
      <c r="BBO134" s="11"/>
      <c r="BBP134" s="11"/>
      <c r="BBQ134" s="11"/>
      <c r="BBR134" s="11"/>
      <c r="BBS134" s="11"/>
      <c r="BBT134" s="11"/>
      <c r="BBU134" s="11"/>
      <c r="BBV134" s="11"/>
      <c r="BBW134" s="11"/>
      <c r="BBX134" s="11"/>
      <c r="BBY134" s="11"/>
      <c r="BBZ134" s="11"/>
      <c r="BCA134" s="11"/>
      <c r="BCB134" s="11"/>
      <c r="BCC134" s="11"/>
      <c r="BCD134" s="11"/>
      <c r="BCE134" s="11"/>
      <c r="BCF134" s="11"/>
      <c r="BCG134" s="11"/>
      <c r="BCH134" s="11"/>
      <c r="BCI134" s="11"/>
      <c r="BCJ134" s="11"/>
      <c r="BCK134" s="11"/>
      <c r="BCL134" s="11"/>
      <c r="BCM134" s="11"/>
      <c r="BCN134" s="11"/>
      <c r="BCO134" s="11"/>
      <c r="BCP134" s="11"/>
      <c r="BCQ134" s="11"/>
      <c r="BCR134" s="11"/>
      <c r="BCS134" s="11"/>
      <c r="BCT134" s="11"/>
      <c r="BCU134" s="11"/>
      <c r="BCV134" s="11"/>
      <c r="BCW134" s="11"/>
      <c r="BCX134" s="11"/>
      <c r="BCY134" s="11"/>
      <c r="BCZ134" s="11"/>
      <c r="BDA134" s="11"/>
      <c r="BDB134" s="11"/>
      <c r="BDC134" s="11"/>
      <c r="BDD134" s="11"/>
      <c r="BDE134" s="11"/>
      <c r="BDF134" s="11"/>
      <c r="BDG134" s="11"/>
      <c r="BDH134" s="11"/>
      <c r="BDI134" s="11"/>
      <c r="BDJ134" s="11"/>
      <c r="BDK134" s="11"/>
      <c r="BDL134" s="11"/>
      <c r="BDM134" s="11"/>
      <c r="BDN134" s="11"/>
      <c r="BDO134" s="11"/>
      <c r="BDP134" s="11"/>
      <c r="BDQ134" s="11"/>
      <c r="BDR134" s="11"/>
      <c r="BDS134" s="11"/>
      <c r="BDT134" s="11"/>
      <c r="BDU134" s="11"/>
      <c r="BDV134" s="11"/>
      <c r="BDW134" s="11"/>
      <c r="BDX134" s="11"/>
      <c r="BDY134" s="11"/>
      <c r="BDZ134" s="11"/>
      <c r="BEA134" s="11"/>
      <c r="BEB134" s="11"/>
      <c r="BEC134" s="11"/>
      <c r="BED134" s="11"/>
      <c r="BEE134" s="11"/>
      <c r="BEF134" s="11"/>
      <c r="BEG134" s="11"/>
      <c r="BEH134" s="11"/>
      <c r="BEI134" s="11"/>
      <c r="BEJ134" s="11"/>
      <c r="BEK134" s="11"/>
      <c r="BEL134" s="11"/>
      <c r="BEM134" s="11"/>
      <c r="BEN134" s="11"/>
      <c r="BEO134" s="11"/>
      <c r="BEP134" s="11"/>
      <c r="BEQ134" s="11"/>
      <c r="BER134" s="11"/>
      <c r="BES134" s="11"/>
      <c r="BET134" s="11"/>
      <c r="BEU134" s="11"/>
      <c r="BEV134" s="11"/>
      <c r="BEW134" s="11"/>
      <c r="BEX134" s="11"/>
      <c r="BEY134" s="11"/>
      <c r="BEZ134" s="11"/>
      <c r="BFA134" s="11"/>
      <c r="BFB134" s="11"/>
      <c r="BFC134" s="11"/>
      <c r="BFD134" s="11"/>
      <c r="BFE134" s="11"/>
      <c r="BFF134" s="11"/>
      <c r="BFG134" s="11"/>
      <c r="BFH134" s="11"/>
      <c r="BFI134" s="11"/>
      <c r="BFJ134" s="11"/>
      <c r="BFK134" s="11"/>
      <c r="BFL134" s="11"/>
      <c r="BFM134" s="11"/>
      <c r="BFN134" s="11"/>
      <c r="BFO134" s="11"/>
      <c r="BFP134" s="11"/>
      <c r="BFQ134" s="11"/>
      <c r="BFR134" s="11"/>
      <c r="BFS134" s="11"/>
      <c r="BFT134" s="11"/>
      <c r="BFU134" s="11"/>
      <c r="BFV134" s="11"/>
      <c r="BFW134" s="11"/>
      <c r="BFX134" s="11"/>
      <c r="BFY134" s="11"/>
      <c r="BFZ134" s="11"/>
      <c r="BGA134" s="11"/>
      <c r="BGB134" s="11"/>
      <c r="BGC134" s="11"/>
      <c r="BGD134" s="11"/>
      <c r="BGE134" s="11"/>
      <c r="BGF134" s="11"/>
      <c r="BGG134" s="11"/>
      <c r="BGH134" s="11"/>
      <c r="BGI134" s="11"/>
      <c r="BGJ134" s="11"/>
      <c r="BGK134" s="11"/>
      <c r="BGL134" s="11"/>
      <c r="BGM134" s="11"/>
      <c r="BGN134" s="11"/>
      <c r="BGO134" s="11"/>
      <c r="BGP134" s="11"/>
      <c r="BGQ134" s="11"/>
      <c r="BGR134" s="11"/>
      <c r="BGS134" s="11"/>
      <c r="BGT134" s="11"/>
      <c r="BGU134" s="11"/>
      <c r="BGV134" s="11"/>
      <c r="BGW134" s="11"/>
      <c r="BGX134" s="11"/>
      <c r="BGY134" s="11"/>
      <c r="BGZ134" s="11"/>
    </row>
    <row r="135" spans="1:1560" s="11" customFormat="1" ht="34.5" customHeight="1">
      <c r="A135" s="70" t="s">
        <v>37</v>
      </c>
      <c r="B135" s="54"/>
      <c r="C135" s="319" t="s">
        <v>203</v>
      </c>
      <c r="D135" s="320" t="s">
        <v>10</v>
      </c>
      <c r="E135" s="87">
        <v>41640</v>
      </c>
      <c r="F135" s="87">
        <v>42004</v>
      </c>
      <c r="G135" s="93" t="s">
        <v>6</v>
      </c>
      <c r="H135" s="117"/>
      <c r="I135" s="104"/>
      <c r="J135" s="104">
        <v>106200</v>
      </c>
      <c r="K135" s="104"/>
      <c r="L135" s="104"/>
      <c r="M135" s="104"/>
      <c r="N135" s="104">
        <v>106200</v>
      </c>
      <c r="O135" s="104"/>
      <c r="P135" s="104"/>
      <c r="Q135" s="104"/>
      <c r="R135" s="104">
        <v>106200</v>
      </c>
      <c r="S135" s="104"/>
      <c r="T135" s="10"/>
      <c r="U135" s="10"/>
      <c r="V135" s="10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</row>
    <row r="136" spans="1:1560" s="11" customFormat="1" ht="28.15" customHeight="1">
      <c r="A136" s="153" t="s">
        <v>268</v>
      </c>
      <c r="B136" s="54"/>
      <c r="C136" s="319"/>
      <c r="D136" s="320"/>
      <c r="E136" s="96">
        <v>43101</v>
      </c>
      <c r="F136" s="96">
        <v>43465</v>
      </c>
      <c r="G136" s="97" t="s">
        <v>115</v>
      </c>
      <c r="H136" s="119"/>
      <c r="I136" s="115"/>
      <c r="J136" s="121">
        <v>745228</v>
      </c>
      <c r="K136" s="104"/>
      <c r="L136" s="115"/>
      <c r="M136" s="104"/>
      <c r="N136" s="121">
        <v>745228</v>
      </c>
      <c r="O136" s="115"/>
      <c r="P136" s="115"/>
      <c r="Q136" s="115"/>
      <c r="R136" s="121">
        <v>745228</v>
      </c>
      <c r="S136" s="115"/>
      <c r="T136" s="10"/>
      <c r="U136" s="10"/>
      <c r="V136" s="10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</row>
    <row r="137" spans="1:1560" s="11" customFormat="1" ht="48" customHeight="1">
      <c r="A137" s="70"/>
      <c r="B137" s="50">
        <v>5210224</v>
      </c>
      <c r="C137" s="319"/>
      <c r="D137" s="320"/>
      <c r="E137" s="94">
        <v>42370</v>
      </c>
      <c r="F137" s="94">
        <v>42735</v>
      </c>
      <c r="G137" s="95" t="s">
        <v>8</v>
      </c>
      <c r="H137" s="119"/>
      <c r="I137" s="115"/>
      <c r="J137" s="115"/>
      <c r="K137" s="104"/>
      <c r="L137" s="115"/>
      <c r="M137" s="104"/>
      <c r="N137" s="115"/>
      <c r="O137" s="115"/>
      <c r="P137" s="115"/>
      <c r="Q137" s="115"/>
      <c r="R137" s="115"/>
      <c r="S137" s="115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</row>
    <row r="138" spans="1:1560" s="11" customFormat="1" ht="32.25" customHeight="1">
      <c r="A138" s="70" t="s">
        <v>38</v>
      </c>
      <c r="B138" s="50"/>
      <c r="C138" s="319" t="s">
        <v>198</v>
      </c>
      <c r="D138" s="320" t="s">
        <v>10</v>
      </c>
      <c r="E138" s="87">
        <v>41640</v>
      </c>
      <c r="F138" s="87">
        <v>42004</v>
      </c>
      <c r="G138" s="93" t="s">
        <v>6</v>
      </c>
      <c r="H138" s="117"/>
      <c r="I138" s="104"/>
      <c r="J138" s="104">
        <v>679490</v>
      </c>
      <c r="K138" s="104"/>
      <c r="L138" s="104"/>
      <c r="M138" s="104"/>
      <c r="N138" s="104">
        <v>679490</v>
      </c>
      <c r="O138" s="104"/>
      <c r="P138" s="104"/>
      <c r="Q138" s="104"/>
      <c r="R138" s="104">
        <f>N138</f>
        <v>679490</v>
      </c>
      <c r="S138" s="104"/>
      <c r="T138" s="190"/>
      <c r="U138" s="188">
        <f>J138-N138</f>
        <v>0</v>
      </c>
      <c r="V138" s="190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</row>
    <row r="139" spans="1:1560" s="11" customFormat="1" ht="28.5" customHeight="1">
      <c r="A139" s="70"/>
      <c r="B139" s="50"/>
      <c r="C139" s="319"/>
      <c r="D139" s="320"/>
      <c r="E139" s="94" t="s">
        <v>9</v>
      </c>
      <c r="F139" s="94">
        <v>42369</v>
      </c>
      <c r="G139" s="95" t="s">
        <v>7</v>
      </c>
      <c r="H139" s="119"/>
      <c r="I139" s="115"/>
      <c r="J139" s="115"/>
      <c r="K139" s="104"/>
      <c r="L139" s="115"/>
      <c r="M139" s="117"/>
      <c r="N139" s="115"/>
      <c r="O139" s="115"/>
      <c r="P139" s="115"/>
      <c r="Q139" s="115"/>
      <c r="R139" s="115"/>
      <c r="S139" s="115"/>
      <c r="T139" s="190"/>
      <c r="U139" s="190"/>
      <c r="V139" s="190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</row>
    <row r="140" spans="1:1560" s="11" customFormat="1" ht="75" customHeight="1">
      <c r="A140" s="70"/>
      <c r="B140" s="50">
        <v>5050507</v>
      </c>
      <c r="C140" s="319"/>
      <c r="D140" s="320"/>
      <c r="E140" s="94">
        <v>42370</v>
      </c>
      <c r="F140" s="94">
        <v>42735</v>
      </c>
      <c r="G140" s="95" t="s">
        <v>8</v>
      </c>
      <c r="H140" s="119"/>
      <c r="I140" s="115"/>
      <c r="J140" s="115"/>
      <c r="K140" s="104"/>
      <c r="L140" s="115"/>
      <c r="M140" s="117"/>
      <c r="N140" s="115"/>
      <c r="O140" s="115"/>
      <c r="P140" s="115"/>
      <c r="Q140" s="115"/>
      <c r="R140" s="115"/>
      <c r="S140" s="115"/>
      <c r="T140" s="190"/>
      <c r="U140" s="190"/>
      <c r="V140" s="190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</row>
    <row r="141" spans="1:1560" s="11" customFormat="1" ht="33.75" customHeight="1">
      <c r="A141" s="70"/>
      <c r="B141" s="50"/>
      <c r="C141" s="316" t="s">
        <v>199</v>
      </c>
      <c r="D141" s="313" t="s">
        <v>222</v>
      </c>
      <c r="E141" s="87">
        <v>41640</v>
      </c>
      <c r="F141" s="87">
        <v>42004</v>
      </c>
      <c r="G141" s="93" t="s">
        <v>6</v>
      </c>
      <c r="H141" s="117"/>
      <c r="I141" s="104"/>
      <c r="J141" s="118">
        <v>3963600</v>
      </c>
      <c r="K141" s="104"/>
      <c r="L141" s="104"/>
      <c r="M141" s="104"/>
      <c r="N141" s="104">
        <v>3580952.13</v>
      </c>
      <c r="O141" s="104"/>
      <c r="P141" s="104"/>
      <c r="Q141" s="104"/>
      <c r="R141" s="104">
        <f>N141</f>
        <v>3580952.13</v>
      </c>
      <c r="S141" s="104"/>
      <c r="T141" s="190"/>
      <c r="U141" s="188">
        <f>J141-N141</f>
        <v>382647.87000000011</v>
      </c>
      <c r="V141" s="190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</row>
    <row r="142" spans="1:1560" s="11" customFormat="1" ht="31.5" customHeight="1">
      <c r="A142" s="70"/>
      <c r="B142" s="50"/>
      <c r="C142" s="317"/>
      <c r="D142" s="318"/>
      <c r="E142" s="96" t="s">
        <v>9</v>
      </c>
      <c r="F142" s="96">
        <v>42369</v>
      </c>
      <c r="G142" s="97" t="s">
        <v>7</v>
      </c>
      <c r="H142" s="118"/>
      <c r="I142" s="121"/>
      <c r="J142" s="121">
        <v>5676543.6100000003</v>
      </c>
      <c r="K142" s="104"/>
      <c r="L142" s="119"/>
      <c r="M142" s="104"/>
      <c r="N142" s="124">
        <v>5057046.33</v>
      </c>
      <c r="O142" s="115"/>
      <c r="P142" s="115"/>
      <c r="Q142" s="115"/>
      <c r="R142" s="124">
        <v>5057046.33</v>
      </c>
      <c r="S142" s="115"/>
      <c r="T142" s="190"/>
      <c r="U142" s="187">
        <f>J142-R142</f>
        <v>619497.28000000026</v>
      </c>
      <c r="V142" s="190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</row>
    <row r="143" spans="1:1560" s="11" customFormat="1" ht="38.25" customHeight="1">
      <c r="A143" s="227" t="s">
        <v>215</v>
      </c>
      <c r="B143" s="50">
        <v>5210237</v>
      </c>
      <c r="C143" s="317"/>
      <c r="D143" s="318"/>
      <c r="E143" s="197">
        <v>42370</v>
      </c>
      <c r="F143" s="197">
        <v>42735</v>
      </c>
      <c r="G143" s="93" t="s">
        <v>8</v>
      </c>
      <c r="H143" s="119"/>
      <c r="I143" s="121"/>
      <c r="J143" s="121">
        <f>7021243-6944457.4</f>
        <v>76785.599999999627</v>
      </c>
      <c r="K143" s="104"/>
      <c r="L143" s="115"/>
      <c r="M143" s="104"/>
      <c r="N143" s="121">
        <v>76785.600000000006</v>
      </c>
      <c r="O143" s="115"/>
      <c r="P143" s="115"/>
      <c r="Q143" s="118"/>
      <c r="R143" s="121">
        <v>76785.600000000006</v>
      </c>
      <c r="S143" s="115"/>
      <c r="T143" s="190"/>
      <c r="U143" s="187">
        <f>J143-R143</f>
        <v>-3.7834979593753815E-10</v>
      </c>
      <c r="V143" s="190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</row>
    <row r="144" spans="1:1560" s="11" customFormat="1" ht="37.5" customHeight="1">
      <c r="A144" s="227" t="s">
        <v>249</v>
      </c>
      <c r="B144" s="50"/>
      <c r="C144" s="314"/>
      <c r="D144" s="314"/>
      <c r="E144" s="197">
        <v>42736</v>
      </c>
      <c r="F144" s="197">
        <v>43100</v>
      </c>
      <c r="G144" s="93" t="s">
        <v>220</v>
      </c>
      <c r="H144" s="115"/>
      <c r="I144" s="121">
        <v>8309916.6799999997</v>
      </c>
      <c r="J144" s="121">
        <v>1331273.58</v>
      </c>
      <c r="K144" s="104"/>
      <c r="L144" s="115"/>
      <c r="M144" s="104">
        <v>8309916.6799999997</v>
      </c>
      <c r="N144" s="121">
        <v>1331273.58</v>
      </c>
      <c r="O144" s="115"/>
      <c r="P144" s="115"/>
      <c r="Q144" s="121">
        <v>8309916.6799999997</v>
      </c>
      <c r="R144" s="121">
        <v>1331273.58</v>
      </c>
      <c r="S144" s="115"/>
      <c r="T144" s="190"/>
      <c r="U144" s="187"/>
      <c r="V144" s="190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</row>
    <row r="145" spans="1:207" s="11" customFormat="1" ht="37.5" customHeight="1">
      <c r="A145" s="167" t="s">
        <v>249</v>
      </c>
      <c r="B145" s="50"/>
      <c r="C145" s="315"/>
      <c r="D145" s="315"/>
      <c r="E145" s="197">
        <v>43101</v>
      </c>
      <c r="F145" s="197">
        <v>43465</v>
      </c>
      <c r="G145" s="93" t="s">
        <v>115</v>
      </c>
      <c r="H145" s="119"/>
      <c r="I145" s="121"/>
      <c r="J145" s="121">
        <v>7819574.4199999999</v>
      </c>
      <c r="K145" s="104"/>
      <c r="L145" s="115"/>
      <c r="M145" s="117"/>
      <c r="N145" s="121">
        <v>7819574.4199999999</v>
      </c>
      <c r="O145" s="115"/>
      <c r="P145" s="115"/>
      <c r="Q145" s="118"/>
      <c r="R145" s="121">
        <v>7819574.4199999999</v>
      </c>
      <c r="S145" s="115"/>
      <c r="T145" s="190"/>
      <c r="U145" s="187"/>
      <c r="V145" s="190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</row>
    <row r="146" spans="1:207" s="11" customFormat="1" ht="33" customHeight="1">
      <c r="A146" s="70" t="s">
        <v>39</v>
      </c>
      <c r="B146" s="50"/>
      <c r="C146" s="319" t="s">
        <v>160</v>
      </c>
      <c r="D146" s="320" t="s">
        <v>10</v>
      </c>
      <c r="E146" s="87">
        <v>41640</v>
      </c>
      <c r="F146" s="87">
        <v>42004</v>
      </c>
      <c r="G146" s="93" t="s">
        <v>6</v>
      </c>
      <c r="H146" s="117"/>
      <c r="I146" s="104">
        <v>5986700</v>
      </c>
      <c r="J146" s="104"/>
      <c r="K146" s="104"/>
      <c r="L146" s="146"/>
      <c r="M146" s="104">
        <v>5853174.8300000001</v>
      </c>
      <c r="N146" s="104"/>
      <c r="O146" s="104"/>
      <c r="P146" s="104"/>
      <c r="Q146" s="104">
        <v>5853174.8300000001</v>
      </c>
      <c r="R146" s="104"/>
      <c r="S146" s="104"/>
      <c r="T146" s="188">
        <f>I146-M146</f>
        <v>133525.16999999993</v>
      </c>
      <c r="U146" s="190"/>
      <c r="V146" s="190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</row>
    <row r="147" spans="1:207" s="11" customFormat="1" ht="27" customHeight="1">
      <c r="A147" s="70"/>
      <c r="B147" s="50"/>
      <c r="C147" s="319"/>
      <c r="D147" s="320"/>
      <c r="E147" s="94" t="s">
        <v>9</v>
      </c>
      <c r="F147" s="94">
        <v>42369</v>
      </c>
      <c r="G147" s="95" t="s">
        <v>7</v>
      </c>
      <c r="H147" s="119"/>
      <c r="I147" s="115"/>
      <c r="J147" s="115"/>
      <c r="K147" s="104"/>
      <c r="L147" s="104"/>
      <c r="M147" s="104"/>
      <c r="N147" s="104"/>
      <c r="O147" s="104"/>
      <c r="P147" s="104"/>
      <c r="Q147" s="117"/>
      <c r="R147" s="104"/>
      <c r="S147" s="104"/>
      <c r="T147" s="190"/>
      <c r="U147" s="190"/>
      <c r="V147" s="190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</row>
    <row r="148" spans="1:207" s="11" customFormat="1" ht="55.5" customHeight="1">
      <c r="A148" s="70"/>
      <c r="B148" s="50">
        <v>5210215</v>
      </c>
      <c r="C148" s="319"/>
      <c r="D148" s="320"/>
      <c r="E148" s="94">
        <v>42370</v>
      </c>
      <c r="F148" s="94">
        <v>42735</v>
      </c>
      <c r="G148" s="95" t="s">
        <v>8</v>
      </c>
      <c r="H148" s="119"/>
      <c r="I148" s="115"/>
      <c r="J148" s="115"/>
      <c r="K148" s="104"/>
      <c r="L148" s="104"/>
      <c r="M148" s="104"/>
      <c r="N148" s="104"/>
      <c r="O148" s="104"/>
      <c r="P148" s="104"/>
      <c r="Q148" s="104"/>
      <c r="R148" s="104"/>
      <c r="S148" s="104"/>
      <c r="T148" s="190"/>
      <c r="U148" s="190"/>
      <c r="V148" s="190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</row>
    <row r="149" spans="1:207" s="11" customFormat="1" ht="35.25" customHeight="1">
      <c r="A149" s="70" t="s">
        <v>73</v>
      </c>
      <c r="B149" s="50"/>
      <c r="C149" s="316" t="s">
        <v>162</v>
      </c>
      <c r="D149" s="313" t="s">
        <v>10</v>
      </c>
      <c r="E149" s="87">
        <v>41640</v>
      </c>
      <c r="F149" s="87">
        <v>42004</v>
      </c>
      <c r="G149" s="93" t="s">
        <v>6</v>
      </c>
      <c r="H149" s="118">
        <v>2037700</v>
      </c>
      <c r="I149" s="121"/>
      <c r="J149" s="121"/>
      <c r="K149" s="121"/>
      <c r="L149" s="118">
        <v>2037700</v>
      </c>
      <c r="M149" s="121"/>
      <c r="N149" s="121"/>
      <c r="O149" s="121"/>
      <c r="P149" s="118">
        <v>2037700</v>
      </c>
      <c r="Q149" s="121"/>
      <c r="R149" s="121"/>
      <c r="S149" s="121"/>
      <c r="T149" s="190"/>
      <c r="U149" s="190"/>
      <c r="V149" s="188">
        <f>H149-L149</f>
        <v>0</v>
      </c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</row>
    <row r="150" spans="1:207" s="11" customFormat="1" ht="36" customHeight="1">
      <c r="A150" s="70" t="s">
        <v>95</v>
      </c>
      <c r="B150" s="50"/>
      <c r="C150" s="317"/>
      <c r="D150" s="318"/>
      <c r="E150" s="87">
        <v>42005</v>
      </c>
      <c r="F150" s="87">
        <v>42369</v>
      </c>
      <c r="G150" s="93" t="s">
        <v>94</v>
      </c>
      <c r="H150" s="118">
        <v>1292300</v>
      </c>
      <c r="I150" s="121"/>
      <c r="J150" s="121"/>
      <c r="K150" s="121"/>
      <c r="L150" s="121">
        <v>1292300</v>
      </c>
      <c r="M150" s="121"/>
      <c r="N150" s="121"/>
      <c r="O150" s="121"/>
      <c r="P150" s="121">
        <v>1292300</v>
      </c>
      <c r="Q150" s="121"/>
      <c r="R150" s="121"/>
      <c r="S150" s="121"/>
      <c r="T150" s="190"/>
      <c r="U150" s="190"/>
      <c r="V150" s="187">
        <f>H150-P150</f>
        <v>0</v>
      </c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</row>
    <row r="151" spans="1:207" s="11" customFormat="1" ht="56.25" customHeight="1">
      <c r="A151" s="70" t="s">
        <v>204</v>
      </c>
      <c r="B151" s="50"/>
      <c r="C151" s="317"/>
      <c r="D151" s="318"/>
      <c r="E151" s="96">
        <v>42370</v>
      </c>
      <c r="F151" s="96">
        <v>42735</v>
      </c>
      <c r="G151" s="93" t="s">
        <v>191</v>
      </c>
      <c r="H151" s="121">
        <v>540300</v>
      </c>
      <c r="I151" s="121">
        <v>918000</v>
      </c>
      <c r="J151" s="121">
        <v>395230</v>
      </c>
      <c r="K151" s="104"/>
      <c r="L151" s="104">
        <v>540300</v>
      </c>
      <c r="M151" s="104">
        <v>918000</v>
      </c>
      <c r="N151" s="104"/>
      <c r="O151" s="104"/>
      <c r="P151" s="104">
        <v>540300</v>
      </c>
      <c r="Q151" s="104">
        <v>918000</v>
      </c>
      <c r="R151" s="104">
        <v>395230</v>
      </c>
      <c r="S151" s="104"/>
      <c r="T151" s="187">
        <f>I151-Q151</f>
        <v>0</v>
      </c>
      <c r="U151" s="187">
        <f>J151-R151</f>
        <v>0</v>
      </c>
      <c r="V151" s="187">
        <f>H151-P151</f>
        <v>0</v>
      </c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</row>
    <row r="152" spans="1:207" s="11" customFormat="1" ht="56.25" customHeight="1">
      <c r="A152" s="70" t="s">
        <v>248</v>
      </c>
      <c r="B152" s="50"/>
      <c r="C152" s="314"/>
      <c r="D152" s="314"/>
      <c r="E152" s="197">
        <v>42736</v>
      </c>
      <c r="F152" s="197">
        <v>43100</v>
      </c>
      <c r="G152" s="93" t="s">
        <v>220</v>
      </c>
      <c r="H152" s="121">
        <v>1344800</v>
      </c>
      <c r="I152" s="121">
        <v>3380000</v>
      </c>
      <c r="J152" s="121">
        <v>472480</v>
      </c>
      <c r="K152" s="104"/>
      <c r="L152" s="104">
        <v>1343487.62</v>
      </c>
      <c r="M152" s="104">
        <v>3381312.38</v>
      </c>
      <c r="N152" s="104">
        <v>472479.93</v>
      </c>
      <c r="O152" s="104"/>
      <c r="P152" s="104">
        <v>1343487.62</v>
      </c>
      <c r="Q152" s="104">
        <v>3381312.38</v>
      </c>
      <c r="R152" s="104">
        <v>472479.93</v>
      </c>
      <c r="S152" s="104"/>
      <c r="T152" s="187"/>
      <c r="U152" s="187"/>
      <c r="V152" s="187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</row>
    <row r="153" spans="1:207" s="11" customFormat="1" ht="56.25" customHeight="1">
      <c r="A153" s="70"/>
      <c r="B153" s="50"/>
      <c r="C153" s="315"/>
      <c r="D153" s="315"/>
      <c r="E153" s="193">
        <v>43466</v>
      </c>
      <c r="F153" s="193">
        <v>43830</v>
      </c>
      <c r="G153" s="93" t="s">
        <v>115</v>
      </c>
      <c r="H153" s="307">
        <v>2115690</v>
      </c>
      <c r="I153" s="307"/>
      <c r="J153" s="307">
        <v>235076.67</v>
      </c>
      <c r="K153" s="104"/>
      <c r="L153" s="177">
        <v>2115690</v>
      </c>
      <c r="M153" s="104"/>
      <c r="N153" s="177">
        <v>235076.67</v>
      </c>
      <c r="O153" s="104"/>
      <c r="P153" s="177">
        <v>2115690</v>
      </c>
      <c r="Q153" s="104"/>
      <c r="R153" s="177">
        <v>235076.67</v>
      </c>
      <c r="S153" s="104"/>
      <c r="T153" s="187"/>
      <c r="U153" s="187"/>
      <c r="V153" s="187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</row>
    <row r="154" spans="1:207" s="11" customFormat="1" ht="48.75" customHeight="1">
      <c r="A154" s="70"/>
      <c r="B154" s="50"/>
      <c r="C154" s="319" t="s">
        <v>161</v>
      </c>
      <c r="D154" s="320" t="s">
        <v>10</v>
      </c>
      <c r="E154" s="87">
        <v>41640</v>
      </c>
      <c r="F154" s="87">
        <v>42004</v>
      </c>
      <c r="G154" s="93" t="s">
        <v>6</v>
      </c>
      <c r="H154" s="119"/>
      <c r="I154" s="121">
        <v>1260583.5</v>
      </c>
      <c r="J154" s="121">
        <v>73497.929999999993</v>
      </c>
      <c r="K154" s="121"/>
      <c r="L154" s="121"/>
      <c r="M154" s="121">
        <v>0</v>
      </c>
      <c r="N154" s="121">
        <v>0</v>
      </c>
      <c r="O154" s="121"/>
      <c r="P154" s="121"/>
      <c r="Q154" s="104">
        <v>0</v>
      </c>
      <c r="R154" s="104">
        <v>0</v>
      </c>
      <c r="S154" s="104"/>
      <c r="T154" s="188">
        <f>I154-M154</f>
        <v>1260583.5</v>
      </c>
      <c r="U154" s="188">
        <f>J154-N154</f>
        <v>73497.929999999993</v>
      </c>
      <c r="V154" s="190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</row>
    <row r="155" spans="1:207" s="11" customFormat="1" ht="42" customHeight="1">
      <c r="A155" s="70"/>
      <c r="B155" s="50"/>
      <c r="C155" s="319"/>
      <c r="D155" s="320"/>
      <c r="E155" s="96" t="s">
        <v>9</v>
      </c>
      <c r="F155" s="96">
        <v>42369</v>
      </c>
      <c r="G155" s="97" t="s">
        <v>7</v>
      </c>
      <c r="H155" s="118"/>
      <c r="I155" s="121">
        <v>1260583.5</v>
      </c>
      <c r="J155" s="121">
        <v>73497.929999999993</v>
      </c>
      <c r="K155" s="104"/>
      <c r="L155" s="104"/>
      <c r="M155" s="104">
        <v>1260583.5</v>
      </c>
      <c r="N155" s="104">
        <v>73497.929999999993</v>
      </c>
      <c r="O155" s="104"/>
      <c r="P155" s="104"/>
      <c r="Q155" s="104">
        <v>1260583.5</v>
      </c>
      <c r="R155" s="104">
        <v>73497.929999999993</v>
      </c>
      <c r="S155" s="104"/>
      <c r="T155" s="187">
        <f>I155-Q155</f>
        <v>0</v>
      </c>
      <c r="U155" s="187">
        <f>J155-R155</f>
        <v>0</v>
      </c>
      <c r="V155" s="190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</row>
    <row r="156" spans="1:207" s="11" customFormat="1" ht="36" customHeight="1">
      <c r="A156" s="70"/>
      <c r="B156" s="50"/>
      <c r="C156" s="319"/>
      <c r="D156" s="320"/>
      <c r="E156" s="96">
        <v>43466</v>
      </c>
      <c r="F156" s="96">
        <v>43830</v>
      </c>
      <c r="G156" s="97" t="s">
        <v>8</v>
      </c>
      <c r="H156" s="118"/>
      <c r="I156" s="121"/>
      <c r="J156" s="121"/>
      <c r="K156" s="121"/>
      <c r="L156" s="104"/>
      <c r="M156" s="104"/>
      <c r="N156" s="104"/>
      <c r="O156" s="104"/>
      <c r="P156" s="104"/>
      <c r="Q156" s="104"/>
      <c r="R156" s="104"/>
      <c r="S156" s="104"/>
      <c r="T156" s="190"/>
      <c r="U156" s="190"/>
      <c r="V156" s="190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</row>
    <row r="157" spans="1:207" s="11" customFormat="1" ht="44.25" customHeight="1">
      <c r="A157" s="70" t="s">
        <v>88</v>
      </c>
      <c r="B157" s="50"/>
      <c r="C157" s="319" t="s">
        <v>163</v>
      </c>
      <c r="D157" s="320" t="s">
        <v>10</v>
      </c>
      <c r="E157" s="96"/>
      <c r="F157" s="96"/>
      <c r="G157" s="97"/>
      <c r="H157" s="118"/>
      <c r="I157" s="121"/>
      <c r="J157" s="121"/>
      <c r="K157" s="104"/>
      <c r="L157" s="104"/>
      <c r="M157" s="104"/>
      <c r="N157" s="104"/>
      <c r="O157" s="104"/>
      <c r="P157" s="104"/>
      <c r="Q157" s="104"/>
      <c r="R157" s="104"/>
      <c r="S157" s="104"/>
      <c r="T157" s="190"/>
      <c r="U157" s="190"/>
      <c r="V157" s="190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</row>
    <row r="158" spans="1:207" s="11" customFormat="1" ht="44.25" customHeight="1">
      <c r="A158" s="70"/>
      <c r="B158" s="50"/>
      <c r="C158" s="319"/>
      <c r="D158" s="320"/>
      <c r="E158" s="96" t="s">
        <v>9</v>
      </c>
      <c r="F158" s="96">
        <v>42369</v>
      </c>
      <c r="G158" s="97" t="s">
        <v>7</v>
      </c>
      <c r="H158" s="119"/>
      <c r="I158" s="115"/>
      <c r="J158" s="121">
        <v>141539</v>
      </c>
      <c r="K158" s="104"/>
      <c r="L158" s="104"/>
      <c r="M158" s="104"/>
      <c r="N158" s="104">
        <v>141064</v>
      </c>
      <c r="O158" s="104"/>
      <c r="P158" s="104"/>
      <c r="Q158" s="104"/>
      <c r="R158" s="104">
        <v>141064</v>
      </c>
      <c r="S158" s="104"/>
      <c r="T158" s="9"/>
      <c r="U158" s="147">
        <f>J158-R158</f>
        <v>475</v>
      </c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</row>
    <row r="159" spans="1:207" s="11" customFormat="1" ht="44.25" customHeight="1">
      <c r="A159" s="70"/>
      <c r="B159" s="50"/>
      <c r="C159" s="319"/>
      <c r="D159" s="320"/>
      <c r="E159" s="94"/>
      <c r="F159" s="94"/>
      <c r="G159" s="95"/>
      <c r="H159" s="119"/>
      <c r="I159" s="115"/>
      <c r="J159" s="115"/>
      <c r="K159" s="104"/>
      <c r="L159" s="104"/>
      <c r="M159" s="104"/>
      <c r="N159" s="104"/>
      <c r="O159" s="104"/>
      <c r="P159" s="104"/>
      <c r="Q159" s="104"/>
      <c r="R159" s="104"/>
      <c r="S159" s="104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</row>
    <row r="160" spans="1:207" s="11" customFormat="1" ht="44.25" customHeight="1">
      <c r="A160" s="70"/>
      <c r="B160" s="50"/>
      <c r="C160" s="316" t="s">
        <v>205</v>
      </c>
      <c r="D160" s="313" t="s">
        <v>10</v>
      </c>
      <c r="E160" s="96" t="s">
        <v>9</v>
      </c>
      <c r="F160" s="96">
        <v>42369</v>
      </c>
      <c r="G160" s="97" t="s">
        <v>7</v>
      </c>
      <c r="H160" s="118"/>
      <c r="I160" s="121">
        <v>120000</v>
      </c>
      <c r="J160" s="121">
        <v>0</v>
      </c>
      <c r="K160" s="104"/>
      <c r="L160" s="104"/>
      <c r="M160" s="104">
        <v>120000</v>
      </c>
      <c r="N160" s="104"/>
      <c r="O160" s="104"/>
      <c r="P160" s="104"/>
      <c r="Q160" s="104">
        <v>120000</v>
      </c>
      <c r="R160" s="104"/>
      <c r="S160" s="104"/>
      <c r="T160" s="147">
        <f>I160-Q160</f>
        <v>0</v>
      </c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</row>
    <row r="161" spans="1:1589" s="11" customFormat="1" ht="44.25" customHeight="1">
      <c r="B161" s="50"/>
      <c r="C161" s="317"/>
      <c r="D161" s="318"/>
      <c r="E161" s="197">
        <v>42370</v>
      </c>
      <c r="F161" s="197">
        <v>42735</v>
      </c>
      <c r="G161" s="93" t="s">
        <v>8</v>
      </c>
      <c r="H161" s="119"/>
      <c r="I161" s="115"/>
      <c r="J161" s="121">
        <v>12000</v>
      </c>
      <c r="K161" s="104"/>
      <c r="L161" s="104"/>
      <c r="M161" s="104"/>
      <c r="N161" s="104">
        <v>12000</v>
      </c>
      <c r="O161" s="104"/>
      <c r="P161" s="104"/>
      <c r="Q161" s="104"/>
      <c r="R161" s="104">
        <v>12000</v>
      </c>
      <c r="S161" s="104"/>
      <c r="T161" s="9"/>
      <c r="U161" s="147">
        <f>J161-R161</f>
        <v>0</v>
      </c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</row>
    <row r="162" spans="1:1589" s="11" customFormat="1" ht="44.25" customHeight="1">
      <c r="A162" s="153" t="s">
        <v>150</v>
      </c>
      <c r="B162" s="50"/>
      <c r="C162" s="317"/>
      <c r="D162" s="318"/>
      <c r="E162" s="197">
        <v>42736</v>
      </c>
      <c r="F162" s="197">
        <v>43100</v>
      </c>
      <c r="G162" s="93" t="s">
        <v>220</v>
      </c>
      <c r="H162" s="115"/>
      <c r="I162" s="115"/>
      <c r="J162" s="121">
        <v>0</v>
      </c>
      <c r="K162" s="104"/>
      <c r="L162" s="104"/>
      <c r="M162" s="104"/>
      <c r="N162" s="104">
        <v>0</v>
      </c>
      <c r="O162" s="104"/>
      <c r="P162" s="104"/>
      <c r="Q162" s="104"/>
      <c r="R162" s="104">
        <v>0</v>
      </c>
      <c r="S162" s="104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</row>
    <row r="163" spans="1:1589" s="11" customFormat="1" ht="44.25" customHeight="1">
      <c r="A163" s="153"/>
      <c r="B163" s="50"/>
      <c r="C163" s="315"/>
      <c r="D163" s="315"/>
      <c r="E163" s="151">
        <v>43466</v>
      </c>
      <c r="F163" s="151">
        <v>43830</v>
      </c>
      <c r="G163" s="93" t="s">
        <v>234</v>
      </c>
      <c r="H163" s="115"/>
      <c r="I163" s="307">
        <v>270000</v>
      </c>
      <c r="J163" s="307">
        <v>30000</v>
      </c>
      <c r="K163" s="104"/>
      <c r="L163" s="104"/>
      <c r="M163" s="177">
        <v>270000</v>
      </c>
      <c r="N163" s="177">
        <v>30000</v>
      </c>
      <c r="O163" s="104"/>
      <c r="P163" s="104"/>
      <c r="Q163" s="177">
        <v>270000</v>
      </c>
      <c r="R163" s="177">
        <v>30000</v>
      </c>
      <c r="S163" s="104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</row>
    <row r="164" spans="1:1589" s="22" customFormat="1" ht="33" customHeight="1">
      <c r="A164" s="168" t="s">
        <v>149</v>
      </c>
      <c r="B164" s="49"/>
      <c r="C164" s="316" t="s">
        <v>206</v>
      </c>
      <c r="D164" s="313" t="s">
        <v>222</v>
      </c>
      <c r="E164" s="197">
        <v>42370</v>
      </c>
      <c r="F164" s="197">
        <v>42735</v>
      </c>
      <c r="G164" s="93" t="s">
        <v>8</v>
      </c>
      <c r="H164" s="117"/>
      <c r="I164" s="104"/>
      <c r="J164" s="104">
        <v>1675212</v>
      </c>
      <c r="K164" s="117"/>
      <c r="L164" s="104"/>
      <c r="M164" s="117"/>
      <c r="N164" s="104">
        <v>1675212</v>
      </c>
      <c r="O164" s="104"/>
      <c r="P164" s="104"/>
      <c r="Q164" s="104"/>
      <c r="R164" s="104">
        <v>1675212</v>
      </c>
      <c r="S164" s="104"/>
      <c r="T164" s="80">
        <f>I164-M164</f>
        <v>0</v>
      </c>
      <c r="U164" s="80">
        <f>J164-N164</f>
        <v>0</v>
      </c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  <c r="IT164" s="11"/>
      <c r="IU164" s="11"/>
      <c r="IV164" s="11"/>
      <c r="IW164" s="11"/>
      <c r="IX164" s="11"/>
      <c r="IY164" s="11"/>
      <c r="IZ164" s="11"/>
      <c r="JA164" s="11"/>
      <c r="JB164" s="11"/>
      <c r="JC164" s="11"/>
      <c r="JD164" s="11"/>
      <c r="JE164" s="11"/>
      <c r="JF164" s="11"/>
      <c r="JG164" s="11"/>
      <c r="JH164" s="11"/>
      <c r="JI164" s="11"/>
      <c r="JJ164" s="11"/>
      <c r="JK164" s="11"/>
      <c r="JL164" s="11"/>
      <c r="JM164" s="11"/>
      <c r="JN164" s="11"/>
      <c r="JO164" s="11"/>
      <c r="JP164" s="11"/>
      <c r="JQ164" s="11"/>
      <c r="JR164" s="11"/>
      <c r="JS164" s="11"/>
      <c r="JT164" s="11"/>
      <c r="JU164" s="11"/>
      <c r="JV164" s="11"/>
      <c r="JW164" s="11"/>
      <c r="JX164" s="11"/>
      <c r="JY164" s="11"/>
      <c r="JZ164" s="11"/>
      <c r="KA164" s="11"/>
      <c r="KB164" s="11"/>
      <c r="KC164" s="11"/>
      <c r="KD164" s="11"/>
      <c r="KE164" s="11"/>
      <c r="KF164" s="11"/>
      <c r="KG164" s="11"/>
      <c r="KH164" s="11"/>
      <c r="KI164" s="11"/>
      <c r="KJ164" s="11"/>
      <c r="KK164" s="11"/>
      <c r="KL164" s="11"/>
      <c r="KM164" s="11"/>
      <c r="KN164" s="11"/>
      <c r="KO164" s="11"/>
      <c r="KP164" s="11"/>
      <c r="KQ164" s="11"/>
      <c r="KR164" s="11"/>
      <c r="KS164" s="11"/>
      <c r="KT164" s="11"/>
      <c r="KU164" s="11"/>
      <c r="KV164" s="11"/>
      <c r="KW164" s="11"/>
      <c r="KX164" s="11"/>
      <c r="KY164" s="11"/>
      <c r="KZ164" s="11"/>
      <c r="LA164" s="11"/>
      <c r="LB164" s="11"/>
      <c r="LC164" s="11"/>
      <c r="LD164" s="11"/>
      <c r="LE164" s="11"/>
      <c r="LF164" s="11"/>
      <c r="LG164" s="11"/>
      <c r="LH164" s="11"/>
      <c r="LI164" s="11"/>
      <c r="LJ164" s="11"/>
      <c r="LK164" s="11"/>
      <c r="LL164" s="11"/>
      <c r="LM164" s="11"/>
      <c r="LN164" s="11"/>
      <c r="LO164" s="11"/>
      <c r="LP164" s="11"/>
      <c r="LQ164" s="11"/>
      <c r="LR164" s="11"/>
      <c r="LS164" s="11"/>
      <c r="LT164" s="11"/>
      <c r="LU164" s="11"/>
      <c r="LV164" s="11"/>
      <c r="LW164" s="11"/>
      <c r="LX164" s="11"/>
      <c r="LY164" s="11"/>
      <c r="LZ164" s="11"/>
      <c r="MA164" s="11"/>
      <c r="MB164" s="11"/>
      <c r="MC164" s="11"/>
      <c r="MD164" s="11"/>
      <c r="ME164" s="11"/>
      <c r="MF164" s="11"/>
      <c r="MG164" s="11"/>
      <c r="MH164" s="11"/>
      <c r="MI164" s="11"/>
      <c r="MJ164" s="11"/>
      <c r="MK164" s="11"/>
      <c r="ML164" s="11"/>
      <c r="MM164" s="11"/>
      <c r="MN164" s="11"/>
      <c r="MO164" s="11"/>
      <c r="MP164" s="11"/>
      <c r="MQ164" s="11"/>
      <c r="MR164" s="11"/>
      <c r="MS164" s="11"/>
      <c r="MT164" s="11"/>
      <c r="MU164" s="11"/>
      <c r="MV164" s="11"/>
      <c r="MW164" s="11"/>
      <c r="MX164" s="11"/>
      <c r="MY164" s="11"/>
      <c r="MZ164" s="11"/>
      <c r="NA164" s="11"/>
      <c r="NB164" s="11"/>
      <c r="NC164" s="11"/>
      <c r="ND164" s="11"/>
      <c r="NE164" s="11"/>
      <c r="NF164" s="11"/>
      <c r="NG164" s="11"/>
      <c r="NH164" s="11"/>
      <c r="NI164" s="11"/>
      <c r="NJ164" s="11"/>
      <c r="NK164" s="11"/>
      <c r="NL164" s="11"/>
      <c r="NM164" s="11"/>
      <c r="NN164" s="11"/>
      <c r="NO164" s="11"/>
      <c r="NP164" s="11"/>
      <c r="NQ164" s="11"/>
      <c r="NR164" s="11"/>
      <c r="NS164" s="11"/>
      <c r="NT164" s="11"/>
      <c r="NU164" s="11"/>
      <c r="NV164" s="11"/>
      <c r="NW164" s="11"/>
      <c r="NX164" s="11"/>
      <c r="NY164" s="11"/>
      <c r="NZ164" s="11"/>
      <c r="OA164" s="11"/>
      <c r="OB164" s="11"/>
      <c r="OC164" s="11"/>
      <c r="OD164" s="11"/>
      <c r="OE164" s="11"/>
      <c r="OF164" s="11"/>
      <c r="OG164" s="11"/>
      <c r="OH164" s="11"/>
      <c r="OI164" s="11"/>
      <c r="OJ164" s="11"/>
      <c r="OK164" s="11"/>
      <c r="OL164" s="11"/>
      <c r="OM164" s="11"/>
      <c r="ON164" s="11"/>
      <c r="OO164" s="11"/>
      <c r="OP164" s="11"/>
      <c r="OQ164" s="11"/>
      <c r="OR164" s="11"/>
      <c r="OS164" s="11"/>
      <c r="OT164" s="11"/>
      <c r="OU164" s="11"/>
      <c r="OV164" s="11"/>
      <c r="OW164" s="11"/>
      <c r="OX164" s="11"/>
      <c r="OY164" s="11"/>
      <c r="OZ164" s="11"/>
      <c r="PA164" s="11"/>
      <c r="PB164" s="11"/>
      <c r="PC164" s="11"/>
      <c r="PD164" s="11"/>
      <c r="PE164" s="11"/>
      <c r="PF164" s="11"/>
      <c r="PG164" s="11"/>
      <c r="PH164" s="11"/>
      <c r="PI164" s="11"/>
      <c r="PJ164" s="11"/>
      <c r="PK164" s="11"/>
      <c r="PL164" s="11"/>
      <c r="PM164" s="11"/>
      <c r="PN164" s="11"/>
      <c r="PO164" s="11"/>
      <c r="PP164" s="11"/>
      <c r="PQ164" s="11"/>
      <c r="PR164" s="11"/>
      <c r="PS164" s="11"/>
      <c r="PT164" s="11"/>
      <c r="PU164" s="11"/>
      <c r="PV164" s="11"/>
      <c r="PW164" s="11"/>
      <c r="PX164" s="11"/>
      <c r="PY164" s="11"/>
      <c r="PZ164" s="11"/>
      <c r="QA164" s="11"/>
      <c r="QB164" s="11"/>
      <c r="QC164" s="11"/>
      <c r="QD164" s="11"/>
      <c r="QE164" s="11"/>
      <c r="QF164" s="11"/>
      <c r="QG164" s="11"/>
      <c r="QH164" s="11"/>
      <c r="QI164" s="11"/>
      <c r="QJ164" s="11"/>
      <c r="QK164" s="11"/>
      <c r="QL164" s="11"/>
      <c r="QM164" s="11"/>
      <c r="QN164" s="11"/>
      <c r="QO164" s="11"/>
      <c r="QP164" s="11"/>
      <c r="QQ164" s="11"/>
      <c r="QR164" s="11"/>
      <c r="QS164" s="11"/>
      <c r="QT164" s="11"/>
      <c r="QU164" s="11"/>
      <c r="QV164" s="11"/>
      <c r="QW164" s="11"/>
      <c r="QX164" s="11"/>
      <c r="QY164" s="11"/>
      <c r="QZ164" s="11"/>
      <c r="RA164" s="11"/>
      <c r="RB164" s="11"/>
      <c r="RC164" s="11"/>
      <c r="RD164" s="11"/>
      <c r="RE164" s="11"/>
      <c r="RF164" s="11"/>
      <c r="RG164" s="11"/>
      <c r="RH164" s="11"/>
      <c r="RI164" s="11"/>
      <c r="RJ164" s="11"/>
      <c r="RK164" s="11"/>
      <c r="RL164" s="11"/>
      <c r="RM164" s="11"/>
      <c r="RN164" s="11"/>
      <c r="RO164" s="11"/>
      <c r="RP164" s="11"/>
      <c r="RQ164" s="11"/>
      <c r="RR164" s="11"/>
      <c r="RS164" s="11"/>
      <c r="RT164" s="11"/>
      <c r="RU164" s="11"/>
      <c r="RV164" s="11"/>
      <c r="RW164" s="11"/>
      <c r="RX164" s="11"/>
      <c r="RY164" s="11"/>
      <c r="RZ164" s="11"/>
      <c r="SA164" s="11"/>
      <c r="SB164" s="11"/>
      <c r="SC164" s="11"/>
      <c r="SD164" s="11"/>
      <c r="SE164" s="11"/>
      <c r="SF164" s="11"/>
      <c r="SG164" s="11"/>
      <c r="SH164" s="11"/>
      <c r="SI164" s="11"/>
      <c r="SJ164" s="11"/>
      <c r="SK164" s="11"/>
      <c r="SL164" s="11"/>
      <c r="SM164" s="11"/>
      <c r="SN164" s="11"/>
      <c r="SO164" s="11"/>
      <c r="SP164" s="11"/>
      <c r="SQ164" s="11"/>
      <c r="SR164" s="11"/>
      <c r="SS164" s="11"/>
      <c r="ST164" s="11"/>
      <c r="SU164" s="11"/>
      <c r="SV164" s="11"/>
      <c r="SW164" s="11"/>
      <c r="SX164" s="11"/>
      <c r="SY164" s="11"/>
      <c r="SZ164" s="11"/>
      <c r="TA164" s="11"/>
      <c r="TB164" s="11"/>
      <c r="TC164" s="11"/>
      <c r="TD164" s="11"/>
      <c r="TE164" s="11"/>
      <c r="TF164" s="11"/>
      <c r="TG164" s="11"/>
      <c r="TH164" s="11"/>
      <c r="TI164" s="11"/>
      <c r="TJ164" s="11"/>
      <c r="TK164" s="11"/>
      <c r="TL164" s="11"/>
      <c r="TM164" s="11"/>
      <c r="TN164" s="11"/>
      <c r="TO164" s="11"/>
      <c r="TP164" s="11"/>
      <c r="TQ164" s="11"/>
      <c r="TR164" s="11"/>
      <c r="TS164" s="11"/>
      <c r="TT164" s="11"/>
      <c r="TU164" s="11"/>
      <c r="TV164" s="11"/>
      <c r="TW164" s="11"/>
      <c r="TX164" s="11"/>
      <c r="TY164" s="11"/>
      <c r="TZ164" s="11"/>
      <c r="UA164" s="11"/>
      <c r="UB164" s="11"/>
      <c r="UC164" s="11"/>
      <c r="UD164" s="11"/>
      <c r="UE164" s="11"/>
      <c r="UF164" s="11"/>
      <c r="UG164" s="11"/>
      <c r="UH164" s="11"/>
      <c r="UI164" s="11"/>
      <c r="UJ164" s="11"/>
      <c r="UK164" s="11"/>
      <c r="UL164" s="11"/>
      <c r="UM164" s="11"/>
      <c r="UN164" s="11"/>
      <c r="UO164" s="11"/>
      <c r="UP164" s="11"/>
      <c r="UQ164" s="11"/>
      <c r="UR164" s="11"/>
      <c r="US164" s="11"/>
      <c r="UT164" s="11"/>
      <c r="UU164" s="11"/>
      <c r="UV164" s="11"/>
      <c r="UW164" s="11"/>
      <c r="UX164" s="11"/>
      <c r="UY164" s="11"/>
      <c r="UZ164" s="11"/>
      <c r="VA164" s="11"/>
      <c r="VB164" s="11"/>
      <c r="VC164" s="11"/>
      <c r="VD164" s="11"/>
      <c r="VE164" s="11"/>
      <c r="VF164" s="11"/>
      <c r="VG164" s="11"/>
      <c r="VH164" s="11"/>
      <c r="VI164" s="11"/>
      <c r="VJ164" s="11"/>
      <c r="VK164" s="11"/>
      <c r="VL164" s="11"/>
      <c r="VM164" s="11"/>
      <c r="VN164" s="11"/>
      <c r="VO164" s="11"/>
      <c r="VP164" s="11"/>
      <c r="VQ164" s="11"/>
      <c r="VR164" s="11"/>
      <c r="VS164" s="11"/>
      <c r="VT164" s="11"/>
      <c r="VU164" s="11"/>
      <c r="VV164" s="11"/>
      <c r="VW164" s="11"/>
      <c r="VX164" s="11"/>
      <c r="VY164" s="11"/>
      <c r="VZ164" s="11"/>
      <c r="WA164" s="11"/>
      <c r="WB164" s="11"/>
      <c r="WC164" s="11"/>
      <c r="WD164" s="11"/>
      <c r="WE164" s="11"/>
      <c r="WF164" s="11"/>
      <c r="WG164" s="11"/>
      <c r="WH164" s="11"/>
      <c r="WI164" s="11"/>
      <c r="WJ164" s="11"/>
      <c r="WK164" s="11"/>
      <c r="WL164" s="11"/>
      <c r="WM164" s="11"/>
      <c r="WN164" s="11"/>
      <c r="WO164" s="11"/>
      <c r="WP164" s="11"/>
      <c r="WQ164" s="11"/>
      <c r="WR164" s="11"/>
      <c r="WS164" s="11"/>
      <c r="WT164" s="11"/>
      <c r="WU164" s="11"/>
      <c r="WV164" s="11"/>
      <c r="WW164" s="11"/>
      <c r="WX164" s="11"/>
      <c r="WY164" s="11"/>
      <c r="WZ164" s="11"/>
      <c r="XA164" s="11"/>
      <c r="XB164" s="11"/>
      <c r="XC164" s="11"/>
      <c r="XD164" s="11"/>
      <c r="XE164" s="11"/>
      <c r="XF164" s="11"/>
      <c r="XG164" s="11"/>
      <c r="XH164" s="11"/>
      <c r="XI164" s="11"/>
      <c r="XJ164" s="11"/>
      <c r="XK164" s="11"/>
      <c r="XL164" s="11"/>
      <c r="XM164" s="11"/>
      <c r="XN164" s="11"/>
      <c r="XO164" s="11"/>
      <c r="XP164" s="11"/>
      <c r="XQ164" s="11"/>
      <c r="XR164" s="11"/>
      <c r="XS164" s="11"/>
      <c r="XT164" s="11"/>
      <c r="XU164" s="11"/>
      <c r="XV164" s="11"/>
      <c r="XW164" s="11"/>
      <c r="XX164" s="11"/>
      <c r="XY164" s="11"/>
      <c r="XZ164" s="11"/>
      <c r="YA164" s="11"/>
      <c r="YB164" s="11"/>
      <c r="YC164" s="11"/>
      <c r="YD164" s="11"/>
      <c r="YE164" s="11"/>
      <c r="YF164" s="11"/>
      <c r="YG164" s="11"/>
      <c r="YH164" s="11"/>
      <c r="YI164" s="11"/>
      <c r="YJ164" s="11"/>
      <c r="YK164" s="11"/>
      <c r="YL164" s="11"/>
      <c r="YM164" s="11"/>
      <c r="YN164" s="11"/>
      <c r="YO164" s="11"/>
      <c r="YP164" s="11"/>
      <c r="YQ164" s="11"/>
      <c r="YR164" s="11"/>
      <c r="YS164" s="11"/>
      <c r="YT164" s="11"/>
      <c r="YU164" s="11"/>
      <c r="YV164" s="11"/>
      <c r="YW164" s="11"/>
      <c r="YX164" s="11"/>
      <c r="YY164" s="11"/>
      <c r="YZ164" s="11"/>
      <c r="ZA164" s="11"/>
      <c r="ZB164" s="11"/>
      <c r="ZC164" s="11"/>
      <c r="ZD164" s="11"/>
      <c r="ZE164" s="11"/>
      <c r="ZF164" s="11"/>
      <c r="ZG164" s="11"/>
      <c r="ZH164" s="11"/>
      <c r="ZI164" s="11"/>
      <c r="ZJ164" s="11"/>
      <c r="ZK164" s="11"/>
      <c r="ZL164" s="11"/>
      <c r="ZM164" s="11"/>
      <c r="ZN164" s="11"/>
      <c r="ZO164" s="11"/>
      <c r="ZP164" s="11"/>
      <c r="ZQ164" s="11"/>
      <c r="ZR164" s="11"/>
      <c r="ZS164" s="11"/>
      <c r="ZT164" s="11"/>
      <c r="ZU164" s="11"/>
      <c r="ZV164" s="11"/>
      <c r="ZW164" s="11"/>
      <c r="ZX164" s="11"/>
      <c r="ZY164" s="11"/>
      <c r="ZZ164" s="11"/>
      <c r="AAA164" s="11"/>
      <c r="AAB164" s="11"/>
      <c r="AAC164" s="11"/>
      <c r="AAD164" s="11"/>
      <c r="AAE164" s="11"/>
      <c r="AAF164" s="11"/>
      <c r="AAG164" s="11"/>
      <c r="AAH164" s="11"/>
      <c r="AAI164" s="11"/>
      <c r="AAJ164" s="11"/>
      <c r="AAK164" s="11"/>
      <c r="AAL164" s="11"/>
      <c r="AAM164" s="11"/>
      <c r="AAN164" s="11"/>
      <c r="AAO164" s="11"/>
      <c r="AAP164" s="11"/>
      <c r="AAQ164" s="11"/>
      <c r="AAR164" s="11"/>
      <c r="AAS164" s="11"/>
      <c r="AAT164" s="11"/>
      <c r="AAU164" s="11"/>
      <c r="AAV164" s="11"/>
      <c r="AAW164" s="11"/>
      <c r="AAX164" s="11"/>
      <c r="AAY164" s="11"/>
      <c r="AAZ164" s="11"/>
      <c r="ABA164" s="11"/>
      <c r="ABB164" s="11"/>
      <c r="ABC164" s="11"/>
      <c r="ABD164" s="11"/>
      <c r="ABE164" s="11"/>
      <c r="ABF164" s="11"/>
      <c r="ABG164" s="11"/>
      <c r="ABH164" s="11"/>
      <c r="ABI164" s="11"/>
      <c r="ABJ164" s="11"/>
      <c r="ABK164" s="11"/>
      <c r="ABL164" s="11"/>
      <c r="ABM164" s="11"/>
      <c r="ABN164" s="11"/>
      <c r="ABO164" s="11"/>
      <c r="ABP164" s="11"/>
      <c r="ABQ164" s="11"/>
      <c r="ABR164" s="11"/>
      <c r="ABS164" s="11"/>
      <c r="ABT164" s="11"/>
      <c r="ABU164" s="11"/>
      <c r="ABV164" s="11"/>
      <c r="ABW164" s="11"/>
      <c r="ABX164" s="11"/>
      <c r="ABY164" s="11"/>
      <c r="ABZ164" s="11"/>
      <c r="ACA164" s="11"/>
      <c r="ACB164" s="11"/>
      <c r="ACC164" s="11"/>
      <c r="ACD164" s="11"/>
      <c r="ACE164" s="11"/>
      <c r="ACF164" s="11"/>
      <c r="ACG164" s="11"/>
      <c r="ACH164" s="11"/>
      <c r="ACI164" s="11"/>
      <c r="ACJ164" s="11"/>
      <c r="ACK164" s="11"/>
      <c r="ACL164" s="11"/>
      <c r="ACM164" s="11"/>
      <c r="ACN164" s="11"/>
      <c r="ACO164" s="11"/>
      <c r="ACP164" s="11"/>
      <c r="ACQ164" s="11"/>
      <c r="ACR164" s="11"/>
      <c r="ACS164" s="11"/>
      <c r="ACT164" s="11"/>
      <c r="ACU164" s="11"/>
      <c r="ACV164" s="11"/>
      <c r="ACW164" s="11"/>
      <c r="ACX164" s="11"/>
      <c r="ACY164" s="11"/>
      <c r="ACZ164" s="11"/>
      <c r="ADA164" s="11"/>
      <c r="ADB164" s="11"/>
      <c r="ADC164" s="11"/>
      <c r="ADD164" s="11"/>
      <c r="ADE164" s="11"/>
      <c r="ADF164" s="11"/>
      <c r="ADG164" s="11"/>
      <c r="ADH164" s="11"/>
      <c r="ADI164" s="11"/>
      <c r="ADJ164" s="11"/>
      <c r="ADK164" s="11"/>
      <c r="ADL164" s="11"/>
      <c r="ADM164" s="11"/>
      <c r="ADN164" s="11"/>
      <c r="ADO164" s="11"/>
      <c r="ADP164" s="11"/>
      <c r="ADQ164" s="11"/>
      <c r="ADR164" s="11"/>
      <c r="ADS164" s="11"/>
      <c r="ADT164" s="11"/>
      <c r="ADU164" s="11"/>
      <c r="ADV164" s="11"/>
      <c r="ADW164" s="11"/>
      <c r="ADX164" s="11"/>
      <c r="ADY164" s="11"/>
      <c r="ADZ164" s="11"/>
      <c r="AEA164" s="11"/>
      <c r="AEB164" s="11"/>
      <c r="AEC164" s="11"/>
      <c r="AED164" s="11"/>
      <c r="AEE164" s="11"/>
      <c r="AEF164" s="11"/>
      <c r="AEG164" s="11"/>
      <c r="AEH164" s="11"/>
      <c r="AEI164" s="11"/>
      <c r="AEJ164" s="11"/>
      <c r="AEK164" s="11"/>
      <c r="AEL164" s="11"/>
      <c r="AEM164" s="11"/>
      <c r="AEN164" s="11"/>
      <c r="AEO164" s="11"/>
      <c r="AEP164" s="11"/>
      <c r="AEQ164" s="11"/>
      <c r="AER164" s="11"/>
      <c r="AES164" s="11"/>
      <c r="AET164" s="11"/>
      <c r="AEU164" s="11"/>
      <c r="AEV164" s="11"/>
      <c r="AEW164" s="11"/>
      <c r="AEX164" s="11"/>
      <c r="AEY164" s="11"/>
      <c r="AEZ164" s="11"/>
      <c r="AFA164" s="11"/>
      <c r="AFB164" s="11"/>
      <c r="AFC164" s="11"/>
      <c r="AFD164" s="11"/>
      <c r="AFE164" s="11"/>
      <c r="AFF164" s="11"/>
      <c r="AFG164" s="11"/>
      <c r="AFH164" s="11"/>
      <c r="AFI164" s="11"/>
      <c r="AFJ164" s="11"/>
      <c r="AFK164" s="11"/>
      <c r="AFL164" s="11"/>
      <c r="AFM164" s="11"/>
      <c r="AFN164" s="11"/>
      <c r="AFO164" s="11"/>
      <c r="AFP164" s="11"/>
      <c r="AFQ164" s="11"/>
      <c r="AFR164" s="11"/>
      <c r="AFS164" s="11"/>
      <c r="AFT164" s="11"/>
      <c r="AFU164" s="11"/>
      <c r="AFV164" s="11"/>
      <c r="AFW164" s="11"/>
      <c r="AFX164" s="11"/>
      <c r="AFY164" s="11"/>
      <c r="AFZ164" s="11"/>
      <c r="AGA164" s="11"/>
      <c r="AGB164" s="11"/>
      <c r="AGC164" s="11"/>
      <c r="AGD164" s="11"/>
      <c r="AGE164" s="11"/>
      <c r="AGF164" s="11"/>
      <c r="AGG164" s="11"/>
      <c r="AGH164" s="11"/>
      <c r="AGI164" s="11"/>
      <c r="AGJ164" s="11"/>
      <c r="AGK164" s="11"/>
      <c r="AGL164" s="11"/>
      <c r="AGM164" s="11"/>
      <c r="AGN164" s="11"/>
      <c r="AGO164" s="11"/>
      <c r="AGP164" s="11"/>
      <c r="AGQ164" s="11"/>
      <c r="AGR164" s="11"/>
      <c r="AGS164" s="11"/>
      <c r="AGT164" s="11"/>
      <c r="AGU164" s="11"/>
      <c r="AGV164" s="11"/>
      <c r="AGW164" s="11"/>
      <c r="AGX164" s="11"/>
      <c r="AGY164" s="11"/>
      <c r="AGZ164" s="11"/>
      <c r="AHA164" s="11"/>
      <c r="AHB164" s="11"/>
      <c r="AHC164" s="11"/>
      <c r="AHD164" s="11"/>
      <c r="AHE164" s="11"/>
      <c r="AHF164" s="11"/>
      <c r="AHG164" s="11"/>
      <c r="AHH164" s="11"/>
      <c r="AHI164" s="11"/>
      <c r="AHJ164" s="11"/>
      <c r="AHK164" s="11"/>
      <c r="AHL164" s="11"/>
      <c r="AHM164" s="11"/>
      <c r="AHN164" s="11"/>
      <c r="AHO164" s="11"/>
      <c r="AHP164" s="11"/>
      <c r="AHQ164" s="11"/>
      <c r="AHR164" s="11"/>
      <c r="AHS164" s="11"/>
      <c r="AHT164" s="11"/>
      <c r="AHU164" s="11"/>
      <c r="AHV164" s="11"/>
      <c r="AHW164" s="11"/>
      <c r="AHX164" s="11"/>
      <c r="AHY164" s="11"/>
      <c r="AHZ164" s="11"/>
      <c r="AIA164" s="11"/>
      <c r="AIB164" s="11"/>
      <c r="AIC164" s="11"/>
      <c r="AID164" s="11"/>
      <c r="AIE164" s="11"/>
      <c r="AIF164" s="11"/>
      <c r="AIG164" s="11"/>
      <c r="AIH164" s="11"/>
      <c r="AII164" s="11"/>
      <c r="AIJ164" s="11"/>
      <c r="AIK164" s="11"/>
      <c r="AIL164" s="11"/>
      <c r="AIM164" s="11"/>
      <c r="AIN164" s="11"/>
      <c r="AIO164" s="11"/>
      <c r="AIP164" s="11"/>
      <c r="AIQ164" s="11"/>
      <c r="AIR164" s="11"/>
      <c r="AIS164" s="11"/>
      <c r="AIT164" s="11"/>
      <c r="AIU164" s="11"/>
      <c r="AIV164" s="11"/>
      <c r="AIW164" s="11"/>
      <c r="AIX164" s="11"/>
      <c r="AIY164" s="11"/>
      <c r="AIZ164" s="11"/>
      <c r="AJA164" s="11"/>
      <c r="AJB164" s="11"/>
      <c r="AJC164" s="11"/>
      <c r="AJD164" s="11"/>
      <c r="AJE164" s="11"/>
      <c r="AJF164" s="11"/>
      <c r="AJG164" s="11"/>
      <c r="AJH164" s="11"/>
      <c r="AJI164" s="11"/>
      <c r="AJJ164" s="11"/>
      <c r="AJK164" s="11"/>
      <c r="AJL164" s="11"/>
      <c r="AJM164" s="11"/>
      <c r="AJN164" s="11"/>
      <c r="AJO164" s="11"/>
      <c r="AJP164" s="11"/>
      <c r="AJQ164" s="11"/>
      <c r="AJR164" s="11"/>
      <c r="AJS164" s="11"/>
      <c r="AJT164" s="11"/>
      <c r="AJU164" s="11"/>
      <c r="AJV164" s="11"/>
      <c r="AJW164" s="11"/>
      <c r="AJX164" s="11"/>
      <c r="AJY164" s="11"/>
      <c r="AJZ164" s="11"/>
      <c r="AKA164" s="11"/>
      <c r="AKB164" s="11"/>
      <c r="AKC164" s="11"/>
      <c r="AKD164" s="11"/>
      <c r="AKE164" s="11"/>
      <c r="AKF164" s="11"/>
      <c r="AKG164" s="11"/>
      <c r="AKH164" s="11"/>
      <c r="AKI164" s="11"/>
      <c r="AKJ164" s="11"/>
      <c r="AKK164" s="11"/>
      <c r="AKL164" s="11"/>
      <c r="AKM164" s="11"/>
      <c r="AKN164" s="11"/>
      <c r="AKO164" s="11"/>
      <c r="AKP164" s="11"/>
      <c r="AKQ164" s="11"/>
      <c r="AKR164" s="11"/>
      <c r="AKS164" s="11"/>
      <c r="AKT164" s="11"/>
      <c r="AKU164" s="11"/>
      <c r="AKV164" s="11"/>
      <c r="AKW164" s="11"/>
      <c r="AKX164" s="11"/>
      <c r="AKY164" s="11"/>
      <c r="AKZ164" s="11"/>
      <c r="ALA164" s="11"/>
      <c r="ALB164" s="11"/>
      <c r="ALC164" s="11"/>
      <c r="ALD164" s="11"/>
      <c r="ALE164" s="11"/>
      <c r="ALF164" s="11"/>
      <c r="ALG164" s="11"/>
      <c r="ALH164" s="11"/>
      <c r="ALI164" s="11"/>
      <c r="ALJ164" s="11"/>
      <c r="ALK164" s="11"/>
      <c r="ALL164" s="11"/>
      <c r="ALM164" s="11"/>
      <c r="ALN164" s="11"/>
      <c r="ALO164" s="11"/>
      <c r="ALP164" s="11"/>
      <c r="ALQ164" s="11"/>
      <c r="ALR164" s="11"/>
      <c r="ALS164" s="11"/>
      <c r="ALT164" s="11"/>
      <c r="ALU164" s="11"/>
      <c r="ALV164" s="11"/>
      <c r="ALW164" s="11"/>
      <c r="ALX164" s="11"/>
      <c r="ALY164" s="11"/>
      <c r="ALZ164" s="11"/>
      <c r="AMA164" s="11"/>
      <c r="AMB164" s="11"/>
      <c r="AMC164" s="11"/>
      <c r="AMD164" s="11"/>
      <c r="AME164" s="11"/>
      <c r="AMF164" s="11"/>
      <c r="AMG164" s="11"/>
      <c r="AMH164" s="11"/>
      <c r="AMI164" s="11"/>
      <c r="AMJ164" s="11"/>
      <c r="AMK164" s="11"/>
      <c r="AML164" s="11"/>
      <c r="AMM164" s="11"/>
      <c r="AMN164" s="11"/>
      <c r="AMO164" s="11"/>
      <c r="AMP164" s="11"/>
      <c r="AMQ164" s="11"/>
      <c r="AMR164" s="11"/>
      <c r="AMS164" s="11"/>
      <c r="AMT164" s="11"/>
      <c r="AMU164" s="11"/>
      <c r="AMV164" s="11"/>
      <c r="AMW164" s="11"/>
      <c r="AMX164" s="11"/>
      <c r="AMY164" s="11"/>
      <c r="AMZ164" s="11"/>
      <c r="ANA164" s="11"/>
      <c r="ANB164" s="11"/>
      <c r="ANC164" s="11"/>
      <c r="AND164" s="11"/>
      <c r="ANE164" s="11"/>
      <c r="ANF164" s="11"/>
      <c r="ANG164" s="11"/>
      <c r="ANH164" s="11"/>
      <c r="ANI164" s="11"/>
      <c r="ANJ164" s="11"/>
      <c r="ANK164" s="11"/>
      <c r="ANL164" s="11"/>
      <c r="ANM164" s="11"/>
      <c r="ANN164" s="11"/>
      <c r="ANO164" s="11"/>
      <c r="ANP164" s="11"/>
      <c r="ANQ164" s="11"/>
      <c r="ANR164" s="11"/>
      <c r="ANS164" s="11"/>
      <c r="ANT164" s="11"/>
      <c r="ANU164" s="11"/>
      <c r="ANV164" s="11"/>
      <c r="ANW164" s="11"/>
      <c r="ANX164" s="11"/>
      <c r="ANY164" s="11"/>
      <c r="ANZ164" s="11"/>
      <c r="AOA164" s="11"/>
      <c r="AOB164" s="11"/>
      <c r="AOC164" s="11"/>
      <c r="AOD164" s="11"/>
      <c r="AOE164" s="11"/>
      <c r="AOF164" s="11"/>
      <c r="AOG164" s="11"/>
      <c r="AOH164" s="11"/>
      <c r="AOI164" s="11"/>
      <c r="AOJ164" s="11"/>
      <c r="AOK164" s="11"/>
      <c r="AOL164" s="11"/>
      <c r="AOM164" s="11"/>
      <c r="AON164" s="11"/>
      <c r="AOO164" s="11"/>
      <c r="AOP164" s="11"/>
      <c r="AOQ164" s="11"/>
      <c r="AOR164" s="11"/>
      <c r="AOS164" s="11"/>
      <c r="AOT164" s="11"/>
      <c r="AOU164" s="11"/>
      <c r="AOV164" s="11"/>
      <c r="AOW164" s="11"/>
      <c r="AOX164" s="11"/>
      <c r="AOY164" s="11"/>
      <c r="AOZ164" s="11"/>
      <c r="APA164" s="11"/>
      <c r="APB164" s="11"/>
      <c r="APC164" s="11"/>
      <c r="APD164" s="11"/>
      <c r="APE164" s="11"/>
      <c r="APF164" s="11"/>
      <c r="APG164" s="11"/>
      <c r="APH164" s="11"/>
      <c r="API164" s="11"/>
      <c r="APJ164" s="11"/>
      <c r="APK164" s="11"/>
      <c r="APL164" s="11"/>
      <c r="APM164" s="11"/>
      <c r="APN164" s="11"/>
      <c r="APO164" s="11"/>
      <c r="APP164" s="11"/>
      <c r="APQ164" s="11"/>
      <c r="APR164" s="11"/>
      <c r="APS164" s="11"/>
      <c r="APT164" s="11"/>
      <c r="APU164" s="11"/>
      <c r="APV164" s="11"/>
      <c r="APW164" s="11"/>
      <c r="APX164" s="11"/>
      <c r="APY164" s="11"/>
      <c r="APZ164" s="11"/>
      <c r="AQA164" s="11"/>
      <c r="AQB164" s="11"/>
      <c r="AQC164" s="11"/>
      <c r="AQD164" s="11"/>
      <c r="AQE164" s="11"/>
      <c r="AQF164" s="11"/>
      <c r="AQG164" s="11"/>
      <c r="AQH164" s="11"/>
      <c r="AQI164" s="11"/>
      <c r="AQJ164" s="11"/>
      <c r="AQK164" s="11"/>
      <c r="AQL164" s="11"/>
      <c r="AQM164" s="11"/>
      <c r="AQN164" s="11"/>
      <c r="AQO164" s="11"/>
      <c r="AQP164" s="11"/>
      <c r="AQQ164" s="11"/>
      <c r="AQR164" s="11"/>
      <c r="AQS164" s="11"/>
      <c r="AQT164" s="11"/>
      <c r="AQU164" s="11"/>
      <c r="AQV164" s="11"/>
      <c r="AQW164" s="11"/>
      <c r="AQX164" s="11"/>
      <c r="AQY164" s="11"/>
      <c r="AQZ164" s="11"/>
      <c r="ARA164" s="11"/>
      <c r="ARB164" s="11"/>
      <c r="ARC164" s="11"/>
      <c r="ARD164" s="11"/>
      <c r="ARE164" s="11"/>
      <c r="ARF164" s="11"/>
      <c r="ARG164" s="11"/>
      <c r="ARH164" s="11"/>
      <c r="ARI164" s="11"/>
      <c r="ARJ164" s="11"/>
      <c r="ARK164" s="11"/>
      <c r="ARL164" s="11"/>
      <c r="ARM164" s="11"/>
      <c r="ARN164" s="11"/>
      <c r="ARO164" s="11"/>
      <c r="ARP164" s="11"/>
      <c r="ARQ164" s="11"/>
      <c r="ARR164" s="11"/>
      <c r="ARS164" s="11"/>
      <c r="ART164" s="11"/>
      <c r="ARU164" s="11"/>
      <c r="ARV164" s="11"/>
      <c r="ARW164" s="11"/>
      <c r="ARX164" s="11"/>
      <c r="ARY164" s="11"/>
      <c r="ARZ164" s="11"/>
      <c r="ASA164" s="11"/>
      <c r="ASB164" s="11"/>
      <c r="ASC164" s="11"/>
      <c r="ASD164" s="11"/>
      <c r="ASE164" s="11"/>
      <c r="ASF164" s="11"/>
      <c r="ASG164" s="11"/>
      <c r="ASH164" s="11"/>
      <c r="ASI164" s="11"/>
      <c r="ASJ164" s="11"/>
      <c r="ASK164" s="11"/>
      <c r="ASL164" s="11"/>
      <c r="ASM164" s="11"/>
      <c r="ASN164" s="11"/>
      <c r="ASO164" s="11"/>
      <c r="ASP164" s="11"/>
      <c r="ASQ164" s="11"/>
      <c r="ASR164" s="11"/>
      <c r="ASS164" s="11"/>
      <c r="AST164" s="11"/>
      <c r="ASU164" s="11"/>
      <c r="ASV164" s="11"/>
      <c r="ASW164" s="11"/>
      <c r="ASX164" s="11"/>
      <c r="ASY164" s="11"/>
      <c r="ASZ164" s="11"/>
      <c r="ATA164" s="11"/>
      <c r="ATB164" s="11"/>
      <c r="ATC164" s="11"/>
      <c r="ATD164" s="11"/>
      <c r="ATE164" s="11"/>
      <c r="ATF164" s="11"/>
      <c r="ATG164" s="11"/>
      <c r="ATH164" s="11"/>
      <c r="ATI164" s="11"/>
      <c r="ATJ164" s="11"/>
      <c r="ATK164" s="11"/>
      <c r="ATL164" s="11"/>
      <c r="ATM164" s="11"/>
      <c r="ATN164" s="11"/>
      <c r="ATO164" s="11"/>
      <c r="ATP164" s="11"/>
      <c r="ATQ164" s="11"/>
      <c r="ATR164" s="11"/>
      <c r="ATS164" s="11"/>
      <c r="ATT164" s="11"/>
      <c r="ATU164" s="11"/>
      <c r="ATV164" s="11"/>
      <c r="ATW164" s="11"/>
      <c r="ATX164" s="11"/>
      <c r="ATY164" s="11"/>
      <c r="ATZ164" s="11"/>
      <c r="AUA164" s="11"/>
      <c r="AUB164" s="11"/>
      <c r="AUC164" s="11"/>
      <c r="AUD164" s="11"/>
      <c r="AUE164" s="11"/>
      <c r="AUF164" s="11"/>
      <c r="AUG164" s="11"/>
      <c r="AUH164" s="11"/>
      <c r="AUI164" s="11"/>
      <c r="AUJ164" s="11"/>
      <c r="AUK164" s="11"/>
      <c r="AUL164" s="11"/>
      <c r="AUM164" s="11"/>
      <c r="AUN164" s="11"/>
      <c r="AUO164" s="11"/>
      <c r="AUP164" s="11"/>
      <c r="AUQ164" s="11"/>
      <c r="AUR164" s="11"/>
      <c r="AUS164" s="11"/>
      <c r="AUT164" s="11"/>
      <c r="AUU164" s="11"/>
      <c r="AUV164" s="11"/>
      <c r="AUW164" s="11"/>
      <c r="AUX164" s="11"/>
      <c r="AUY164" s="11"/>
      <c r="AUZ164" s="11"/>
      <c r="AVA164" s="11"/>
      <c r="AVB164" s="11"/>
      <c r="AVC164" s="11"/>
      <c r="AVD164" s="11"/>
      <c r="AVE164" s="11"/>
      <c r="AVF164" s="11"/>
      <c r="AVG164" s="11"/>
      <c r="AVH164" s="11"/>
      <c r="AVI164" s="11"/>
      <c r="AVJ164" s="11"/>
      <c r="AVK164" s="11"/>
      <c r="AVL164" s="11"/>
      <c r="AVM164" s="11"/>
      <c r="AVN164" s="11"/>
      <c r="AVO164" s="11"/>
      <c r="AVP164" s="11"/>
      <c r="AVQ164" s="11"/>
      <c r="AVR164" s="11"/>
      <c r="AVS164" s="11"/>
      <c r="AVT164" s="11"/>
      <c r="AVU164" s="11"/>
      <c r="AVV164" s="11"/>
      <c r="AVW164" s="11"/>
      <c r="AVX164" s="11"/>
      <c r="AVY164" s="11"/>
      <c r="AVZ164" s="11"/>
      <c r="AWA164" s="11"/>
      <c r="AWB164" s="11"/>
      <c r="AWC164" s="11"/>
      <c r="AWD164" s="11"/>
      <c r="AWE164" s="11"/>
      <c r="AWF164" s="11"/>
      <c r="AWG164" s="11"/>
      <c r="AWH164" s="11"/>
      <c r="AWI164" s="11"/>
      <c r="AWJ164" s="11"/>
      <c r="AWK164" s="11"/>
      <c r="AWL164" s="11"/>
      <c r="AWM164" s="11"/>
      <c r="AWN164" s="11"/>
      <c r="AWO164" s="11"/>
      <c r="AWP164" s="11"/>
      <c r="AWQ164" s="11"/>
      <c r="AWR164" s="11"/>
      <c r="AWS164" s="11"/>
      <c r="AWT164" s="11"/>
      <c r="AWU164" s="11"/>
      <c r="AWV164" s="11"/>
      <c r="AWW164" s="11"/>
      <c r="AWX164" s="11"/>
      <c r="AWY164" s="11"/>
      <c r="AWZ164" s="11"/>
      <c r="AXA164" s="11"/>
      <c r="AXB164" s="11"/>
      <c r="AXC164" s="11"/>
      <c r="AXD164" s="11"/>
      <c r="AXE164" s="11"/>
      <c r="AXF164" s="11"/>
      <c r="AXG164" s="11"/>
      <c r="AXH164" s="11"/>
      <c r="AXI164" s="11"/>
      <c r="AXJ164" s="11"/>
      <c r="AXK164" s="11"/>
      <c r="AXL164" s="11"/>
      <c r="AXM164" s="11"/>
      <c r="AXN164" s="11"/>
      <c r="AXO164" s="11"/>
      <c r="AXP164" s="11"/>
      <c r="AXQ164" s="11"/>
      <c r="AXR164" s="11"/>
      <c r="AXS164" s="11"/>
      <c r="AXT164" s="11"/>
      <c r="AXU164" s="11"/>
      <c r="AXV164" s="11"/>
      <c r="AXW164" s="11"/>
      <c r="AXX164" s="11"/>
      <c r="AXY164" s="11"/>
      <c r="AXZ164" s="11"/>
      <c r="AYA164" s="11"/>
      <c r="AYB164" s="11"/>
      <c r="AYC164" s="11"/>
      <c r="AYD164" s="11"/>
      <c r="AYE164" s="11"/>
      <c r="AYF164" s="11"/>
      <c r="AYG164" s="11"/>
      <c r="AYH164" s="11"/>
      <c r="AYI164" s="11"/>
      <c r="AYJ164" s="11"/>
      <c r="AYK164" s="11"/>
      <c r="AYL164" s="11"/>
      <c r="AYM164" s="11"/>
      <c r="AYN164" s="11"/>
      <c r="AYO164" s="11"/>
      <c r="AYP164" s="11"/>
      <c r="AYQ164" s="11"/>
      <c r="AYR164" s="11"/>
      <c r="AYS164" s="11"/>
      <c r="AYT164" s="11"/>
      <c r="AYU164" s="11"/>
      <c r="AYV164" s="11"/>
      <c r="AYW164" s="11"/>
      <c r="AYX164" s="11"/>
      <c r="AYY164" s="11"/>
      <c r="AYZ164" s="11"/>
      <c r="AZA164" s="11"/>
      <c r="AZB164" s="11"/>
      <c r="AZC164" s="11"/>
      <c r="AZD164" s="11"/>
      <c r="AZE164" s="11"/>
      <c r="AZF164" s="11"/>
      <c r="AZG164" s="11"/>
      <c r="AZH164" s="11"/>
      <c r="AZI164" s="11"/>
      <c r="AZJ164" s="11"/>
      <c r="AZK164" s="11"/>
      <c r="AZL164" s="11"/>
      <c r="AZM164" s="11"/>
      <c r="AZN164" s="11"/>
      <c r="AZO164" s="11"/>
      <c r="AZP164" s="11"/>
      <c r="AZQ164" s="11"/>
      <c r="AZR164" s="11"/>
      <c r="AZS164" s="11"/>
      <c r="AZT164" s="11"/>
      <c r="AZU164" s="11"/>
      <c r="AZV164" s="11"/>
      <c r="AZW164" s="11"/>
      <c r="AZX164" s="11"/>
      <c r="AZY164" s="11"/>
      <c r="AZZ164" s="11"/>
      <c r="BAA164" s="11"/>
      <c r="BAB164" s="11"/>
      <c r="BAC164" s="11"/>
      <c r="BAD164" s="11"/>
      <c r="BAE164" s="11"/>
      <c r="BAF164" s="11"/>
      <c r="BAG164" s="11"/>
      <c r="BAH164" s="11"/>
      <c r="BAI164" s="11"/>
      <c r="BAJ164" s="11"/>
      <c r="BAK164" s="11"/>
      <c r="BAL164" s="11"/>
      <c r="BAM164" s="11"/>
      <c r="BAN164" s="11"/>
      <c r="BAO164" s="11"/>
      <c r="BAP164" s="11"/>
      <c r="BAQ164" s="11"/>
      <c r="BAR164" s="11"/>
      <c r="BAS164" s="11"/>
      <c r="BAT164" s="11"/>
      <c r="BAU164" s="11"/>
      <c r="BAV164" s="11"/>
      <c r="BAW164" s="11"/>
      <c r="BAX164" s="11"/>
      <c r="BAY164" s="11"/>
      <c r="BAZ164" s="11"/>
      <c r="BBA164" s="11"/>
      <c r="BBB164" s="11"/>
      <c r="BBC164" s="11"/>
      <c r="BBD164" s="11"/>
      <c r="BBE164" s="11"/>
      <c r="BBF164" s="11"/>
      <c r="BBG164" s="11"/>
      <c r="BBH164" s="11"/>
      <c r="BBI164" s="11"/>
      <c r="BBJ164" s="11"/>
      <c r="BBK164" s="11"/>
      <c r="BBL164" s="11"/>
      <c r="BBM164" s="11"/>
      <c r="BBN164" s="11"/>
      <c r="BBO164" s="11"/>
      <c r="BBP164" s="11"/>
      <c r="BBQ164" s="11"/>
      <c r="BBR164" s="11"/>
      <c r="BBS164" s="11"/>
      <c r="BBT164" s="11"/>
      <c r="BBU164" s="11"/>
      <c r="BBV164" s="11"/>
      <c r="BBW164" s="11"/>
      <c r="BBX164" s="11"/>
      <c r="BBY164" s="11"/>
      <c r="BBZ164" s="11"/>
      <c r="BCA164" s="11"/>
      <c r="BCB164" s="11"/>
      <c r="BCC164" s="11"/>
      <c r="BCD164" s="11"/>
      <c r="BCE164" s="11"/>
      <c r="BCF164" s="11"/>
      <c r="BCG164" s="11"/>
      <c r="BCH164" s="11"/>
      <c r="BCI164" s="11"/>
      <c r="BCJ164" s="11"/>
      <c r="BCK164" s="11"/>
      <c r="BCL164" s="11"/>
      <c r="BCM164" s="11"/>
      <c r="BCN164" s="11"/>
      <c r="BCO164" s="11"/>
      <c r="BCP164" s="11"/>
      <c r="BCQ164" s="11"/>
      <c r="BCR164" s="11"/>
      <c r="BCS164" s="11"/>
      <c r="BCT164" s="11"/>
      <c r="BCU164" s="11"/>
      <c r="BCV164" s="11"/>
      <c r="BCW164" s="11"/>
      <c r="BCX164" s="11"/>
      <c r="BCY164" s="11"/>
      <c r="BCZ164" s="11"/>
      <c r="BDA164" s="11"/>
      <c r="BDB164" s="11"/>
      <c r="BDC164" s="11"/>
      <c r="BDD164" s="11"/>
      <c r="BDE164" s="11"/>
      <c r="BDF164" s="11"/>
      <c r="BDG164" s="11"/>
      <c r="BDH164" s="11"/>
      <c r="BDI164" s="11"/>
      <c r="BDJ164" s="11"/>
      <c r="BDK164" s="11"/>
      <c r="BDL164" s="11"/>
      <c r="BDM164" s="11"/>
      <c r="BDN164" s="11"/>
      <c r="BDO164" s="11"/>
      <c r="BDP164" s="11"/>
      <c r="BDQ164" s="11"/>
      <c r="BDR164" s="11"/>
      <c r="BDS164" s="11"/>
      <c r="BDT164" s="11"/>
      <c r="BDU164" s="11"/>
      <c r="BDV164" s="11"/>
      <c r="BDW164" s="11"/>
      <c r="BDX164" s="11"/>
      <c r="BDY164" s="11"/>
      <c r="BDZ164" s="11"/>
      <c r="BEA164" s="11"/>
      <c r="BEB164" s="11"/>
      <c r="BEC164" s="11"/>
      <c r="BED164" s="11"/>
      <c r="BEE164" s="11"/>
      <c r="BEF164" s="11"/>
      <c r="BEG164" s="11"/>
      <c r="BEH164" s="11"/>
      <c r="BEI164" s="11"/>
      <c r="BEJ164" s="11"/>
      <c r="BEK164" s="11"/>
      <c r="BEL164" s="11"/>
      <c r="BEM164" s="11"/>
      <c r="BEN164" s="11"/>
      <c r="BEO164" s="11"/>
      <c r="BEP164" s="11"/>
      <c r="BEQ164" s="11"/>
      <c r="BER164" s="11"/>
      <c r="BES164" s="11"/>
      <c r="BET164" s="11"/>
      <c r="BEU164" s="11"/>
      <c r="BEV164" s="11"/>
      <c r="BEW164" s="11"/>
      <c r="BEX164" s="11"/>
      <c r="BEY164" s="11"/>
      <c r="BEZ164" s="11"/>
      <c r="BFA164" s="11"/>
      <c r="BFB164" s="11"/>
      <c r="BFC164" s="11"/>
      <c r="BFD164" s="11"/>
      <c r="BFE164" s="11"/>
      <c r="BFF164" s="11"/>
      <c r="BFG164" s="11"/>
      <c r="BFH164" s="11"/>
      <c r="BFI164" s="11"/>
      <c r="BFJ164" s="11"/>
      <c r="BFK164" s="11"/>
      <c r="BFL164" s="11"/>
      <c r="BFM164" s="11"/>
      <c r="BFN164" s="11"/>
      <c r="BFO164" s="11"/>
      <c r="BFP164" s="11"/>
      <c r="BFQ164" s="11"/>
      <c r="BFR164" s="11"/>
      <c r="BFS164" s="11"/>
      <c r="BFT164" s="11"/>
      <c r="BFU164" s="11"/>
      <c r="BFV164" s="11"/>
      <c r="BFW164" s="11"/>
      <c r="BFX164" s="11"/>
      <c r="BFY164" s="11"/>
      <c r="BFZ164" s="11"/>
      <c r="BGA164" s="11"/>
      <c r="BGB164" s="11"/>
      <c r="BGC164" s="11"/>
      <c r="BGD164" s="11"/>
      <c r="BGE164" s="11"/>
      <c r="BGF164" s="11"/>
      <c r="BGG164" s="11"/>
      <c r="BGH164" s="11"/>
      <c r="BGI164" s="11"/>
      <c r="BGJ164" s="11"/>
      <c r="BGK164" s="11"/>
      <c r="BGL164" s="11"/>
      <c r="BGM164" s="11"/>
      <c r="BGN164" s="11"/>
      <c r="BGO164" s="11"/>
      <c r="BGP164" s="11"/>
      <c r="BGQ164" s="11"/>
      <c r="BGR164" s="11"/>
      <c r="BGS164" s="11"/>
      <c r="BGT164" s="11"/>
      <c r="BGU164" s="11"/>
      <c r="BGV164" s="11"/>
      <c r="BGW164" s="11"/>
      <c r="BGX164" s="11"/>
      <c r="BGY164" s="11"/>
      <c r="BGZ164" s="11"/>
      <c r="BHA164" s="11"/>
      <c r="BHB164" s="11"/>
      <c r="BHC164" s="11"/>
      <c r="BHD164" s="11"/>
      <c r="BHE164" s="11"/>
      <c r="BHF164" s="11"/>
      <c r="BHG164" s="11"/>
      <c r="BHH164" s="11"/>
      <c r="BHI164" s="11"/>
      <c r="BHJ164" s="11"/>
      <c r="BHK164" s="11"/>
      <c r="BHL164" s="11"/>
      <c r="BHM164" s="11"/>
      <c r="BHN164" s="11"/>
      <c r="BHO164" s="11"/>
      <c r="BHP164" s="11"/>
      <c r="BHQ164" s="11"/>
      <c r="BHR164" s="11"/>
      <c r="BHS164" s="11"/>
      <c r="BHT164" s="11"/>
      <c r="BHU164" s="11"/>
      <c r="BHV164" s="11"/>
      <c r="BHW164" s="11"/>
      <c r="BHX164" s="11"/>
      <c r="BHY164" s="11"/>
      <c r="BHZ164" s="11"/>
      <c r="BIA164" s="11"/>
      <c r="BIB164" s="11"/>
      <c r="BIC164" s="11"/>
    </row>
    <row r="165" spans="1:1589" s="11" customFormat="1" ht="32.25" customHeight="1">
      <c r="A165" s="153" t="s">
        <v>149</v>
      </c>
      <c r="B165" s="50"/>
      <c r="C165" s="317"/>
      <c r="D165" s="318"/>
      <c r="E165" s="197">
        <v>42736</v>
      </c>
      <c r="F165" s="197">
        <v>43100</v>
      </c>
      <c r="G165" s="93" t="s">
        <v>220</v>
      </c>
      <c r="H165" s="121"/>
      <c r="I165" s="121"/>
      <c r="J165" s="121">
        <v>1675212</v>
      </c>
      <c r="K165" s="104"/>
      <c r="L165" s="115"/>
      <c r="M165" s="104"/>
      <c r="N165" s="121">
        <v>1675212</v>
      </c>
      <c r="O165" s="115"/>
      <c r="P165" s="115"/>
      <c r="Q165" s="104"/>
      <c r="R165" s="121">
        <v>1675212</v>
      </c>
      <c r="S165" s="115"/>
      <c r="T165" s="145">
        <f>I165-Q165</f>
        <v>0</v>
      </c>
      <c r="U165" s="145">
        <f>J165-R165</f>
        <v>0</v>
      </c>
    </row>
    <row r="166" spans="1:1589" s="22" customFormat="1" ht="33" customHeight="1">
      <c r="A166" s="168" t="s">
        <v>270</v>
      </c>
      <c r="B166" s="49">
        <v>4910100</v>
      </c>
      <c r="C166" s="317"/>
      <c r="D166" s="318"/>
      <c r="E166" s="197">
        <v>43101</v>
      </c>
      <c r="F166" s="197">
        <v>43465</v>
      </c>
      <c r="G166" s="93" t="s">
        <v>115</v>
      </c>
      <c r="H166" s="119"/>
      <c r="I166" s="115"/>
      <c r="J166" s="121">
        <v>1827500</v>
      </c>
      <c r="K166" s="117"/>
      <c r="L166" s="115"/>
      <c r="M166" s="117"/>
      <c r="N166" s="121">
        <v>1827500</v>
      </c>
      <c r="O166" s="115"/>
      <c r="P166" s="115"/>
      <c r="Q166" s="115"/>
      <c r="R166" s="121">
        <v>1827500</v>
      </c>
      <c r="S166" s="115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1"/>
      <c r="IS166" s="11"/>
      <c r="IT166" s="11"/>
      <c r="IU166" s="11"/>
      <c r="IV166" s="11"/>
      <c r="IW166" s="11"/>
      <c r="IX166" s="11"/>
      <c r="IY166" s="11"/>
      <c r="IZ166" s="11"/>
      <c r="JA166" s="11"/>
      <c r="JB166" s="11"/>
      <c r="JC166" s="11"/>
      <c r="JD166" s="11"/>
      <c r="JE166" s="11"/>
      <c r="JF166" s="11"/>
      <c r="JG166" s="11"/>
      <c r="JH166" s="11"/>
      <c r="JI166" s="11"/>
      <c r="JJ166" s="11"/>
      <c r="JK166" s="11"/>
      <c r="JL166" s="11"/>
      <c r="JM166" s="11"/>
      <c r="JN166" s="11"/>
      <c r="JO166" s="11"/>
      <c r="JP166" s="11"/>
      <c r="JQ166" s="11"/>
      <c r="JR166" s="11"/>
      <c r="JS166" s="11"/>
      <c r="JT166" s="11"/>
      <c r="JU166" s="11"/>
      <c r="JV166" s="11"/>
      <c r="JW166" s="11"/>
      <c r="JX166" s="11"/>
      <c r="JY166" s="11"/>
      <c r="JZ166" s="11"/>
      <c r="KA166" s="11"/>
      <c r="KB166" s="11"/>
      <c r="KC166" s="11"/>
      <c r="KD166" s="11"/>
      <c r="KE166" s="11"/>
      <c r="KF166" s="11"/>
      <c r="KG166" s="11"/>
      <c r="KH166" s="11"/>
      <c r="KI166" s="11"/>
      <c r="KJ166" s="11"/>
      <c r="KK166" s="11"/>
      <c r="KL166" s="11"/>
      <c r="KM166" s="11"/>
      <c r="KN166" s="11"/>
      <c r="KO166" s="11"/>
      <c r="KP166" s="11"/>
      <c r="KQ166" s="11"/>
      <c r="KR166" s="11"/>
      <c r="KS166" s="11"/>
      <c r="KT166" s="11"/>
      <c r="KU166" s="11"/>
      <c r="KV166" s="11"/>
      <c r="KW166" s="11"/>
      <c r="KX166" s="11"/>
      <c r="KY166" s="11"/>
      <c r="KZ166" s="11"/>
      <c r="LA166" s="11"/>
      <c r="LB166" s="11"/>
      <c r="LC166" s="11"/>
      <c r="LD166" s="11"/>
      <c r="LE166" s="11"/>
      <c r="LF166" s="11"/>
      <c r="LG166" s="11"/>
      <c r="LH166" s="11"/>
      <c r="LI166" s="11"/>
      <c r="LJ166" s="11"/>
      <c r="LK166" s="11"/>
      <c r="LL166" s="11"/>
      <c r="LM166" s="11"/>
      <c r="LN166" s="11"/>
      <c r="LO166" s="11"/>
      <c r="LP166" s="11"/>
      <c r="LQ166" s="11"/>
      <c r="LR166" s="11"/>
      <c r="LS166" s="11"/>
      <c r="LT166" s="11"/>
      <c r="LU166" s="11"/>
      <c r="LV166" s="11"/>
      <c r="LW166" s="11"/>
      <c r="LX166" s="11"/>
      <c r="LY166" s="11"/>
      <c r="LZ166" s="11"/>
      <c r="MA166" s="11"/>
      <c r="MB166" s="11"/>
      <c r="MC166" s="11"/>
      <c r="MD166" s="11"/>
      <c r="ME166" s="11"/>
      <c r="MF166" s="11"/>
      <c r="MG166" s="11"/>
      <c r="MH166" s="11"/>
      <c r="MI166" s="11"/>
      <c r="MJ166" s="11"/>
      <c r="MK166" s="11"/>
      <c r="ML166" s="11"/>
      <c r="MM166" s="11"/>
      <c r="MN166" s="11"/>
      <c r="MO166" s="11"/>
      <c r="MP166" s="11"/>
      <c r="MQ166" s="11"/>
      <c r="MR166" s="11"/>
      <c r="MS166" s="11"/>
      <c r="MT166" s="11"/>
      <c r="MU166" s="11"/>
      <c r="MV166" s="11"/>
      <c r="MW166" s="11"/>
      <c r="MX166" s="11"/>
      <c r="MY166" s="11"/>
      <c r="MZ166" s="11"/>
      <c r="NA166" s="11"/>
      <c r="NB166" s="11"/>
      <c r="NC166" s="11"/>
      <c r="ND166" s="11"/>
      <c r="NE166" s="11"/>
      <c r="NF166" s="11"/>
      <c r="NG166" s="11"/>
      <c r="NH166" s="11"/>
      <c r="NI166" s="11"/>
      <c r="NJ166" s="11"/>
      <c r="NK166" s="11"/>
      <c r="NL166" s="11"/>
      <c r="NM166" s="11"/>
      <c r="NN166" s="11"/>
      <c r="NO166" s="11"/>
      <c r="NP166" s="11"/>
      <c r="NQ166" s="11"/>
      <c r="NR166" s="11"/>
      <c r="NS166" s="11"/>
      <c r="NT166" s="11"/>
      <c r="NU166" s="11"/>
      <c r="NV166" s="11"/>
      <c r="NW166" s="11"/>
      <c r="NX166" s="11"/>
      <c r="NY166" s="11"/>
      <c r="NZ166" s="11"/>
      <c r="OA166" s="11"/>
      <c r="OB166" s="11"/>
      <c r="OC166" s="11"/>
      <c r="OD166" s="11"/>
      <c r="OE166" s="11"/>
      <c r="OF166" s="11"/>
      <c r="OG166" s="11"/>
      <c r="OH166" s="11"/>
      <c r="OI166" s="11"/>
      <c r="OJ166" s="11"/>
      <c r="OK166" s="11"/>
      <c r="OL166" s="11"/>
      <c r="OM166" s="11"/>
      <c r="ON166" s="11"/>
      <c r="OO166" s="11"/>
      <c r="OP166" s="11"/>
      <c r="OQ166" s="11"/>
      <c r="OR166" s="11"/>
      <c r="OS166" s="11"/>
      <c r="OT166" s="11"/>
      <c r="OU166" s="11"/>
      <c r="OV166" s="11"/>
      <c r="OW166" s="11"/>
      <c r="OX166" s="11"/>
      <c r="OY166" s="11"/>
      <c r="OZ166" s="11"/>
      <c r="PA166" s="11"/>
      <c r="PB166" s="11"/>
      <c r="PC166" s="11"/>
      <c r="PD166" s="11"/>
      <c r="PE166" s="11"/>
      <c r="PF166" s="11"/>
      <c r="PG166" s="11"/>
      <c r="PH166" s="11"/>
      <c r="PI166" s="11"/>
      <c r="PJ166" s="11"/>
      <c r="PK166" s="11"/>
      <c r="PL166" s="11"/>
      <c r="PM166" s="11"/>
      <c r="PN166" s="11"/>
      <c r="PO166" s="11"/>
      <c r="PP166" s="11"/>
      <c r="PQ166" s="11"/>
      <c r="PR166" s="11"/>
      <c r="PS166" s="11"/>
      <c r="PT166" s="11"/>
      <c r="PU166" s="11"/>
      <c r="PV166" s="11"/>
      <c r="PW166" s="11"/>
      <c r="PX166" s="11"/>
      <c r="PY166" s="11"/>
      <c r="PZ166" s="11"/>
      <c r="QA166" s="11"/>
      <c r="QB166" s="11"/>
      <c r="QC166" s="11"/>
      <c r="QD166" s="11"/>
      <c r="QE166" s="11"/>
      <c r="QF166" s="11"/>
      <c r="QG166" s="11"/>
      <c r="QH166" s="11"/>
      <c r="QI166" s="11"/>
      <c r="QJ166" s="11"/>
      <c r="QK166" s="11"/>
      <c r="QL166" s="11"/>
      <c r="QM166" s="11"/>
      <c r="QN166" s="11"/>
      <c r="QO166" s="11"/>
      <c r="QP166" s="11"/>
      <c r="QQ166" s="11"/>
      <c r="QR166" s="11"/>
      <c r="QS166" s="11"/>
      <c r="QT166" s="11"/>
      <c r="QU166" s="11"/>
      <c r="QV166" s="11"/>
      <c r="QW166" s="11"/>
      <c r="QX166" s="11"/>
      <c r="QY166" s="11"/>
      <c r="QZ166" s="11"/>
      <c r="RA166" s="11"/>
      <c r="RB166" s="11"/>
      <c r="RC166" s="11"/>
      <c r="RD166" s="11"/>
      <c r="RE166" s="11"/>
      <c r="RF166" s="11"/>
      <c r="RG166" s="11"/>
      <c r="RH166" s="11"/>
      <c r="RI166" s="11"/>
      <c r="RJ166" s="11"/>
      <c r="RK166" s="11"/>
      <c r="RL166" s="11"/>
      <c r="RM166" s="11"/>
      <c r="RN166" s="11"/>
      <c r="RO166" s="11"/>
      <c r="RP166" s="11"/>
      <c r="RQ166" s="11"/>
      <c r="RR166" s="11"/>
      <c r="RS166" s="11"/>
      <c r="RT166" s="11"/>
      <c r="RU166" s="11"/>
      <c r="RV166" s="11"/>
      <c r="RW166" s="11"/>
      <c r="RX166" s="11"/>
      <c r="RY166" s="11"/>
      <c r="RZ166" s="11"/>
      <c r="SA166" s="11"/>
      <c r="SB166" s="11"/>
      <c r="SC166" s="11"/>
      <c r="SD166" s="11"/>
      <c r="SE166" s="11"/>
      <c r="SF166" s="11"/>
      <c r="SG166" s="11"/>
      <c r="SH166" s="11"/>
      <c r="SI166" s="11"/>
      <c r="SJ166" s="11"/>
      <c r="SK166" s="11"/>
      <c r="SL166" s="11"/>
      <c r="SM166" s="11"/>
      <c r="SN166" s="11"/>
      <c r="SO166" s="11"/>
      <c r="SP166" s="11"/>
      <c r="SQ166" s="11"/>
      <c r="SR166" s="11"/>
      <c r="SS166" s="11"/>
      <c r="ST166" s="11"/>
      <c r="SU166" s="11"/>
      <c r="SV166" s="11"/>
      <c r="SW166" s="11"/>
      <c r="SX166" s="11"/>
      <c r="SY166" s="11"/>
      <c r="SZ166" s="11"/>
      <c r="TA166" s="11"/>
      <c r="TB166" s="11"/>
      <c r="TC166" s="11"/>
      <c r="TD166" s="11"/>
      <c r="TE166" s="11"/>
      <c r="TF166" s="11"/>
      <c r="TG166" s="11"/>
      <c r="TH166" s="11"/>
      <c r="TI166" s="11"/>
      <c r="TJ166" s="11"/>
      <c r="TK166" s="11"/>
      <c r="TL166" s="11"/>
      <c r="TM166" s="11"/>
      <c r="TN166" s="11"/>
      <c r="TO166" s="11"/>
      <c r="TP166" s="11"/>
      <c r="TQ166" s="11"/>
      <c r="TR166" s="11"/>
      <c r="TS166" s="11"/>
      <c r="TT166" s="11"/>
      <c r="TU166" s="11"/>
      <c r="TV166" s="11"/>
      <c r="TW166" s="11"/>
      <c r="TX166" s="11"/>
      <c r="TY166" s="11"/>
      <c r="TZ166" s="11"/>
      <c r="UA166" s="11"/>
      <c r="UB166" s="11"/>
      <c r="UC166" s="11"/>
      <c r="UD166" s="11"/>
      <c r="UE166" s="11"/>
      <c r="UF166" s="11"/>
      <c r="UG166" s="11"/>
      <c r="UH166" s="11"/>
      <c r="UI166" s="11"/>
      <c r="UJ166" s="11"/>
      <c r="UK166" s="11"/>
      <c r="UL166" s="11"/>
      <c r="UM166" s="11"/>
      <c r="UN166" s="11"/>
      <c r="UO166" s="11"/>
      <c r="UP166" s="11"/>
      <c r="UQ166" s="11"/>
      <c r="UR166" s="11"/>
      <c r="US166" s="11"/>
      <c r="UT166" s="11"/>
      <c r="UU166" s="11"/>
      <c r="UV166" s="11"/>
      <c r="UW166" s="11"/>
      <c r="UX166" s="11"/>
      <c r="UY166" s="11"/>
      <c r="UZ166" s="11"/>
      <c r="VA166" s="11"/>
      <c r="VB166" s="11"/>
      <c r="VC166" s="11"/>
      <c r="VD166" s="11"/>
      <c r="VE166" s="11"/>
      <c r="VF166" s="11"/>
      <c r="VG166" s="11"/>
      <c r="VH166" s="11"/>
      <c r="VI166" s="11"/>
      <c r="VJ166" s="11"/>
      <c r="VK166" s="11"/>
      <c r="VL166" s="11"/>
      <c r="VM166" s="11"/>
      <c r="VN166" s="11"/>
      <c r="VO166" s="11"/>
      <c r="VP166" s="11"/>
      <c r="VQ166" s="11"/>
      <c r="VR166" s="11"/>
      <c r="VS166" s="11"/>
      <c r="VT166" s="11"/>
      <c r="VU166" s="11"/>
      <c r="VV166" s="11"/>
      <c r="VW166" s="11"/>
      <c r="VX166" s="11"/>
      <c r="VY166" s="11"/>
      <c r="VZ166" s="11"/>
      <c r="WA166" s="11"/>
      <c r="WB166" s="11"/>
      <c r="WC166" s="11"/>
      <c r="WD166" s="11"/>
      <c r="WE166" s="11"/>
      <c r="WF166" s="11"/>
      <c r="WG166" s="11"/>
      <c r="WH166" s="11"/>
      <c r="WI166" s="11"/>
      <c r="WJ166" s="11"/>
      <c r="WK166" s="11"/>
      <c r="WL166" s="11"/>
      <c r="WM166" s="11"/>
      <c r="WN166" s="11"/>
      <c r="WO166" s="11"/>
      <c r="WP166" s="11"/>
      <c r="WQ166" s="11"/>
      <c r="WR166" s="11"/>
      <c r="WS166" s="11"/>
      <c r="WT166" s="11"/>
      <c r="WU166" s="11"/>
      <c r="WV166" s="11"/>
      <c r="WW166" s="11"/>
      <c r="WX166" s="11"/>
      <c r="WY166" s="11"/>
      <c r="WZ166" s="11"/>
      <c r="XA166" s="11"/>
      <c r="XB166" s="11"/>
      <c r="XC166" s="11"/>
      <c r="XD166" s="11"/>
      <c r="XE166" s="11"/>
      <c r="XF166" s="11"/>
      <c r="XG166" s="11"/>
      <c r="XH166" s="11"/>
      <c r="XI166" s="11"/>
      <c r="XJ166" s="11"/>
      <c r="XK166" s="11"/>
      <c r="XL166" s="11"/>
      <c r="XM166" s="11"/>
      <c r="XN166" s="11"/>
      <c r="XO166" s="11"/>
      <c r="XP166" s="11"/>
      <c r="XQ166" s="11"/>
      <c r="XR166" s="11"/>
      <c r="XS166" s="11"/>
      <c r="XT166" s="11"/>
      <c r="XU166" s="11"/>
      <c r="XV166" s="11"/>
      <c r="XW166" s="11"/>
      <c r="XX166" s="11"/>
      <c r="XY166" s="11"/>
      <c r="XZ166" s="11"/>
      <c r="YA166" s="11"/>
      <c r="YB166" s="11"/>
      <c r="YC166" s="11"/>
      <c r="YD166" s="11"/>
      <c r="YE166" s="11"/>
      <c r="YF166" s="11"/>
      <c r="YG166" s="11"/>
      <c r="YH166" s="11"/>
      <c r="YI166" s="11"/>
      <c r="YJ166" s="11"/>
      <c r="YK166" s="11"/>
      <c r="YL166" s="11"/>
      <c r="YM166" s="11"/>
      <c r="YN166" s="11"/>
      <c r="YO166" s="11"/>
      <c r="YP166" s="11"/>
      <c r="YQ166" s="11"/>
      <c r="YR166" s="11"/>
      <c r="YS166" s="11"/>
      <c r="YT166" s="11"/>
      <c r="YU166" s="11"/>
      <c r="YV166" s="11"/>
      <c r="YW166" s="11"/>
      <c r="YX166" s="11"/>
      <c r="YY166" s="11"/>
      <c r="YZ166" s="11"/>
      <c r="ZA166" s="11"/>
      <c r="ZB166" s="11"/>
      <c r="ZC166" s="11"/>
      <c r="ZD166" s="11"/>
      <c r="ZE166" s="11"/>
      <c r="ZF166" s="11"/>
      <c r="ZG166" s="11"/>
      <c r="ZH166" s="11"/>
      <c r="ZI166" s="11"/>
      <c r="ZJ166" s="11"/>
      <c r="ZK166" s="11"/>
      <c r="ZL166" s="11"/>
      <c r="ZM166" s="11"/>
      <c r="ZN166" s="11"/>
      <c r="ZO166" s="11"/>
      <c r="ZP166" s="11"/>
      <c r="ZQ166" s="11"/>
      <c r="ZR166" s="11"/>
      <c r="ZS166" s="11"/>
      <c r="ZT166" s="11"/>
      <c r="ZU166" s="11"/>
      <c r="ZV166" s="11"/>
      <c r="ZW166" s="11"/>
      <c r="ZX166" s="11"/>
      <c r="ZY166" s="11"/>
      <c r="ZZ166" s="11"/>
      <c r="AAA166" s="11"/>
      <c r="AAB166" s="11"/>
      <c r="AAC166" s="11"/>
      <c r="AAD166" s="11"/>
      <c r="AAE166" s="11"/>
      <c r="AAF166" s="11"/>
      <c r="AAG166" s="11"/>
      <c r="AAH166" s="11"/>
      <c r="AAI166" s="11"/>
      <c r="AAJ166" s="11"/>
      <c r="AAK166" s="11"/>
      <c r="AAL166" s="11"/>
      <c r="AAM166" s="11"/>
      <c r="AAN166" s="11"/>
      <c r="AAO166" s="11"/>
      <c r="AAP166" s="11"/>
      <c r="AAQ166" s="11"/>
      <c r="AAR166" s="11"/>
      <c r="AAS166" s="11"/>
      <c r="AAT166" s="11"/>
      <c r="AAU166" s="11"/>
      <c r="AAV166" s="11"/>
      <c r="AAW166" s="11"/>
      <c r="AAX166" s="11"/>
      <c r="AAY166" s="11"/>
      <c r="AAZ166" s="11"/>
      <c r="ABA166" s="11"/>
      <c r="ABB166" s="11"/>
      <c r="ABC166" s="11"/>
      <c r="ABD166" s="11"/>
      <c r="ABE166" s="11"/>
      <c r="ABF166" s="11"/>
      <c r="ABG166" s="11"/>
      <c r="ABH166" s="11"/>
      <c r="ABI166" s="11"/>
      <c r="ABJ166" s="11"/>
      <c r="ABK166" s="11"/>
      <c r="ABL166" s="11"/>
      <c r="ABM166" s="11"/>
      <c r="ABN166" s="11"/>
      <c r="ABO166" s="11"/>
      <c r="ABP166" s="11"/>
      <c r="ABQ166" s="11"/>
      <c r="ABR166" s="11"/>
      <c r="ABS166" s="11"/>
      <c r="ABT166" s="11"/>
      <c r="ABU166" s="11"/>
      <c r="ABV166" s="11"/>
      <c r="ABW166" s="11"/>
      <c r="ABX166" s="11"/>
      <c r="ABY166" s="11"/>
      <c r="ABZ166" s="11"/>
      <c r="ACA166" s="11"/>
      <c r="ACB166" s="11"/>
      <c r="ACC166" s="11"/>
      <c r="ACD166" s="11"/>
      <c r="ACE166" s="11"/>
      <c r="ACF166" s="11"/>
      <c r="ACG166" s="11"/>
      <c r="ACH166" s="11"/>
      <c r="ACI166" s="11"/>
      <c r="ACJ166" s="11"/>
      <c r="ACK166" s="11"/>
      <c r="ACL166" s="11"/>
      <c r="ACM166" s="11"/>
      <c r="ACN166" s="11"/>
      <c r="ACO166" s="11"/>
      <c r="ACP166" s="11"/>
      <c r="ACQ166" s="11"/>
      <c r="ACR166" s="11"/>
      <c r="ACS166" s="11"/>
      <c r="ACT166" s="11"/>
      <c r="ACU166" s="11"/>
      <c r="ACV166" s="11"/>
      <c r="ACW166" s="11"/>
      <c r="ACX166" s="11"/>
      <c r="ACY166" s="11"/>
      <c r="ACZ166" s="11"/>
      <c r="ADA166" s="11"/>
      <c r="ADB166" s="11"/>
      <c r="ADC166" s="11"/>
      <c r="ADD166" s="11"/>
      <c r="ADE166" s="11"/>
      <c r="ADF166" s="11"/>
      <c r="ADG166" s="11"/>
      <c r="ADH166" s="11"/>
      <c r="ADI166" s="11"/>
      <c r="ADJ166" s="11"/>
      <c r="ADK166" s="11"/>
      <c r="ADL166" s="11"/>
      <c r="ADM166" s="11"/>
      <c r="ADN166" s="11"/>
      <c r="ADO166" s="11"/>
      <c r="ADP166" s="11"/>
      <c r="ADQ166" s="11"/>
      <c r="ADR166" s="11"/>
      <c r="ADS166" s="11"/>
      <c r="ADT166" s="11"/>
      <c r="ADU166" s="11"/>
      <c r="ADV166" s="11"/>
      <c r="ADW166" s="11"/>
      <c r="ADX166" s="11"/>
      <c r="ADY166" s="11"/>
      <c r="ADZ166" s="11"/>
      <c r="AEA166" s="11"/>
      <c r="AEB166" s="11"/>
      <c r="AEC166" s="11"/>
      <c r="AED166" s="11"/>
      <c r="AEE166" s="11"/>
      <c r="AEF166" s="11"/>
      <c r="AEG166" s="11"/>
      <c r="AEH166" s="11"/>
      <c r="AEI166" s="11"/>
      <c r="AEJ166" s="11"/>
      <c r="AEK166" s="11"/>
      <c r="AEL166" s="11"/>
      <c r="AEM166" s="11"/>
      <c r="AEN166" s="11"/>
      <c r="AEO166" s="11"/>
      <c r="AEP166" s="11"/>
      <c r="AEQ166" s="11"/>
      <c r="AER166" s="11"/>
      <c r="AES166" s="11"/>
      <c r="AET166" s="11"/>
      <c r="AEU166" s="11"/>
      <c r="AEV166" s="11"/>
      <c r="AEW166" s="11"/>
      <c r="AEX166" s="11"/>
      <c r="AEY166" s="11"/>
      <c r="AEZ166" s="11"/>
      <c r="AFA166" s="11"/>
      <c r="AFB166" s="11"/>
      <c r="AFC166" s="11"/>
      <c r="AFD166" s="11"/>
      <c r="AFE166" s="11"/>
      <c r="AFF166" s="11"/>
      <c r="AFG166" s="11"/>
      <c r="AFH166" s="11"/>
      <c r="AFI166" s="11"/>
      <c r="AFJ166" s="11"/>
      <c r="AFK166" s="11"/>
      <c r="AFL166" s="11"/>
      <c r="AFM166" s="11"/>
      <c r="AFN166" s="11"/>
      <c r="AFO166" s="11"/>
      <c r="AFP166" s="11"/>
      <c r="AFQ166" s="11"/>
      <c r="AFR166" s="11"/>
      <c r="AFS166" s="11"/>
      <c r="AFT166" s="11"/>
      <c r="AFU166" s="11"/>
      <c r="AFV166" s="11"/>
      <c r="AFW166" s="11"/>
      <c r="AFX166" s="11"/>
      <c r="AFY166" s="11"/>
      <c r="AFZ166" s="11"/>
      <c r="AGA166" s="11"/>
      <c r="AGB166" s="11"/>
      <c r="AGC166" s="11"/>
      <c r="AGD166" s="11"/>
      <c r="AGE166" s="11"/>
      <c r="AGF166" s="11"/>
      <c r="AGG166" s="11"/>
      <c r="AGH166" s="11"/>
      <c r="AGI166" s="11"/>
      <c r="AGJ166" s="11"/>
      <c r="AGK166" s="11"/>
      <c r="AGL166" s="11"/>
      <c r="AGM166" s="11"/>
      <c r="AGN166" s="11"/>
      <c r="AGO166" s="11"/>
      <c r="AGP166" s="11"/>
      <c r="AGQ166" s="11"/>
      <c r="AGR166" s="11"/>
      <c r="AGS166" s="11"/>
      <c r="AGT166" s="11"/>
      <c r="AGU166" s="11"/>
      <c r="AGV166" s="11"/>
      <c r="AGW166" s="11"/>
      <c r="AGX166" s="11"/>
      <c r="AGY166" s="11"/>
      <c r="AGZ166" s="11"/>
      <c r="AHA166" s="11"/>
      <c r="AHB166" s="11"/>
      <c r="AHC166" s="11"/>
      <c r="AHD166" s="11"/>
      <c r="AHE166" s="11"/>
      <c r="AHF166" s="11"/>
      <c r="AHG166" s="11"/>
      <c r="AHH166" s="11"/>
      <c r="AHI166" s="11"/>
      <c r="AHJ166" s="11"/>
      <c r="AHK166" s="11"/>
      <c r="AHL166" s="11"/>
      <c r="AHM166" s="11"/>
      <c r="AHN166" s="11"/>
      <c r="AHO166" s="11"/>
      <c r="AHP166" s="11"/>
      <c r="AHQ166" s="11"/>
      <c r="AHR166" s="11"/>
      <c r="AHS166" s="11"/>
      <c r="AHT166" s="11"/>
      <c r="AHU166" s="11"/>
      <c r="AHV166" s="11"/>
      <c r="AHW166" s="11"/>
      <c r="AHX166" s="11"/>
      <c r="AHY166" s="11"/>
      <c r="AHZ166" s="11"/>
      <c r="AIA166" s="11"/>
      <c r="AIB166" s="11"/>
      <c r="AIC166" s="11"/>
      <c r="AID166" s="11"/>
      <c r="AIE166" s="11"/>
      <c r="AIF166" s="11"/>
      <c r="AIG166" s="11"/>
      <c r="AIH166" s="11"/>
      <c r="AII166" s="11"/>
      <c r="AIJ166" s="11"/>
      <c r="AIK166" s="11"/>
      <c r="AIL166" s="11"/>
      <c r="AIM166" s="11"/>
      <c r="AIN166" s="11"/>
      <c r="AIO166" s="11"/>
      <c r="AIP166" s="11"/>
      <c r="AIQ166" s="11"/>
      <c r="AIR166" s="11"/>
      <c r="AIS166" s="11"/>
      <c r="AIT166" s="11"/>
      <c r="AIU166" s="11"/>
      <c r="AIV166" s="11"/>
      <c r="AIW166" s="11"/>
      <c r="AIX166" s="11"/>
      <c r="AIY166" s="11"/>
      <c r="AIZ166" s="11"/>
      <c r="AJA166" s="11"/>
      <c r="AJB166" s="11"/>
      <c r="AJC166" s="11"/>
      <c r="AJD166" s="11"/>
      <c r="AJE166" s="11"/>
      <c r="AJF166" s="11"/>
      <c r="AJG166" s="11"/>
      <c r="AJH166" s="11"/>
      <c r="AJI166" s="11"/>
      <c r="AJJ166" s="11"/>
      <c r="AJK166" s="11"/>
      <c r="AJL166" s="11"/>
      <c r="AJM166" s="11"/>
      <c r="AJN166" s="11"/>
      <c r="AJO166" s="11"/>
      <c r="AJP166" s="11"/>
      <c r="AJQ166" s="11"/>
      <c r="AJR166" s="11"/>
      <c r="AJS166" s="11"/>
      <c r="AJT166" s="11"/>
      <c r="AJU166" s="11"/>
      <c r="AJV166" s="11"/>
      <c r="AJW166" s="11"/>
      <c r="AJX166" s="11"/>
      <c r="AJY166" s="11"/>
      <c r="AJZ166" s="11"/>
      <c r="AKA166" s="11"/>
      <c r="AKB166" s="11"/>
      <c r="AKC166" s="11"/>
      <c r="AKD166" s="11"/>
      <c r="AKE166" s="11"/>
      <c r="AKF166" s="11"/>
      <c r="AKG166" s="11"/>
      <c r="AKH166" s="11"/>
      <c r="AKI166" s="11"/>
      <c r="AKJ166" s="11"/>
      <c r="AKK166" s="11"/>
      <c r="AKL166" s="11"/>
      <c r="AKM166" s="11"/>
      <c r="AKN166" s="11"/>
      <c r="AKO166" s="11"/>
      <c r="AKP166" s="11"/>
      <c r="AKQ166" s="11"/>
      <c r="AKR166" s="11"/>
      <c r="AKS166" s="11"/>
      <c r="AKT166" s="11"/>
      <c r="AKU166" s="11"/>
      <c r="AKV166" s="11"/>
      <c r="AKW166" s="11"/>
      <c r="AKX166" s="11"/>
      <c r="AKY166" s="11"/>
      <c r="AKZ166" s="11"/>
      <c r="ALA166" s="11"/>
      <c r="ALB166" s="11"/>
      <c r="ALC166" s="11"/>
      <c r="ALD166" s="11"/>
      <c r="ALE166" s="11"/>
      <c r="ALF166" s="11"/>
      <c r="ALG166" s="11"/>
      <c r="ALH166" s="11"/>
      <c r="ALI166" s="11"/>
      <c r="ALJ166" s="11"/>
      <c r="ALK166" s="11"/>
      <c r="ALL166" s="11"/>
      <c r="ALM166" s="11"/>
      <c r="ALN166" s="11"/>
      <c r="ALO166" s="11"/>
      <c r="ALP166" s="11"/>
      <c r="ALQ166" s="11"/>
      <c r="ALR166" s="11"/>
      <c r="ALS166" s="11"/>
      <c r="ALT166" s="11"/>
      <c r="ALU166" s="11"/>
      <c r="ALV166" s="11"/>
      <c r="ALW166" s="11"/>
      <c r="ALX166" s="11"/>
      <c r="ALY166" s="11"/>
      <c r="ALZ166" s="11"/>
      <c r="AMA166" s="11"/>
      <c r="AMB166" s="11"/>
      <c r="AMC166" s="11"/>
      <c r="AMD166" s="11"/>
      <c r="AME166" s="11"/>
      <c r="AMF166" s="11"/>
      <c r="AMG166" s="11"/>
      <c r="AMH166" s="11"/>
      <c r="AMI166" s="11"/>
      <c r="AMJ166" s="11"/>
      <c r="AMK166" s="11"/>
      <c r="AML166" s="11"/>
      <c r="AMM166" s="11"/>
      <c r="AMN166" s="11"/>
      <c r="AMO166" s="11"/>
      <c r="AMP166" s="11"/>
      <c r="AMQ166" s="11"/>
      <c r="AMR166" s="11"/>
      <c r="AMS166" s="11"/>
      <c r="AMT166" s="11"/>
      <c r="AMU166" s="11"/>
      <c r="AMV166" s="11"/>
      <c r="AMW166" s="11"/>
      <c r="AMX166" s="11"/>
      <c r="AMY166" s="11"/>
      <c r="AMZ166" s="11"/>
      <c r="ANA166" s="11"/>
      <c r="ANB166" s="11"/>
      <c r="ANC166" s="11"/>
      <c r="AND166" s="11"/>
      <c r="ANE166" s="11"/>
      <c r="ANF166" s="11"/>
      <c r="ANG166" s="11"/>
      <c r="ANH166" s="11"/>
      <c r="ANI166" s="11"/>
      <c r="ANJ166" s="11"/>
      <c r="ANK166" s="11"/>
      <c r="ANL166" s="11"/>
      <c r="ANM166" s="11"/>
      <c r="ANN166" s="11"/>
      <c r="ANO166" s="11"/>
      <c r="ANP166" s="11"/>
      <c r="ANQ166" s="11"/>
      <c r="ANR166" s="11"/>
      <c r="ANS166" s="11"/>
      <c r="ANT166" s="11"/>
      <c r="ANU166" s="11"/>
      <c r="ANV166" s="11"/>
      <c r="ANW166" s="11"/>
      <c r="ANX166" s="11"/>
      <c r="ANY166" s="11"/>
      <c r="ANZ166" s="11"/>
      <c r="AOA166" s="11"/>
      <c r="AOB166" s="11"/>
      <c r="AOC166" s="11"/>
      <c r="AOD166" s="11"/>
      <c r="AOE166" s="11"/>
      <c r="AOF166" s="11"/>
      <c r="AOG166" s="11"/>
      <c r="AOH166" s="11"/>
      <c r="AOI166" s="11"/>
      <c r="AOJ166" s="11"/>
      <c r="AOK166" s="11"/>
      <c r="AOL166" s="11"/>
      <c r="AOM166" s="11"/>
      <c r="AON166" s="11"/>
      <c r="AOO166" s="11"/>
      <c r="AOP166" s="11"/>
      <c r="AOQ166" s="11"/>
      <c r="AOR166" s="11"/>
      <c r="AOS166" s="11"/>
      <c r="AOT166" s="11"/>
      <c r="AOU166" s="11"/>
      <c r="AOV166" s="11"/>
      <c r="AOW166" s="11"/>
      <c r="AOX166" s="11"/>
      <c r="AOY166" s="11"/>
      <c r="AOZ166" s="11"/>
      <c r="APA166" s="11"/>
      <c r="APB166" s="11"/>
      <c r="APC166" s="11"/>
      <c r="APD166" s="11"/>
      <c r="APE166" s="11"/>
      <c r="APF166" s="11"/>
      <c r="APG166" s="11"/>
      <c r="APH166" s="11"/>
      <c r="API166" s="11"/>
      <c r="APJ166" s="11"/>
      <c r="APK166" s="11"/>
      <c r="APL166" s="11"/>
      <c r="APM166" s="11"/>
      <c r="APN166" s="11"/>
      <c r="APO166" s="11"/>
      <c r="APP166" s="11"/>
      <c r="APQ166" s="11"/>
      <c r="APR166" s="11"/>
      <c r="APS166" s="11"/>
      <c r="APT166" s="11"/>
      <c r="APU166" s="11"/>
      <c r="APV166" s="11"/>
      <c r="APW166" s="11"/>
      <c r="APX166" s="11"/>
      <c r="APY166" s="11"/>
      <c r="APZ166" s="11"/>
      <c r="AQA166" s="11"/>
      <c r="AQB166" s="11"/>
      <c r="AQC166" s="11"/>
      <c r="AQD166" s="11"/>
      <c r="AQE166" s="11"/>
      <c r="AQF166" s="11"/>
      <c r="AQG166" s="11"/>
      <c r="AQH166" s="11"/>
      <c r="AQI166" s="11"/>
      <c r="AQJ166" s="11"/>
      <c r="AQK166" s="11"/>
      <c r="AQL166" s="11"/>
      <c r="AQM166" s="11"/>
      <c r="AQN166" s="11"/>
      <c r="AQO166" s="11"/>
      <c r="AQP166" s="11"/>
      <c r="AQQ166" s="11"/>
      <c r="AQR166" s="11"/>
      <c r="AQS166" s="11"/>
      <c r="AQT166" s="11"/>
      <c r="AQU166" s="11"/>
      <c r="AQV166" s="11"/>
      <c r="AQW166" s="11"/>
      <c r="AQX166" s="11"/>
      <c r="AQY166" s="11"/>
      <c r="AQZ166" s="11"/>
      <c r="ARA166" s="11"/>
      <c r="ARB166" s="11"/>
      <c r="ARC166" s="11"/>
      <c r="ARD166" s="11"/>
      <c r="ARE166" s="11"/>
      <c r="ARF166" s="11"/>
      <c r="ARG166" s="11"/>
      <c r="ARH166" s="11"/>
      <c r="ARI166" s="11"/>
      <c r="ARJ166" s="11"/>
      <c r="ARK166" s="11"/>
      <c r="ARL166" s="11"/>
      <c r="ARM166" s="11"/>
      <c r="ARN166" s="11"/>
      <c r="ARO166" s="11"/>
      <c r="ARP166" s="11"/>
      <c r="ARQ166" s="11"/>
      <c r="ARR166" s="11"/>
      <c r="ARS166" s="11"/>
      <c r="ART166" s="11"/>
      <c r="ARU166" s="11"/>
      <c r="ARV166" s="11"/>
      <c r="ARW166" s="11"/>
      <c r="ARX166" s="11"/>
      <c r="ARY166" s="11"/>
      <c r="ARZ166" s="11"/>
      <c r="ASA166" s="11"/>
      <c r="ASB166" s="11"/>
      <c r="ASC166" s="11"/>
      <c r="ASD166" s="11"/>
      <c r="ASE166" s="11"/>
      <c r="ASF166" s="11"/>
      <c r="ASG166" s="11"/>
      <c r="ASH166" s="11"/>
      <c r="ASI166" s="11"/>
      <c r="ASJ166" s="11"/>
      <c r="ASK166" s="11"/>
      <c r="ASL166" s="11"/>
      <c r="ASM166" s="11"/>
      <c r="ASN166" s="11"/>
      <c r="ASO166" s="11"/>
      <c r="ASP166" s="11"/>
      <c r="ASQ166" s="11"/>
      <c r="ASR166" s="11"/>
      <c r="ASS166" s="11"/>
      <c r="AST166" s="11"/>
      <c r="ASU166" s="11"/>
      <c r="ASV166" s="11"/>
      <c r="ASW166" s="11"/>
      <c r="ASX166" s="11"/>
      <c r="ASY166" s="11"/>
      <c r="ASZ166" s="11"/>
      <c r="ATA166" s="11"/>
      <c r="ATB166" s="11"/>
      <c r="ATC166" s="11"/>
      <c r="ATD166" s="11"/>
      <c r="ATE166" s="11"/>
      <c r="ATF166" s="11"/>
      <c r="ATG166" s="11"/>
      <c r="ATH166" s="11"/>
      <c r="ATI166" s="11"/>
      <c r="ATJ166" s="11"/>
      <c r="ATK166" s="11"/>
      <c r="ATL166" s="11"/>
      <c r="ATM166" s="11"/>
      <c r="ATN166" s="11"/>
      <c r="ATO166" s="11"/>
      <c r="ATP166" s="11"/>
      <c r="ATQ166" s="11"/>
      <c r="ATR166" s="11"/>
      <c r="ATS166" s="11"/>
      <c r="ATT166" s="11"/>
      <c r="ATU166" s="11"/>
      <c r="ATV166" s="11"/>
      <c r="ATW166" s="11"/>
      <c r="ATX166" s="11"/>
      <c r="ATY166" s="11"/>
      <c r="ATZ166" s="11"/>
      <c r="AUA166" s="11"/>
      <c r="AUB166" s="11"/>
      <c r="AUC166" s="11"/>
      <c r="AUD166" s="11"/>
      <c r="AUE166" s="11"/>
      <c r="AUF166" s="11"/>
      <c r="AUG166" s="11"/>
      <c r="AUH166" s="11"/>
      <c r="AUI166" s="11"/>
      <c r="AUJ166" s="11"/>
      <c r="AUK166" s="11"/>
      <c r="AUL166" s="11"/>
      <c r="AUM166" s="11"/>
      <c r="AUN166" s="11"/>
      <c r="AUO166" s="11"/>
      <c r="AUP166" s="11"/>
      <c r="AUQ166" s="11"/>
      <c r="AUR166" s="11"/>
      <c r="AUS166" s="11"/>
      <c r="AUT166" s="11"/>
      <c r="AUU166" s="11"/>
      <c r="AUV166" s="11"/>
      <c r="AUW166" s="11"/>
      <c r="AUX166" s="11"/>
      <c r="AUY166" s="11"/>
      <c r="AUZ166" s="11"/>
      <c r="AVA166" s="11"/>
      <c r="AVB166" s="11"/>
      <c r="AVC166" s="11"/>
      <c r="AVD166" s="11"/>
      <c r="AVE166" s="11"/>
      <c r="AVF166" s="11"/>
      <c r="AVG166" s="11"/>
      <c r="AVH166" s="11"/>
      <c r="AVI166" s="11"/>
      <c r="AVJ166" s="11"/>
      <c r="AVK166" s="11"/>
      <c r="AVL166" s="11"/>
      <c r="AVM166" s="11"/>
      <c r="AVN166" s="11"/>
      <c r="AVO166" s="11"/>
      <c r="AVP166" s="11"/>
      <c r="AVQ166" s="11"/>
      <c r="AVR166" s="11"/>
      <c r="AVS166" s="11"/>
      <c r="AVT166" s="11"/>
      <c r="AVU166" s="11"/>
      <c r="AVV166" s="11"/>
      <c r="AVW166" s="11"/>
      <c r="AVX166" s="11"/>
      <c r="AVY166" s="11"/>
      <c r="AVZ166" s="11"/>
      <c r="AWA166" s="11"/>
      <c r="AWB166" s="11"/>
      <c r="AWC166" s="11"/>
      <c r="AWD166" s="11"/>
      <c r="AWE166" s="11"/>
      <c r="AWF166" s="11"/>
      <c r="AWG166" s="11"/>
      <c r="AWH166" s="11"/>
      <c r="AWI166" s="11"/>
      <c r="AWJ166" s="11"/>
      <c r="AWK166" s="11"/>
      <c r="AWL166" s="11"/>
      <c r="AWM166" s="11"/>
      <c r="AWN166" s="11"/>
      <c r="AWO166" s="11"/>
      <c r="AWP166" s="11"/>
      <c r="AWQ166" s="11"/>
      <c r="AWR166" s="11"/>
      <c r="AWS166" s="11"/>
      <c r="AWT166" s="11"/>
      <c r="AWU166" s="11"/>
      <c r="AWV166" s="11"/>
      <c r="AWW166" s="11"/>
      <c r="AWX166" s="11"/>
      <c r="AWY166" s="11"/>
      <c r="AWZ166" s="11"/>
      <c r="AXA166" s="11"/>
      <c r="AXB166" s="11"/>
      <c r="AXC166" s="11"/>
      <c r="AXD166" s="11"/>
      <c r="AXE166" s="11"/>
      <c r="AXF166" s="11"/>
      <c r="AXG166" s="11"/>
      <c r="AXH166" s="11"/>
      <c r="AXI166" s="11"/>
      <c r="AXJ166" s="11"/>
      <c r="AXK166" s="11"/>
      <c r="AXL166" s="11"/>
      <c r="AXM166" s="11"/>
      <c r="AXN166" s="11"/>
      <c r="AXO166" s="11"/>
      <c r="AXP166" s="11"/>
      <c r="AXQ166" s="11"/>
      <c r="AXR166" s="11"/>
      <c r="AXS166" s="11"/>
      <c r="AXT166" s="11"/>
      <c r="AXU166" s="11"/>
      <c r="AXV166" s="11"/>
      <c r="AXW166" s="11"/>
      <c r="AXX166" s="11"/>
      <c r="AXY166" s="11"/>
      <c r="AXZ166" s="11"/>
      <c r="AYA166" s="11"/>
      <c r="AYB166" s="11"/>
      <c r="AYC166" s="11"/>
      <c r="AYD166" s="11"/>
      <c r="AYE166" s="11"/>
      <c r="AYF166" s="11"/>
      <c r="AYG166" s="11"/>
      <c r="AYH166" s="11"/>
      <c r="AYI166" s="11"/>
      <c r="AYJ166" s="11"/>
      <c r="AYK166" s="11"/>
      <c r="AYL166" s="11"/>
      <c r="AYM166" s="11"/>
      <c r="AYN166" s="11"/>
      <c r="AYO166" s="11"/>
      <c r="AYP166" s="11"/>
      <c r="AYQ166" s="11"/>
      <c r="AYR166" s="11"/>
      <c r="AYS166" s="11"/>
      <c r="AYT166" s="11"/>
      <c r="AYU166" s="11"/>
      <c r="AYV166" s="11"/>
      <c r="AYW166" s="11"/>
      <c r="AYX166" s="11"/>
      <c r="AYY166" s="11"/>
      <c r="AYZ166" s="11"/>
      <c r="AZA166" s="11"/>
      <c r="AZB166" s="11"/>
      <c r="AZC166" s="11"/>
      <c r="AZD166" s="11"/>
      <c r="AZE166" s="11"/>
      <c r="AZF166" s="11"/>
      <c r="AZG166" s="11"/>
      <c r="AZH166" s="11"/>
      <c r="AZI166" s="11"/>
      <c r="AZJ166" s="11"/>
      <c r="AZK166" s="11"/>
      <c r="AZL166" s="11"/>
      <c r="AZM166" s="11"/>
      <c r="AZN166" s="11"/>
      <c r="AZO166" s="11"/>
      <c r="AZP166" s="11"/>
      <c r="AZQ166" s="11"/>
      <c r="AZR166" s="11"/>
      <c r="AZS166" s="11"/>
      <c r="AZT166" s="11"/>
      <c r="AZU166" s="11"/>
      <c r="AZV166" s="11"/>
      <c r="AZW166" s="11"/>
      <c r="AZX166" s="11"/>
      <c r="AZY166" s="11"/>
      <c r="AZZ166" s="11"/>
      <c r="BAA166" s="11"/>
      <c r="BAB166" s="11"/>
      <c r="BAC166" s="11"/>
      <c r="BAD166" s="11"/>
      <c r="BAE166" s="11"/>
      <c r="BAF166" s="11"/>
      <c r="BAG166" s="11"/>
      <c r="BAH166" s="11"/>
      <c r="BAI166" s="11"/>
      <c r="BAJ166" s="11"/>
      <c r="BAK166" s="11"/>
      <c r="BAL166" s="11"/>
      <c r="BAM166" s="11"/>
      <c r="BAN166" s="11"/>
      <c r="BAO166" s="11"/>
      <c r="BAP166" s="11"/>
      <c r="BAQ166" s="11"/>
      <c r="BAR166" s="11"/>
      <c r="BAS166" s="11"/>
      <c r="BAT166" s="11"/>
      <c r="BAU166" s="11"/>
      <c r="BAV166" s="11"/>
      <c r="BAW166" s="11"/>
      <c r="BAX166" s="11"/>
      <c r="BAY166" s="11"/>
      <c r="BAZ166" s="11"/>
      <c r="BBA166" s="11"/>
      <c r="BBB166" s="11"/>
      <c r="BBC166" s="11"/>
      <c r="BBD166" s="11"/>
      <c r="BBE166" s="11"/>
      <c r="BBF166" s="11"/>
      <c r="BBG166" s="11"/>
      <c r="BBH166" s="11"/>
      <c r="BBI166" s="11"/>
      <c r="BBJ166" s="11"/>
      <c r="BBK166" s="11"/>
      <c r="BBL166" s="11"/>
      <c r="BBM166" s="11"/>
      <c r="BBN166" s="11"/>
      <c r="BBO166" s="11"/>
      <c r="BBP166" s="11"/>
      <c r="BBQ166" s="11"/>
      <c r="BBR166" s="11"/>
      <c r="BBS166" s="11"/>
      <c r="BBT166" s="11"/>
      <c r="BBU166" s="11"/>
      <c r="BBV166" s="11"/>
      <c r="BBW166" s="11"/>
      <c r="BBX166" s="11"/>
      <c r="BBY166" s="11"/>
      <c r="BBZ166" s="11"/>
      <c r="BCA166" s="11"/>
      <c r="BCB166" s="11"/>
      <c r="BCC166" s="11"/>
      <c r="BCD166" s="11"/>
      <c r="BCE166" s="11"/>
      <c r="BCF166" s="11"/>
      <c r="BCG166" s="11"/>
      <c r="BCH166" s="11"/>
      <c r="BCI166" s="11"/>
      <c r="BCJ166" s="11"/>
      <c r="BCK166" s="11"/>
      <c r="BCL166" s="11"/>
      <c r="BCM166" s="11"/>
      <c r="BCN166" s="11"/>
      <c r="BCO166" s="11"/>
      <c r="BCP166" s="11"/>
      <c r="BCQ166" s="11"/>
      <c r="BCR166" s="11"/>
      <c r="BCS166" s="11"/>
      <c r="BCT166" s="11"/>
      <c r="BCU166" s="11"/>
      <c r="BCV166" s="11"/>
      <c r="BCW166" s="11"/>
      <c r="BCX166" s="11"/>
      <c r="BCY166" s="11"/>
      <c r="BCZ166" s="11"/>
      <c r="BDA166" s="11"/>
      <c r="BDB166" s="11"/>
      <c r="BDC166" s="11"/>
      <c r="BDD166" s="11"/>
      <c r="BDE166" s="11"/>
      <c r="BDF166" s="11"/>
      <c r="BDG166" s="11"/>
      <c r="BDH166" s="11"/>
      <c r="BDI166" s="11"/>
      <c r="BDJ166" s="11"/>
      <c r="BDK166" s="11"/>
      <c r="BDL166" s="11"/>
      <c r="BDM166" s="11"/>
      <c r="BDN166" s="11"/>
      <c r="BDO166" s="11"/>
      <c r="BDP166" s="11"/>
      <c r="BDQ166" s="11"/>
      <c r="BDR166" s="11"/>
      <c r="BDS166" s="11"/>
      <c r="BDT166" s="11"/>
      <c r="BDU166" s="11"/>
      <c r="BDV166" s="11"/>
      <c r="BDW166" s="11"/>
      <c r="BDX166" s="11"/>
      <c r="BDY166" s="11"/>
      <c r="BDZ166" s="11"/>
      <c r="BEA166" s="11"/>
      <c r="BEB166" s="11"/>
      <c r="BEC166" s="11"/>
      <c r="BED166" s="11"/>
      <c r="BEE166" s="11"/>
      <c r="BEF166" s="11"/>
      <c r="BEG166" s="11"/>
      <c r="BEH166" s="11"/>
      <c r="BEI166" s="11"/>
      <c r="BEJ166" s="11"/>
      <c r="BEK166" s="11"/>
      <c r="BEL166" s="11"/>
      <c r="BEM166" s="11"/>
      <c r="BEN166" s="11"/>
      <c r="BEO166" s="11"/>
      <c r="BEP166" s="11"/>
      <c r="BEQ166" s="11"/>
      <c r="BER166" s="11"/>
      <c r="BES166" s="11"/>
      <c r="BET166" s="11"/>
      <c r="BEU166" s="11"/>
      <c r="BEV166" s="11"/>
      <c r="BEW166" s="11"/>
      <c r="BEX166" s="11"/>
      <c r="BEY166" s="11"/>
      <c r="BEZ166" s="11"/>
      <c r="BFA166" s="11"/>
      <c r="BFB166" s="11"/>
      <c r="BFC166" s="11"/>
      <c r="BFD166" s="11"/>
      <c r="BFE166" s="11"/>
      <c r="BFF166" s="11"/>
      <c r="BFG166" s="11"/>
      <c r="BFH166" s="11"/>
      <c r="BFI166" s="11"/>
      <c r="BFJ166" s="11"/>
      <c r="BFK166" s="11"/>
      <c r="BFL166" s="11"/>
      <c r="BFM166" s="11"/>
      <c r="BFN166" s="11"/>
      <c r="BFO166" s="11"/>
      <c r="BFP166" s="11"/>
      <c r="BFQ166" s="11"/>
      <c r="BFR166" s="11"/>
      <c r="BFS166" s="11"/>
      <c r="BFT166" s="11"/>
      <c r="BFU166" s="11"/>
      <c r="BFV166" s="11"/>
      <c r="BFW166" s="11"/>
      <c r="BFX166" s="11"/>
      <c r="BFY166" s="11"/>
      <c r="BFZ166" s="11"/>
      <c r="BGA166" s="11"/>
      <c r="BGB166" s="11"/>
      <c r="BGC166" s="11"/>
      <c r="BGD166" s="11"/>
      <c r="BGE166" s="11"/>
      <c r="BGF166" s="11"/>
      <c r="BGG166" s="11"/>
      <c r="BGH166" s="11"/>
      <c r="BGI166" s="11"/>
      <c r="BGJ166" s="11"/>
      <c r="BGK166" s="11"/>
      <c r="BGL166" s="11"/>
      <c r="BGM166" s="11"/>
      <c r="BGN166" s="11"/>
      <c r="BGO166" s="11"/>
      <c r="BGP166" s="11"/>
      <c r="BGQ166" s="11"/>
      <c r="BGR166" s="11"/>
      <c r="BGS166" s="11"/>
      <c r="BGT166" s="11"/>
      <c r="BGU166" s="11"/>
      <c r="BGV166" s="11"/>
      <c r="BGW166" s="11"/>
      <c r="BGX166" s="11"/>
      <c r="BGY166" s="11"/>
      <c r="BGZ166" s="11"/>
    </row>
    <row r="167" spans="1:1589" s="22" customFormat="1" ht="33" customHeight="1">
      <c r="A167" s="168"/>
      <c r="B167" s="49"/>
      <c r="C167" s="315"/>
      <c r="D167" s="315"/>
      <c r="E167" s="193">
        <v>43466</v>
      </c>
      <c r="F167" s="193" t="s">
        <v>275</v>
      </c>
      <c r="G167" s="93" t="s">
        <v>234</v>
      </c>
      <c r="H167" s="119"/>
      <c r="I167" s="115"/>
      <c r="J167" s="307">
        <v>1827500</v>
      </c>
      <c r="K167" s="117"/>
      <c r="L167" s="115"/>
      <c r="M167" s="117"/>
      <c r="N167" s="125">
        <v>1827500</v>
      </c>
      <c r="O167" s="115"/>
      <c r="P167" s="115"/>
      <c r="Q167" s="115"/>
      <c r="R167" s="125">
        <v>1827500</v>
      </c>
      <c r="S167" s="115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  <c r="IR167" s="11"/>
      <c r="IS167" s="11"/>
      <c r="IT167" s="11"/>
      <c r="IU167" s="11"/>
      <c r="IV167" s="11"/>
      <c r="IW167" s="11"/>
      <c r="IX167" s="11"/>
      <c r="IY167" s="11"/>
      <c r="IZ167" s="11"/>
      <c r="JA167" s="11"/>
      <c r="JB167" s="11"/>
      <c r="JC167" s="11"/>
      <c r="JD167" s="11"/>
      <c r="JE167" s="11"/>
      <c r="JF167" s="11"/>
      <c r="JG167" s="11"/>
      <c r="JH167" s="11"/>
      <c r="JI167" s="11"/>
      <c r="JJ167" s="11"/>
      <c r="JK167" s="11"/>
      <c r="JL167" s="11"/>
      <c r="JM167" s="11"/>
      <c r="JN167" s="11"/>
      <c r="JO167" s="11"/>
      <c r="JP167" s="11"/>
      <c r="JQ167" s="11"/>
      <c r="JR167" s="11"/>
      <c r="JS167" s="11"/>
      <c r="JT167" s="11"/>
      <c r="JU167" s="11"/>
      <c r="JV167" s="11"/>
      <c r="JW167" s="11"/>
      <c r="JX167" s="11"/>
      <c r="JY167" s="11"/>
      <c r="JZ167" s="11"/>
      <c r="KA167" s="11"/>
      <c r="KB167" s="11"/>
      <c r="KC167" s="11"/>
      <c r="KD167" s="11"/>
      <c r="KE167" s="11"/>
      <c r="KF167" s="11"/>
      <c r="KG167" s="11"/>
      <c r="KH167" s="11"/>
      <c r="KI167" s="11"/>
      <c r="KJ167" s="11"/>
      <c r="KK167" s="11"/>
      <c r="KL167" s="11"/>
      <c r="KM167" s="11"/>
      <c r="KN167" s="11"/>
      <c r="KO167" s="11"/>
      <c r="KP167" s="11"/>
      <c r="KQ167" s="11"/>
      <c r="KR167" s="11"/>
      <c r="KS167" s="11"/>
      <c r="KT167" s="11"/>
      <c r="KU167" s="11"/>
      <c r="KV167" s="11"/>
      <c r="KW167" s="11"/>
      <c r="KX167" s="11"/>
      <c r="KY167" s="11"/>
      <c r="KZ167" s="11"/>
      <c r="LA167" s="11"/>
      <c r="LB167" s="11"/>
      <c r="LC167" s="11"/>
      <c r="LD167" s="11"/>
      <c r="LE167" s="11"/>
      <c r="LF167" s="11"/>
      <c r="LG167" s="11"/>
      <c r="LH167" s="11"/>
      <c r="LI167" s="11"/>
      <c r="LJ167" s="11"/>
      <c r="LK167" s="11"/>
      <c r="LL167" s="11"/>
      <c r="LM167" s="11"/>
      <c r="LN167" s="11"/>
      <c r="LO167" s="11"/>
      <c r="LP167" s="11"/>
      <c r="LQ167" s="11"/>
      <c r="LR167" s="11"/>
      <c r="LS167" s="11"/>
      <c r="LT167" s="11"/>
      <c r="LU167" s="11"/>
      <c r="LV167" s="11"/>
      <c r="LW167" s="11"/>
      <c r="LX167" s="11"/>
      <c r="LY167" s="11"/>
      <c r="LZ167" s="11"/>
      <c r="MA167" s="11"/>
      <c r="MB167" s="11"/>
      <c r="MC167" s="11"/>
      <c r="MD167" s="11"/>
      <c r="ME167" s="11"/>
      <c r="MF167" s="11"/>
      <c r="MG167" s="11"/>
      <c r="MH167" s="11"/>
      <c r="MI167" s="11"/>
      <c r="MJ167" s="11"/>
      <c r="MK167" s="11"/>
      <c r="ML167" s="11"/>
      <c r="MM167" s="11"/>
      <c r="MN167" s="11"/>
      <c r="MO167" s="11"/>
      <c r="MP167" s="11"/>
      <c r="MQ167" s="11"/>
      <c r="MR167" s="11"/>
      <c r="MS167" s="11"/>
      <c r="MT167" s="11"/>
      <c r="MU167" s="11"/>
      <c r="MV167" s="11"/>
      <c r="MW167" s="11"/>
      <c r="MX167" s="11"/>
      <c r="MY167" s="11"/>
      <c r="MZ167" s="11"/>
      <c r="NA167" s="11"/>
      <c r="NB167" s="11"/>
      <c r="NC167" s="11"/>
      <c r="ND167" s="11"/>
      <c r="NE167" s="11"/>
      <c r="NF167" s="11"/>
      <c r="NG167" s="11"/>
      <c r="NH167" s="11"/>
      <c r="NI167" s="11"/>
      <c r="NJ167" s="11"/>
      <c r="NK167" s="11"/>
      <c r="NL167" s="11"/>
      <c r="NM167" s="11"/>
      <c r="NN167" s="11"/>
      <c r="NO167" s="11"/>
      <c r="NP167" s="11"/>
      <c r="NQ167" s="11"/>
      <c r="NR167" s="11"/>
      <c r="NS167" s="11"/>
      <c r="NT167" s="11"/>
      <c r="NU167" s="11"/>
      <c r="NV167" s="11"/>
      <c r="NW167" s="11"/>
      <c r="NX167" s="11"/>
      <c r="NY167" s="11"/>
      <c r="NZ167" s="11"/>
      <c r="OA167" s="11"/>
      <c r="OB167" s="11"/>
      <c r="OC167" s="11"/>
      <c r="OD167" s="11"/>
      <c r="OE167" s="11"/>
      <c r="OF167" s="11"/>
      <c r="OG167" s="11"/>
      <c r="OH167" s="11"/>
      <c r="OI167" s="11"/>
      <c r="OJ167" s="11"/>
      <c r="OK167" s="11"/>
      <c r="OL167" s="11"/>
      <c r="OM167" s="11"/>
      <c r="ON167" s="11"/>
      <c r="OO167" s="11"/>
      <c r="OP167" s="11"/>
      <c r="OQ167" s="11"/>
      <c r="OR167" s="11"/>
      <c r="OS167" s="11"/>
      <c r="OT167" s="11"/>
      <c r="OU167" s="11"/>
      <c r="OV167" s="11"/>
      <c r="OW167" s="11"/>
      <c r="OX167" s="11"/>
      <c r="OY167" s="11"/>
      <c r="OZ167" s="11"/>
      <c r="PA167" s="11"/>
      <c r="PB167" s="11"/>
      <c r="PC167" s="11"/>
      <c r="PD167" s="11"/>
      <c r="PE167" s="11"/>
      <c r="PF167" s="11"/>
      <c r="PG167" s="11"/>
      <c r="PH167" s="11"/>
      <c r="PI167" s="11"/>
      <c r="PJ167" s="11"/>
      <c r="PK167" s="11"/>
      <c r="PL167" s="11"/>
      <c r="PM167" s="11"/>
      <c r="PN167" s="11"/>
      <c r="PO167" s="11"/>
      <c r="PP167" s="11"/>
      <c r="PQ167" s="11"/>
      <c r="PR167" s="11"/>
      <c r="PS167" s="11"/>
      <c r="PT167" s="11"/>
      <c r="PU167" s="11"/>
      <c r="PV167" s="11"/>
      <c r="PW167" s="11"/>
      <c r="PX167" s="11"/>
      <c r="PY167" s="11"/>
      <c r="PZ167" s="11"/>
      <c r="QA167" s="11"/>
      <c r="QB167" s="11"/>
      <c r="QC167" s="11"/>
      <c r="QD167" s="11"/>
      <c r="QE167" s="11"/>
      <c r="QF167" s="11"/>
      <c r="QG167" s="11"/>
      <c r="QH167" s="11"/>
      <c r="QI167" s="11"/>
      <c r="QJ167" s="11"/>
      <c r="QK167" s="11"/>
      <c r="QL167" s="11"/>
      <c r="QM167" s="11"/>
      <c r="QN167" s="11"/>
      <c r="QO167" s="11"/>
      <c r="QP167" s="11"/>
      <c r="QQ167" s="11"/>
      <c r="QR167" s="11"/>
      <c r="QS167" s="11"/>
      <c r="QT167" s="11"/>
      <c r="QU167" s="11"/>
      <c r="QV167" s="11"/>
      <c r="QW167" s="11"/>
      <c r="QX167" s="11"/>
      <c r="QY167" s="11"/>
      <c r="QZ167" s="11"/>
      <c r="RA167" s="11"/>
      <c r="RB167" s="11"/>
      <c r="RC167" s="11"/>
      <c r="RD167" s="11"/>
      <c r="RE167" s="11"/>
      <c r="RF167" s="11"/>
      <c r="RG167" s="11"/>
      <c r="RH167" s="11"/>
      <c r="RI167" s="11"/>
      <c r="RJ167" s="11"/>
      <c r="RK167" s="11"/>
      <c r="RL167" s="11"/>
      <c r="RM167" s="11"/>
      <c r="RN167" s="11"/>
      <c r="RO167" s="11"/>
      <c r="RP167" s="11"/>
      <c r="RQ167" s="11"/>
      <c r="RR167" s="11"/>
      <c r="RS167" s="11"/>
      <c r="RT167" s="11"/>
      <c r="RU167" s="11"/>
      <c r="RV167" s="11"/>
      <c r="RW167" s="11"/>
      <c r="RX167" s="11"/>
      <c r="RY167" s="11"/>
      <c r="RZ167" s="11"/>
      <c r="SA167" s="11"/>
      <c r="SB167" s="11"/>
      <c r="SC167" s="11"/>
      <c r="SD167" s="11"/>
      <c r="SE167" s="11"/>
      <c r="SF167" s="11"/>
      <c r="SG167" s="11"/>
      <c r="SH167" s="11"/>
      <c r="SI167" s="11"/>
      <c r="SJ167" s="11"/>
      <c r="SK167" s="11"/>
      <c r="SL167" s="11"/>
      <c r="SM167" s="11"/>
      <c r="SN167" s="11"/>
      <c r="SO167" s="11"/>
      <c r="SP167" s="11"/>
      <c r="SQ167" s="11"/>
      <c r="SR167" s="11"/>
      <c r="SS167" s="11"/>
      <c r="ST167" s="11"/>
      <c r="SU167" s="11"/>
      <c r="SV167" s="11"/>
      <c r="SW167" s="11"/>
      <c r="SX167" s="11"/>
      <c r="SY167" s="11"/>
      <c r="SZ167" s="11"/>
      <c r="TA167" s="11"/>
      <c r="TB167" s="11"/>
      <c r="TC167" s="11"/>
      <c r="TD167" s="11"/>
      <c r="TE167" s="11"/>
      <c r="TF167" s="11"/>
      <c r="TG167" s="11"/>
      <c r="TH167" s="11"/>
      <c r="TI167" s="11"/>
      <c r="TJ167" s="11"/>
      <c r="TK167" s="11"/>
      <c r="TL167" s="11"/>
      <c r="TM167" s="11"/>
      <c r="TN167" s="11"/>
      <c r="TO167" s="11"/>
      <c r="TP167" s="11"/>
      <c r="TQ167" s="11"/>
      <c r="TR167" s="11"/>
      <c r="TS167" s="11"/>
      <c r="TT167" s="11"/>
      <c r="TU167" s="11"/>
      <c r="TV167" s="11"/>
      <c r="TW167" s="11"/>
      <c r="TX167" s="11"/>
      <c r="TY167" s="11"/>
      <c r="TZ167" s="11"/>
      <c r="UA167" s="11"/>
      <c r="UB167" s="11"/>
      <c r="UC167" s="11"/>
      <c r="UD167" s="11"/>
      <c r="UE167" s="11"/>
      <c r="UF167" s="11"/>
      <c r="UG167" s="11"/>
      <c r="UH167" s="11"/>
      <c r="UI167" s="11"/>
      <c r="UJ167" s="11"/>
      <c r="UK167" s="11"/>
      <c r="UL167" s="11"/>
      <c r="UM167" s="11"/>
      <c r="UN167" s="11"/>
      <c r="UO167" s="11"/>
      <c r="UP167" s="11"/>
      <c r="UQ167" s="11"/>
      <c r="UR167" s="11"/>
      <c r="US167" s="11"/>
      <c r="UT167" s="11"/>
      <c r="UU167" s="11"/>
      <c r="UV167" s="11"/>
      <c r="UW167" s="11"/>
      <c r="UX167" s="11"/>
      <c r="UY167" s="11"/>
      <c r="UZ167" s="11"/>
      <c r="VA167" s="11"/>
      <c r="VB167" s="11"/>
      <c r="VC167" s="11"/>
      <c r="VD167" s="11"/>
      <c r="VE167" s="11"/>
      <c r="VF167" s="11"/>
      <c r="VG167" s="11"/>
      <c r="VH167" s="11"/>
      <c r="VI167" s="11"/>
      <c r="VJ167" s="11"/>
      <c r="VK167" s="11"/>
      <c r="VL167" s="11"/>
      <c r="VM167" s="11"/>
      <c r="VN167" s="11"/>
      <c r="VO167" s="11"/>
      <c r="VP167" s="11"/>
      <c r="VQ167" s="11"/>
      <c r="VR167" s="11"/>
      <c r="VS167" s="11"/>
      <c r="VT167" s="11"/>
      <c r="VU167" s="11"/>
      <c r="VV167" s="11"/>
      <c r="VW167" s="11"/>
      <c r="VX167" s="11"/>
      <c r="VY167" s="11"/>
      <c r="VZ167" s="11"/>
      <c r="WA167" s="11"/>
      <c r="WB167" s="11"/>
      <c r="WC167" s="11"/>
      <c r="WD167" s="11"/>
      <c r="WE167" s="11"/>
      <c r="WF167" s="11"/>
      <c r="WG167" s="11"/>
      <c r="WH167" s="11"/>
      <c r="WI167" s="11"/>
      <c r="WJ167" s="11"/>
      <c r="WK167" s="11"/>
      <c r="WL167" s="11"/>
      <c r="WM167" s="11"/>
      <c r="WN167" s="11"/>
      <c r="WO167" s="11"/>
      <c r="WP167" s="11"/>
      <c r="WQ167" s="11"/>
      <c r="WR167" s="11"/>
      <c r="WS167" s="11"/>
      <c r="WT167" s="11"/>
      <c r="WU167" s="11"/>
      <c r="WV167" s="11"/>
      <c r="WW167" s="11"/>
      <c r="WX167" s="11"/>
      <c r="WY167" s="11"/>
      <c r="WZ167" s="11"/>
      <c r="XA167" s="11"/>
      <c r="XB167" s="11"/>
      <c r="XC167" s="11"/>
      <c r="XD167" s="11"/>
      <c r="XE167" s="11"/>
      <c r="XF167" s="11"/>
      <c r="XG167" s="11"/>
      <c r="XH167" s="11"/>
      <c r="XI167" s="11"/>
      <c r="XJ167" s="11"/>
      <c r="XK167" s="11"/>
      <c r="XL167" s="11"/>
      <c r="XM167" s="11"/>
      <c r="XN167" s="11"/>
      <c r="XO167" s="11"/>
      <c r="XP167" s="11"/>
      <c r="XQ167" s="11"/>
      <c r="XR167" s="11"/>
      <c r="XS167" s="11"/>
      <c r="XT167" s="11"/>
      <c r="XU167" s="11"/>
      <c r="XV167" s="11"/>
      <c r="XW167" s="11"/>
      <c r="XX167" s="11"/>
      <c r="XY167" s="11"/>
      <c r="XZ167" s="11"/>
      <c r="YA167" s="11"/>
      <c r="YB167" s="11"/>
      <c r="YC167" s="11"/>
      <c r="YD167" s="11"/>
      <c r="YE167" s="11"/>
      <c r="YF167" s="11"/>
      <c r="YG167" s="11"/>
      <c r="YH167" s="11"/>
      <c r="YI167" s="11"/>
      <c r="YJ167" s="11"/>
      <c r="YK167" s="11"/>
      <c r="YL167" s="11"/>
      <c r="YM167" s="11"/>
      <c r="YN167" s="11"/>
      <c r="YO167" s="11"/>
      <c r="YP167" s="11"/>
      <c r="YQ167" s="11"/>
      <c r="YR167" s="11"/>
      <c r="YS167" s="11"/>
      <c r="YT167" s="11"/>
      <c r="YU167" s="11"/>
      <c r="YV167" s="11"/>
      <c r="YW167" s="11"/>
      <c r="YX167" s="11"/>
      <c r="YY167" s="11"/>
      <c r="YZ167" s="11"/>
      <c r="ZA167" s="11"/>
      <c r="ZB167" s="11"/>
      <c r="ZC167" s="11"/>
      <c r="ZD167" s="11"/>
      <c r="ZE167" s="11"/>
      <c r="ZF167" s="11"/>
      <c r="ZG167" s="11"/>
      <c r="ZH167" s="11"/>
      <c r="ZI167" s="11"/>
      <c r="ZJ167" s="11"/>
      <c r="ZK167" s="11"/>
      <c r="ZL167" s="11"/>
      <c r="ZM167" s="11"/>
      <c r="ZN167" s="11"/>
      <c r="ZO167" s="11"/>
      <c r="ZP167" s="11"/>
      <c r="ZQ167" s="11"/>
      <c r="ZR167" s="11"/>
      <c r="ZS167" s="11"/>
      <c r="ZT167" s="11"/>
      <c r="ZU167" s="11"/>
      <c r="ZV167" s="11"/>
      <c r="ZW167" s="11"/>
      <c r="ZX167" s="11"/>
      <c r="ZY167" s="11"/>
      <c r="ZZ167" s="11"/>
      <c r="AAA167" s="11"/>
      <c r="AAB167" s="11"/>
      <c r="AAC167" s="11"/>
      <c r="AAD167" s="11"/>
      <c r="AAE167" s="11"/>
      <c r="AAF167" s="11"/>
      <c r="AAG167" s="11"/>
      <c r="AAH167" s="11"/>
      <c r="AAI167" s="11"/>
      <c r="AAJ167" s="11"/>
      <c r="AAK167" s="11"/>
      <c r="AAL167" s="11"/>
      <c r="AAM167" s="11"/>
      <c r="AAN167" s="11"/>
      <c r="AAO167" s="11"/>
      <c r="AAP167" s="11"/>
      <c r="AAQ167" s="11"/>
      <c r="AAR167" s="11"/>
      <c r="AAS167" s="11"/>
      <c r="AAT167" s="11"/>
      <c r="AAU167" s="11"/>
      <c r="AAV167" s="11"/>
      <c r="AAW167" s="11"/>
      <c r="AAX167" s="11"/>
      <c r="AAY167" s="11"/>
      <c r="AAZ167" s="11"/>
      <c r="ABA167" s="11"/>
      <c r="ABB167" s="11"/>
      <c r="ABC167" s="11"/>
      <c r="ABD167" s="11"/>
      <c r="ABE167" s="11"/>
      <c r="ABF167" s="11"/>
      <c r="ABG167" s="11"/>
      <c r="ABH167" s="11"/>
      <c r="ABI167" s="11"/>
      <c r="ABJ167" s="11"/>
      <c r="ABK167" s="11"/>
      <c r="ABL167" s="11"/>
      <c r="ABM167" s="11"/>
      <c r="ABN167" s="11"/>
      <c r="ABO167" s="11"/>
      <c r="ABP167" s="11"/>
      <c r="ABQ167" s="11"/>
      <c r="ABR167" s="11"/>
      <c r="ABS167" s="11"/>
      <c r="ABT167" s="11"/>
      <c r="ABU167" s="11"/>
      <c r="ABV167" s="11"/>
      <c r="ABW167" s="11"/>
      <c r="ABX167" s="11"/>
      <c r="ABY167" s="11"/>
      <c r="ABZ167" s="11"/>
      <c r="ACA167" s="11"/>
      <c r="ACB167" s="11"/>
      <c r="ACC167" s="11"/>
      <c r="ACD167" s="11"/>
      <c r="ACE167" s="11"/>
      <c r="ACF167" s="11"/>
      <c r="ACG167" s="11"/>
      <c r="ACH167" s="11"/>
      <c r="ACI167" s="11"/>
      <c r="ACJ167" s="11"/>
      <c r="ACK167" s="11"/>
      <c r="ACL167" s="11"/>
      <c r="ACM167" s="11"/>
      <c r="ACN167" s="11"/>
      <c r="ACO167" s="11"/>
      <c r="ACP167" s="11"/>
      <c r="ACQ167" s="11"/>
      <c r="ACR167" s="11"/>
      <c r="ACS167" s="11"/>
      <c r="ACT167" s="11"/>
      <c r="ACU167" s="11"/>
      <c r="ACV167" s="11"/>
      <c r="ACW167" s="11"/>
      <c r="ACX167" s="11"/>
      <c r="ACY167" s="11"/>
      <c r="ACZ167" s="11"/>
      <c r="ADA167" s="11"/>
      <c r="ADB167" s="11"/>
      <c r="ADC167" s="11"/>
      <c r="ADD167" s="11"/>
      <c r="ADE167" s="11"/>
      <c r="ADF167" s="11"/>
      <c r="ADG167" s="11"/>
      <c r="ADH167" s="11"/>
      <c r="ADI167" s="11"/>
      <c r="ADJ167" s="11"/>
      <c r="ADK167" s="11"/>
      <c r="ADL167" s="11"/>
      <c r="ADM167" s="11"/>
      <c r="ADN167" s="11"/>
      <c r="ADO167" s="11"/>
      <c r="ADP167" s="11"/>
      <c r="ADQ167" s="11"/>
      <c r="ADR167" s="11"/>
      <c r="ADS167" s="11"/>
      <c r="ADT167" s="11"/>
      <c r="ADU167" s="11"/>
      <c r="ADV167" s="11"/>
      <c r="ADW167" s="11"/>
      <c r="ADX167" s="11"/>
      <c r="ADY167" s="11"/>
      <c r="ADZ167" s="11"/>
      <c r="AEA167" s="11"/>
      <c r="AEB167" s="11"/>
      <c r="AEC167" s="11"/>
      <c r="AED167" s="11"/>
      <c r="AEE167" s="11"/>
      <c r="AEF167" s="11"/>
      <c r="AEG167" s="11"/>
      <c r="AEH167" s="11"/>
      <c r="AEI167" s="11"/>
      <c r="AEJ167" s="11"/>
      <c r="AEK167" s="11"/>
      <c r="AEL167" s="11"/>
      <c r="AEM167" s="11"/>
      <c r="AEN167" s="11"/>
      <c r="AEO167" s="11"/>
      <c r="AEP167" s="11"/>
      <c r="AEQ167" s="11"/>
      <c r="AER167" s="11"/>
      <c r="AES167" s="11"/>
      <c r="AET167" s="11"/>
      <c r="AEU167" s="11"/>
      <c r="AEV167" s="11"/>
      <c r="AEW167" s="11"/>
      <c r="AEX167" s="11"/>
      <c r="AEY167" s="11"/>
      <c r="AEZ167" s="11"/>
      <c r="AFA167" s="11"/>
      <c r="AFB167" s="11"/>
      <c r="AFC167" s="11"/>
      <c r="AFD167" s="11"/>
      <c r="AFE167" s="11"/>
      <c r="AFF167" s="11"/>
      <c r="AFG167" s="11"/>
      <c r="AFH167" s="11"/>
      <c r="AFI167" s="11"/>
      <c r="AFJ167" s="11"/>
      <c r="AFK167" s="11"/>
      <c r="AFL167" s="11"/>
      <c r="AFM167" s="11"/>
      <c r="AFN167" s="11"/>
      <c r="AFO167" s="11"/>
      <c r="AFP167" s="11"/>
      <c r="AFQ167" s="11"/>
      <c r="AFR167" s="11"/>
      <c r="AFS167" s="11"/>
      <c r="AFT167" s="11"/>
      <c r="AFU167" s="11"/>
      <c r="AFV167" s="11"/>
      <c r="AFW167" s="11"/>
      <c r="AFX167" s="11"/>
      <c r="AFY167" s="11"/>
      <c r="AFZ167" s="11"/>
      <c r="AGA167" s="11"/>
      <c r="AGB167" s="11"/>
      <c r="AGC167" s="11"/>
      <c r="AGD167" s="11"/>
      <c r="AGE167" s="11"/>
      <c r="AGF167" s="11"/>
      <c r="AGG167" s="11"/>
      <c r="AGH167" s="11"/>
      <c r="AGI167" s="11"/>
      <c r="AGJ167" s="11"/>
      <c r="AGK167" s="11"/>
      <c r="AGL167" s="11"/>
      <c r="AGM167" s="11"/>
      <c r="AGN167" s="11"/>
      <c r="AGO167" s="11"/>
      <c r="AGP167" s="11"/>
      <c r="AGQ167" s="11"/>
      <c r="AGR167" s="11"/>
      <c r="AGS167" s="11"/>
      <c r="AGT167" s="11"/>
      <c r="AGU167" s="11"/>
      <c r="AGV167" s="11"/>
      <c r="AGW167" s="11"/>
      <c r="AGX167" s="11"/>
      <c r="AGY167" s="11"/>
      <c r="AGZ167" s="11"/>
      <c r="AHA167" s="11"/>
      <c r="AHB167" s="11"/>
      <c r="AHC167" s="11"/>
      <c r="AHD167" s="11"/>
      <c r="AHE167" s="11"/>
      <c r="AHF167" s="11"/>
      <c r="AHG167" s="11"/>
      <c r="AHH167" s="11"/>
      <c r="AHI167" s="11"/>
      <c r="AHJ167" s="11"/>
      <c r="AHK167" s="11"/>
      <c r="AHL167" s="11"/>
      <c r="AHM167" s="11"/>
      <c r="AHN167" s="11"/>
      <c r="AHO167" s="11"/>
      <c r="AHP167" s="11"/>
      <c r="AHQ167" s="11"/>
      <c r="AHR167" s="11"/>
      <c r="AHS167" s="11"/>
      <c r="AHT167" s="11"/>
      <c r="AHU167" s="11"/>
      <c r="AHV167" s="11"/>
      <c r="AHW167" s="11"/>
      <c r="AHX167" s="11"/>
      <c r="AHY167" s="11"/>
      <c r="AHZ167" s="11"/>
      <c r="AIA167" s="11"/>
      <c r="AIB167" s="11"/>
      <c r="AIC167" s="11"/>
      <c r="AID167" s="11"/>
      <c r="AIE167" s="11"/>
      <c r="AIF167" s="11"/>
      <c r="AIG167" s="11"/>
      <c r="AIH167" s="11"/>
      <c r="AII167" s="11"/>
      <c r="AIJ167" s="11"/>
      <c r="AIK167" s="11"/>
      <c r="AIL167" s="11"/>
      <c r="AIM167" s="11"/>
      <c r="AIN167" s="11"/>
      <c r="AIO167" s="11"/>
      <c r="AIP167" s="11"/>
      <c r="AIQ167" s="11"/>
      <c r="AIR167" s="11"/>
      <c r="AIS167" s="11"/>
      <c r="AIT167" s="11"/>
      <c r="AIU167" s="11"/>
      <c r="AIV167" s="11"/>
      <c r="AIW167" s="11"/>
      <c r="AIX167" s="11"/>
      <c r="AIY167" s="11"/>
      <c r="AIZ167" s="11"/>
      <c r="AJA167" s="11"/>
      <c r="AJB167" s="11"/>
      <c r="AJC167" s="11"/>
      <c r="AJD167" s="11"/>
      <c r="AJE167" s="11"/>
      <c r="AJF167" s="11"/>
      <c r="AJG167" s="11"/>
      <c r="AJH167" s="11"/>
      <c r="AJI167" s="11"/>
      <c r="AJJ167" s="11"/>
      <c r="AJK167" s="11"/>
      <c r="AJL167" s="11"/>
      <c r="AJM167" s="11"/>
      <c r="AJN167" s="11"/>
      <c r="AJO167" s="11"/>
      <c r="AJP167" s="11"/>
      <c r="AJQ167" s="11"/>
      <c r="AJR167" s="11"/>
      <c r="AJS167" s="11"/>
      <c r="AJT167" s="11"/>
      <c r="AJU167" s="11"/>
      <c r="AJV167" s="11"/>
      <c r="AJW167" s="11"/>
      <c r="AJX167" s="11"/>
      <c r="AJY167" s="11"/>
      <c r="AJZ167" s="11"/>
      <c r="AKA167" s="11"/>
      <c r="AKB167" s="11"/>
      <c r="AKC167" s="11"/>
      <c r="AKD167" s="11"/>
      <c r="AKE167" s="11"/>
      <c r="AKF167" s="11"/>
      <c r="AKG167" s="11"/>
      <c r="AKH167" s="11"/>
      <c r="AKI167" s="11"/>
      <c r="AKJ167" s="11"/>
      <c r="AKK167" s="11"/>
      <c r="AKL167" s="11"/>
      <c r="AKM167" s="11"/>
      <c r="AKN167" s="11"/>
      <c r="AKO167" s="11"/>
      <c r="AKP167" s="11"/>
      <c r="AKQ167" s="11"/>
      <c r="AKR167" s="11"/>
      <c r="AKS167" s="11"/>
      <c r="AKT167" s="11"/>
      <c r="AKU167" s="11"/>
      <c r="AKV167" s="11"/>
      <c r="AKW167" s="11"/>
      <c r="AKX167" s="11"/>
      <c r="AKY167" s="11"/>
      <c r="AKZ167" s="11"/>
      <c r="ALA167" s="11"/>
      <c r="ALB167" s="11"/>
      <c r="ALC167" s="11"/>
      <c r="ALD167" s="11"/>
      <c r="ALE167" s="11"/>
      <c r="ALF167" s="11"/>
      <c r="ALG167" s="11"/>
      <c r="ALH167" s="11"/>
      <c r="ALI167" s="11"/>
      <c r="ALJ167" s="11"/>
      <c r="ALK167" s="11"/>
      <c r="ALL167" s="11"/>
      <c r="ALM167" s="11"/>
      <c r="ALN167" s="11"/>
      <c r="ALO167" s="11"/>
      <c r="ALP167" s="11"/>
      <c r="ALQ167" s="11"/>
      <c r="ALR167" s="11"/>
      <c r="ALS167" s="11"/>
      <c r="ALT167" s="11"/>
      <c r="ALU167" s="11"/>
      <c r="ALV167" s="11"/>
      <c r="ALW167" s="11"/>
      <c r="ALX167" s="11"/>
      <c r="ALY167" s="11"/>
      <c r="ALZ167" s="11"/>
      <c r="AMA167" s="11"/>
      <c r="AMB167" s="11"/>
      <c r="AMC167" s="11"/>
      <c r="AMD167" s="11"/>
      <c r="AME167" s="11"/>
      <c r="AMF167" s="11"/>
      <c r="AMG167" s="11"/>
      <c r="AMH167" s="11"/>
      <c r="AMI167" s="11"/>
      <c r="AMJ167" s="11"/>
      <c r="AMK167" s="11"/>
      <c r="AML167" s="11"/>
      <c r="AMM167" s="11"/>
      <c r="AMN167" s="11"/>
      <c r="AMO167" s="11"/>
      <c r="AMP167" s="11"/>
      <c r="AMQ167" s="11"/>
      <c r="AMR167" s="11"/>
      <c r="AMS167" s="11"/>
      <c r="AMT167" s="11"/>
      <c r="AMU167" s="11"/>
      <c r="AMV167" s="11"/>
      <c r="AMW167" s="11"/>
      <c r="AMX167" s="11"/>
      <c r="AMY167" s="11"/>
      <c r="AMZ167" s="11"/>
      <c r="ANA167" s="11"/>
      <c r="ANB167" s="11"/>
      <c r="ANC167" s="11"/>
      <c r="AND167" s="11"/>
      <c r="ANE167" s="11"/>
      <c r="ANF167" s="11"/>
      <c r="ANG167" s="11"/>
      <c r="ANH167" s="11"/>
      <c r="ANI167" s="11"/>
      <c r="ANJ167" s="11"/>
      <c r="ANK167" s="11"/>
      <c r="ANL167" s="11"/>
      <c r="ANM167" s="11"/>
      <c r="ANN167" s="11"/>
      <c r="ANO167" s="11"/>
      <c r="ANP167" s="11"/>
      <c r="ANQ167" s="11"/>
      <c r="ANR167" s="11"/>
      <c r="ANS167" s="11"/>
      <c r="ANT167" s="11"/>
      <c r="ANU167" s="11"/>
      <c r="ANV167" s="11"/>
      <c r="ANW167" s="11"/>
      <c r="ANX167" s="11"/>
      <c r="ANY167" s="11"/>
      <c r="ANZ167" s="11"/>
      <c r="AOA167" s="11"/>
      <c r="AOB167" s="11"/>
      <c r="AOC167" s="11"/>
      <c r="AOD167" s="11"/>
      <c r="AOE167" s="11"/>
      <c r="AOF167" s="11"/>
      <c r="AOG167" s="11"/>
      <c r="AOH167" s="11"/>
      <c r="AOI167" s="11"/>
      <c r="AOJ167" s="11"/>
      <c r="AOK167" s="11"/>
      <c r="AOL167" s="11"/>
      <c r="AOM167" s="11"/>
      <c r="AON167" s="11"/>
      <c r="AOO167" s="11"/>
      <c r="AOP167" s="11"/>
      <c r="AOQ167" s="11"/>
      <c r="AOR167" s="11"/>
      <c r="AOS167" s="11"/>
      <c r="AOT167" s="11"/>
      <c r="AOU167" s="11"/>
      <c r="AOV167" s="11"/>
      <c r="AOW167" s="11"/>
      <c r="AOX167" s="11"/>
      <c r="AOY167" s="11"/>
      <c r="AOZ167" s="11"/>
      <c r="APA167" s="11"/>
      <c r="APB167" s="11"/>
      <c r="APC167" s="11"/>
      <c r="APD167" s="11"/>
      <c r="APE167" s="11"/>
      <c r="APF167" s="11"/>
      <c r="APG167" s="11"/>
      <c r="APH167" s="11"/>
      <c r="API167" s="11"/>
      <c r="APJ167" s="11"/>
      <c r="APK167" s="11"/>
      <c r="APL167" s="11"/>
      <c r="APM167" s="11"/>
      <c r="APN167" s="11"/>
      <c r="APO167" s="11"/>
      <c r="APP167" s="11"/>
      <c r="APQ167" s="11"/>
      <c r="APR167" s="11"/>
      <c r="APS167" s="11"/>
      <c r="APT167" s="11"/>
      <c r="APU167" s="11"/>
      <c r="APV167" s="11"/>
      <c r="APW167" s="11"/>
      <c r="APX167" s="11"/>
      <c r="APY167" s="11"/>
      <c r="APZ167" s="11"/>
      <c r="AQA167" s="11"/>
      <c r="AQB167" s="11"/>
      <c r="AQC167" s="11"/>
      <c r="AQD167" s="11"/>
      <c r="AQE167" s="11"/>
      <c r="AQF167" s="11"/>
      <c r="AQG167" s="11"/>
      <c r="AQH167" s="11"/>
      <c r="AQI167" s="11"/>
      <c r="AQJ167" s="11"/>
      <c r="AQK167" s="11"/>
      <c r="AQL167" s="11"/>
      <c r="AQM167" s="11"/>
      <c r="AQN167" s="11"/>
      <c r="AQO167" s="11"/>
      <c r="AQP167" s="11"/>
      <c r="AQQ167" s="11"/>
      <c r="AQR167" s="11"/>
      <c r="AQS167" s="11"/>
      <c r="AQT167" s="11"/>
      <c r="AQU167" s="11"/>
      <c r="AQV167" s="11"/>
      <c r="AQW167" s="11"/>
      <c r="AQX167" s="11"/>
      <c r="AQY167" s="11"/>
      <c r="AQZ167" s="11"/>
      <c r="ARA167" s="11"/>
      <c r="ARB167" s="11"/>
      <c r="ARC167" s="11"/>
      <c r="ARD167" s="11"/>
      <c r="ARE167" s="11"/>
      <c r="ARF167" s="11"/>
      <c r="ARG167" s="11"/>
      <c r="ARH167" s="11"/>
      <c r="ARI167" s="11"/>
      <c r="ARJ167" s="11"/>
      <c r="ARK167" s="11"/>
      <c r="ARL167" s="11"/>
      <c r="ARM167" s="11"/>
      <c r="ARN167" s="11"/>
      <c r="ARO167" s="11"/>
      <c r="ARP167" s="11"/>
      <c r="ARQ167" s="11"/>
      <c r="ARR167" s="11"/>
      <c r="ARS167" s="11"/>
      <c r="ART167" s="11"/>
      <c r="ARU167" s="11"/>
      <c r="ARV167" s="11"/>
      <c r="ARW167" s="11"/>
      <c r="ARX167" s="11"/>
      <c r="ARY167" s="11"/>
      <c r="ARZ167" s="11"/>
      <c r="ASA167" s="11"/>
      <c r="ASB167" s="11"/>
      <c r="ASC167" s="11"/>
      <c r="ASD167" s="11"/>
      <c r="ASE167" s="11"/>
      <c r="ASF167" s="11"/>
      <c r="ASG167" s="11"/>
      <c r="ASH167" s="11"/>
      <c r="ASI167" s="11"/>
      <c r="ASJ167" s="11"/>
      <c r="ASK167" s="11"/>
      <c r="ASL167" s="11"/>
      <c r="ASM167" s="11"/>
      <c r="ASN167" s="11"/>
      <c r="ASO167" s="11"/>
      <c r="ASP167" s="11"/>
      <c r="ASQ167" s="11"/>
      <c r="ASR167" s="11"/>
      <c r="ASS167" s="11"/>
      <c r="AST167" s="11"/>
      <c r="ASU167" s="11"/>
      <c r="ASV167" s="11"/>
      <c r="ASW167" s="11"/>
      <c r="ASX167" s="11"/>
      <c r="ASY167" s="11"/>
      <c r="ASZ167" s="11"/>
      <c r="ATA167" s="11"/>
      <c r="ATB167" s="11"/>
      <c r="ATC167" s="11"/>
      <c r="ATD167" s="11"/>
      <c r="ATE167" s="11"/>
      <c r="ATF167" s="11"/>
      <c r="ATG167" s="11"/>
      <c r="ATH167" s="11"/>
      <c r="ATI167" s="11"/>
      <c r="ATJ167" s="11"/>
      <c r="ATK167" s="11"/>
      <c r="ATL167" s="11"/>
      <c r="ATM167" s="11"/>
      <c r="ATN167" s="11"/>
      <c r="ATO167" s="11"/>
      <c r="ATP167" s="11"/>
      <c r="ATQ167" s="11"/>
      <c r="ATR167" s="11"/>
      <c r="ATS167" s="11"/>
      <c r="ATT167" s="11"/>
      <c r="ATU167" s="11"/>
      <c r="ATV167" s="11"/>
      <c r="ATW167" s="11"/>
      <c r="ATX167" s="11"/>
      <c r="ATY167" s="11"/>
      <c r="ATZ167" s="11"/>
      <c r="AUA167" s="11"/>
      <c r="AUB167" s="11"/>
      <c r="AUC167" s="11"/>
      <c r="AUD167" s="11"/>
      <c r="AUE167" s="11"/>
      <c r="AUF167" s="11"/>
      <c r="AUG167" s="11"/>
      <c r="AUH167" s="11"/>
      <c r="AUI167" s="11"/>
      <c r="AUJ167" s="11"/>
      <c r="AUK167" s="11"/>
      <c r="AUL167" s="11"/>
      <c r="AUM167" s="11"/>
      <c r="AUN167" s="11"/>
      <c r="AUO167" s="11"/>
      <c r="AUP167" s="11"/>
      <c r="AUQ167" s="11"/>
      <c r="AUR167" s="11"/>
      <c r="AUS167" s="11"/>
      <c r="AUT167" s="11"/>
      <c r="AUU167" s="11"/>
      <c r="AUV167" s="11"/>
      <c r="AUW167" s="11"/>
      <c r="AUX167" s="11"/>
      <c r="AUY167" s="11"/>
      <c r="AUZ167" s="11"/>
      <c r="AVA167" s="11"/>
      <c r="AVB167" s="11"/>
      <c r="AVC167" s="11"/>
      <c r="AVD167" s="11"/>
      <c r="AVE167" s="11"/>
      <c r="AVF167" s="11"/>
      <c r="AVG167" s="11"/>
      <c r="AVH167" s="11"/>
      <c r="AVI167" s="11"/>
      <c r="AVJ167" s="11"/>
      <c r="AVK167" s="11"/>
      <c r="AVL167" s="11"/>
      <c r="AVM167" s="11"/>
      <c r="AVN167" s="11"/>
      <c r="AVO167" s="11"/>
      <c r="AVP167" s="11"/>
      <c r="AVQ167" s="11"/>
      <c r="AVR167" s="11"/>
      <c r="AVS167" s="11"/>
      <c r="AVT167" s="11"/>
      <c r="AVU167" s="11"/>
      <c r="AVV167" s="11"/>
      <c r="AVW167" s="11"/>
      <c r="AVX167" s="11"/>
      <c r="AVY167" s="11"/>
      <c r="AVZ167" s="11"/>
      <c r="AWA167" s="11"/>
      <c r="AWB167" s="11"/>
      <c r="AWC167" s="11"/>
      <c r="AWD167" s="11"/>
      <c r="AWE167" s="11"/>
      <c r="AWF167" s="11"/>
      <c r="AWG167" s="11"/>
      <c r="AWH167" s="11"/>
      <c r="AWI167" s="11"/>
      <c r="AWJ167" s="11"/>
      <c r="AWK167" s="11"/>
      <c r="AWL167" s="11"/>
      <c r="AWM167" s="11"/>
      <c r="AWN167" s="11"/>
      <c r="AWO167" s="11"/>
      <c r="AWP167" s="11"/>
      <c r="AWQ167" s="11"/>
      <c r="AWR167" s="11"/>
      <c r="AWS167" s="11"/>
      <c r="AWT167" s="11"/>
      <c r="AWU167" s="11"/>
      <c r="AWV167" s="11"/>
      <c r="AWW167" s="11"/>
      <c r="AWX167" s="11"/>
      <c r="AWY167" s="11"/>
      <c r="AWZ167" s="11"/>
      <c r="AXA167" s="11"/>
      <c r="AXB167" s="11"/>
      <c r="AXC167" s="11"/>
      <c r="AXD167" s="11"/>
      <c r="AXE167" s="11"/>
      <c r="AXF167" s="11"/>
      <c r="AXG167" s="11"/>
      <c r="AXH167" s="11"/>
      <c r="AXI167" s="11"/>
      <c r="AXJ167" s="11"/>
      <c r="AXK167" s="11"/>
      <c r="AXL167" s="11"/>
      <c r="AXM167" s="11"/>
      <c r="AXN167" s="11"/>
      <c r="AXO167" s="11"/>
      <c r="AXP167" s="11"/>
      <c r="AXQ167" s="11"/>
      <c r="AXR167" s="11"/>
      <c r="AXS167" s="11"/>
      <c r="AXT167" s="11"/>
      <c r="AXU167" s="11"/>
      <c r="AXV167" s="11"/>
      <c r="AXW167" s="11"/>
      <c r="AXX167" s="11"/>
      <c r="AXY167" s="11"/>
      <c r="AXZ167" s="11"/>
      <c r="AYA167" s="11"/>
      <c r="AYB167" s="11"/>
      <c r="AYC167" s="11"/>
      <c r="AYD167" s="11"/>
      <c r="AYE167" s="11"/>
      <c r="AYF167" s="11"/>
      <c r="AYG167" s="11"/>
      <c r="AYH167" s="11"/>
      <c r="AYI167" s="11"/>
      <c r="AYJ167" s="11"/>
      <c r="AYK167" s="11"/>
      <c r="AYL167" s="11"/>
      <c r="AYM167" s="11"/>
      <c r="AYN167" s="11"/>
      <c r="AYO167" s="11"/>
      <c r="AYP167" s="11"/>
      <c r="AYQ167" s="11"/>
      <c r="AYR167" s="11"/>
      <c r="AYS167" s="11"/>
      <c r="AYT167" s="11"/>
      <c r="AYU167" s="11"/>
      <c r="AYV167" s="11"/>
      <c r="AYW167" s="11"/>
      <c r="AYX167" s="11"/>
      <c r="AYY167" s="11"/>
      <c r="AYZ167" s="11"/>
      <c r="AZA167" s="11"/>
      <c r="AZB167" s="11"/>
      <c r="AZC167" s="11"/>
      <c r="AZD167" s="11"/>
      <c r="AZE167" s="11"/>
      <c r="AZF167" s="11"/>
      <c r="AZG167" s="11"/>
      <c r="AZH167" s="11"/>
      <c r="AZI167" s="11"/>
      <c r="AZJ167" s="11"/>
      <c r="AZK167" s="11"/>
      <c r="AZL167" s="11"/>
      <c r="AZM167" s="11"/>
      <c r="AZN167" s="11"/>
      <c r="AZO167" s="11"/>
      <c r="AZP167" s="11"/>
      <c r="AZQ167" s="11"/>
      <c r="AZR167" s="11"/>
      <c r="AZS167" s="11"/>
      <c r="AZT167" s="11"/>
      <c r="AZU167" s="11"/>
      <c r="AZV167" s="11"/>
      <c r="AZW167" s="11"/>
      <c r="AZX167" s="11"/>
      <c r="AZY167" s="11"/>
      <c r="AZZ167" s="11"/>
      <c r="BAA167" s="11"/>
      <c r="BAB167" s="11"/>
      <c r="BAC167" s="11"/>
      <c r="BAD167" s="11"/>
      <c r="BAE167" s="11"/>
      <c r="BAF167" s="11"/>
      <c r="BAG167" s="11"/>
      <c r="BAH167" s="11"/>
      <c r="BAI167" s="11"/>
      <c r="BAJ167" s="11"/>
      <c r="BAK167" s="11"/>
      <c r="BAL167" s="11"/>
      <c r="BAM167" s="11"/>
      <c r="BAN167" s="11"/>
      <c r="BAO167" s="11"/>
      <c r="BAP167" s="11"/>
      <c r="BAQ167" s="11"/>
      <c r="BAR167" s="11"/>
      <c r="BAS167" s="11"/>
      <c r="BAT167" s="11"/>
      <c r="BAU167" s="11"/>
      <c r="BAV167" s="11"/>
      <c r="BAW167" s="11"/>
      <c r="BAX167" s="11"/>
      <c r="BAY167" s="11"/>
      <c r="BAZ167" s="11"/>
      <c r="BBA167" s="11"/>
      <c r="BBB167" s="11"/>
      <c r="BBC167" s="11"/>
      <c r="BBD167" s="11"/>
      <c r="BBE167" s="11"/>
      <c r="BBF167" s="11"/>
      <c r="BBG167" s="11"/>
      <c r="BBH167" s="11"/>
      <c r="BBI167" s="11"/>
      <c r="BBJ167" s="11"/>
      <c r="BBK167" s="11"/>
      <c r="BBL167" s="11"/>
      <c r="BBM167" s="11"/>
      <c r="BBN167" s="11"/>
      <c r="BBO167" s="11"/>
      <c r="BBP167" s="11"/>
      <c r="BBQ167" s="11"/>
      <c r="BBR167" s="11"/>
      <c r="BBS167" s="11"/>
      <c r="BBT167" s="11"/>
      <c r="BBU167" s="11"/>
      <c r="BBV167" s="11"/>
      <c r="BBW167" s="11"/>
      <c r="BBX167" s="11"/>
      <c r="BBY167" s="11"/>
      <c r="BBZ167" s="11"/>
      <c r="BCA167" s="11"/>
      <c r="BCB167" s="11"/>
      <c r="BCC167" s="11"/>
      <c r="BCD167" s="11"/>
      <c r="BCE167" s="11"/>
      <c r="BCF167" s="11"/>
      <c r="BCG167" s="11"/>
      <c r="BCH167" s="11"/>
      <c r="BCI167" s="11"/>
      <c r="BCJ167" s="11"/>
      <c r="BCK167" s="11"/>
      <c r="BCL167" s="11"/>
      <c r="BCM167" s="11"/>
      <c r="BCN167" s="11"/>
      <c r="BCO167" s="11"/>
      <c r="BCP167" s="11"/>
      <c r="BCQ167" s="11"/>
      <c r="BCR167" s="11"/>
      <c r="BCS167" s="11"/>
      <c r="BCT167" s="11"/>
      <c r="BCU167" s="11"/>
      <c r="BCV167" s="11"/>
      <c r="BCW167" s="11"/>
      <c r="BCX167" s="11"/>
      <c r="BCY167" s="11"/>
      <c r="BCZ167" s="11"/>
      <c r="BDA167" s="11"/>
      <c r="BDB167" s="11"/>
      <c r="BDC167" s="11"/>
      <c r="BDD167" s="11"/>
      <c r="BDE167" s="11"/>
      <c r="BDF167" s="11"/>
      <c r="BDG167" s="11"/>
      <c r="BDH167" s="11"/>
      <c r="BDI167" s="11"/>
      <c r="BDJ167" s="11"/>
      <c r="BDK167" s="11"/>
      <c r="BDL167" s="11"/>
      <c r="BDM167" s="11"/>
      <c r="BDN167" s="11"/>
      <c r="BDO167" s="11"/>
      <c r="BDP167" s="11"/>
      <c r="BDQ167" s="11"/>
      <c r="BDR167" s="11"/>
      <c r="BDS167" s="11"/>
      <c r="BDT167" s="11"/>
      <c r="BDU167" s="11"/>
      <c r="BDV167" s="11"/>
      <c r="BDW167" s="11"/>
      <c r="BDX167" s="11"/>
      <c r="BDY167" s="11"/>
      <c r="BDZ167" s="11"/>
      <c r="BEA167" s="11"/>
      <c r="BEB167" s="11"/>
      <c r="BEC167" s="11"/>
      <c r="BED167" s="11"/>
      <c r="BEE167" s="11"/>
      <c r="BEF167" s="11"/>
      <c r="BEG167" s="11"/>
      <c r="BEH167" s="11"/>
      <c r="BEI167" s="11"/>
      <c r="BEJ167" s="11"/>
      <c r="BEK167" s="11"/>
      <c r="BEL167" s="11"/>
      <c r="BEM167" s="11"/>
      <c r="BEN167" s="11"/>
      <c r="BEO167" s="11"/>
      <c r="BEP167" s="11"/>
      <c r="BEQ167" s="11"/>
      <c r="BER167" s="11"/>
      <c r="BES167" s="11"/>
      <c r="BET167" s="11"/>
      <c r="BEU167" s="11"/>
      <c r="BEV167" s="11"/>
      <c r="BEW167" s="11"/>
      <c r="BEX167" s="11"/>
      <c r="BEY167" s="11"/>
      <c r="BEZ167" s="11"/>
      <c r="BFA167" s="11"/>
      <c r="BFB167" s="11"/>
      <c r="BFC167" s="11"/>
      <c r="BFD167" s="11"/>
      <c r="BFE167" s="11"/>
      <c r="BFF167" s="11"/>
      <c r="BFG167" s="11"/>
      <c r="BFH167" s="11"/>
      <c r="BFI167" s="11"/>
      <c r="BFJ167" s="11"/>
      <c r="BFK167" s="11"/>
      <c r="BFL167" s="11"/>
      <c r="BFM167" s="11"/>
      <c r="BFN167" s="11"/>
      <c r="BFO167" s="11"/>
      <c r="BFP167" s="11"/>
      <c r="BFQ167" s="11"/>
      <c r="BFR167" s="11"/>
      <c r="BFS167" s="11"/>
      <c r="BFT167" s="11"/>
      <c r="BFU167" s="11"/>
      <c r="BFV167" s="11"/>
      <c r="BFW167" s="11"/>
      <c r="BFX167" s="11"/>
      <c r="BFY167" s="11"/>
      <c r="BFZ167" s="11"/>
      <c r="BGA167" s="11"/>
      <c r="BGB167" s="11"/>
      <c r="BGC167" s="11"/>
      <c r="BGD167" s="11"/>
      <c r="BGE167" s="11"/>
      <c r="BGF167" s="11"/>
      <c r="BGG167" s="11"/>
      <c r="BGH167" s="11"/>
      <c r="BGI167" s="11"/>
      <c r="BGJ167" s="11"/>
      <c r="BGK167" s="11"/>
      <c r="BGL167" s="11"/>
      <c r="BGM167" s="11"/>
      <c r="BGN167" s="11"/>
      <c r="BGO167" s="11"/>
      <c r="BGP167" s="11"/>
      <c r="BGQ167" s="11"/>
      <c r="BGR167" s="11"/>
      <c r="BGS167" s="11"/>
      <c r="BGT167" s="11"/>
      <c r="BGU167" s="11"/>
      <c r="BGV167" s="11"/>
      <c r="BGW167" s="11"/>
      <c r="BGX167" s="11"/>
      <c r="BGY167" s="11"/>
      <c r="BGZ167" s="11"/>
    </row>
    <row r="168" spans="1:1589" s="22" customFormat="1" ht="68.25" customHeight="1">
      <c r="A168" s="169" t="s">
        <v>266</v>
      </c>
      <c r="B168" s="252"/>
      <c r="C168" s="316" t="s">
        <v>267</v>
      </c>
      <c r="D168" s="313" t="s">
        <v>222</v>
      </c>
      <c r="E168" s="193">
        <v>43101</v>
      </c>
      <c r="F168" s="193">
        <v>43465</v>
      </c>
      <c r="G168" s="93" t="s">
        <v>115</v>
      </c>
      <c r="H168" s="119"/>
      <c r="I168" s="121">
        <v>11000000</v>
      </c>
      <c r="J168" s="121">
        <v>1262883.22</v>
      </c>
      <c r="K168" s="117"/>
      <c r="L168" s="115"/>
      <c r="M168" s="104">
        <v>11000000</v>
      </c>
      <c r="N168" s="121">
        <v>1262883.1399999999</v>
      </c>
      <c r="O168" s="115"/>
      <c r="P168" s="115"/>
      <c r="Q168" s="125">
        <v>11000000</v>
      </c>
      <c r="R168" s="125">
        <v>1262883.1399999999</v>
      </c>
      <c r="S168" s="115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  <c r="IR168" s="11"/>
      <c r="IS168" s="11"/>
      <c r="IT168" s="11"/>
      <c r="IU168" s="11"/>
      <c r="IV168" s="11"/>
      <c r="IW168" s="11"/>
      <c r="IX168" s="11"/>
      <c r="IY168" s="11"/>
      <c r="IZ168" s="11"/>
      <c r="JA168" s="11"/>
      <c r="JB168" s="11"/>
      <c r="JC168" s="11"/>
      <c r="JD168" s="11"/>
      <c r="JE168" s="11"/>
      <c r="JF168" s="11"/>
      <c r="JG168" s="11"/>
      <c r="JH168" s="11"/>
      <c r="JI168" s="11"/>
      <c r="JJ168" s="11"/>
      <c r="JK168" s="11"/>
      <c r="JL168" s="11"/>
      <c r="JM168" s="11"/>
      <c r="JN168" s="11"/>
      <c r="JO168" s="11"/>
      <c r="JP168" s="11"/>
      <c r="JQ168" s="11"/>
      <c r="JR168" s="11"/>
      <c r="JS168" s="11"/>
      <c r="JT168" s="11"/>
      <c r="JU168" s="11"/>
      <c r="JV168" s="11"/>
      <c r="JW168" s="11"/>
      <c r="JX168" s="11"/>
      <c r="JY168" s="11"/>
      <c r="JZ168" s="11"/>
      <c r="KA168" s="11"/>
      <c r="KB168" s="11"/>
      <c r="KC168" s="11"/>
      <c r="KD168" s="11"/>
      <c r="KE168" s="11"/>
      <c r="KF168" s="11"/>
      <c r="KG168" s="11"/>
      <c r="KH168" s="11"/>
      <c r="KI168" s="11"/>
      <c r="KJ168" s="11"/>
      <c r="KK168" s="11"/>
      <c r="KL168" s="11"/>
      <c r="KM168" s="11"/>
      <c r="KN168" s="11"/>
      <c r="KO168" s="11"/>
      <c r="KP168" s="11"/>
      <c r="KQ168" s="11"/>
      <c r="KR168" s="11"/>
      <c r="KS168" s="11"/>
      <c r="KT168" s="11"/>
      <c r="KU168" s="11"/>
      <c r="KV168" s="11"/>
      <c r="KW168" s="11"/>
      <c r="KX168" s="11"/>
      <c r="KY168" s="11"/>
      <c r="KZ168" s="11"/>
      <c r="LA168" s="11"/>
      <c r="LB168" s="11"/>
      <c r="LC168" s="11"/>
      <c r="LD168" s="11"/>
      <c r="LE168" s="11"/>
      <c r="LF168" s="11"/>
      <c r="LG168" s="11"/>
      <c r="LH168" s="11"/>
      <c r="LI168" s="11"/>
      <c r="LJ168" s="11"/>
      <c r="LK168" s="11"/>
      <c r="LL168" s="11"/>
      <c r="LM168" s="11"/>
      <c r="LN168" s="11"/>
      <c r="LO168" s="11"/>
      <c r="LP168" s="11"/>
      <c r="LQ168" s="11"/>
      <c r="LR168" s="11"/>
      <c r="LS168" s="11"/>
      <c r="LT168" s="11"/>
      <c r="LU168" s="11"/>
      <c r="LV168" s="11"/>
      <c r="LW168" s="11"/>
      <c r="LX168" s="11"/>
      <c r="LY168" s="11"/>
      <c r="LZ168" s="11"/>
      <c r="MA168" s="11"/>
      <c r="MB168" s="11"/>
      <c r="MC168" s="11"/>
      <c r="MD168" s="11"/>
      <c r="ME168" s="11"/>
      <c r="MF168" s="11"/>
      <c r="MG168" s="11"/>
      <c r="MH168" s="11"/>
      <c r="MI168" s="11"/>
      <c r="MJ168" s="11"/>
      <c r="MK168" s="11"/>
      <c r="ML168" s="11"/>
      <c r="MM168" s="11"/>
      <c r="MN168" s="11"/>
      <c r="MO168" s="11"/>
      <c r="MP168" s="11"/>
      <c r="MQ168" s="11"/>
      <c r="MR168" s="11"/>
      <c r="MS168" s="11"/>
      <c r="MT168" s="11"/>
      <c r="MU168" s="11"/>
      <c r="MV168" s="11"/>
      <c r="MW168" s="11"/>
      <c r="MX168" s="11"/>
      <c r="MY168" s="11"/>
      <c r="MZ168" s="11"/>
      <c r="NA168" s="11"/>
      <c r="NB168" s="11"/>
      <c r="NC168" s="11"/>
      <c r="ND168" s="11"/>
      <c r="NE168" s="11"/>
      <c r="NF168" s="11"/>
      <c r="NG168" s="11"/>
      <c r="NH168" s="11"/>
      <c r="NI168" s="11"/>
      <c r="NJ168" s="11"/>
      <c r="NK168" s="11"/>
      <c r="NL168" s="11"/>
      <c r="NM168" s="11"/>
      <c r="NN168" s="11"/>
      <c r="NO168" s="11"/>
      <c r="NP168" s="11"/>
      <c r="NQ168" s="11"/>
      <c r="NR168" s="11"/>
      <c r="NS168" s="11"/>
      <c r="NT168" s="11"/>
      <c r="NU168" s="11"/>
      <c r="NV168" s="11"/>
      <c r="NW168" s="11"/>
      <c r="NX168" s="11"/>
      <c r="NY168" s="11"/>
      <c r="NZ168" s="11"/>
      <c r="OA168" s="11"/>
      <c r="OB168" s="11"/>
      <c r="OC168" s="11"/>
      <c r="OD168" s="11"/>
      <c r="OE168" s="11"/>
      <c r="OF168" s="11"/>
      <c r="OG168" s="11"/>
      <c r="OH168" s="11"/>
      <c r="OI168" s="11"/>
      <c r="OJ168" s="11"/>
      <c r="OK168" s="11"/>
      <c r="OL168" s="11"/>
      <c r="OM168" s="11"/>
      <c r="ON168" s="11"/>
      <c r="OO168" s="11"/>
      <c r="OP168" s="11"/>
      <c r="OQ168" s="11"/>
      <c r="OR168" s="11"/>
      <c r="OS168" s="11"/>
      <c r="OT168" s="11"/>
      <c r="OU168" s="11"/>
      <c r="OV168" s="11"/>
      <c r="OW168" s="11"/>
      <c r="OX168" s="11"/>
      <c r="OY168" s="11"/>
      <c r="OZ168" s="11"/>
      <c r="PA168" s="11"/>
      <c r="PB168" s="11"/>
      <c r="PC168" s="11"/>
      <c r="PD168" s="11"/>
      <c r="PE168" s="11"/>
      <c r="PF168" s="11"/>
      <c r="PG168" s="11"/>
      <c r="PH168" s="11"/>
      <c r="PI168" s="11"/>
      <c r="PJ168" s="11"/>
      <c r="PK168" s="11"/>
      <c r="PL168" s="11"/>
      <c r="PM168" s="11"/>
      <c r="PN168" s="11"/>
      <c r="PO168" s="11"/>
      <c r="PP168" s="11"/>
      <c r="PQ168" s="11"/>
      <c r="PR168" s="11"/>
      <c r="PS168" s="11"/>
      <c r="PT168" s="11"/>
      <c r="PU168" s="11"/>
      <c r="PV168" s="11"/>
      <c r="PW168" s="11"/>
      <c r="PX168" s="11"/>
      <c r="PY168" s="11"/>
      <c r="PZ168" s="11"/>
      <c r="QA168" s="11"/>
      <c r="QB168" s="11"/>
      <c r="QC168" s="11"/>
      <c r="QD168" s="11"/>
      <c r="QE168" s="11"/>
      <c r="QF168" s="11"/>
      <c r="QG168" s="11"/>
      <c r="QH168" s="11"/>
      <c r="QI168" s="11"/>
      <c r="QJ168" s="11"/>
      <c r="QK168" s="11"/>
      <c r="QL168" s="11"/>
      <c r="QM168" s="11"/>
      <c r="QN168" s="11"/>
      <c r="QO168" s="11"/>
      <c r="QP168" s="11"/>
      <c r="QQ168" s="11"/>
      <c r="QR168" s="11"/>
      <c r="QS168" s="11"/>
      <c r="QT168" s="11"/>
      <c r="QU168" s="11"/>
      <c r="QV168" s="11"/>
      <c r="QW168" s="11"/>
      <c r="QX168" s="11"/>
      <c r="QY168" s="11"/>
      <c r="QZ168" s="11"/>
      <c r="RA168" s="11"/>
      <c r="RB168" s="11"/>
      <c r="RC168" s="11"/>
      <c r="RD168" s="11"/>
      <c r="RE168" s="11"/>
      <c r="RF168" s="11"/>
      <c r="RG168" s="11"/>
      <c r="RH168" s="11"/>
      <c r="RI168" s="11"/>
      <c r="RJ168" s="11"/>
      <c r="RK168" s="11"/>
      <c r="RL168" s="11"/>
      <c r="RM168" s="11"/>
      <c r="RN168" s="11"/>
      <c r="RO168" s="11"/>
      <c r="RP168" s="11"/>
      <c r="RQ168" s="11"/>
      <c r="RR168" s="11"/>
      <c r="RS168" s="11"/>
      <c r="RT168" s="11"/>
      <c r="RU168" s="11"/>
      <c r="RV168" s="11"/>
      <c r="RW168" s="11"/>
      <c r="RX168" s="11"/>
      <c r="RY168" s="11"/>
      <c r="RZ168" s="11"/>
      <c r="SA168" s="11"/>
      <c r="SB168" s="11"/>
      <c r="SC168" s="11"/>
      <c r="SD168" s="11"/>
      <c r="SE168" s="11"/>
      <c r="SF168" s="11"/>
      <c r="SG168" s="11"/>
      <c r="SH168" s="11"/>
      <c r="SI168" s="11"/>
      <c r="SJ168" s="11"/>
      <c r="SK168" s="11"/>
      <c r="SL168" s="11"/>
      <c r="SM168" s="11"/>
      <c r="SN168" s="11"/>
      <c r="SO168" s="11"/>
      <c r="SP168" s="11"/>
      <c r="SQ168" s="11"/>
      <c r="SR168" s="11"/>
      <c r="SS168" s="11"/>
      <c r="ST168" s="11"/>
      <c r="SU168" s="11"/>
      <c r="SV168" s="11"/>
      <c r="SW168" s="11"/>
      <c r="SX168" s="11"/>
      <c r="SY168" s="11"/>
      <c r="SZ168" s="11"/>
      <c r="TA168" s="11"/>
      <c r="TB168" s="11"/>
      <c r="TC168" s="11"/>
      <c r="TD168" s="11"/>
      <c r="TE168" s="11"/>
      <c r="TF168" s="11"/>
      <c r="TG168" s="11"/>
      <c r="TH168" s="11"/>
      <c r="TI168" s="11"/>
      <c r="TJ168" s="11"/>
      <c r="TK168" s="11"/>
      <c r="TL168" s="11"/>
      <c r="TM168" s="11"/>
      <c r="TN168" s="11"/>
      <c r="TO168" s="11"/>
      <c r="TP168" s="11"/>
      <c r="TQ168" s="11"/>
      <c r="TR168" s="11"/>
      <c r="TS168" s="11"/>
      <c r="TT168" s="11"/>
      <c r="TU168" s="11"/>
      <c r="TV168" s="11"/>
      <c r="TW168" s="11"/>
      <c r="TX168" s="11"/>
      <c r="TY168" s="11"/>
      <c r="TZ168" s="11"/>
      <c r="UA168" s="11"/>
      <c r="UB168" s="11"/>
      <c r="UC168" s="11"/>
      <c r="UD168" s="11"/>
      <c r="UE168" s="11"/>
      <c r="UF168" s="11"/>
      <c r="UG168" s="11"/>
      <c r="UH168" s="11"/>
      <c r="UI168" s="11"/>
      <c r="UJ168" s="11"/>
      <c r="UK168" s="11"/>
      <c r="UL168" s="11"/>
      <c r="UM168" s="11"/>
      <c r="UN168" s="11"/>
      <c r="UO168" s="11"/>
      <c r="UP168" s="11"/>
      <c r="UQ168" s="11"/>
      <c r="UR168" s="11"/>
      <c r="US168" s="11"/>
      <c r="UT168" s="11"/>
      <c r="UU168" s="11"/>
      <c r="UV168" s="11"/>
      <c r="UW168" s="11"/>
      <c r="UX168" s="11"/>
      <c r="UY168" s="11"/>
      <c r="UZ168" s="11"/>
      <c r="VA168" s="11"/>
      <c r="VB168" s="11"/>
      <c r="VC168" s="11"/>
      <c r="VD168" s="11"/>
      <c r="VE168" s="11"/>
      <c r="VF168" s="11"/>
      <c r="VG168" s="11"/>
      <c r="VH168" s="11"/>
      <c r="VI168" s="11"/>
      <c r="VJ168" s="11"/>
      <c r="VK168" s="11"/>
      <c r="VL168" s="11"/>
      <c r="VM168" s="11"/>
      <c r="VN168" s="11"/>
      <c r="VO168" s="11"/>
      <c r="VP168" s="11"/>
      <c r="VQ168" s="11"/>
      <c r="VR168" s="11"/>
      <c r="VS168" s="11"/>
      <c r="VT168" s="11"/>
      <c r="VU168" s="11"/>
      <c r="VV168" s="11"/>
      <c r="VW168" s="11"/>
      <c r="VX168" s="11"/>
      <c r="VY168" s="11"/>
      <c r="VZ168" s="11"/>
      <c r="WA168" s="11"/>
      <c r="WB168" s="11"/>
      <c r="WC168" s="11"/>
      <c r="WD168" s="11"/>
      <c r="WE168" s="11"/>
      <c r="WF168" s="11"/>
      <c r="WG168" s="11"/>
      <c r="WH168" s="11"/>
      <c r="WI168" s="11"/>
      <c r="WJ168" s="11"/>
      <c r="WK168" s="11"/>
      <c r="WL168" s="11"/>
      <c r="WM168" s="11"/>
      <c r="WN168" s="11"/>
      <c r="WO168" s="11"/>
      <c r="WP168" s="11"/>
      <c r="WQ168" s="11"/>
      <c r="WR168" s="11"/>
      <c r="WS168" s="11"/>
      <c r="WT168" s="11"/>
      <c r="WU168" s="11"/>
      <c r="WV168" s="11"/>
      <c r="WW168" s="11"/>
      <c r="WX168" s="11"/>
      <c r="WY168" s="11"/>
      <c r="WZ168" s="11"/>
      <c r="XA168" s="11"/>
      <c r="XB168" s="11"/>
      <c r="XC168" s="11"/>
      <c r="XD168" s="11"/>
      <c r="XE168" s="11"/>
      <c r="XF168" s="11"/>
      <c r="XG168" s="11"/>
      <c r="XH168" s="11"/>
      <c r="XI168" s="11"/>
      <c r="XJ168" s="11"/>
      <c r="XK168" s="11"/>
      <c r="XL168" s="11"/>
      <c r="XM168" s="11"/>
      <c r="XN168" s="11"/>
      <c r="XO168" s="11"/>
      <c r="XP168" s="11"/>
      <c r="XQ168" s="11"/>
      <c r="XR168" s="11"/>
      <c r="XS168" s="11"/>
      <c r="XT168" s="11"/>
      <c r="XU168" s="11"/>
      <c r="XV168" s="11"/>
      <c r="XW168" s="11"/>
      <c r="XX168" s="11"/>
      <c r="XY168" s="11"/>
      <c r="XZ168" s="11"/>
      <c r="YA168" s="11"/>
      <c r="YB168" s="11"/>
      <c r="YC168" s="11"/>
      <c r="YD168" s="11"/>
      <c r="YE168" s="11"/>
      <c r="YF168" s="11"/>
      <c r="YG168" s="11"/>
      <c r="YH168" s="11"/>
      <c r="YI168" s="11"/>
      <c r="YJ168" s="11"/>
      <c r="YK168" s="11"/>
      <c r="YL168" s="11"/>
      <c r="YM168" s="11"/>
      <c r="YN168" s="11"/>
      <c r="YO168" s="11"/>
      <c r="YP168" s="11"/>
      <c r="YQ168" s="11"/>
      <c r="YR168" s="11"/>
      <c r="YS168" s="11"/>
      <c r="YT168" s="11"/>
      <c r="YU168" s="11"/>
      <c r="YV168" s="11"/>
      <c r="YW168" s="11"/>
      <c r="YX168" s="11"/>
      <c r="YY168" s="11"/>
      <c r="YZ168" s="11"/>
      <c r="ZA168" s="11"/>
      <c r="ZB168" s="11"/>
      <c r="ZC168" s="11"/>
      <c r="ZD168" s="11"/>
      <c r="ZE168" s="11"/>
      <c r="ZF168" s="11"/>
      <c r="ZG168" s="11"/>
      <c r="ZH168" s="11"/>
      <c r="ZI168" s="11"/>
      <c r="ZJ168" s="11"/>
      <c r="ZK168" s="11"/>
      <c r="ZL168" s="11"/>
      <c r="ZM168" s="11"/>
      <c r="ZN168" s="11"/>
      <c r="ZO168" s="11"/>
      <c r="ZP168" s="11"/>
      <c r="ZQ168" s="11"/>
      <c r="ZR168" s="11"/>
      <c r="ZS168" s="11"/>
      <c r="ZT168" s="11"/>
      <c r="ZU168" s="11"/>
      <c r="ZV168" s="11"/>
      <c r="ZW168" s="11"/>
      <c r="ZX168" s="11"/>
      <c r="ZY168" s="11"/>
      <c r="ZZ168" s="11"/>
      <c r="AAA168" s="11"/>
      <c r="AAB168" s="11"/>
      <c r="AAC168" s="11"/>
      <c r="AAD168" s="11"/>
      <c r="AAE168" s="11"/>
      <c r="AAF168" s="11"/>
      <c r="AAG168" s="11"/>
      <c r="AAH168" s="11"/>
      <c r="AAI168" s="11"/>
      <c r="AAJ168" s="11"/>
      <c r="AAK168" s="11"/>
      <c r="AAL168" s="11"/>
      <c r="AAM168" s="11"/>
      <c r="AAN168" s="11"/>
      <c r="AAO168" s="11"/>
      <c r="AAP168" s="11"/>
      <c r="AAQ168" s="11"/>
      <c r="AAR168" s="11"/>
      <c r="AAS168" s="11"/>
      <c r="AAT168" s="11"/>
      <c r="AAU168" s="11"/>
      <c r="AAV168" s="11"/>
      <c r="AAW168" s="11"/>
      <c r="AAX168" s="11"/>
      <c r="AAY168" s="11"/>
      <c r="AAZ168" s="11"/>
      <c r="ABA168" s="11"/>
      <c r="ABB168" s="11"/>
      <c r="ABC168" s="11"/>
      <c r="ABD168" s="11"/>
      <c r="ABE168" s="11"/>
      <c r="ABF168" s="11"/>
      <c r="ABG168" s="11"/>
      <c r="ABH168" s="11"/>
      <c r="ABI168" s="11"/>
      <c r="ABJ168" s="11"/>
      <c r="ABK168" s="11"/>
      <c r="ABL168" s="11"/>
      <c r="ABM168" s="11"/>
      <c r="ABN168" s="11"/>
      <c r="ABO168" s="11"/>
      <c r="ABP168" s="11"/>
      <c r="ABQ168" s="11"/>
      <c r="ABR168" s="11"/>
      <c r="ABS168" s="11"/>
      <c r="ABT168" s="11"/>
      <c r="ABU168" s="11"/>
      <c r="ABV168" s="11"/>
      <c r="ABW168" s="11"/>
      <c r="ABX168" s="11"/>
      <c r="ABY168" s="11"/>
      <c r="ABZ168" s="11"/>
      <c r="ACA168" s="11"/>
      <c r="ACB168" s="11"/>
      <c r="ACC168" s="11"/>
      <c r="ACD168" s="11"/>
      <c r="ACE168" s="11"/>
      <c r="ACF168" s="11"/>
      <c r="ACG168" s="11"/>
      <c r="ACH168" s="11"/>
      <c r="ACI168" s="11"/>
      <c r="ACJ168" s="11"/>
      <c r="ACK168" s="11"/>
      <c r="ACL168" s="11"/>
      <c r="ACM168" s="11"/>
      <c r="ACN168" s="11"/>
      <c r="ACO168" s="11"/>
      <c r="ACP168" s="11"/>
      <c r="ACQ168" s="11"/>
      <c r="ACR168" s="11"/>
      <c r="ACS168" s="11"/>
      <c r="ACT168" s="11"/>
      <c r="ACU168" s="11"/>
      <c r="ACV168" s="11"/>
      <c r="ACW168" s="11"/>
      <c r="ACX168" s="11"/>
      <c r="ACY168" s="11"/>
      <c r="ACZ168" s="11"/>
      <c r="ADA168" s="11"/>
      <c r="ADB168" s="11"/>
      <c r="ADC168" s="11"/>
      <c r="ADD168" s="11"/>
      <c r="ADE168" s="11"/>
      <c r="ADF168" s="11"/>
      <c r="ADG168" s="11"/>
      <c r="ADH168" s="11"/>
      <c r="ADI168" s="11"/>
      <c r="ADJ168" s="11"/>
      <c r="ADK168" s="11"/>
      <c r="ADL168" s="11"/>
      <c r="ADM168" s="11"/>
      <c r="ADN168" s="11"/>
      <c r="ADO168" s="11"/>
      <c r="ADP168" s="11"/>
      <c r="ADQ168" s="11"/>
      <c r="ADR168" s="11"/>
      <c r="ADS168" s="11"/>
      <c r="ADT168" s="11"/>
      <c r="ADU168" s="11"/>
      <c r="ADV168" s="11"/>
      <c r="ADW168" s="11"/>
      <c r="ADX168" s="11"/>
      <c r="ADY168" s="11"/>
      <c r="ADZ168" s="11"/>
      <c r="AEA168" s="11"/>
      <c r="AEB168" s="11"/>
      <c r="AEC168" s="11"/>
      <c r="AED168" s="11"/>
      <c r="AEE168" s="11"/>
      <c r="AEF168" s="11"/>
      <c r="AEG168" s="11"/>
      <c r="AEH168" s="11"/>
      <c r="AEI168" s="11"/>
      <c r="AEJ168" s="11"/>
      <c r="AEK168" s="11"/>
      <c r="AEL168" s="11"/>
      <c r="AEM168" s="11"/>
      <c r="AEN168" s="11"/>
      <c r="AEO168" s="11"/>
      <c r="AEP168" s="11"/>
      <c r="AEQ168" s="11"/>
      <c r="AER168" s="11"/>
      <c r="AES168" s="11"/>
      <c r="AET168" s="11"/>
      <c r="AEU168" s="11"/>
      <c r="AEV168" s="11"/>
      <c r="AEW168" s="11"/>
      <c r="AEX168" s="11"/>
      <c r="AEY168" s="11"/>
      <c r="AEZ168" s="11"/>
      <c r="AFA168" s="11"/>
      <c r="AFB168" s="11"/>
      <c r="AFC168" s="11"/>
      <c r="AFD168" s="11"/>
      <c r="AFE168" s="11"/>
      <c r="AFF168" s="11"/>
      <c r="AFG168" s="11"/>
      <c r="AFH168" s="11"/>
      <c r="AFI168" s="11"/>
      <c r="AFJ168" s="11"/>
      <c r="AFK168" s="11"/>
      <c r="AFL168" s="11"/>
      <c r="AFM168" s="11"/>
      <c r="AFN168" s="11"/>
      <c r="AFO168" s="11"/>
      <c r="AFP168" s="11"/>
      <c r="AFQ168" s="11"/>
      <c r="AFR168" s="11"/>
      <c r="AFS168" s="11"/>
      <c r="AFT168" s="11"/>
      <c r="AFU168" s="11"/>
      <c r="AFV168" s="11"/>
      <c r="AFW168" s="11"/>
      <c r="AFX168" s="11"/>
      <c r="AFY168" s="11"/>
      <c r="AFZ168" s="11"/>
      <c r="AGA168" s="11"/>
      <c r="AGB168" s="11"/>
      <c r="AGC168" s="11"/>
      <c r="AGD168" s="11"/>
      <c r="AGE168" s="11"/>
      <c r="AGF168" s="11"/>
      <c r="AGG168" s="11"/>
      <c r="AGH168" s="11"/>
      <c r="AGI168" s="11"/>
      <c r="AGJ168" s="11"/>
      <c r="AGK168" s="11"/>
      <c r="AGL168" s="11"/>
      <c r="AGM168" s="11"/>
      <c r="AGN168" s="11"/>
      <c r="AGO168" s="11"/>
      <c r="AGP168" s="11"/>
      <c r="AGQ168" s="11"/>
      <c r="AGR168" s="11"/>
      <c r="AGS168" s="11"/>
      <c r="AGT168" s="11"/>
      <c r="AGU168" s="11"/>
      <c r="AGV168" s="11"/>
      <c r="AGW168" s="11"/>
      <c r="AGX168" s="11"/>
      <c r="AGY168" s="11"/>
      <c r="AGZ168" s="11"/>
      <c r="AHA168" s="11"/>
      <c r="AHB168" s="11"/>
      <c r="AHC168" s="11"/>
      <c r="AHD168" s="11"/>
      <c r="AHE168" s="11"/>
      <c r="AHF168" s="11"/>
      <c r="AHG168" s="11"/>
      <c r="AHH168" s="11"/>
      <c r="AHI168" s="11"/>
      <c r="AHJ168" s="11"/>
      <c r="AHK168" s="11"/>
      <c r="AHL168" s="11"/>
      <c r="AHM168" s="11"/>
      <c r="AHN168" s="11"/>
      <c r="AHO168" s="11"/>
      <c r="AHP168" s="11"/>
      <c r="AHQ168" s="11"/>
      <c r="AHR168" s="11"/>
      <c r="AHS168" s="11"/>
      <c r="AHT168" s="11"/>
      <c r="AHU168" s="11"/>
      <c r="AHV168" s="11"/>
      <c r="AHW168" s="11"/>
      <c r="AHX168" s="11"/>
      <c r="AHY168" s="11"/>
      <c r="AHZ168" s="11"/>
      <c r="AIA168" s="11"/>
      <c r="AIB168" s="11"/>
      <c r="AIC168" s="11"/>
      <c r="AID168" s="11"/>
      <c r="AIE168" s="11"/>
      <c r="AIF168" s="11"/>
      <c r="AIG168" s="11"/>
      <c r="AIH168" s="11"/>
      <c r="AII168" s="11"/>
      <c r="AIJ168" s="11"/>
      <c r="AIK168" s="11"/>
      <c r="AIL168" s="11"/>
      <c r="AIM168" s="11"/>
      <c r="AIN168" s="11"/>
      <c r="AIO168" s="11"/>
      <c r="AIP168" s="11"/>
      <c r="AIQ168" s="11"/>
      <c r="AIR168" s="11"/>
      <c r="AIS168" s="11"/>
      <c r="AIT168" s="11"/>
      <c r="AIU168" s="11"/>
      <c r="AIV168" s="11"/>
      <c r="AIW168" s="11"/>
      <c r="AIX168" s="11"/>
      <c r="AIY168" s="11"/>
      <c r="AIZ168" s="11"/>
      <c r="AJA168" s="11"/>
      <c r="AJB168" s="11"/>
      <c r="AJC168" s="11"/>
      <c r="AJD168" s="11"/>
      <c r="AJE168" s="11"/>
      <c r="AJF168" s="11"/>
      <c r="AJG168" s="11"/>
      <c r="AJH168" s="11"/>
      <c r="AJI168" s="11"/>
      <c r="AJJ168" s="11"/>
      <c r="AJK168" s="11"/>
      <c r="AJL168" s="11"/>
      <c r="AJM168" s="11"/>
      <c r="AJN168" s="11"/>
      <c r="AJO168" s="11"/>
      <c r="AJP168" s="11"/>
      <c r="AJQ168" s="11"/>
      <c r="AJR168" s="11"/>
      <c r="AJS168" s="11"/>
      <c r="AJT168" s="11"/>
      <c r="AJU168" s="11"/>
      <c r="AJV168" s="11"/>
      <c r="AJW168" s="11"/>
      <c r="AJX168" s="11"/>
      <c r="AJY168" s="11"/>
      <c r="AJZ168" s="11"/>
      <c r="AKA168" s="11"/>
      <c r="AKB168" s="11"/>
      <c r="AKC168" s="11"/>
      <c r="AKD168" s="11"/>
      <c r="AKE168" s="11"/>
      <c r="AKF168" s="11"/>
      <c r="AKG168" s="11"/>
      <c r="AKH168" s="11"/>
      <c r="AKI168" s="11"/>
      <c r="AKJ168" s="11"/>
      <c r="AKK168" s="11"/>
      <c r="AKL168" s="11"/>
      <c r="AKM168" s="11"/>
      <c r="AKN168" s="11"/>
      <c r="AKO168" s="11"/>
      <c r="AKP168" s="11"/>
      <c r="AKQ168" s="11"/>
      <c r="AKR168" s="11"/>
      <c r="AKS168" s="11"/>
      <c r="AKT168" s="11"/>
      <c r="AKU168" s="11"/>
      <c r="AKV168" s="11"/>
      <c r="AKW168" s="11"/>
      <c r="AKX168" s="11"/>
      <c r="AKY168" s="11"/>
      <c r="AKZ168" s="11"/>
      <c r="ALA168" s="11"/>
      <c r="ALB168" s="11"/>
      <c r="ALC168" s="11"/>
      <c r="ALD168" s="11"/>
      <c r="ALE168" s="11"/>
      <c r="ALF168" s="11"/>
      <c r="ALG168" s="11"/>
      <c r="ALH168" s="11"/>
      <c r="ALI168" s="11"/>
      <c r="ALJ168" s="11"/>
      <c r="ALK168" s="11"/>
      <c r="ALL168" s="11"/>
      <c r="ALM168" s="11"/>
      <c r="ALN168" s="11"/>
      <c r="ALO168" s="11"/>
      <c r="ALP168" s="11"/>
      <c r="ALQ168" s="11"/>
      <c r="ALR168" s="11"/>
      <c r="ALS168" s="11"/>
      <c r="ALT168" s="11"/>
      <c r="ALU168" s="11"/>
      <c r="ALV168" s="11"/>
      <c r="ALW168" s="11"/>
      <c r="ALX168" s="11"/>
      <c r="ALY168" s="11"/>
      <c r="ALZ168" s="11"/>
      <c r="AMA168" s="11"/>
      <c r="AMB168" s="11"/>
      <c r="AMC168" s="11"/>
      <c r="AMD168" s="11"/>
      <c r="AME168" s="11"/>
      <c r="AMF168" s="11"/>
      <c r="AMG168" s="11"/>
      <c r="AMH168" s="11"/>
      <c r="AMI168" s="11"/>
      <c r="AMJ168" s="11"/>
      <c r="AMK168" s="11"/>
      <c r="AML168" s="11"/>
      <c r="AMM168" s="11"/>
      <c r="AMN168" s="11"/>
      <c r="AMO168" s="11"/>
      <c r="AMP168" s="11"/>
      <c r="AMQ168" s="11"/>
      <c r="AMR168" s="11"/>
      <c r="AMS168" s="11"/>
      <c r="AMT168" s="11"/>
      <c r="AMU168" s="11"/>
      <c r="AMV168" s="11"/>
      <c r="AMW168" s="11"/>
      <c r="AMX168" s="11"/>
      <c r="AMY168" s="11"/>
      <c r="AMZ168" s="11"/>
      <c r="ANA168" s="11"/>
      <c r="ANB168" s="11"/>
      <c r="ANC168" s="11"/>
      <c r="AND168" s="11"/>
      <c r="ANE168" s="11"/>
      <c r="ANF168" s="11"/>
      <c r="ANG168" s="11"/>
      <c r="ANH168" s="11"/>
      <c r="ANI168" s="11"/>
      <c r="ANJ168" s="11"/>
      <c r="ANK168" s="11"/>
      <c r="ANL168" s="11"/>
      <c r="ANM168" s="11"/>
      <c r="ANN168" s="11"/>
      <c r="ANO168" s="11"/>
      <c r="ANP168" s="11"/>
      <c r="ANQ168" s="11"/>
      <c r="ANR168" s="11"/>
      <c r="ANS168" s="11"/>
      <c r="ANT168" s="11"/>
      <c r="ANU168" s="11"/>
      <c r="ANV168" s="11"/>
      <c r="ANW168" s="11"/>
      <c r="ANX168" s="11"/>
      <c r="ANY168" s="11"/>
      <c r="ANZ168" s="11"/>
      <c r="AOA168" s="11"/>
      <c r="AOB168" s="11"/>
      <c r="AOC168" s="11"/>
      <c r="AOD168" s="11"/>
      <c r="AOE168" s="11"/>
      <c r="AOF168" s="11"/>
      <c r="AOG168" s="11"/>
      <c r="AOH168" s="11"/>
      <c r="AOI168" s="11"/>
      <c r="AOJ168" s="11"/>
      <c r="AOK168" s="11"/>
      <c r="AOL168" s="11"/>
      <c r="AOM168" s="11"/>
      <c r="AON168" s="11"/>
      <c r="AOO168" s="11"/>
      <c r="AOP168" s="11"/>
      <c r="AOQ168" s="11"/>
      <c r="AOR168" s="11"/>
      <c r="AOS168" s="11"/>
      <c r="AOT168" s="11"/>
      <c r="AOU168" s="11"/>
      <c r="AOV168" s="11"/>
      <c r="AOW168" s="11"/>
      <c r="AOX168" s="11"/>
      <c r="AOY168" s="11"/>
      <c r="AOZ168" s="11"/>
      <c r="APA168" s="11"/>
      <c r="APB168" s="11"/>
      <c r="APC168" s="11"/>
      <c r="APD168" s="11"/>
      <c r="APE168" s="11"/>
      <c r="APF168" s="11"/>
      <c r="APG168" s="11"/>
      <c r="APH168" s="11"/>
      <c r="API168" s="11"/>
      <c r="APJ168" s="11"/>
      <c r="APK168" s="11"/>
      <c r="APL168" s="11"/>
      <c r="APM168" s="11"/>
      <c r="APN168" s="11"/>
      <c r="APO168" s="11"/>
      <c r="APP168" s="11"/>
      <c r="APQ168" s="11"/>
      <c r="APR168" s="11"/>
      <c r="APS168" s="11"/>
      <c r="APT168" s="11"/>
      <c r="APU168" s="11"/>
      <c r="APV168" s="11"/>
      <c r="APW168" s="11"/>
      <c r="APX168" s="11"/>
      <c r="APY168" s="11"/>
      <c r="APZ168" s="11"/>
      <c r="AQA168" s="11"/>
      <c r="AQB168" s="11"/>
      <c r="AQC168" s="11"/>
      <c r="AQD168" s="11"/>
      <c r="AQE168" s="11"/>
      <c r="AQF168" s="11"/>
      <c r="AQG168" s="11"/>
      <c r="AQH168" s="11"/>
      <c r="AQI168" s="11"/>
      <c r="AQJ168" s="11"/>
      <c r="AQK168" s="11"/>
      <c r="AQL168" s="11"/>
      <c r="AQM168" s="11"/>
      <c r="AQN168" s="11"/>
      <c r="AQO168" s="11"/>
      <c r="AQP168" s="11"/>
      <c r="AQQ168" s="11"/>
      <c r="AQR168" s="11"/>
      <c r="AQS168" s="11"/>
      <c r="AQT168" s="11"/>
      <c r="AQU168" s="11"/>
      <c r="AQV168" s="11"/>
      <c r="AQW168" s="11"/>
      <c r="AQX168" s="11"/>
      <c r="AQY168" s="11"/>
      <c r="AQZ168" s="11"/>
      <c r="ARA168" s="11"/>
      <c r="ARB168" s="11"/>
      <c r="ARC168" s="11"/>
      <c r="ARD168" s="11"/>
      <c r="ARE168" s="11"/>
      <c r="ARF168" s="11"/>
      <c r="ARG168" s="11"/>
      <c r="ARH168" s="11"/>
      <c r="ARI168" s="11"/>
      <c r="ARJ168" s="11"/>
      <c r="ARK168" s="11"/>
      <c r="ARL168" s="11"/>
      <c r="ARM168" s="11"/>
      <c r="ARN168" s="11"/>
      <c r="ARO168" s="11"/>
      <c r="ARP168" s="11"/>
      <c r="ARQ168" s="11"/>
      <c r="ARR168" s="11"/>
      <c r="ARS168" s="11"/>
      <c r="ART168" s="11"/>
      <c r="ARU168" s="11"/>
      <c r="ARV168" s="11"/>
      <c r="ARW168" s="11"/>
      <c r="ARX168" s="11"/>
      <c r="ARY168" s="11"/>
      <c r="ARZ168" s="11"/>
      <c r="ASA168" s="11"/>
      <c r="ASB168" s="11"/>
      <c r="ASC168" s="11"/>
      <c r="ASD168" s="11"/>
      <c r="ASE168" s="11"/>
      <c r="ASF168" s="11"/>
      <c r="ASG168" s="11"/>
      <c r="ASH168" s="11"/>
      <c r="ASI168" s="11"/>
      <c r="ASJ168" s="11"/>
      <c r="ASK168" s="11"/>
      <c r="ASL168" s="11"/>
      <c r="ASM168" s="11"/>
      <c r="ASN168" s="11"/>
      <c r="ASO168" s="11"/>
      <c r="ASP168" s="11"/>
      <c r="ASQ168" s="11"/>
      <c r="ASR168" s="11"/>
      <c r="ASS168" s="11"/>
      <c r="AST168" s="11"/>
      <c r="ASU168" s="11"/>
      <c r="ASV168" s="11"/>
      <c r="ASW168" s="11"/>
      <c r="ASX168" s="11"/>
      <c r="ASY168" s="11"/>
      <c r="ASZ168" s="11"/>
      <c r="ATA168" s="11"/>
      <c r="ATB168" s="11"/>
      <c r="ATC168" s="11"/>
      <c r="ATD168" s="11"/>
      <c r="ATE168" s="11"/>
      <c r="ATF168" s="11"/>
      <c r="ATG168" s="11"/>
      <c r="ATH168" s="11"/>
      <c r="ATI168" s="11"/>
      <c r="ATJ168" s="11"/>
      <c r="ATK168" s="11"/>
      <c r="ATL168" s="11"/>
      <c r="ATM168" s="11"/>
      <c r="ATN168" s="11"/>
      <c r="ATO168" s="11"/>
      <c r="ATP168" s="11"/>
      <c r="ATQ168" s="11"/>
      <c r="ATR168" s="11"/>
      <c r="ATS168" s="11"/>
      <c r="ATT168" s="11"/>
      <c r="ATU168" s="11"/>
      <c r="ATV168" s="11"/>
      <c r="ATW168" s="11"/>
      <c r="ATX168" s="11"/>
      <c r="ATY168" s="11"/>
      <c r="ATZ168" s="11"/>
      <c r="AUA168" s="11"/>
      <c r="AUB168" s="11"/>
      <c r="AUC168" s="11"/>
      <c r="AUD168" s="11"/>
      <c r="AUE168" s="11"/>
      <c r="AUF168" s="11"/>
      <c r="AUG168" s="11"/>
      <c r="AUH168" s="11"/>
      <c r="AUI168" s="11"/>
      <c r="AUJ168" s="11"/>
      <c r="AUK168" s="11"/>
      <c r="AUL168" s="11"/>
      <c r="AUM168" s="11"/>
      <c r="AUN168" s="11"/>
      <c r="AUO168" s="11"/>
      <c r="AUP168" s="11"/>
      <c r="AUQ168" s="11"/>
      <c r="AUR168" s="11"/>
      <c r="AUS168" s="11"/>
      <c r="AUT168" s="11"/>
      <c r="AUU168" s="11"/>
      <c r="AUV168" s="11"/>
      <c r="AUW168" s="11"/>
      <c r="AUX168" s="11"/>
      <c r="AUY168" s="11"/>
      <c r="AUZ168" s="11"/>
      <c r="AVA168" s="11"/>
      <c r="AVB168" s="11"/>
      <c r="AVC168" s="11"/>
      <c r="AVD168" s="11"/>
      <c r="AVE168" s="11"/>
      <c r="AVF168" s="11"/>
      <c r="AVG168" s="11"/>
      <c r="AVH168" s="11"/>
      <c r="AVI168" s="11"/>
      <c r="AVJ168" s="11"/>
      <c r="AVK168" s="11"/>
      <c r="AVL168" s="11"/>
      <c r="AVM168" s="11"/>
      <c r="AVN168" s="11"/>
      <c r="AVO168" s="11"/>
      <c r="AVP168" s="11"/>
      <c r="AVQ168" s="11"/>
      <c r="AVR168" s="11"/>
      <c r="AVS168" s="11"/>
      <c r="AVT168" s="11"/>
      <c r="AVU168" s="11"/>
      <c r="AVV168" s="11"/>
      <c r="AVW168" s="11"/>
      <c r="AVX168" s="11"/>
      <c r="AVY168" s="11"/>
      <c r="AVZ168" s="11"/>
      <c r="AWA168" s="11"/>
      <c r="AWB168" s="11"/>
      <c r="AWC168" s="11"/>
      <c r="AWD168" s="11"/>
      <c r="AWE168" s="11"/>
      <c r="AWF168" s="11"/>
      <c r="AWG168" s="11"/>
      <c r="AWH168" s="11"/>
      <c r="AWI168" s="11"/>
      <c r="AWJ168" s="11"/>
      <c r="AWK168" s="11"/>
      <c r="AWL168" s="11"/>
      <c r="AWM168" s="11"/>
      <c r="AWN168" s="11"/>
      <c r="AWO168" s="11"/>
      <c r="AWP168" s="11"/>
      <c r="AWQ168" s="11"/>
      <c r="AWR168" s="11"/>
      <c r="AWS168" s="11"/>
      <c r="AWT168" s="11"/>
      <c r="AWU168" s="11"/>
      <c r="AWV168" s="11"/>
      <c r="AWW168" s="11"/>
      <c r="AWX168" s="11"/>
      <c r="AWY168" s="11"/>
      <c r="AWZ168" s="11"/>
      <c r="AXA168" s="11"/>
      <c r="AXB168" s="11"/>
      <c r="AXC168" s="11"/>
      <c r="AXD168" s="11"/>
      <c r="AXE168" s="11"/>
      <c r="AXF168" s="11"/>
      <c r="AXG168" s="11"/>
      <c r="AXH168" s="11"/>
      <c r="AXI168" s="11"/>
      <c r="AXJ168" s="11"/>
      <c r="AXK168" s="11"/>
      <c r="AXL168" s="11"/>
      <c r="AXM168" s="11"/>
      <c r="AXN168" s="11"/>
      <c r="AXO168" s="11"/>
      <c r="AXP168" s="11"/>
      <c r="AXQ168" s="11"/>
      <c r="AXR168" s="11"/>
      <c r="AXS168" s="11"/>
      <c r="AXT168" s="11"/>
      <c r="AXU168" s="11"/>
      <c r="AXV168" s="11"/>
      <c r="AXW168" s="11"/>
      <c r="AXX168" s="11"/>
      <c r="AXY168" s="11"/>
      <c r="AXZ168" s="11"/>
      <c r="AYA168" s="11"/>
      <c r="AYB168" s="11"/>
      <c r="AYC168" s="11"/>
      <c r="AYD168" s="11"/>
      <c r="AYE168" s="11"/>
      <c r="AYF168" s="11"/>
      <c r="AYG168" s="11"/>
      <c r="AYH168" s="11"/>
      <c r="AYI168" s="11"/>
      <c r="AYJ168" s="11"/>
      <c r="AYK168" s="11"/>
      <c r="AYL168" s="11"/>
      <c r="AYM168" s="11"/>
      <c r="AYN168" s="11"/>
      <c r="AYO168" s="11"/>
      <c r="AYP168" s="11"/>
      <c r="AYQ168" s="11"/>
      <c r="AYR168" s="11"/>
      <c r="AYS168" s="11"/>
      <c r="AYT168" s="11"/>
      <c r="AYU168" s="11"/>
      <c r="AYV168" s="11"/>
      <c r="AYW168" s="11"/>
      <c r="AYX168" s="11"/>
      <c r="AYY168" s="11"/>
      <c r="AYZ168" s="11"/>
      <c r="AZA168" s="11"/>
      <c r="AZB168" s="11"/>
      <c r="AZC168" s="11"/>
      <c r="AZD168" s="11"/>
      <c r="AZE168" s="11"/>
      <c r="AZF168" s="11"/>
      <c r="AZG168" s="11"/>
      <c r="AZH168" s="11"/>
      <c r="AZI168" s="11"/>
      <c r="AZJ168" s="11"/>
      <c r="AZK168" s="11"/>
      <c r="AZL168" s="11"/>
      <c r="AZM168" s="11"/>
      <c r="AZN168" s="11"/>
      <c r="AZO168" s="11"/>
      <c r="AZP168" s="11"/>
      <c r="AZQ168" s="11"/>
      <c r="AZR168" s="11"/>
      <c r="AZS168" s="11"/>
      <c r="AZT168" s="11"/>
      <c r="AZU168" s="11"/>
      <c r="AZV168" s="11"/>
      <c r="AZW168" s="11"/>
      <c r="AZX168" s="11"/>
      <c r="AZY168" s="11"/>
      <c r="AZZ168" s="11"/>
      <c r="BAA168" s="11"/>
      <c r="BAB168" s="11"/>
      <c r="BAC168" s="11"/>
      <c r="BAD168" s="11"/>
      <c r="BAE168" s="11"/>
      <c r="BAF168" s="11"/>
      <c r="BAG168" s="11"/>
      <c r="BAH168" s="11"/>
      <c r="BAI168" s="11"/>
      <c r="BAJ168" s="11"/>
      <c r="BAK168" s="11"/>
      <c r="BAL168" s="11"/>
      <c r="BAM168" s="11"/>
      <c r="BAN168" s="11"/>
      <c r="BAO168" s="11"/>
      <c r="BAP168" s="11"/>
      <c r="BAQ168" s="11"/>
      <c r="BAR168" s="11"/>
      <c r="BAS168" s="11"/>
      <c r="BAT168" s="11"/>
      <c r="BAU168" s="11"/>
      <c r="BAV168" s="11"/>
      <c r="BAW168" s="11"/>
      <c r="BAX168" s="11"/>
      <c r="BAY168" s="11"/>
      <c r="BAZ168" s="11"/>
      <c r="BBA168" s="11"/>
      <c r="BBB168" s="11"/>
      <c r="BBC168" s="11"/>
      <c r="BBD168" s="11"/>
      <c r="BBE168" s="11"/>
      <c r="BBF168" s="11"/>
      <c r="BBG168" s="11"/>
      <c r="BBH168" s="11"/>
      <c r="BBI168" s="11"/>
      <c r="BBJ168" s="11"/>
      <c r="BBK168" s="11"/>
      <c r="BBL168" s="11"/>
      <c r="BBM168" s="11"/>
      <c r="BBN168" s="11"/>
      <c r="BBO168" s="11"/>
      <c r="BBP168" s="11"/>
      <c r="BBQ168" s="11"/>
      <c r="BBR168" s="11"/>
      <c r="BBS168" s="11"/>
      <c r="BBT168" s="11"/>
      <c r="BBU168" s="11"/>
      <c r="BBV168" s="11"/>
      <c r="BBW168" s="11"/>
      <c r="BBX168" s="11"/>
      <c r="BBY168" s="11"/>
      <c r="BBZ168" s="11"/>
      <c r="BCA168" s="11"/>
      <c r="BCB168" s="11"/>
      <c r="BCC168" s="11"/>
      <c r="BCD168" s="11"/>
      <c r="BCE168" s="11"/>
      <c r="BCF168" s="11"/>
      <c r="BCG168" s="11"/>
      <c r="BCH168" s="11"/>
      <c r="BCI168" s="11"/>
      <c r="BCJ168" s="11"/>
      <c r="BCK168" s="11"/>
      <c r="BCL168" s="11"/>
      <c r="BCM168" s="11"/>
      <c r="BCN168" s="11"/>
      <c r="BCO168" s="11"/>
      <c r="BCP168" s="11"/>
      <c r="BCQ168" s="11"/>
      <c r="BCR168" s="11"/>
      <c r="BCS168" s="11"/>
      <c r="BCT168" s="11"/>
      <c r="BCU168" s="11"/>
      <c r="BCV168" s="11"/>
      <c r="BCW168" s="11"/>
      <c r="BCX168" s="11"/>
      <c r="BCY168" s="11"/>
      <c r="BCZ168" s="11"/>
      <c r="BDA168" s="11"/>
      <c r="BDB168" s="11"/>
      <c r="BDC168" s="11"/>
      <c r="BDD168" s="11"/>
      <c r="BDE168" s="11"/>
      <c r="BDF168" s="11"/>
      <c r="BDG168" s="11"/>
      <c r="BDH168" s="11"/>
      <c r="BDI168" s="11"/>
      <c r="BDJ168" s="11"/>
      <c r="BDK168" s="11"/>
      <c r="BDL168" s="11"/>
      <c r="BDM168" s="11"/>
      <c r="BDN168" s="11"/>
      <c r="BDO168" s="11"/>
      <c r="BDP168" s="11"/>
      <c r="BDQ168" s="11"/>
      <c r="BDR168" s="11"/>
      <c r="BDS168" s="11"/>
      <c r="BDT168" s="11"/>
      <c r="BDU168" s="11"/>
      <c r="BDV168" s="11"/>
      <c r="BDW168" s="11"/>
      <c r="BDX168" s="11"/>
      <c r="BDY168" s="11"/>
      <c r="BDZ168" s="11"/>
      <c r="BEA168" s="11"/>
      <c r="BEB168" s="11"/>
      <c r="BEC168" s="11"/>
      <c r="BED168" s="11"/>
      <c r="BEE168" s="11"/>
      <c r="BEF168" s="11"/>
      <c r="BEG168" s="11"/>
      <c r="BEH168" s="11"/>
      <c r="BEI168" s="11"/>
      <c r="BEJ168" s="11"/>
      <c r="BEK168" s="11"/>
      <c r="BEL168" s="11"/>
      <c r="BEM168" s="11"/>
      <c r="BEN168" s="11"/>
      <c r="BEO168" s="11"/>
      <c r="BEP168" s="11"/>
      <c r="BEQ168" s="11"/>
      <c r="BER168" s="11"/>
      <c r="BES168" s="11"/>
      <c r="BET168" s="11"/>
      <c r="BEU168" s="11"/>
      <c r="BEV168" s="11"/>
      <c r="BEW168" s="11"/>
      <c r="BEX168" s="11"/>
      <c r="BEY168" s="11"/>
      <c r="BEZ168" s="11"/>
      <c r="BFA168" s="11"/>
      <c r="BFB168" s="11"/>
      <c r="BFC168" s="11"/>
      <c r="BFD168" s="11"/>
      <c r="BFE168" s="11"/>
      <c r="BFF168" s="11"/>
      <c r="BFG168" s="11"/>
      <c r="BFH168" s="11"/>
      <c r="BFI168" s="11"/>
      <c r="BFJ168" s="11"/>
      <c r="BFK168" s="11"/>
      <c r="BFL168" s="11"/>
      <c r="BFM168" s="11"/>
      <c r="BFN168" s="11"/>
      <c r="BFO168" s="11"/>
      <c r="BFP168" s="11"/>
      <c r="BFQ168" s="11"/>
      <c r="BFR168" s="11"/>
      <c r="BFS168" s="11"/>
      <c r="BFT168" s="11"/>
      <c r="BFU168" s="11"/>
      <c r="BFV168" s="11"/>
      <c r="BFW168" s="11"/>
      <c r="BFX168" s="11"/>
      <c r="BFY168" s="11"/>
      <c r="BFZ168" s="11"/>
      <c r="BGA168" s="11"/>
      <c r="BGB168" s="11"/>
      <c r="BGC168" s="11"/>
      <c r="BGD168" s="11"/>
      <c r="BGE168" s="11"/>
      <c r="BGF168" s="11"/>
      <c r="BGG168" s="11"/>
      <c r="BGH168" s="11"/>
      <c r="BGI168" s="11"/>
      <c r="BGJ168" s="11"/>
      <c r="BGK168" s="11"/>
      <c r="BGL168" s="11"/>
      <c r="BGM168" s="11"/>
      <c r="BGN168" s="11"/>
      <c r="BGO168" s="11"/>
      <c r="BGP168" s="11"/>
      <c r="BGQ168" s="11"/>
      <c r="BGR168" s="11"/>
      <c r="BGS168" s="11"/>
      <c r="BGT168" s="11"/>
      <c r="BGU168" s="11"/>
      <c r="BGV168" s="11"/>
      <c r="BGW168" s="11"/>
      <c r="BGX168" s="11"/>
      <c r="BGY168" s="11"/>
      <c r="BGZ168" s="11"/>
    </row>
    <row r="169" spans="1:1589" s="22" customFormat="1" ht="68.25" customHeight="1">
      <c r="A169" s="169"/>
      <c r="B169" s="291"/>
      <c r="C169" s="315"/>
      <c r="D169" s="315"/>
      <c r="E169" s="193">
        <v>43466</v>
      </c>
      <c r="F169" s="193" t="s">
        <v>280</v>
      </c>
      <c r="G169" s="93" t="s">
        <v>234</v>
      </c>
      <c r="H169" s="119"/>
      <c r="I169" s="307">
        <v>11000000</v>
      </c>
      <c r="J169" s="307">
        <v>1313052.6200000001</v>
      </c>
      <c r="K169" s="117"/>
      <c r="L169" s="115"/>
      <c r="M169" s="177">
        <v>10918823.619999999</v>
      </c>
      <c r="N169" s="125">
        <v>1313052.6200000001</v>
      </c>
      <c r="O169" s="115"/>
      <c r="P169" s="115"/>
      <c r="Q169" s="125">
        <v>10918823.619999999</v>
      </c>
      <c r="R169" s="125">
        <v>1313052.6200000001</v>
      </c>
      <c r="S169" s="115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  <c r="IR169" s="11"/>
      <c r="IS169" s="11"/>
      <c r="IT169" s="11"/>
      <c r="IU169" s="11"/>
      <c r="IV169" s="11"/>
      <c r="IW169" s="11"/>
      <c r="IX169" s="11"/>
      <c r="IY169" s="11"/>
      <c r="IZ169" s="11"/>
      <c r="JA169" s="11"/>
      <c r="JB169" s="11"/>
      <c r="JC169" s="11"/>
      <c r="JD169" s="11"/>
      <c r="JE169" s="11"/>
      <c r="JF169" s="11"/>
      <c r="JG169" s="11"/>
      <c r="JH169" s="11"/>
      <c r="JI169" s="11"/>
      <c r="JJ169" s="11"/>
      <c r="JK169" s="11"/>
      <c r="JL169" s="11"/>
      <c r="JM169" s="11"/>
      <c r="JN169" s="11"/>
      <c r="JO169" s="11"/>
      <c r="JP169" s="11"/>
      <c r="JQ169" s="11"/>
      <c r="JR169" s="11"/>
      <c r="JS169" s="11"/>
      <c r="JT169" s="11"/>
      <c r="JU169" s="11"/>
      <c r="JV169" s="11"/>
      <c r="JW169" s="11"/>
      <c r="JX169" s="11"/>
      <c r="JY169" s="11"/>
      <c r="JZ169" s="11"/>
      <c r="KA169" s="11"/>
      <c r="KB169" s="11"/>
      <c r="KC169" s="11"/>
      <c r="KD169" s="11"/>
      <c r="KE169" s="11"/>
      <c r="KF169" s="11"/>
      <c r="KG169" s="11"/>
      <c r="KH169" s="11"/>
      <c r="KI169" s="11"/>
      <c r="KJ169" s="11"/>
      <c r="KK169" s="11"/>
      <c r="KL169" s="11"/>
      <c r="KM169" s="11"/>
      <c r="KN169" s="11"/>
      <c r="KO169" s="11"/>
      <c r="KP169" s="11"/>
      <c r="KQ169" s="11"/>
      <c r="KR169" s="11"/>
      <c r="KS169" s="11"/>
      <c r="KT169" s="11"/>
      <c r="KU169" s="11"/>
      <c r="KV169" s="11"/>
      <c r="KW169" s="11"/>
      <c r="KX169" s="11"/>
      <c r="KY169" s="11"/>
      <c r="KZ169" s="11"/>
      <c r="LA169" s="11"/>
      <c r="LB169" s="11"/>
      <c r="LC169" s="11"/>
      <c r="LD169" s="11"/>
      <c r="LE169" s="11"/>
      <c r="LF169" s="11"/>
      <c r="LG169" s="11"/>
      <c r="LH169" s="11"/>
      <c r="LI169" s="11"/>
      <c r="LJ169" s="11"/>
      <c r="LK169" s="11"/>
      <c r="LL169" s="11"/>
      <c r="LM169" s="11"/>
      <c r="LN169" s="11"/>
      <c r="LO169" s="11"/>
      <c r="LP169" s="11"/>
      <c r="LQ169" s="11"/>
      <c r="LR169" s="11"/>
      <c r="LS169" s="11"/>
      <c r="LT169" s="11"/>
      <c r="LU169" s="11"/>
      <c r="LV169" s="11"/>
      <c r="LW169" s="11"/>
      <c r="LX169" s="11"/>
      <c r="LY169" s="11"/>
      <c r="LZ169" s="11"/>
      <c r="MA169" s="11"/>
      <c r="MB169" s="11"/>
      <c r="MC169" s="11"/>
      <c r="MD169" s="11"/>
      <c r="ME169" s="11"/>
      <c r="MF169" s="11"/>
      <c r="MG169" s="11"/>
      <c r="MH169" s="11"/>
      <c r="MI169" s="11"/>
      <c r="MJ169" s="11"/>
      <c r="MK169" s="11"/>
      <c r="ML169" s="11"/>
      <c r="MM169" s="11"/>
      <c r="MN169" s="11"/>
      <c r="MO169" s="11"/>
      <c r="MP169" s="11"/>
      <c r="MQ169" s="11"/>
      <c r="MR169" s="11"/>
      <c r="MS169" s="11"/>
      <c r="MT169" s="11"/>
      <c r="MU169" s="11"/>
      <c r="MV169" s="11"/>
      <c r="MW169" s="11"/>
      <c r="MX169" s="11"/>
      <c r="MY169" s="11"/>
      <c r="MZ169" s="11"/>
      <c r="NA169" s="11"/>
      <c r="NB169" s="11"/>
      <c r="NC169" s="11"/>
      <c r="ND169" s="11"/>
      <c r="NE169" s="11"/>
      <c r="NF169" s="11"/>
      <c r="NG169" s="11"/>
      <c r="NH169" s="11"/>
      <c r="NI169" s="11"/>
      <c r="NJ169" s="11"/>
      <c r="NK169" s="11"/>
      <c r="NL169" s="11"/>
      <c r="NM169" s="11"/>
      <c r="NN169" s="11"/>
      <c r="NO169" s="11"/>
      <c r="NP169" s="11"/>
      <c r="NQ169" s="11"/>
      <c r="NR169" s="11"/>
      <c r="NS169" s="11"/>
      <c r="NT169" s="11"/>
      <c r="NU169" s="11"/>
      <c r="NV169" s="11"/>
      <c r="NW169" s="11"/>
      <c r="NX169" s="11"/>
      <c r="NY169" s="11"/>
      <c r="NZ169" s="11"/>
      <c r="OA169" s="11"/>
      <c r="OB169" s="11"/>
      <c r="OC169" s="11"/>
      <c r="OD169" s="11"/>
      <c r="OE169" s="11"/>
      <c r="OF169" s="11"/>
      <c r="OG169" s="11"/>
      <c r="OH169" s="11"/>
      <c r="OI169" s="11"/>
      <c r="OJ169" s="11"/>
      <c r="OK169" s="11"/>
      <c r="OL169" s="11"/>
      <c r="OM169" s="11"/>
      <c r="ON169" s="11"/>
      <c r="OO169" s="11"/>
      <c r="OP169" s="11"/>
      <c r="OQ169" s="11"/>
      <c r="OR169" s="11"/>
      <c r="OS169" s="11"/>
      <c r="OT169" s="11"/>
      <c r="OU169" s="11"/>
      <c r="OV169" s="11"/>
      <c r="OW169" s="11"/>
      <c r="OX169" s="11"/>
      <c r="OY169" s="11"/>
      <c r="OZ169" s="11"/>
      <c r="PA169" s="11"/>
      <c r="PB169" s="11"/>
      <c r="PC169" s="11"/>
      <c r="PD169" s="11"/>
      <c r="PE169" s="11"/>
      <c r="PF169" s="11"/>
      <c r="PG169" s="11"/>
      <c r="PH169" s="11"/>
      <c r="PI169" s="11"/>
      <c r="PJ169" s="11"/>
      <c r="PK169" s="11"/>
      <c r="PL169" s="11"/>
      <c r="PM169" s="11"/>
      <c r="PN169" s="11"/>
      <c r="PO169" s="11"/>
      <c r="PP169" s="11"/>
      <c r="PQ169" s="11"/>
      <c r="PR169" s="11"/>
      <c r="PS169" s="11"/>
      <c r="PT169" s="11"/>
      <c r="PU169" s="11"/>
      <c r="PV169" s="11"/>
      <c r="PW169" s="11"/>
      <c r="PX169" s="11"/>
      <c r="PY169" s="11"/>
      <c r="PZ169" s="11"/>
      <c r="QA169" s="11"/>
      <c r="QB169" s="11"/>
      <c r="QC169" s="11"/>
      <c r="QD169" s="11"/>
      <c r="QE169" s="11"/>
      <c r="QF169" s="11"/>
      <c r="QG169" s="11"/>
      <c r="QH169" s="11"/>
      <c r="QI169" s="11"/>
      <c r="QJ169" s="11"/>
      <c r="QK169" s="11"/>
      <c r="QL169" s="11"/>
      <c r="QM169" s="11"/>
      <c r="QN169" s="11"/>
      <c r="QO169" s="11"/>
      <c r="QP169" s="11"/>
      <c r="QQ169" s="11"/>
      <c r="QR169" s="11"/>
      <c r="QS169" s="11"/>
      <c r="QT169" s="11"/>
      <c r="QU169" s="11"/>
      <c r="QV169" s="11"/>
      <c r="QW169" s="11"/>
      <c r="QX169" s="11"/>
      <c r="QY169" s="11"/>
      <c r="QZ169" s="11"/>
      <c r="RA169" s="11"/>
      <c r="RB169" s="11"/>
      <c r="RC169" s="11"/>
      <c r="RD169" s="11"/>
      <c r="RE169" s="11"/>
      <c r="RF169" s="11"/>
      <c r="RG169" s="11"/>
      <c r="RH169" s="11"/>
      <c r="RI169" s="11"/>
      <c r="RJ169" s="11"/>
      <c r="RK169" s="11"/>
      <c r="RL169" s="11"/>
      <c r="RM169" s="11"/>
      <c r="RN169" s="11"/>
      <c r="RO169" s="11"/>
      <c r="RP169" s="11"/>
      <c r="RQ169" s="11"/>
      <c r="RR169" s="11"/>
      <c r="RS169" s="11"/>
      <c r="RT169" s="11"/>
      <c r="RU169" s="11"/>
      <c r="RV169" s="11"/>
      <c r="RW169" s="11"/>
      <c r="RX169" s="11"/>
      <c r="RY169" s="11"/>
      <c r="RZ169" s="11"/>
      <c r="SA169" s="11"/>
      <c r="SB169" s="11"/>
      <c r="SC169" s="11"/>
      <c r="SD169" s="11"/>
      <c r="SE169" s="11"/>
      <c r="SF169" s="11"/>
      <c r="SG169" s="11"/>
      <c r="SH169" s="11"/>
      <c r="SI169" s="11"/>
      <c r="SJ169" s="11"/>
      <c r="SK169" s="11"/>
      <c r="SL169" s="11"/>
      <c r="SM169" s="11"/>
      <c r="SN169" s="11"/>
      <c r="SO169" s="11"/>
      <c r="SP169" s="11"/>
      <c r="SQ169" s="11"/>
      <c r="SR169" s="11"/>
      <c r="SS169" s="11"/>
      <c r="ST169" s="11"/>
      <c r="SU169" s="11"/>
      <c r="SV169" s="11"/>
      <c r="SW169" s="11"/>
      <c r="SX169" s="11"/>
      <c r="SY169" s="11"/>
      <c r="SZ169" s="11"/>
      <c r="TA169" s="11"/>
      <c r="TB169" s="11"/>
      <c r="TC169" s="11"/>
      <c r="TD169" s="11"/>
      <c r="TE169" s="11"/>
      <c r="TF169" s="11"/>
      <c r="TG169" s="11"/>
      <c r="TH169" s="11"/>
      <c r="TI169" s="11"/>
      <c r="TJ169" s="11"/>
      <c r="TK169" s="11"/>
      <c r="TL169" s="11"/>
      <c r="TM169" s="11"/>
      <c r="TN169" s="11"/>
      <c r="TO169" s="11"/>
      <c r="TP169" s="11"/>
      <c r="TQ169" s="11"/>
      <c r="TR169" s="11"/>
      <c r="TS169" s="11"/>
      <c r="TT169" s="11"/>
      <c r="TU169" s="11"/>
      <c r="TV169" s="11"/>
      <c r="TW169" s="11"/>
      <c r="TX169" s="11"/>
      <c r="TY169" s="11"/>
      <c r="TZ169" s="11"/>
      <c r="UA169" s="11"/>
      <c r="UB169" s="11"/>
      <c r="UC169" s="11"/>
      <c r="UD169" s="11"/>
      <c r="UE169" s="11"/>
      <c r="UF169" s="11"/>
      <c r="UG169" s="11"/>
      <c r="UH169" s="11"/>
      <c r="UI169" s="11"/>
      <c r="UJ169" s="11"/>
      <c r="UK169" s="11"/>
      <c r="UL169" s="11"/>
      <c r="UM169" s="11"/>
      <c r="UN169" s="11"/>
      <c r="UO169" s="11"/>
      <c r="UP169" s="11"/>
      <c r="UQ169" s="11"/>
      <c r="UR169" s="11"/>
      <c r="US169" s="11"/>
      <c r="UT169" s="11"/>
      <c r="UU169" s="11"/>
      <c r="UV169" s="11"/>
      <c r="UW169" s="11"/>
      <c r="UX169" s="11"/>
      <c r="UY169" s="11"/>
      <c r="UZ169" s="11"/>
      <c r="VA169" s="11"/>
      <c r="VB169" s="11"/>
      <c r="VC169" s="11"/>
      <c r="VD169" s="11"/>
      <c r="VE169" s="11"/>
      <c r="VF169" s="11"/>
      <c r="VG169" s="11"/>
      <c r="VH169" s="11"/>
      <c r="VI169" s="11"/>
      <c r="VJ169" s="11"/>
      <c r="VK169" s="11"/>
      <c r="VL169" s="11"/>
      <c r="VM169" s="11"/>
      <c r="VN169" s="11"/>
      <c r="VO169" s="11"/>
      <c r="VP169" s="11"/>
      <c r="VQ169" s="11"/>
      <c r="VR169" s="11"/>
      <c r="VS169" s="11"/>
      <c r="VT169" s="11"/>
      <c r="VU169" s="11"/>
      <c r="VV169" s="11"/>
      <c r="VW169" s="11"/>
      <c r="VX169" s="11"/>
      <c r="VY169" s="11"/>
      <c r="VZ169" s="11"/>
      <c r="WA169" s="11"/>
      <c r="WB169" s="11"/>
      <c r="WC169" s="11"/>
      <c r="WD169" s="11"/>
      <c r="WE169" s="11"/>
      <c r="WF169" s="11"/>
      <c r="WG169" s="11"/>
      <c r="WH169" s="11"/>
      <c r="WI169" s="11"/>
      <c r="WJ169" s="11"/>
      <c r="WK169" s="11"/>
      <c r="WL169" s="11"/>
      <c r="WM169" s="11"/>
      <c r="WN169" s="11"/>
      <c r="WO169" s="11"/>
      <c r="WP169" s="11"/>
      <c r="WQ169" s="11"/>
      <c r="WR169" s="11"/>
      <c r="WS169" s="11"/>
      <c r="WT169" s="11"/>
      <c r="WU169" s="11"/>
      <c r="WV169" s="11"/>
      <c r="WW169" s="11"/>
      <c r="WX169" s="11"/>
      <c r="WY169" s="11"/>
      <c r="WZ169" s="11"/>
      <c r="XA169" s="11"/>
      <c r="XB169" s="11"/>
      <c r="XC169" s="11"/>
      <c r="XD169" s="11"/>
      <c r="XE169" s="11"/>
      <c r="XF169" s="11"/>
      <c r="XG169" s="11"/>
      <c r="XH169" s="11"/>
      <c r="XI169" s="11"/>
      <c r="XJ169" s="11"/>
      <c r="XK169" s="11"/>
      <c r="XL169" s="11"/>
      <c r="XM169" s="11"/>
      <c r="XN169" s="11"/>
      <c r="XO169" s="11"/>
      <c r="XP169" s="11"/>
      <c r="XQ169" s="11"/>
      <c r="XR169" s="11"/>
      <c r="XS169" s="11"/>
      <c r="XT169" s="11"/>
      <c r="XU169" s="11"/>
      <c r="XV169" s="11"/>
      <c r="XW169" s="11"/>
      <c r="XX169" s="11"/>
      <c r="XY169" s="11"/>
      <c r="XZ169" s="11"/>
      <c r="YA169" s="11"/>
      <c r="YB169" s="11"/>
      <c r="YC169" s="11"/>
      <c r="YD169" s="11"/>
      <c r="YE169" s="11"/>
      <c r="YF169" s="11"/>
      <c r="YG169" s="11"/>
      <c r="YH169" s="11"/>
      <c r="YI169" s="11"/>
      <c r="YJ169" s="11"/>
      <c r="YK169" s="11"/>
      <c r="YL169" s="11"/>
      <c r="YM169" s="11"/>
      <c r="YN169" s="11"/>
      <c r="YO169" s="11"/>
      <c r="YP169" s="11"/>
      <c r="YQ169" s="11"/>
      <c r="YR169" s="11"/>
      <c r="YS169" s="11"/>
      <c r="YT169" s="11"/>
      <c r="YU169" s="11"/>
      <c r="YV169" s="11"/>
      <c r="YW169" s="11"/>
      <c r="YX169" s="11"/>
      <c r="YY169" s="11"/>
      <c r="YZ169" s="11"/>
      <c r="ZA169" s="11"/>
      <c r="ZB169" s="11"/>
      <c r="ZC169" s="11"/>
      <c r="ZD169" s="11"/>
      <c r="ZE169" s="11"/>
      <c r="ZF169" s="11"/>
      <c r="ZG169" s="11"/>
      <c r="ZH169" s="11"/>
      <c r="ZI169" s="11"/>
      <c r="ZJ169" s="11"/>
      <c r="ZK169" s="11"/>
      <c r="ZL169" s="11"/>
      <c r="ZM169" s="11"/>
      <c r="ZN169" s="11"/>
      <c r="ZO169" s="11"/>
      <c r="ZP169" s="11"/>
      <c r="ZQ169" s="11"/>
      <c r="ZR169" s="11"/>
      <c r="ZS169" s="11"/>
      <c r="ZT169" s="11"/>
      <c r="ZU169" s="11"/>
      <c r="ZV169" s="11"/>
      <c r="ZW169" s="11"/>
      <c r="ZX169" s="11"/>
      <c r="ZY169" s="11"/>
      <c r="ZZ169" s="11"/>
      <c r="AAA169" s="11"/>
      <c r="AAB169" s="11"/>
      <c r="AAC169" s="11"/>
      <c r="AAD169" s="11"/>
      <c r="AAE169" s="11"/>
      <c r="AAF169" s="11"/>
      <c r="AAG169" s="11"/>
      <c r="AAH169" s="11"/>
      <c r="AAI169" s="11"/>
      <c r="AAJ169" s="11"/>
      <c r="AAK169" s="11"/>
      <c r="AAL169" s="11"/>
      <c r="AAM169" s="11"/>
      <c r="AAN169" s="11"/>
      <c r="AAO169" s="11"/>
      <c r="AAP169" s="11"/>
      <c r="AAQ169" s="11"/>
      <c r="AAR169" s="11"/>
      <c r="AAS169" s="11"/>
      <c r="AAT169" s="11"/>
      <c r="AAU169" s="11"/>
      <c r="AAV169" s="11"/>
      <c r="AAW169" s="11"/>
      <c r="AAX169" s="11"/>
      <c r="AAY169" s="11"/>
      <c r="AAZ169" s="11"/>
      <c r="ABA169" s="11"/>
      <c r="ABB169" s="11"/>
      <c r="ABC169" s="11"/>
      <c r="ABD169" s="11"/>
      <c r="ABE169" s="11"/>
      <c r="ABF169" s="11"/>
      <c r="ABG169" s="11"/>
      <c r="ABH169" s="11"/>
      <c r="ABI169" s="11"/>
      <c r="ABJ169" s="11"/>
      <c r="ABK169" s="11"/>
      <c r="ABL169" s="11"/>
      <c r="ABM169" s="11"/>
      <c r="ABN169" s="11"/>
      <c r="ABO169" s="11"/>
      <c r="ABP169" s="11"/>
      <c r="ABQ169" s="11"/>
      <c r="ABR169" s="11"/>
      <c r="ABS169" s="11"/>
      <c r="ABT169" s="11"/>
      <c r="ABU169" s="11"/>
      <c r="ABV169" s="11"/>
      <c r="ABW169" s="11"/>
      <c r="ABX169" s="11"/>
      <c r="ABY169" s="11"/>
      <c r="ABZ169" s="11"/>
      <c r="ACA169" s="11"/>
      <c r="ACB169" s="11"/>
      <c r="ACC169" s="11"/>
      <c r="ACD169" s="11"/>
      <c r="ACE169" s="11"/>
      <c r="ACF169" s="11"/>
      <c r="ACG169" s="11"/>
      <c r="ACH169" s="11"/>
      <c r="ACI169" s="11"/>
      <c r="ACJ169" s="11"/>
      <c r="ACK169" s="11"/>
      <c r="ACL169" s="11"/>
      <c r="ACM169" s="11"/>
      <c r="ACN169" s="11"/>
      <c r="ACO169" s="11"/>
      <c r="ACP169" s="11"/>
      <c r="ACQ169" s="11"/>
      <c r="ACR169" s="11"/>
      <c r="ACS169" s="11"/>
      <c r="ACT169" s="11"/>
      <c r="ACU169" s="11"/>
      <c r="ACV169" s="11"/>
      <c r="ACW169" s="11"/>
      <c r="ACX169" s="11"/>
      <c r="ACY169" s="11"/>
      <c r="ACZ169" s="11"/>
      <c r="ADA169" s="11"/>
      <c r="ADB169" s="11"/>
      <c r="ADC169" s="11"/>
      <c r="ADD169" s="11"/>
      <c r="ADE169" s="11"/>
      <c r="ADF169" s="11"/>
      <c r="ADG169" s="11"/>
      <c r="ADH169" s="11"/>
      <c r="ADI169" s="11"/>
      <c r="ADJ169" s="11"/>
      <c r="ADK169" s="11"/>
      <c r="ADL169" s="11"/>
      <c r="ADM169" s="11"/>
      <c r="ADN169" s="11"/>
      <c r="ADO169" s="11"/>
      <c r="ADP169" s="11"/>
      <c r="ADQ169" s="11"/>
      <c r="ADR169" s="11"/>
      <c r="ADS169" s="11"/>
      <c r="ADT169" s="11"/>
      <c r="ADU169" s="11"/>
      <c r="ADV169" s="11"/>
      <c r="ADW169" s="11"/>
      <c r="ADX169" s="11"/>
      <c r="ADY169" s="11"/>
      <c r="ADZ169" s="11"/>
      <c r="AEA169" s="11"/>
      <c r="AEB169" s="11"/>
      <c r="AEC169" s="11"/>
      <c r="AED169" s="11"/>
      <c r="AEE169" s="11"/>
      <c r="AEF169" s="11"/>
      <c r="AEG169" s="11"/>
      <c r="AEH169" s="11"/>
      <c r="AEI169" s="11"/>
      <c r="AEJ169" s="11"/>
      <c r="AEK169" s="11"/>
      <c r="AEL169" s="11"/>
      <c r="AEM169" s="11"/>
      <c r="AEN169" s="11"/>
      <c r="AEO169" s="11"/>
      <c r="AEP169" s="11"/>
      <c r="AEQ169" s="11"/>
      <c r="AER169" s="11"/>
      <c r="AES169" s="11"/>
      <c r="AET169" s="11"/>
      <c r="AEU169" s="11"/>
      <c r="AEV169" s="11"/>
      <c r="AEW169" s="11"/>
      <c r="AEX169" s="11"/>
      <c r="AEY169" s="11"/>
      <c r="AEZ169" s="11"/>
      <c r="AFA169" s="11"/>
      <c r="AFB169" s="11"/>
      <c r="AFC169" s="11"/>
      <c r="AFD169" s="11"/>
      <c r="AFE169" s="11"/>
      <c r="AFF169" s="11"/>
      <c r="AFG169" s="11"/>
      <c r="AFH169" s="11"/>
      <c r="AFI169" s="11"/>
      <c r="AFJ169" s="11"/>
      <c r="AFK169" s="11"/>
      <c r="AFL169" s="11"/>
      <c r="AFM169" s="11"/>
      <c r="AFN169" s="11"/>
      <c r="AFO169" s="11"/>
      <c r="AFP169" s="11"/>
      <c r="AFQ169" s="11"/>
      <c r="AFR169" s="11"/>
      <c r="AFS169" s="11"/>
      <c r="AFT169" s="11"/>
      <c r="AFU169" s="11"/>
      <c r="AFV169" s="11"/>
      <c r="AFW169" s="11"/>
      <c r="AFX169" s="11"/>
      <c r="AFY169" s="11"/>
      <c r="AFZ169" s="11"/>
      <c r="AGA169" s="11"/>
      <c r="AGB169" s="11"/>
      <c r="AGC169" s="11"/>
      <c r="AGD169" s="11"/>
      <c r="AGE169" s="11"/>
      <c r="AGF169" s="11"/>
      <c r="AGG169" s="11"/>
      <c r="AGH169" s="11"/>
      <c r="AGI169" s="11"/>
      <c r="AGJ169" s="11"/>
      <c r="AGK169" s="11"/>
      <c r="AGL169" s="11"/>
      <c r="AGM169" s="11"/>
      <c r="AGN169" s="11"/>
      <c r="AGO169" s="11"/>
      <c r="AGP169" s="11"/>
      <c r="AGQ169" s="11"/>
      <c r="AGR169" s="11"/>
      <c r="AGS169" s="11"/>
      <c r="AGT169" s="11"/>
      <c r="AGU169" s="11"/>
      <c r="AGV169" s="11"/>
      <c r="AGW169" s="11"/>
      <c r="AGX169" s="11"/>
      <c r="AGY169" s="11"/>
      <c r="AGZ169" s="11"/>
      <c r="AHA169" s="11"/>
      <c r="AHB169" s="11"/>
      <c r="AHC169" s="11"/>
      <c r="AHD169" s="11"/>
      <c r="AHE169" s="11"/>
      <c r="AHF169" s="11"/>
      <c r="AHG169" s="11"/>
      <c r="AHH169" s="11"/>
      <c r="AHI169" s="11"/>
      <c r="AHJ169" s="11"/>
      <c r="AHK169" s="11"/>
      <c r="AHL169" s="11"/>
      <c r="AHM169" s="11"/>
      <c r="AHN169" s="11"/>
      <c r="AHO169" s="11"/>
      <c r="AHP169" s="11"/>
      <c r="AHQ169" s="11"/>
      <c r="AHR169" s="11"/>
      <c r="AHS169" s="11"/>
      <c r="AHT169" s="11"/>
      <c r="AHU169" s="11"/>
      <c r="AHV169" s="11"/>
      <c r="AHW169" s="11"/>
      <c r="AHX169" s="11"/>
      <c r="AHY169" s="11"/>
      <c r="AHZ169" s="11"/>
      <c r="AIA169" s="11"/>
      <c r="AIB169" s="11"/>
      <c r="AIC169" s="11"/>
      <c r="AID169" s="11"/>
      <c r="AIE169" s="11"/>
      <c r="AIF169" s="11"/>
      <c r="AIG169" s="11"/>
      <c r="AIH169" s="11"/>
      <c r="AII169" s="11"/>
      <c r="AIJ169" s="11"/>
      <c r="AIK169" s="11"/>
      <c r="AIL169" s="11"/>
      <c r="AIM169" s="11"/>
      <c r="AIN169" s="11"/>
      <c r="AIO169" s="11"/>
      <c r="AIP169" s="11"/>
      <c r="AIQ169" s="11"/>
      <c r="AIR169" s="11"/>
      <c r="AIS169" s="11"/>
      <c r="AIT169" s="11"/>
      <c r="AIU169" s="11"/>
      <c r="AIV169" s="11"/>
      <c r="AIW169" s="11"/>
      <c r="AIX169" s="11"/>
      <c r="AIY169" s="11"/>
      <c r="AIZ169" s="11"/>
      <c r="AJA169" s="11"/>
      <c r="AJB169" s="11"/>
      <c r="AJC169" s="11"/>
      <c r="AJD169" s="11"/>
      <c r="AJE169" s="11"/>
      <c r="AJF169" s="11"/>
      <c r="AJG169" s="11"/>
      <c r="AJH169" s="11"/>
      <c r="AJI169" s="11"/>
      <c r="AJJ169" s="11"/>
      <c r="AJK169" s="11"/>
      <c r="AJL169" s="11"/>
      <c r="AJM169" s="11"/>
      <c r="AJN169" s="11"/>
      <c r="AJO169" s="11"/>
      <c r="AJP169" s="11"/>
      <c r="AJQ169" s="11"/>
      <c r="AJR169" s="11"/>
      <c r="AJS169" s="11"/>
      <c r="AJT169" s="11"/>
      <c r="AJU169" s="11"/>
      <c r="AJV169" s="11"/>
      <c r="AJW169" s="11"/>
      <c r="AJX169" s="11"/>
      <c r="AJY169" s="11"/>
      <c r="AJZ169" s="11"/>
      <c r="AKA169" s="11"/>
      <c r="AKB169" s="11"/>
      <c r="AKC169" s="11"/>
      <c r="AKD169" s="11"/>
      <c r="AKE169" s="11"/>
      <c r="AKF169" s="11"/>
      <c r="AKG169" s="11"/>
      <c r="AKH169" s="11"/>
      <c r="AKI169" s="11"/>
      <c r="AKJ169" s="11"/>
      <c r="AKK169" s="11"/>
      <c r="AKL169" s="11"/>
      <c r="AKM169" s="11"/>
      <c r="AKN169" s="11"/>
      <c r="AKO169" s="11"/>
      <c r="AKP169" s="11"/>
      <c r="AKQ169" s="11"/>
      <c r="AKR169" s="11"/>
      <c r="AKS169" s="11"/>
      <c r="AKT169" s="11"/>
      <c r="AKU169" s="11"/>
      <c r="AKV169" s="11"/>
      <c r="AKW169" s="11"/>
      <c r="AKX169" s="11"/>
      <c r="AKY169" s="11"/>
      <c r="AKZ169" s="11"/>
      <c r="ALA169" s="11"/>
      <c r="ALB169" s="11"/>
      <c r="ALC169" s="11"/>
      <c r="ALD169" s="11"/>
      <c r="ALE169" s="11"/>
      <c r="ALF169" s="11"/>
      <c r="ALG169" s="11"/>
      <c r="ALH169" s="11"/>
      <c r="ALI169" s="11"/>
      <c r="ALJ169" s="11"/>
      <c r="ALK169" s="11"/>
      <c r="ALL169" s="11"/>
      <c r="ALM169" s="11"/>
      <c r="ALN169" s="11"/>
      <c r="ALO169" s="11"/>
      <c r="ALP169" s="11"/>
      <c r="ALQ169" s="11"/>
      <c r="ALR169" s="11"/>
      <c r="ALS169" s="11"/>
      <c r="ALT169" s="11"/>
      <c r="ALU169" s="11"/>
      <c r="ALV169" s="11"/>
      <c r="ALW169" s="11"/>
      <c r="ALX169" s="11"/>
      <c r="ALY169" s="11"/>
      <c r="ALZ169" s="11"/>
      <c r="AMA169" s="11"/>
      <c r="AMB169" s="11"/>
      <c r="AMC169" s="11"/>
      <c r="AMD169" s="11"/>
      <c r="AME169" s="11"/>
      <c r="AMF169" s="11"/>
      <c r="AMG169" s="11"/>
      <c r="AMH169" s="11"/>
      <c r="AMI169" s="11"/>
      <c r="AMJ169" s="11"/>
      <c r="AMK169" s="11"/>
      <c r="AML169" s="11"/>
      <c r="AMM169" s="11"/>
      <c r="AMN169" s="11"/>
      <c r="AMO169" s="11"/>
      <c r="AMP169" s="11"/>
      <c r="AMQ169" s="11"/>
      <c r="AMR169" s="11"/>
      <c r="AMS169" s="11"/>
      <c r="AMT169" s="11"/>
      <c r="AMU169" s="11"/>
      <c r="AMV169" s="11"/>
      <c r="AMW169" s="11"/>
      <c r="AMX169" s="11"/>
      <c r="AMY169" s="11"/>
      <c r="AMZ169" s="11"/>
      <c r="ANA169" s="11"/>
      <c r="ANB169" s="11"/>
      <c r="ANC169" s="11"/>
      <c r="AND169" s="11"/>
      <c r="ANE169" s="11"/>
      <c r="ANF169" s="11"/>
      <c r="ANG169" s="11"/>
      <c r="ANH169" s="11"/>
      <c r="ANI169" s="11"/>
      <c r="ANJ169" s="11"/>
      <c r="ANK169" s="11"/>
      <c r="ANL169" s="11"/>
      <c r="ANM169" s="11"/>
      <c r="ANN169" s="11"/>
      <c r="ANO169" s="11"/>
      <c r="ANP169" s="11"/>
      <c r="ANQ169" s="11"/>
      <c r="ANR169" s="11"/>
      <c r="ANS169" s="11"/>
      <c r="ANT169" s="11"/>
      <c r="ANU169" s="11"/>
      <c r="ANV169" s="11"/>
      <c r="ANW169" s="11"/>
      <c r="ANX169" s="11"/>
      <c r="ANY169" s="11"/>
      <c r="ANZ169" s="11"/>
      <c r="AOA169" s="11"/>
      <c r="AOB169" s="11"/>
      <c r="AOC169" s="11"/>
      <c r="AOD169" s="11"/>
      <c r="AOE169" s="11"/>
      <c r="AOF169" s="11"/>
      <c r="AOG169" s="11"/>
      <c r="AOH169" s="11"/>
      <c r="AOI169" s="11"/>
      <c r="AOJ169" s="11"/>
      <c r="AOK169" s="11"/>
      <c r="AOL169" s="11"/>
      <c r="AOM169" s="11"/>
      <c r="AON169" s="11"/>
      <c r="AOO169" s="11"/>
      <c r="AOP169" s="11"/>
      <c r="AOQ169" s="11"/>
      <c r="AOR169" s="11"/>
      <c r="AOS169" s="11"/>
      <c r="AOT169" s="11"/>
      <c r="AOU169" s="11"/>
      <c r="AOV169" s="11"/>
      <c r="AOW169" s="11"/>
      <c r="AOX169" s="11"/>
      <c r="AOY169" s="11"/>
      <c r="AOZ169" s="11"/>
      <c r="APA169" s="11"/>
      <c r="APB169" s="11"/>
      <c r="APC169" s="11"/>
      <c r="APD169" s="11"/>
      <c r="APE169" s="11"/>
      <c r="APF169" s="11"/>
      <c r="APG169" s="11"/>
      <c r="APH169" s="11"/>
      <c r="API169" s="11"/>
      <c r="APJ169" s="11"/>
      <c r="APK169" s="11"/>
      <c r="APL169" s="11"/>
      <c r="APM169" s="11"/>
      <c r="APN169" s="11"/>
      <c r="APO169" s="11"/>
      <c r="APP169" s="11"/>
      <c r="APQ169" s="11"/>
      <c r="APR169" s="11"/>
      <c r="APS169" s="11"/>
      <c r="APT169" s="11"/>
      <c r="APU169" s="11"/>
      <c r="APV169" s="11"/>
      <c r="APW169" s="11"/>
      <c r="APX169" s="11"/>
      <c r="APY169" s="11"/>
      <c r="APZ169" s="11"/>
      <c r="AQA169" s="11"/>
      <c r="AQB169" s="11"/>
      <c r="AQC169" s="11"/>
      <c r="AQD169" s="11"/>
      <c r="AQE169" s="11"/>
      <c r="AQF169" s="11"/>
      <c r="AQG169" s="11"/>
      <c r="AQH169" s="11"/>
      <c r="AQI169" s="11"/>
      <c r="AQJ169" s="11"/>
      <c r="AQK169" s="11"/>
      <c r="AQL169" s="11"/>
      <c r="AQM169" s="11"/>
      <c r="AQN169" s="11"/>
      <c r="AQO169" s="11"/>
      <c r="AQP169" s="11"/>
      <c r="AQQ169" s="11"/>
      <c r="AQR169" s="11"/>
      <c r="AQS169" s="11"/>
      <c r="AQT169" s="11"/>
      <c r="AQU169" s="11"/>
      <c r="AQV169" s="11"/>
      <c r="AQW169" s="11"/>
      <c r="AQX169" s="11"/>
      <c r="AQY169" s="11"/>
      <c r="AQZ169" s="11"/>
      <c r="ARA169" s="11"/>
      <c r="ARB169" s="11"/>
      <c r="ARC169" s="11"/>
      <c r="ARD169" s="11"/>
      <c r="ARE169" s="11"/>
      <c r="ARF169" s="11"/>
      <c r="ARG169" s="11"/>
      <c r="ARH169" s="11"/>
      <c r="ARI169" s="11"/>
      <c r="ARJ169" s="11"/>
      <c r="ARK169" s="11"/>
      <c r="ARL169" s="11"/>
      <c r="ARM169" s="11"/>
      <c r="ARN169" s="11"/>
      <c r="ARO169" s="11"/>
      <c r="ARP169" s="11"/>
      <c r="ARQ169" s="11"/>
      <c r="ARR169" s="11"/>
      <c r="ARS169" s="11"/>
      <c r="ART169" s="11"/>
      <c r="ARU169" s="11"/>
      <c r="ARV169" s="11"/>
      <c r="ARW169" s="11"/>
      <c r="ARX169" s="11"/>
      <c r="ARY169" s="11"/>
      <c r="ARZ169" s="11"/>
      <c r="ASA169" s="11"/>
      <c r="ASB169" s="11"/>
      <c r="ASC169" s="11"/>
      <c r="ASD169" s="11"/>
      <c r="ASE169" s="11"/>
      <c r="ASF169" s="11"/>
      <c r="ASG169" s="11"/>
      <c r="ASH169" s="11"/>
      <c r="ASI169" s="11"/>
      <c r="ASJ169" s="11"/>
      <c r="ASK169" s="11"/>
      <c r="ASL169" s="11"/>
      <c r="ASM169" s="11"/>
      <c r="ASN169" s="11"/>
      <c r="ASO169" s="11"/>
      <c r="ASP169" s="11"/>
      <c r="ASQ169" s="11"/>
      <c r="ASR169" s="11"/>
      <c r="ASS169" s="11"/>
      <c r="AST169" s="11"/>
      <c r="ASU169" s="11"/>
      <c r="ASV169" s="11"/>
      <c r="ASW169" s="11"/>
      <c r="ASX169" s="11"/>
      <c r="ASY169" s="11"/>
      <c r="ASZ169" s="11"/>
      <c r="ATA169" s="11"/>
      <c r="ATB169" s="11"/>
      <c r="ATC169" s="11"/>
      <c r="ATD169" s="11"/>
      <c r="ATE169" s="11"/>
      <c r="ATF169" s="11"/>
      <c r="ATG169" s="11"/>
      <c r="ATH169" s="11"/>
      <c r="ATI169" s="11"/>
      <c r="ATJ169" s="11"/>
      <c r="ATK169" s="11"/>
      <c r="ATL169" s="11"/>
      <c r="ATM169" s="11"/>
      <c r="ATN169" s="11"/>
      <c r="ATO169" s="11"/>
      <c r="ATP169" s="11"/>
      <c r="ATQ169" s="11"/>
      <c r="ATR169" s="11"/>
      <c r="ATS169" s="11"/>
      <c r="ATT169" s="11"/>
      <c r="ATU169" s="11"/>
      <c r="ATV169" s="11"/>
      <c r="ATW169" s="11"/>
      <c r="ATX169" s="11"/>
      <c r="ATY169" s="11"/>
      <c r="ATZ169" s="11"/>
      <c r="AUA169" s="11"/>
      <c r="AUB169" s="11"/>
      <c r="AUC169" s="11"/>
      <c r="AUD169" s="11"/>
      <c r="AUE169" s="11"/>
      <c r="AUF169" s="11"/>
      <c r="AUG169" s="11"/>
      <c r="AUH169" s="11"/>
      <c r="AUI169" s="11"/>
      <c r="AUJ169" s="11"/>
      <c r="AUK169" s="11"/>
      <c r="AUL169" s="11"/>
      <c r="AUM169" s="11"/>
      <c r="AUN169" s="11"/>
      <c r="AUO169" s="11"/>
      <c r="AUP169" s="11"/>
      <c r="AUQ169" s="11"/>
      <c r="AUR169" s="11"/>
      <c r="AUS169" s="11"/>
      <c r="AUT169" s="11"/>
      <c r="AUU169" s="11"/>
      <c r="AUV169" s="11"/>
      <c r="AUW169" s="11"/>
      <c r="AUX169" s="11"/>
      <c r="AUY169" s="11"/>
      <c r="AUZ169" s="11"/>
      <c r="AVA169" s="11"/>
      <c r="AVB169" s="11"/>
      <c r="AVC169" s="11"/>
      <c r="AVD169" s="11"/>
      <c r="AVE169" s="11"/>
      <c r="AVF169" s="11"/>
      <c r="AVG169" s="11"/>
      <c r="AVH169" s="11"/>
      <c r="AVI169" s="11"/>
      <c r="AVJ169" s="11"/>
      <c r="AVK169" s="11"/>
      <c r="AVL169" s="11"/>
      <c r="AVM169" s="11"/>
      <c r="AVN169" s="11"/>
      <c r="AVO169" s="11"/>
      <c r="AVP169" s="11"/>
      <c r="AVQ169" s="11"/>
      <c r="AVR169" s="11"/>
      <c r="AVS169" s="11"/>
      <c r="AVT169" s="11"/>
      <c r="AVU169" s="11"/>
      <c r="AVV169" s="11"/>
      <c r="AVW169" s="11"/>
      <c r="AVX169" s="11"/>
      <c r="AVY169" s="11"/>
      <c r="AVZ169" s="11"/>
      <c r="AWA169" s="11"/>
      <c r="AWB169" s="11"/>
      <c r="AWC169" s="11"/>
      <c r="AWD169" s="11"/>
      <c r="AWE169" s="11"/>
      <c r="AWF169" s="11"/>
      <c r="AWG169" s="11"/>
      <c r="AWH169" s="11"/>
      <c r="AWI169" s="11"/>
      <c r="AWJ169" s="11"/>
      <c r="AWK169" s="11"/>
      <c r="AWL169" s="11"/>
      <c r="AWM169" s="11"/>
      <c r="AWN169" s="11"/>
      <c r="AWO169" s="11"/>
      <c r="AWP169" s="11"/>
      <c r="AWQ169" s="11"/>
      <c r="AWR169" s="11"/>
      <c r="AWS169" s="11"/>
      <c r="AWT169" s="11"/>
      <c r="AWU169" s="11"/>
      <c r="AWV169" s="11"/>
      <c r="AWW169" s="11"/>
      <c r="AWX169" s="11"/>
      <c r="AWY169" s="11"/>
      <c r="AWZ169" s="11"/>
      <c r="AXA169" s="11"/>
      <c r="AXB169" s="11"/>
      <c r="AXC169" s="11"/>
      <c r="AXD169" s="11"/>
      <c r="AXE169" s="11"/>
      <c r="AXF169" s="11"/>
      <c r="AXG169" s="11"/>
      <c r="AXH169" s="11"/>
      <c r="AXI169" s="11"/>
      <c r="AXJ169" s="11"/>
      <c r="AXK169" s="11"/>
      <c r="AXL169" s="11"/>
      <c r="AXM169" s="11"/>
      <c r="AXN169" s="11"/>
      <c r="AXO169" s="11"/>
      <c r="AXP169" s="11"/>
      <c r="AXQ169" s="11"/>
      <c r="AXR169" s="11"/>
      <c r="AXS169" s="11"/>
      <c r="AXT169" s="11"/>
      <c r="AXU169" s="11"/>
      <c r="AXV169" s="11"/>
      <c r="AXW169" s="11"/>
      <c r="AXX169" s="11"/>
      <c r="AXY169" s="11"/>
      <c r="AXZ169" s="11"/>
      <c r="AYA169" s="11"/>
      <c r="AYB169" s="11"/>
      <c r="AYC169" s="11"/>
      <c r="AYD169" s="11"/>
      <c r="AYE169" s="11"/>
      <c r="AYF169" s="11"/>
      <c r="AYG169" s="11"/>
      <c r="AYH169" s="11"/>
      <c r="AYI169" s="11"/>
      <c r="AYJ169" s="11"/>
      <c r="AYK169" s="11"/>
      <c r="AYL169" s="11"/>
      <c r="AYM169" s="11"/>
      <c r="AYN169" s="11"/>
      <c r="AYO169" s="11"/>
      <c r="AYP169" s="11"/>
      <c r="AYQ169" s="11"/>
      <c r="AYR169" s="11"/>
      <c r="AYS169" s="11"/>
      <c r="AYT169" s="11"/>
      <c r="AYU169" s="11"/>
      <c r="AYV169" s="11"/>
      <c r="AYW169" s="11"/>
      <c r="AYX169" s="11"/>
      <c r="AYY169" s="11"/>
      <c r="AYZ169" s="11"/>
      <c r="AZA169" s="11"/>
      <c r="AZB169" s="11"/>
      <c r="AZC169" s="11"/>
      <c r="AZD169" s="11"/>
      <c r="AZE169" s="11"/>
      <c r="AZF169" s="11"/>
      <c r="AZG169" s="11"/>
      <c r="AZH169" s="11"/>
      <c r="AZI169" s="11"/>
      <c r="AZJ169" s="11"/>
      <c r="AZK169" s="11"/>
      <c r="AZL169" s="11"/>
      <c r="AZM169" s="11"/>
      <c r="AZN169" s="11"/>
      <c r="AZO169" s="11"/>
      <c r="AZP169" s="11"/>
      <c r="AZQ169" s="11"/>
      <c r="AZR169" s="11"/>
      <c r="AZS169" s="11"/>
      <c r="AZT169" s="11"/>
      <c r="AZU169" s="11"/>
      <c r="AZV169" s="11"/>
      <c r="AZW169" s="11"/>
      <c r="AZX169" s="11"/>
      <c r="AZY169" s="11"/>
      <c r="AZZ169" s="11"/>
      <c r="BAA169" s="11"/>
      <c r="BAB169" s="11"/>
      <c r="BAC169" s="11"/>
      <c r="BAD169" s="11"/>
      <c r="BAE169" s="11"/>
      <c r="BAF169" s="11"/>
      <c r="BAG169" s="11"/>
      <c r="BAH169" s="11"/>
      <c r="BAI169" s="11"/>
      <c r="BAJ169" s="11"/>
      <c r="BAK169" s="11"/>
      <c r="BAL169" s="11"/>
      <c r="BAM169" s="11"/>
      <c r="BAN169" s="11"/>
      <c r="BAO169" s="11"/>
      <c r="BAP169" s="11"/>
      <c r="BAQ169" s="11"/>
      <c r="BAR169" s="11"/>
      <c r="BAS169" s="11"/>
      <c r="BAT169" s="11"/>
      <c r="BAU169" s="11"/>
      <c r="BAV169" s="11"/>
      <c r="BAW169" s="11"/>
      <c r="BAX169" s="11"/>
      <c r="BAY169" s="11"/>
      <c r="BAZ169" s="11"/>
      <c r="BBA169" s="11"/>
      <c r="BBB169" s="11"/>
      <c r="BBC169" s="11"/>
      <c r="BBD169" s="11"/>
      <c r="BBE169" s="11"/>
      <c r="BBF169" s="11"/>
      <c r="BBG169" s="11"/>
      <c r="BBH169" s="11"/>
      <c r="BBI169" s="11"/>
      <c r="BBJ169" s="11"/>
      <c r="BBK169" s="11"/>
      <c r="BBL169" s="11"/>
      <c r="BBM169" s="11"/>
      <c r="BBN169" s="11"/>
      <c r="BBO169" s="11"/>
      <c r="BBP169" s="11"/>
      <c r="BBQ169" s="11"/>
      <c r="BBR169" s="11"/>
      <c r="BBS169" s="11"/>
      <c r="BBT169" s="11"/>
      <c r="BBU169" s="11"/>
      <c r="BBV169" s="11"/>
      <c r="BBW169" s="11"/>
      <c r="BBX169" s="11"/>
      <c r="BBY169" s="11"/>
      <c r="BBZ169" s="11"/>
      <c r="BCA169" s="11"/>
      <c r="BCB169" s="11"/>
      <c r="BCC169" s="11"/>
      <c r="BCD169" s="11"/>
      <c r="BCE169" s="11"/>
      <c r="BCF169" s="11"/>
      <c r="BCG169" s="11"/>
      <c r="BCH169" s="11"/>
      <c r="BCI169" s="11"/>
      <c r="BCJ169" s="11"/>
      <c r="BCK169" s="11"/>
      <c r="BCL169" s="11"/>
      <c r="BCM169" s="11"/>
      <c r="BCN169" s="11"/>
      <c r="BCO169" s="11"/>
      <c r="BCP169" s="11"/>
      <c r="BCQ169" s="11"/>
      <c r="BCR169" s="11"/>
      <c r="BCS169" s="11"/>
      <c r="BCT169" s="11"/>
      <c r="BCU169" s="11"/>
      <c r="BCV169" s="11"/>
      <c r="BCW169" s="11"/>
      <c r="BCX169" s="11"/>
      <c r="BCY169" s="11"/>
      <c r="BCZ169" s="11"/>
      <c r="BDA169" s="11"/>
      <c r="BDB169" s="11"/>
      <c r="BDC169" s="11"/>
      <c r="BDD169" s="11"/>
      <c r="BDE169" s="11"/>
      <c r="BDF169" s="11"/>
      <c r="BDG169" s="11"/>
      <c r="BDH169" s="11"/>
      <c r="BDI169" s="11"/>
      <c r="BDJ169" s="11"/>
      <c r="BDK169" s="11"/>
      <c r="BDL169" s="11"/>
      <c r="BDM169" s="11"/>
      <c r="BDN169" s="11"/>
      <c r="BDO169" s="11"/>
      <c r="BDP169" s="11"/>
      <c r="BDQ169" s="11"/>
      <c r="BDR169" s="11"/>
      <c r="BDS169" s="11"/>
      <c r="BDT169" s="11"/>
      <c r="BDU169" s="11"/>
      <c r="BDV169" s="11"/>
      <c r="BDW169" s="11"/>
      <c r="BDX169" s="11"/>
      <c r="BDY169" s="11"/>
      <c r="BDZ169" s="11"/>
      <c r="BEA169" s="11"/>
      <c r="BEB169" s="11"/>
      <c r="BEC169" s="11"/>
      <c r="BED169" s="11"/>
      <c r="BEE169" s="11"/>
      <c r="BEF169" s="11"/>
      <c r="BEG169" s="11"/>
      <c r="BEH169" s="11"/>
      <c r="BEI169" s="11"/>
      <c r="BEJ169" s="11"/>
      <c r="BEK169" s="11"/>
      <c r="BEL169" s="11"/>
      <c r="BEM169" s="11"/>
      <c r="BEN169" s="11"/>
      <c r="BEO169" s="11"/>
      <c r="BEP169" s="11"/>
      <c r="BEQ169" s="11"/>
      <c r="BER169" s="11"/>
      <c r="BES169" s="11"/>
      <c r="BET169" s="11"/>
      <c r="BEU169" s="11"/>
      <c r="BEV169" s="11"/>
      <c r="BEW169" s="11"/>
      <c r="BEX169" s="11"/>
      <c r="BEY169" s="11"/>
      <c r="BEZ169" s="11"/>
      <c r="BFA169" s="11"/>
      <c r="BFB169" s="11"/>
      <c r="BFC169" s="11"/>
      <c r="BFD169" s="11"/>
      <c r="BFE169" s="11"/>
      <c r="BFF169" s="11"/>
      <c r="BFG169" s="11"/>
      <c r="BFH169" s="11"/>
      <c r="BFI169" s="11"/>
      <c r="BFJ169" s="11"/>
      <c r="BFK169" s="11"/>
      <c r="BFL169" s="11"/>
      <c r="BFM169" s="11"/>
      <c r="BFN169" s="11"/>
      <c r="BFO169" s="11"/>
      <c r="BFP169" s="11"/>
      <c r="BFQ169" s="11"/>
      <c r="BFR169" s="11"/>
      <c r="BFS169" s="11"/>
      <c r="BFT169" s="11"/>
      <c r="BFU169" s="11"/>
      <c r="BFV169" s="11"/>
      <c r="BFW169" s="11"/>
      <c r="BFX169" s="11"/>
      <c r="BFY169" s="11"/>
      <c r="BFZ169" s="11"/>
      <c r="BGA169" s="11"/>
      <c r="BGB169" s="11"/>
      <c r="BGC169" s="11"/>
      <c r="BGD169" s="11"/>
      <c r="BGE169" s="11"/>
      <c r="BGF169" s="11"/>
      <c r="BGG169" s="11"/>
      <c r="BGH169" s="11"/>
      <c r="BGI169" s="11"/>
      <c r="BGJ169" s="11"/>
      <c r="BGK169" s="11"/>
      <c r="BGL169" s="11"/>
      <c r="BGM169" s="11"/>
      <c r="BGN169" s="11"/>
      <c r="BGO169" s="11"/>
      <c r="BGP169" s="11"/>
      <c r="BGQ169" s="11"/>
      <c r="BGR169" s="11"/>
      <c r="BGS169" s="11"/>
      <c r="BGT169" s="11"/>
      <c r="BGU169" s="11"/>
      <c r="BGV169" s="11"/>
      <c r="BGW169" s="11"/>
      <c r="BGX169" s="11"/>
      <c r="BGY169" s="11"/>
      <c r="BGZ169" s="11"/>
    </row>
    <row r="170" spans="1:1589" s="9" customFormat="1" ht="27" customHeight="1">
      <c r="A170" s="192" t="s">
        <v>218</v>
      </c>
      <c r="B170" s="29"/>
      <c r="C170" s="316" t="s">
        <v>216</v>
      </c>
      <c r="D170" s="313" t="s">
        <v>10</v>
      </c>
      <c r="E170" s="197">
        <v>42370</v>
      </c>
      <c r="F170" s="197">
        <v>42735</v>
      </c>
      <c r="G170" s="93" t="s">
        <v>8</v>
      </c>
      <c r="H170" s="115"/>
      <c r="I170" s="121"/>
      <c r="J170" s="121"/>
      <c r="K170" s="104"/>
      <c r="L170" s="104"/>
      <c r="M170" s="104"/>
      <c r="N170" s="104"/>
      <c r="O170" s="104"/>
      <c r="P170" s="104"/>
      <c r="Q170" s="104"/>
      <c r="R170" s="104"/>
      <c r="S170" s="104"/>
      <c r="T170" s="150"/>
      <c r="U170" s="150">
        <f>J170-R170</f>
        <v>0</v>
      </c>
      <c r="V170" s="7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</row>
    <row r="171" spans="1:1589" s="9" customFormat="1" ht="33" customHeight="1">
      <c r="A171" s="70"/>
      <c r="B171" s="29"/>
      <c r="C171" s="314"/>
      <c r="D171" s="314"/>
      <c r="E171" s="197">
        <v>42736</v>
      </c>
      <c r="F171" s="197">
        <v>43100</v>
      </c>
      <c r="G171" s="93" t="s">
        <v>220</v>
      </c>
      <c r="H171" s="115"/>
      <c r="I171" s="121">
        <v>0</v>
      </c>
      <c r="J171" s="121"/>
      <c r="K171" s="104"/>
      <c r="L171" s="104"/>
      <c r="M171" s="104">
        <v>0</v>
      </c>
      <c r="N171" s="104"/>
      <c r="O171" s="104"/>
      <c r="P171" s="104"/>
      <c r="Q171" s="104">
        <v>0</v>
      </c>
      <c r="R171" s="104"/>
      <c r="S171" s="104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</row>
    <row r="172" spans="1:1589" s="9" customFormat="1" ht="33.75" customHeight="1">
      <c r="A172" s="299" t="s">
        <v>218</v>
      </c>
      <c r="B172" s="29"/>
      <c r="C172" s="314"/>
      <c r="D172" s="314"/>
      <c r="E172" s="300" t="s">
        <v>113</v>
      </c>
      <c r="F172" s="300">
        <v>43465</v>
      </c>
      <c r="G172" s="103" t="s">
        <v>115</v>
      </c>
      <c r="H172" s="301"/>
      <c r="I172" s="302">
        <v>500000</v>
      </c>
      <c r="J172" s="302"/>
      <c r="K172" s="136"/>
      <c r="L172" s="136"/>
      <c r="M172" s="136">
        <v>500000</v>
      </c>
      <c r="N172" s="136"/>
      <c r="O172" s="136"/>
      <c r="P172" s="136"/>
      <c r="Q172" s="136">
        <v>500000</v>
      </c>
      <c r="R172" s="136"/>
      <c r="S172" s="136"/>
      <c r="T172" s="7"/>
      <c r="U172" s="7"/>
      <c r="V172" s="7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</row>
    <row r="173" spans="1:1589" s="9" customFormat="1" ht="95.25" customHeight="1">
      <c r="A173" s="153" t="s">
        <v>285</v>
      </c>
      <c r="B173" s="303"/>
      <c r="C173" s="310" t="s">
        <v>282</v>
      </c>
      <c r="D173" s="262" t="s">
        <v>10</v>
      </c>
      <c r="E173" s="151">
        <v>43466</v>
      </c>
      <c r="F173" s="151">
        <v>43830</v>
      </c>
      <c r="G173" s="93" t="s">
        <v>6</v>
      </c>
      <c r="H173" s="307">
        <v>3229671.42</v>
      </c>
      <c r="I173" s="121"/>
      <c r="J173" s="307">
        <v>118421.44</v>
      </c>
      <c r="K173" s="104"/>
      <c r="L173" s="177">
        <v>3229671.42</v>
      </c>
      <c r="M173" s="104"/>
      <c r="N173" s="177">
        <v>118421.44</v>
      </c>
      <c r="O173" s="104"/>
      <c r="P173" s="177">
        <v>3229671.42</v>
      </c>
      <c r="Q173" s="104"/>
      <c r="R173" s="177">
        <v>118421.44</v>
      </c>
      <c r="S173" s="104"/>
      <c r="T173" s="7"/>
      <c r="U173" s="7"/>
      <c r="V173" s="7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</row>
    <row r="174" spans="1:1589" s="9" customFormat="1" ht="95.25" customHeight="1">
      <c r="A174" s="153" t="s">
        <v>286</v>
      </c>
      <c r="B174" s="303"/>
      <c r="C174" s="310" t="s">
        <v>283</v>
      </c>
      <c r="D174" s="262" t="s">
        <v>10</v>
      </c>
      <c r="E174" s="151">
        <v>43466</v>
      </c>
      <c r="F174" s="151">
        <v>43830</v>
      </c>
      <c r="G174" s="93" t="s">
        <v>6</v>
      </c>
      <c r="H174" s="115"/>
      <c r="I174" s="307">
        <v>252000</v>
      </c>
      <c r="J174" s="307">
        <v>28000</v>
      </c>
      <c r="K174" s="104"/>
      <c r="L174" s="104"/>
      <c r="M174" s="177">
        <v>240120</v>
      </c>
      <c r="N174" s="177">
        <v>28000</v>
      </c>
      <c r="O174" s="104"/>
      <c r="P174" s="104"/>
      <c r="Q174" s="177">
        <v>240120</v>
      </c>
      <c r="R174" s="177">
        <v>28000</v>
      </c>
      <c r="S174" s="104"/>
      <c r="T174" s="7"/>
      <c r="U174" s="7"/>
      <c r="V174" s="7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</row>
    <row r="175" spans="1:1589" s="9" customFormat="1" ht="27" customHeight="1">
      <c r="B175" s="29"/>
      <c r="C175" s="316" t="s">
        <v>116</v>
      </c>
      <c r="D175" s="313" t="s">
        <v>10</v>
      </c>
      <c r="E175" s="197">
        <v>42370</v>
      </c>
      <c r="F175" s="197">
        <v>42735</v>
      </c>
      <c r="G175" s="93" t="s">
        <v>8</v>
      </c>
      <c r="H175" s="115"/>
      <c r="I175" s="121">
        <v>120000</v>
      </c>
      <c r="J175" s="121"/>
      <c r="K175" s="104"/>
      <c r="L175" s="104"/>
      <c r="M175" s="104">
        <v>120000</v>
      </c>
      <c r="N175" s="104"/>
      <c r="O175" s="104"/>
      <c r="P175" s="104"/>
      <c r="Q175" s="104">
        <v>120000</v>
      </c>
      <c r="R175" s="104"/>
      <c r="S175" s="104"/>
      <c r="T175" s="150">
        <f>M175-Q175</f>
        <v>0</v>
      </c>
      <c r="U175" s="150">
        <f>J175-R175</f>
        <v>0</v>
      </c>
      <c r="V175" s="7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</row>
    <row r="176" spans="1:1589" s="9" customFormat="1" ht="33" customHeight="1">
      <c r="A176" s="192" t="s">
        <v>117</v>
      </c>
      <c r="B176" s="29"/>
      <c r="C176" s="314"/>
      <c r="D176" s="314"/>
      <c r="E176" s="197">
        <v>42736</v>
      </c>
      <c r="F176" s="197">
        <v>43100</v>
      </c>
      <c r="G176" s="93" t="s">
        <v>114</v>
      </c>
      <c r="H176" s="115"/>
      <c r="I176" s="121">
        <v>120000</v>
      </c>
      <c r="J176" s="121"/>
      <c r="K176" s="104"/>
      <c r="L176" s="104"/>
      <c r="M176" s="104">
        <v>120000</v>
      </c>
      <c r="N176" s="104"/>
      <c r="O176" s="104"/>
      <c r="P176" s="104"/>
      <c r="Q176" s="104">
        <v>120000</v>
      </c>
      <c r="R176" s="104"/>
      <c r="S176" s="104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</row>
    <row r="177" spans="1:1589" s="9" customFormat="1" ht="33.75" customHeight="1">
      <c r="A177" s="192" t="s">
        <v>258</v>
      </c>
      <c r="B177" s="29"/>
      <c r="C177" s="314"/>
      <c r="D177" s="314"/>
      <c r="E177" s="96" t="s">
        <v>113</v>
      </c>
      <c r="F177" s="96">
        <v>43465</v>
      </c>
      <c r="G177" s="93" t="s">
        <v>115</v>
      </c>
      <c r="H177" s="115"/>
      <c r="I177" s="121">
        <v>178200</v>
      </c>
      <c r="J177" s="121">
        <v>19800</v>
      </c>
      <c r="K177" s="104"/>
      <c r="L177" s="104"/>
      <c r="M177" s="104">
        <v>178200</v>
      </c>
      <c r="N177" s="104">
        <v>19800</v>
      </c>
      <c r="O177" s="104"/>
      <c r="P177" s="104"/>
      <c r="Q177" s="104">
        <v>178200</v>
      </c>
      <c r="R177" s="104">
        <v>19800</v>
      </c>
      <c r="S177" s="104"/>
      <c r="T177" s="7"/>
      <c r="U177" s="7"/>
      <c r="V177" s="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</row>
    <row r="178" spans="1:1589" s="9" customFormat="1" ht="33.75" customHeight="1">
      <c r="A178" s="153" t="s">
        <v>258</v>
      </c>
      <c r="B178" s="29"/>
      <c r="C178" s="315"/>
      <c r="D178" s="315"/>
      <c r="E178" s="151">
        <v>43466</v>
      </c>
      <c r="F178" s="151">
        <v>43830</v>
      </c>
      <c r="G178" s="93" t="s">
        <v>234</v>
      </c>
      <c r="H178" s="115"/>
      <c r="I178" s="307">
        <v>0</v>
      </c>
      <c r="J178" s="307">
        <v>0</v>
      </c>
      <c r="K178" s="104"/>
      <c r="L178" s="104"/>
      <c r="M178" s="177"/>
      <c r="N178" s="177"/>
      <c r="O178" s="104"/>
      <c r="P178" s="104"/>
      <c r="Q178" s="177"/>
      <c r="R178" s="177"/>
      <c r="S178" s="104"/>
      <c r="T178" s="7"/>
      <c r="U178" s="7"/>
      <c r="V178" s="7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</row>
    <row r="179" spans="1:1589" s="11" customFormat="1" ht="33.75" customHeight="1">
      <c r="A179" s="327" t="s">
        <v>148</v>
      </c>
      <c r="B179" s="328"/>
      <c r="C179" s="328"/>
      <c r="D179" s="328"/>
      <c r="E179" s="328"/>
      <c r="F179" s="328"/>
      <c r="G179" s="328"/>
      <c r="H179" s="328"/>
      <c r="I179" s="328"/>
      <c r="J179" s="328"/>
      <c r="K179" s="328"/>
      <c r="L179" s="328"/>
      <c r="M179" s="328"/>
      <c r="N179" s="328"/>
      <c r="O179" s="328"/>
      <c r="P179" s="328"/>
      <c r="Q179" s="328"/>
      <c r="R179" s="328"/>
      <c r="S179" s="32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</row>
    <row r="180" spans="1:1589" s="22" customFormat="1" ht="32.25" customHeight="1">
      <c r="A180" s="66" t="s">
        <v>31</v>
      </c>
      <c r="B180" s="211"/>
      <c r="C180" s="319" t="s">
        <v>146</v>
      </c>
      <c r="D180" s="313" t="s">
        <v>10</v>
      </c>
      <c r="E180" s="288">
        <v>41640</v>
      </c>
      <c r="F180" s="87">
        <v>42004</v>
      </c>
      <c r="G180" s="93" t="s">
        <v>6</v>
      </c>
      <c r="H180" s="117"/>
      <c r="I180" s="117">
        <v>1231260</v>
      </c>
      <c r="J180" s="117">
        <v>1050000</v>
      </c>
      <c r="K180" s="117"/>
      <c r="L180" s="117"/>
      <c r="M180" s="117">
        <v>1231260</v>
      </c>
      <c r="N180" s="117">
        <v>1050000</v>
      </c>
      <c r="O180" s="117"/>
      <c r="P180" s="117"/>
      <c r="Q180" s="117">
        <v>1231260</v>
      </c>
      <c r="R180" s="117">
        <f>N180</f>
        <v>1050000</v>
      </c>
      <c r="S180" s="117"/>
      <c r="T180" s="80">
        <f>I180-M180</f>
        <v>0</v>
      </c>
      <c r="U180" s="80">
        <f>J180-N180</f>
        <v>0</v>
      </c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  <c r="JL180" s="10"/>
      <c r="JM180" s="10"/>
      <c r="JN180" s="10"/>
      <c r="JO180" s="10"/>
      <c r="JP180" s="10"/>
      <c r="JQ180" s="10"/>
      <c r="JR180" s="10"/>
      <c r="JS180" s="10"/>
      <c r="JT180" s="10"/>
      <c r="JU180" s="10"/>
      <c r="JV180" s="10"/>
      <c r="JW180" s="10"/>
      <c r="JX180" s="10"/>
      <c r="JY180" s="10"/>
      <c r="JZ180" s="10"/>
      <c r="KA180" s="10"/>
      <c r="KB180" s="10"/>
      <c r="KC180" s="10"/>
      <c r="KD180" s="10"/>
      <c r="KE180" s="10"/>
      <c r="KF180" s="10"/>
      <c r="KG180" s="10"/>
      <c r="KH180" s="10"/>
      <c r="KI180" s="10"/>
      <c r="KJ180" s="10"/>
      <c r="KK180" s="10"/>
      <c r="KL180" s="10"/>
      <c r="KM180" s="10"/>
      <c r="KN180" s="10"/>
      <c r="KO180" s="10"/>
      <c r="KP180" s="10"/>
      <c r="KQ180" s="10"/>
      <c r="KR180" s="10"/>
      <c r="KS180" s="10"/>
      <c r="KT180" s="10"/>
      <c r="KU180" s="10"/>
      <c r="KV180" s="10"/>
      <c r="KW180" s="10"/>
      <c r="KX180" s="10"/>
      <c r="KY180" s="10"/>
      <c r="KZ180" s="10"/>
      <c r="LA180" s="10"/>
      <c r="LB180" s="10"/>
      <c r="LC180" s="10"/>
      <c r="LD180" s="10"/>
      <c r="LE180" s="10"/>
      <c r="LF180" s="10"/>
      <c r="LG180" s="10"/>
      <c r="LH180" s="10"/>
      <c r="LI180" s="10"/>
      <c r="LJ180" s="10"/>
      <c r="LK180" s="10"/>
      <c r="LL180" s="10"/>
      <c r="LM180" s="10"/>
      <c r="LN180" s="10"/>
      <c r="LO180" s="10"/>
      <c r="LP180" s="10"/>
      <c r="LQ180" s="10"/>
      <c r="LR180" s="10"/>
      <c r="LS180" s="10"/>
      <c r="LT180" s="10"/>
      <c r="LU180" s="10"/>
      <c r="LV180" s="10"/>
      <c r="LW180" s="10"/>
      <c r="LX180" s="10"/>
      <c r="LY180" s="10"/>
      <c r="LZ180" s="10"/>
      <c r="MA180" s="10"/>
      <c r="MB180" s="10"/>
      <c r="MC180" s="10"/>
      <c r="MD180" s="10"/>
      <c r="ME180" s="10"/>
      <c r="MF180" s="10"/>
      <c r="MG180" s="10"/>
      <c r="MH180" s="10"/>
      <c r="MI180" s="10"/>
      <c r="MJ180" s="10"/>
      <c r="MK180" s="10"/>
      <c r="ML180" s="10"/>
      <c r="MM180" s="10"/>
      <c r="MN180" s="10"/>
      <c r="MO180" s="10"/>
      <c r="MP180" s="10"/>
      <c r="MQ180" s="10"/>
      <c r="MR180" s="10"/>
      <c r="MS180" s="10"/>
      <c r="MT180" s="10"/>
      <c r="MU180" s="10"/>
      <c r="MV180" s="10"/>
      <c r="MW180" s="10"/>
      <c r="MX180" s="10"/>
      <c r="MY180" s="10"/>
      <c r="MZ180" s="10"/>
      <c r="NA180" s="10"/>
      <c r="NB180" s="10"/>
      <c r="NC180" s="10"/>
      <c r="ND180" s="10"/>
      <c r="NE180" s="10"/>
      <c r="NF180" s="10"/>
      <c r="NG180" s="10"/>
      <c r="NH180" s="10"/>
      <c r="NI180" s="10"/>
      <c r="NJ180" s="10"/>
      <c r="NK180" s="10"/>
      <c r="NL180" s="10"/>
      <c r="NM180" s="10"/>
      <c r="NN180" s="10"/>
      <c r="NO180" s="10"/>
      <c r="NP180" s="10"/>
      <c r="NQ180" s="10"/>
      <c r="NR180" s="10"/>
      <c r="NS180" s="10"/>
      <c r="NT180" s="10"/>
      <c r="NU180" s="10"/>
      <c r="NV180" s="10"/>
      <c r="NW180" s="10"/>
      <c r="NX180" s="10"/>
      <c r="NY180" s="10"/>
      <c r="NZ180" s="10"/>
      <c r="OA180" s="10"/>
      <c r="OB180" s="10"/>
      <c r="OC180" s="10"/>
      <c r="OD180" s="10"/>
      <c r="OE180" s="10"/>
      <c r="OF180" s="10"/>
      <c r="OG180" s="10"/>
      <c r="OH180" s="10"/>
      <c r="OI180" s="10"/>
      <c r="OJ180" s="10"/>
      <c r="OK180" s="10"/>
      <c r="OL180" s="10"/>
      <c r="OM180" s="10"/>
      <c r="ON180" s="10"/>
      <c r="OO180" s="10"/>
      <c r="OP180" s="10"/>
      <c r="OQ180" s="10"/>
      <c r="OR180" s="10"/>
      <c r="OS180" s="10"/>
      <c r="OT180" s="10"/>
      <c r="OU180" s="10"/>
      <c r="OV180" s="10"/>
      <c r="OW180" s="10"/>
      <c r="OX180" s="10"/>
      <c r="OY180" s="10"/>
      <c r="OZ180" s="10"/>
      <c r="PA180" s="10"/>
      <c r="PB180" s="10"/>
      <c r="PC180" s="10"/>
      <c r="PD180" s="10"/>
      <c r="PE180" s="10"/>
      <c r="PF180" s="10"/>
      <c r="PG180" s="10"/>
      <c r="PH180" s="10"/>
      <c r="PI180" s="10"/>
      <c r="PJ180" s="10"/>
      <c r="PK180" s="10"/>
      <c r="PL180" s="10"/>
      <c r="PM180" s="10"/>
      <c r="PN180" s="10"/>
      <c r="PO180" s="10"/>
      <c r="PP180" s="10"/>
      <c r="PQ180" s="10"/>
      <c r="PR180" s="10"/>
      <c r="PS180" s="10"/>
      <c r="PT180" s="10"/>
      <c r="PU180" s="10"/>
      <c r="PV180" s="10"/>
      <c r="PW180" s="10"/>
      <c r="PX180" s="10"/>
      <c r="PY180" s="10"/>
      <c r="PZ180" s="10"/>
      <c r="QA180" s="10"/>
      <c r="QB180" s="10"/>
      <c r="QC180" s="10"/>
      <c r="QD180" s="10"/>
      <c r="QE180" s="10"/>
      <c r="QF180" s="10"/>
      <c r="QG180" s="10"/>
      <c r="QH180" s="10"/>
      <c r="QI180" s="10"/>
      <c r="QJ180" s="10"/>
      <c r="QK180" s="10"/>
      <c r="QL180" s="10"/>
      <c r="QM180" s="10"/>
      <c r="QN180" s="10"/>
      <c r="QO180" s="10"/>
      <c r="QP180" s="10"/>
      <c r="QQ180" s="10"/>
      <c r="QR180" s="10"/>
      <c r="QS180" s="10"/>
      <c r="QT180" s="10"/>
      <c r="QU180" s="10"/>
      <c r="QV180" s="10"/>
      <c r="QW180" s="10"/>
      <c r="QX180" s="10"/>
      <c r="QY180" s="10"/>
      <c r="QZ180" s="10"/>
      <c r="RA180" s="10"/>
      <c r="RB180" s="10"/>
      <c r="RC180" s="10"/>
      <c r="RD180" s="10"/>
      <c r="RE180" s="10"/>
      <c r="RF180" s="10"/>
      <c r="RG180" s="10"/>
      <c r="RH180" s="10"/>
      <c r="RI180" s="10"/>
      <c r="RJ180" s="10"/>
      <c r="RK180" s="10"/>
      <c r="RL180" s="10"/>
      <c r="RM180" s="10"/>
      <c r="RN180" s="10"/>
      <c r="RO180" s="10"/>
      <c r="RP180" s="10"/>
      <c r="RQ180" s="10"/>
      <c r="RR180" s="10"/>
      <c r="RS180" s="10"/>
      <c r="RT180" s="10"/>
      <c r="RU180" s="10"/>
      <c r="RV180" s="10"/>
      <c r="RW180" s="10"/>
      <c r="RX180" s="10"/>
      <c r="RY180" s="10"/>
      <c r="RZ180" s="10"/>
      <c r="SA180" s="10"/>
      <c r="SB180" s="10"/>
      <c r="SC180" s="10"/>
      <c r="SD180" s="10"/>
      <c r="SE180" s="10"/>
      <c r="SF180" s="10"/>
      <c r="SG180" s="10"/>
      <c r="SH180" s="10"/>
      <c r="SI180" s="10"/>
      <c r="SJ180" s="10"/>
      <c r="SK180" s="10"/>
      <c r="SL180" s="10"/>
      <c r="SM180" s="10"/>
      <c r="SN180" s="10"/>
      <c r="SO180" s="10"/>
      <c r="SP180" s="10"/>
      <c r="SQ180" s="10"/>
      <c r="SR180" s="10"/>
      <c r="SS180" s="10"/>
      <c r="ST180" s="10"/>
      <c r="SU180" s="10"/>
      <c r="SV180" s="10"/>
      <c r="SW180" s="10"/>
      <c r="SX180" s="10"/>
      <c r="SY180" s="10"/>
      <c r="SZ180" s="10"/>
      <c r="TA180" s="10"/>
      <c r="TB180" s="10"/>
      <c r="TC180" s="10"/>
      <c r="TD180" s="10"/>
      <c r="TE180" s="10"/>
      <c r="TF180" s="10"/>
      <c r="TG180" s="10"/>
      <c r="TH180" s="10"/>
      <c r="TI180" s="10"/>
      <c r="TJ180" s="10"/>
      <c r="TK180" s="10"/>
      <c r="TL180" s="10"/>
      <c r="TM180" s="10"/>
      <c r="TN180" s="10"/>
      <c r="TO180" s="10"/>
      <c r="TP180" s="10"/>
      <c r="TQ180" s="10"/>
      <c r="TR180" s="10"/>
      <c r="TS180" s="10"/>
      <c r="TT180" s="10"/>
      <c r="TU180" s="10"/>
      <c r="TV180" s="10"/>
      <c r="TW180" s="10"/>
      <c r="TX180" s="10"/>
      <c r="TY180" s="10"/>
      <c r="TZ180" s="10"/>
      <c r="UA180" s="10"/>
      <c r="UB180" s="10"/>
      <c r="UC180" s="10"/>
      <c r="UD180" s="10"/>
      <c r="UE180" s="10"/>
      <c r="UF180" s="10"/>
      <c r="UG180" s="10"/>
      <c r="UH180" s="10"/>
      <c r="UI180" s="10"/>
      <c r="UJ180" s="10"/>
      <c r="UK180" s="10"/>
      <c r="UL180" s="10"/>
      <c r="UM180" s="10"/>
      <c r="UN180" s="10"/>
      <c r="UO180" s="10"/>
      <c r="UP180" s="10"/>
      <c r="UQ180" s="10"/>
      <c r="UR180" s="10"/>
      <c r="US180" s="10"/>
      <c r="UT180" s="10"/>
      <c r="UU180" s="10"/>
      <c r="UV180" s="10"/>
      <c r="UW180" s="10"/>
      <c r="UX180" s="10"/>
      <c r="UY180" s="10"/>
      <c r="UZ180" s="10"/>
      <c r="VA180" s="10"/>
      <c r="VB180" s="10"/>
      <c r="VC180" s="10"/>
      <c r="VD180" s="10"/>
      <c r="VE180" s="10"/>
      <c r="VF180" s="10"/>
      <c r="VG180" s="10"/>
      <c r="VH180" s="10"/>
      <c r="VI180" s="10"/>
      <c r="VJ180" s="10"/>
      <c r="VK180" s="10"/>
      <c r="VL180" s="10"/>
      <c r="VM180" s="10"/>
      <c r="VN180" s="10"/>
      <c r="VO180" s="10"/>
      <c r="VP180" s="10"/>
      <c r="VQ180" s="10"/>
      <c r="VR180" s="10"/>
      <c r="VS180" s="10"/>
      <c r="VT180" s="10"/>
      <c r="VU180" s="10"/>
      <c r="VV180" s="10"/>
      <c r="VW180" s="10"/>
      <c r="VX180" s="10"/>
      <c r="VY180" s="10"/>
      <c r="VZ180" s="10"/>
      <c r="WA180" s="10"/>
      <c r="WB180" s="10"/>
      <c r="WC180" s="10"/>
      <c r="WD180" s="10"/>
      <c r="WE180" s="10"/>
      <c r="WF180" s="10"/>
      <c r="WG180" s="10"/>
      <c r="WH180" s="10"/>
      <c r="WI180" s="10"/>
      <c r="WJ180" s="10"/>
      <c r="WK180" s="10"/>
      <c r="WL180" s="10"/>
      <c r="WM180" s="10"/>
      <c r="WN180" s="10"/>
      <c r="WO180" s="10"/>
      <c r="WP180" s="10"/>
      <c r="WQ180" s="10"/>
      <c r="WR180" s="10"/>
      <c r="WS180" s="10"/>
      <c r="WT180" s="10"/>
      <c r="WU180" s="10"/>
      <c r="WV180" s="10"/>
      <c r="WW180" s="10"/>
      <c r="WX180" s="10"/>
      <c r="WY180" s="10"/>
      <c r="WZ180" s="10"/>
      <c r="XA180" s="10"/>
      <c r="XB180" s="10"/>
      <c r="XC180" s="10"/>
      <c r="XD180" s="10"/>
      <c r="XE180" s="10"/>
      <c r="XF180" s="10"/>
      <c r="XG180" s="10"/>
      <c r="XH180" s="10"/>
      <c r="XI180" s="10"/>
      <c r="XJ180" s="10"/>
      <c r="XK180" s="10"/>
      <c r="XL180" s="10"/>
      <c r="XM180" s="10"/>
      <c r="XN180" s="10"/>
      <c r="XO180" s="10"/>
      <c r="XP180" s="10"/>
      <c r="XQ180" s="10"/>
      <c r="XR180" s="10"/>
      <c r="XS180" s="10"/>
      <c r="XT180" s="10"/>
      <c r="XU180" s="10"/>
      <c r="XV180" s="10"/>
      <c r="XW180" s="10"/>
      <c r="XX180" s="10"/>
      <c r="XY180" s="10"/>
      <c r="XZ180" s="10"/>
      <c r="YA180" s="10"/>
      <c r="YB180" s="10"/>
      <c r="YC180" s="10"/>
      <c r="YD180" s="10"/>
      <c r="YE180" s="10"/>
      <c r="YF180" s="10"/>
      <c r="YG180" s="10"/>
      <c r="YH180" s="10"/>
      <c r="YI180" s="10"/>
      <c r="YJ180" s="10"/>
      <c r="YK180" s="10"/>
      <c r="YL180" s="10"/>
      <c r="YM180" s="10"/>
      <c r="YN180" s="10"/>
      <c r="YO180" s="10"/>
      <c r="YP180" s="10"/>
      <c r="YQ180" s="10"/>
      <c r="YR180" s="10"/>
      <c r="YS180" s="10"/>
      <c r="YT180" s="10"/>
      <c r="YU180" s="10"/>
      <c r="YV180" s="10"/>
      <c r="YW180" s="10"/>
      <c r="YX180" s="10"/>
      <c r="YY180" s="10"/>
      <c r="YZ180" s="10"/>
      <c r="ZA180" s="10"/>
      <c r="ZB180" s="10"/>
      <c r="ZC180" s="10"/>
      <c r="ZD180" s="10"/>
      <c r="ZE180" s="10"/>
      <c r="ZF180" s="10"/>
      <c r="ZG180" s="10"/>
      <c r="ZH180" s="10"/>
      <c r="ZI180" s="10"/>
      <c r="ZJ180" s="10"/>
      <c r="ZK180" s="10"/>
      <c r="ZL180" s="10"/>
      <c r="ZM180" s="10"/>
      <c r="ZN180" s="10"/>
      <c r="ZO180" s="10"/>
      <c r="ZP180" s="10"/>
      <c r="ZQ180" s="10"/>
      <c r="ZR180" s="10"/>
      <c r="ZS180" s="10"/>
      <c r="ZT180" s="10"/>
      <c r="ZU180" s="10"/>
      <c r="ZV180" s="10"/>
      <c r="ZW180" s="10"/>
      <c r="ZX180" s="10"/>
      <c r="ZY180" s="10"/>
      <c r="ZZ180" s="10"/>
      <c r="AAA180" s="10"/>
      <c r="AAB180" s="10"/>
      <c r="AAC180" s="10"/>
      <c r="AAD180" s="10"/>
      <c r="AAE180" s="10"/>
      <c r="AAF180" s="10"/>
      <c r="AAG180" s="10"/>
      <c r="AAH180" s="10"/>
      <c r="AAI180" s="10"/>
      <c r="AAJ180" s="10"/>
      <c r="AAK180" s="10"/>
      <c r="AAL180" s="10"/>
      <c r="AAM180" s="10"/>
      <c r="AAN180" s="10"/>
      <c r="AAO180" s="10"/>
      <c r="AAP180" s="10"/>
      <c r="AAQ180" s="10"/>
      <c r="AAR180" s="10"/>
      <c r="AAS180" s="10"/>
      <c r="AAT180" s="10"/>
      <c r="AAU180" s="10"/>
      <c r="AAV180" s="10"/>
      <c r="AAW180" s="10"/>
      <c r="AAX180" s="10"/>
      <c r="AAY180" s="10"/>
      <c r="AAZ180" s="10"/>
      <c r="ABA180" s="10"/>
      <c r="ABB180" s="10"/>
      <c r="ABC180" s="10"/>
      <c r="ABD180" s="10"/>
      <c r="ABE180" s="10"/>
      <c r="ABF180" s="10"/>
      <c r="ABG180" s="10"/>
      <c r="ABH180" s="10"/>
      <c r="ABI180" s="10"/>
      <c r="ABJ180" s="10"/>
      <c r="ABK180" s="10"/>
      <c r="ABL180" s="10"/>
      <c r="ABM180" s="10"/>
      <c r="ABN180" s="10"/>
      <c r="ABO180" s="10"/>
      <c r="ABP180" s="10"/>
      <c r="ABQ180" s="10"/>
      <c r="ABR180" s="10"/>
      <c r="ABS180" s="10"/>
      <c r="ABT180" s="10"/>
      <c r="ABU180" s="10"/>
      <c r="ABV180" s="10"/>
      <c r="ABW180" s="10"/>
      <c r="ABX180" s="10"/>
      <c r="ABY180" s="10"/>
      <c r="ABZ180" s="10"/>
      <c r="ACA180" s="10"/>
      <c r="ACB180" s="10"/>
      <c r="ACC180" s="10"/>
      <c r="ACD180" s="10"/>
      <c r="ACE180" s="10"/>
      <c r="ACF180" s="10"/>
      <c r="ACG180" s="10"/>
      <c r="ACH180" s="10"/>
      <c r="ACI180" s="10"/>
      <c r="ACJ180" s="10"/>
      <c r="ACK180" s="10"/>
      <c r="ACL180" s="10"/>
      <c r="ACM180" s="10"/>
      <c r="ACN180" s="10"/>
      <c r="ACO180" s="10"/>
      <c r="ACP180" s="10"/>
      <c r="ACQ180" s="10"/>
      <c r="ACR180" s="10"/>
      <c r="ACS180" s="10"/>
      <c r="ACT180" s="10"/>
      <c r="ACU180" s="10"/>
      <c r="ACV180" s="10"/>
      <c r="ACW180" s="10"/>
      <c r="ACX180" s="10"/>
      <c r="ACY180" s="10"/>
      <c r="ACZ180" s="10"/>
      <c r="ADA180" s="10"/>
      <c r="ADB180" s="10"/>
      <c r="ADC180" s="10"/>
      <c r="ADD180" s="10"/>
      <c r="ADE180" s="10"/>
      <c r="ADF180" s="10"/>
      <c r="ADG180" s="10"/>
      <c r="ADH180" s="10"/>
      <c r="ADI180" s="10"/>
      <c r="ADJ180" s="10"/>
      <c r="ADK180" s="10"/>
      <c r="ADL180" s="10"/>
      <c r="ADM180" s="10"/>
      <c r="ADN180" s="10"/>
      <c r="ADO180" s="10"/>
      <c r="ADP180" s="10"/>
      <c r="ADQ180" s="10"/>
      <c r="ADR180" s="10"/>
      <c r="ADS180" s="10"/>
      <c r="ADT180" s="10"/>
      <c r="ADU180" s="10"/>
      <c r="ADV180" s="10"/>
      <c r="ADW180" s="10"/>
      <c r="ADX180" s="10"/>
      <c r="ADY180" s="10"/>
      <c r="ADZ180" s="10"/>
      <c r="AEA180" s="10"/>
      <c r="AEB180" s="10"/>
      <c r="AEC180" s="10"/>
      <c r="AED180" s="10"/>
      <c r="AEE180" s="10"/>
      <c r="AEF180" s="10"/>
      <c r="AEG180" s="10"/>
      <c r="AEH180" s="10"/>
      <c r="AEI180" s="10"/>
      <c r="AEJ180" s="10"/>
      <c r="AEK180" s="10"/>
      <c r="AEL180" s="10"/>
      <c r="AEM180" s="10"/>
      <c r="AEN180" s="10"/>
      <c r="AEO180" s="10"/>
      <c r="AEP180" s="10"/>
      <c r="AEQ180" s="10"/>
      <c r="AER180" s="10"/>
      <c r="AES180" s="10"/>
      <c r="AET180" s="10"/>
      <c r="AEU180" s="10"/>
      <c r="AEV180" s="10"/>
      <c r="AEW180" s="10"/>
      <c r="AEX180" s="10"/>
      <c r="AEY180" s="10"/>
      <c r="AEZ180" s="10"/>
      <c r="AFA180" s="10"/>
      <c r="AFB180" s="10"/>
      <c r="AFC180" s="10"/>
      <c r="AFD180" s="10"/>
      <c r="AFE180" s="10"/>
      <c r="AFF180" s="10"/>
      <c r="AFG180" s="10"/>
      <c r="AFH180" s="10"/>
      <c r="AFI180" s="10"/>
      <c r="AFJ180" s="10"/>
      <c r="AFK180" s="10"/>
      <c r="AFL180" s="10"/>
      <c r="AFM180" s="10"/>
      <c r="AFN180" s="10"/>
      <c r="AFO180" s="10"/>
      <c r="AFP180" s="10"/>
      <c r="AFQ180" s="10"/>
      <c r="AFR180" s="10"/>
      <c r="AFS180" s="10"/>
      <c r="AFT180" s="10"/>
      <c r="AFU180" s="10"/>
      <c r="AFV180" s="10"/>
      <c r="AFW180" s="10"/>
      <c r="AFX180" s="10"/>
      <c r="AFY180" s="10"/>
      <c r="AFZ180" s="10"/>
      <c r="AGA180" s="10"/>
      <c r="AGB180" s="10"/>
      <c r="AGC180" s="10"/>
      <c r="AGD180" s="10"/>
      <c r="AGE180" s="10"/>
      <c r="AGF180" s="10"/>
      <c r="AGG180" s="10"/>
      <c r="AGH180" s="10"/>
      <c r="AGI180" s="10"/>
      <c r="AGJ180" s="10"/>
      <c r="AGK180" s="10"/>
      <c r="AGL180" s="10"/>
      <c r="AGM180" s="10"/>
      <c r="AGN180" s="10"/>
      <c r="AGO180" s="10"/>
      <c r="AGP180" s="10"/>
      <c r="AGQ180" s="10"/>
      <c r="AGR180" s="10"/>
      <c r="AGS180" s="10"/>
      <c r="AGT180" s="10"/>
      <c r="AGU180" s="10"/>
      <c r="AGV180" s="10"/>
      <c r="AGW180" s="10"/>
      <c r="AGX180" s="10"/>
      <c r="AGY180" s="10"/>
      <c r="AGZ180" s="10"/>
      <c r="AHA180" s="10"/>
      <c r="AHB180" s="10"/>
      <c r="AHC180" s="10"/>
      <c r="AHD180" s="10"/>
      <c r="AHE180" s="10"/>
      <c r="AHF180" s="10"/>
      <c r="AHG180" s="10"/>
      <c r="AHH180" s="10"/>
      <c r="AHI180" s="10"/>
      <c r="AHJ180" s="10"/>
      <c r="AHK180" s="10"/>
      <c r="AHL180" s="10"/>
      <c r="AHM180" s="10"/>
      <c r="AHN180" s="10"/>
      <c r="AHO180" s="10"/>
      <c r="AHP180" s="10"/>
      <c r="AHQ180" s="10"/>
      <c r="AHR180" s="10"/>
      <c r="AHS180" s="10"/>
      <c r="AHT180" s="10"/>
      <c r="AHU180" s="10"/>
      <c r="AHV180" s="10"/>
      <c r="AHW180" s="10"/>
      <c r="AHX180" s="10"/>
      <c r="AHY180" s="10"/>
      <c r="AHZ180" s="10"/>
      <c r="AIA180" s="10"/>
      <c r="AIB180" s="10"/>
      <c r="AIC180" s="10"/>
      <c r="AID180" s="10"/>
      <c r="AIE180" s="10"/>
      <c r="AIF180" s="10"/>
      <c r="AIG180" s="10"/>
      <c r="AIH180" s="10"/>
      <c r="AII180" s="10"/>
      <c r="AIJ180" s="10"/>
      <c r="AIK180" s="10"/>
      <c r="AIL180" s="10"/>
      <c r="AIM180" s="10"/>
      <c r="AIN180" s="10"/>
      <c r="AIO180" s="10"/>
      <c r="AIP180" s="10"/>
      <c r="AIQ180" s="10"/>
      <c r="AIR180" s="10"/>
      <c r="AIS180" s="10"/>
      <c r="AIT180" s="10"/>
      <c r="AIU180" s="10"/>
      <c r="AIV180" s="10"/>
      <c r="AIW180" s="10"/>
      <c r="AIX180" s="10"/>
      <c r="AIY180" s="10"/>
      <c r="AIZ180" s="10"/>
      <c r="AJA180" s="10"/>
      <c r="AJB180" s="10"/>
      <c r="AJC180" s="10"/>
      <c r="AJD180" s="10"/>
      <c r="AJE180" s="10"/>
      <c r="AJF180" s="10"/>
      <c r="AJG180" s="10"/>
      <c r="AJH180" s="10"/>
      <c r="AJI180" s="10"/>
      <c r="AJJ180" s="10"/>
      <c r="AJK180" s="10"/>
      <c r="AJL180" s="10"/>
      <c r="AJM180" s="10"/>
      <c r="AJN180" s="10"/>
      <c r="AJO180" s="10"/>
      <c r="AJP180" s="10"/>
      <c r="AJQ180" s="10"/>
      <c r="AJR180" s="10"/>
      <c r="AJS180" s="10"/>
      <c r="AJT180" s="10"/>
      <c r="AJU180" s="10"/>
      <c r="AJV180" s="10"/>
      <c r="AJW180" s="10"/>
      <c r="AJX180" s="10"/>
      <c r="AJY180" s="10"/>
      <c r="AJZ180" s="10"/>
      <c r="AKA180" s="10"/>
      <c r="AKB180" s="10"/>
      <c r="AKC180" s="10"/>
      <c r="AKD180" s="10"/>
      <c r="AKE180" s="10"/>
      <c r="AKF180" s="10"/>
      <c r="AKG180" s="10"/>
      <c r="AKH180" s="10"/>
      <c r="AKI180" s="10"/>
      <c r="AKJ180" s="10"/>
      <c r="AKK180" s="10"/>
      <c r="AKL180" s="10"/>
      <c r="AKM180" s="10"/>
      <c r="AKN180" s="10"/>
      <c r="AKO180" s="10"/>
      <c r="AKP180" s="10"/>
      <c r="AKQ180" s="10"/>
      <c r="AKR180" s="10"/>
      <c r="AKS180" s="10"/>
      <c r="AKT180" s="10"/>
      <c r="AKU180" s="10"/>
      <c r="AKV180" s="10"/>
      <c r="AKW180" s="10"/>
      <c r="AKX180" s="10"/>
      <c r="AKY180" s="10"/>
      <c r="AKZ180" s="10"/>
      <c r="ALA180" s="10"/>
      <c r="ALB180" s="10"/>
      <c r="ALC180" s="10"/>
      <c r="ALD180" s="10"/>
      <c r="ALE180" s="10"/>
      <c r="ALF180" s="10"/>
      <c r="ALG180" s="10"/>
      <c r="ALH180" s="10"/>
      <c r="ALI180" s="10"/>
      <c r="ALJ180" s="10"/>
      <c r="ALK180" s="10"/>
      <c r="ALL180" s="10"/>
      <c r="ALM180" s="10"/>
      <c r="ALN180" s="10"/>
      <c r="ALO180" s="10"/>
      <c r="ALP180" s="10"/>
      <c r="ALQ180" s="10"/>
      <c r="ALR180" s="10"/>
      <c r="ALS180" s="10"/>
      <c r="ALT180" s="10"/>
      <c r="ALU180" s="10"/>
      <c r="ALV180" s="10"/>
      <c r="ALW180" s="10"/>
      <c r="ALX180" s="10"/>
      <c r="ALY180" s="10"/>
      <c r="ALZ180" s="10"/>
      <c r="AMA180" s="10"/>
      <c r="AMB180" s="10"/>
      <c r="AMC180" s="10"/>
      <c r="AMD180" s="10"/>
      <c r="AME180" s="10"/>
      <c r="AMF180" s="10"/>
      <c r="AMG180" s="10"/>
      <c r="AMH180" s="10"/>
      <c r="AMI180" s="10"/>
      <c r="AMJ180" s="10"/>
      <c r="AMK180" s="10"/>
      <c r="AML180" s="10"/>
      <c r="AMM180" s="10"/>
      <c r="AMN180" s="10"/>
      <c r="AMO180" s="10"/>
      <c r="AMP180" s="10"/>
      <c r="AMQ180" s="10"/>
      <c r="AMR180" s="10"/>
      <c r="AMS180" s="10"/>
      <c r="AMT180" s="10"/>
      <c r="AMU180" s="10"/>
      <c r="AMV180" s="10"/>
      <c r="AMW180" s="10"/>
      <c r="AMX180" s="10"/>
      <c r="AMY180" s="10"/>
      <c r="AMZ180" s="10"/>
      <c r="ANA180" s="10"/>
      <c r="ANB180" s="10"/>
      <c r="ANC180" s="10"/>
      <c r="AND180" s="10"/>
      <c r="ANE180" s="10"/>
      <c r="ANF180" s="10"/>
      <c r="ANG180" s="10"/>
      <c r="ANH180" s="10"/>
      <c r="ANI180" s="10"/>
      <c r="ANJ180" s="10"/>
      <c r="ANK180" s="10"/>
      <c r="ANL180" s="10"/>
      <c r="ANM180" s="10"/>
      <c r="ANN180" s="10"/>
      <c r="ANO180" s="10"/>
      <c r="ANP180" s="10"/>
      <c r="ANQ180" s="10"/>
      <c r="ANR180" s="10"/>
      <c r="ANS180" s="10"/>
      <c r="ANT180" s="10"/>
      <c r="ANU180" s="10"/>
      <c r="ANV180" s="10"/>
      <c r="ANW180" s="10"/>
      <c r="ANX180" s="10"/>
      <c r="ANY180" s="10"/>
      <c r="ANZ180" s="10"/>
      <c r="AOA180" s="10"/>
      <c r="AOB180" s="10"/>
      <c r="AOC180" s="10"/>
      <c r="AOD180" s="10"/>
      <c r="AOE180" s="10"/>
      <c r="AOF180" s="10"/>
      <c r="AOG180" s="10"/>
      <c r="AOH180" s="10"/>
      <c r="AOI180" s="10"/>
      <c r="AOJ180" s="10"/>
      <c r="AOK180" s="10"/>
      <c r="AOL180" s="10"/>
      <c r="AOM180" s="10"/>
      <c r="AON180" s="10"/>
      <c r="AOO180" s="10"/>
      <c r="AOP180" s="10"/>
      <c r="AOQ180" s="10"/>
      <c r="AOR180" s="10"/>
      <c r="AOS180" s="10"/>
      <c r="AOT180" s="10"/>
      <c r="AOU180" s="10"/>
      <c r="AOV180" s="10"/>
      <c r="AOW180" s="10"/>
      <c r="AOX180" s="10"/>
      <c r="AOY180" s="10"/>
      <c r="AOZ180" s="10"/>
      <c r="APA180" s="10"/>
      <c r="APB180" s="10"/>
      <c r="APC180" s="10"/>
      <c r="APD180" s="10"/>
      <c r="APE180" s="10"/>
      <c r="APF180" s="10"/>
      <c r="APG180" s="10"/>
      <c r="APH180" s="10"/>
      <c r="API180" s="10"/>
      <c r="APJ180" s="10"/>
      <c r="APK180" s="10"/>
      <c r="APL180" s="10"/>
      <c r="APM180" s="10"/>
      <c r="APN180" s="10"/>
      <c r="APO180" s="10"/>
      <c r="APP180" s="10"/>
      <c r="APQ180" s="10"/>
      <c r="APR180" s="10"/>
      <c r="APS180" s="10"/>
      <c r="APT180" s="10"/>
      <c r="APU180" s="10"/>
      <c r="APV180" s="10"/>
      <c r="APW180" s="10"/>
      <c r="APX180" s="10"/>
      <c r="APY180" s="10"/>
      <c r="APZ180" s="10"/>
      <c r="AQA180" s="10"/>
      <c r="AQB180" s="10"/>
      <c r="AQC180" s="10"/>
      <c r="AQD180" s="10"/>
      <c r="AQE180" s="10"/>
      <c r="AQF180" s="10"/>
      <c r="AQG180" s="10"/>
      <c r="AQH180" s="10"/>
      <c r="AQI180" s="10"/>
      <c r="AQJ180" s="10"/>
      <c r="AQK180" s="10"/>
      <c r="AQL180" s="10"/>
      <c r="AQM180" s="10"/>
      <c r="AQN180" s="10"/>
      <c r="AQO180" s="10"/>
      <c r="AQP180" s="10"/>
      <c r="AQQ180" s="10"/>
      <c r="AQR180" s="10"/>
      <c r="AQS180" s="10"/>
      <c r="AQT180" s="10"/>
      <c r="AQU180" s="10"/>
      <c r="AQV180" s="10"/>
      <c r="AQW180" s="10"/>
      <c r="AQX180" s="10"/>
      <c r="AQY180" s="10"/>
      <c r="AQZ180" s="10"/>
      <c r="ARA180" s="10"/>
      <c r="ARB180" s="10"/>
      <c r="ARC180" s="10"/>
      <c r="ARD180" s="10"/>
      <c r="ARE180" s="10"/>
      <c r="ARF180" s="10"/>
      <c r="ARG180" s="10"/>
      <c r="ARH180" s="10"/>
      <c r="ARI180" s="10"/>
      <c r="ARJ180" s="10"/>
      <c r="ARK180" s="10"/>
      <c r="ARL180" s="10"/>
      <c r="ARM180" s="10"/>
      <c r="ARN180" s="10"/>
      <c r="ARO180" s="10"/>
      <c r="ARP180" s="10"/>
      <c r="ARQ180" s="10"/>
      <c r="ARR180" s="10"/>
      <c r="ARS180" s="10"/>
      <c r="ART180" s="10"/>
      <c r="ARU180" s="10"/>
      <c r="ARV180" s="10"/>
      <c r="ARW180" s="10"/>
      <c r="ARX180" s="10"/>
      <c r="ARY180" s="10"/>
      <c r="ARZ180" s="10"/>
      <c r="ASA180" s="10"/>
      <c r="ASB180" s="10"/>
      <c r="ASC180" s="10"/>
      <c r="ASD180" s="10"/>
      <c r="ASE180" s="10"/>
      <c r="ASF180" s="10"/>
      <c r="ASG180" s="10"/>
      <c r="ASH180" s="10"/>
      <c r="ASI180" s="10"/>
      <c r="ASJ180" s="10"/>
      <c r="ASK180" s="10"/>
      <c r="ASL180" s="10"/>
      <c r="ASM180" s="10"/>
      <c r="ASN180" s="10"/>
      <c r="ASO180" s="10"/>
      <c r="ASP180" s="10"/>
      <c r="ASQ180" s="10"/>
      <c r="ASR180" s="10"/>
      <c r="ASS180" s="10"/>
      <c r="AST180" s="10"/>
      <c r="ASU180" s="10"/>
      <c r="ASV180" s="10"/>
      <c r="ASW180" s="10"/>
      <c r="ASX180" s="10"/>
      <c r="ASY180" s="10"/>
      <c r="ASZ180" s="10"/>
      <c r="ATA180" s="10"/>
      <c r="ATB180" s="10"/>
      <c r="ATC180" s="10"/>
      <c r="ATD180" s="10"/>
      <c r="ATE180" s="10"/>
      <c r="ATF180" s="10"/>
      <c r="ATG180" s="10"/>
      <c r="ATH180" s="10"/>
      <c r="ATI180" s="10"/>
      <c r="ATJ180" s="10"/>
      <c r="ATK180" s="10"/>
      <c r="ATL180" s="10"/>
      <c r="ATM180" s="10"/>
      <c r="ATN180" s="10"/>
      <c r="ATO180" s="10"/>
      <c r="ATP180" s="10"/>
      <c r="ATQ180" s="10"/>
      <c r="ATR180" s="10"/>
      <c r="ATS180" s="10"/>
      <c r="ATT180" s="10"/>
      <c r="ATU180" s="10"/>
      <c r="ATV180" s="10"/>
      <c r="ATW180" s="10"/>
      <c r="ATX180" s="10"/>
      <c r="ATY180" s="10"/>
      <c r="ATZ180" s="10"/>
      <c r="AUA180" s="10"/>
      <c r="AUB180" s="10"/>
      <c r="AUC180" s="10"/>
      <c r="AUD180" s="10"/>
      <c r="AUE180" s="10"/>
      <c r="AUF180" s="10"/>
      <c r="AUG180" s="10"/>
      <c r="AUH180" s="10"/>
      <c r="AUI180" s="10"/>
      <c r="AUJ180" s="10"/>
      <c r="AUK180" s="10"/>
      <c r="AUL180" s="10"/>
      <c r="AUM180" s="10"/>
      <c r="AUN180" s="10"/>
      <c r="AUO180" s="10"/>
      <c r="AUP180" s="10"/>
      <c r="AUQ180" s="10"/>
      <c r="AUR180" s="10"/>
      <c r="AUS180" s="10"/>
      <c r="AUT180" s="10"/>
      <c r="AUU180" s="10"/>
      <c r="AUV180" s="10"/>
      <c r="AUW180" s="10"/>
      <c r="AUX180" s="10"/>
      <c r="AUY180" s="10"/>
      <c r="AUZ180" s="10"/>
      <c r="AVA180" s="10"/>
      <c r="AVB180" s="10"/>
      <c r="AVC180" s="10"/>
      <c r="AVD180" s="10"/>
      <c r="AVE180" s="10"/>
      <c r="AVF180" s="10"/>
      <c r="AVG180" s="10"/>
      <c r="AVH180" s="10"/>
      <c r="AVI180" s="10"/>
      <c r="AVJ180" s="10"/>
      <c r="AVK180" s="10"/>
      <c r="AVL180" s="10"/>
      <c r="AVM180" s="10"/>
      <c r="AVN180" s="10"/>
      <c r="AVO180" s="10"/>
      <c r="AVP180" s="10"/>
      <c r="AVQ180" s="10"/>
      <c r="AVR180" s="10"/>
      <c r="AVS180" s="10"/>
      <c r="AVT180" s="10"/>
      <c r="AVU180" s="10"/>
      <c r="AVV180" s="10"/>
      <c r="AVW180" s="10"/>
      <c r="AVX180" s="10"/>
      <c r="AVY180" s="10"/>
      <c r="AVZ180" s="10"/>
      <c r="AWA180" s="10"/>
      <c r="AWB180" s="10"/>
      <c r="AWC180" s="10"/>
      <c r="AWD180" s="10"/>
      <c r="AWE180" s="10"/>
      <c r="AWF180" s="10"/>
      <c r="AWG180" s="10"/>
      <c r="AWH180" s="10"/>
      <c r="AWI180" s="10"/>
      <c r="AWJ180" s="10"/>
      <c r="AWK180" s="10"/>
      <c r="AWL180" s="10"/>
      <c r="AWM180" s="10"/>
      <c r="AWN180" s="10"/>
      <c r="AWO180" s="10"/>
      <c r="AWP180" s="10"/>
      <c r="AWQ180" s="10"/>
      <c r="AWR180" s="10"/>
      <c r="AWS180" s="10"/>
      <c r="AWT180" s="10"/>
      <c r="AWU180" s="10"/>
      <c r="AWV180" s="10"/>
      <c r="AWW180" s="10"/>
      <c r="AWX180" s="10"/>
      <c r="AWY180" s="10"/>
      <c r="AWZ180" s="10"/>
      <c r="AXA180" s="10"/>
      <c r="AXB180" s="10"/>
      <c r="AXC180" s="10"/>
      <c r="AXD180" s="10"/>
      <c r="AXE180" s="10"/>
      <c r="AXF180" s="10"/>
      <c r="AXG180" s="10"/>
      <c r="AXH180" s="10"/>
      <c r="AXI180" s="10"/>
      <c r="AXJ180" s="10"/>
      <c r="AXK180" s="10"/>
      <c r="AXL180" s="10"/>
      <c r="AXM180" s="10"/>
      <c r="AXN180" s="10"/>
      <c r="AXO180" s="10"/>
      <c r="AXP180" s="10"/>
      <c r="AXQ180" s="10"/>
      <c r="AXR180" s="10"/>
      <c r="AXS180" s="10"/>
      <c r="AXT180" s="10"/>
      <c r="AXU180" s="10"/>
      <c r="AXV180" s="10"/>
      <c r="AXW180" s="10"/>
      <c r="AXX180" s="10"/>
      <c r="AXY180" s="10"/>
      <c r="AXZ180" s="10"/>
      <c r="AYA180" s="10"/>
      <c r="AYB180" s="10"/>
      <c r="AYC180" s="10"/>
      <c r="AYD180" s="10"/>
      <c r="AYE180" s="10"/>
      <c r="AYF180" s="10"/>
      <c r="AYG180" s="10"/>
      <c r="AYH180" s="10"/>
      <c r="AYI180" s="10"/>
      <c r="AYJ180" s="10"/>
      <c r="AYK180" s="10"/>
      <c r="AYL180" s="10"/>
      <c r="AYM180" s="10"/>
      <c r="AYN180" s="10"/>
      <c r="AYO180" s="10"/>
      <c r="AYP180" s="10"/>
      <c r="AYQ180" s="10"/>
      <c r="AYR180" s="10"/>
      <c r="AYS180" s="10"/>
      <c r="AYT180" s="10"/>
      <c r="AYU180" s="10"/>
      <c r="AYV180" s="10"/>
      <c r="AYW180" s="10"/>
      <c r="AYX180" s="10"/>
      <c r="AYY180" s="10"/>
      <c r="AYZ180" s="10"/>
      <c r="AZA180" s="10"/>
      <c r="AZB180" s="10"/>
      <c r="AZC180" s="10"/>
      <c r="AZD180" s="10"/>
      <c r="AZE180" s="10"/>
      <c r="AZF180" s="10"/>
      <c r="AZG180" s="10"/>
      <c r="AZH180" s="10"/>
      <c r="AZI180" s="10"/>
      <c r="AZJ180" s="10"/>
      <c r="AZK180" s="10"/>
      <c r="AZL180" s="10"/>
      <c r="AZM180" s="10"/>
      <c r="AZN180" s="10"/>
      <c r="AZO180" s="10"/>
      <c r="AZP180" s="10"/>
      <c r="AZQ180" s="10"/>
      <c r="AZR180" s="10"/>
      <c r="AZS180" s="10"/>
      <c r="AZT180" s="10"/>
      <c r="AZU180" s="10"/>
      <c r="AZV180" s="10"/>
      <c r="AZW180" s="10"/>
      <c r="AZX180" s="10"/>
      <c r="AZY180" s="10"/>
      <c r="AZZ180" s="10"/>
      <c r="BAA180" s="10"/>
      <c r="BAB180" s="10"/>
      <c r="BAC180" s="10"/>
      <c r="BAD180" s="10"/>
      <c r="BAE180" s="10"/>
      <c r="BAF180" s="10"/>
      <c r="BAG180" s="10"/>
      <c r="BAH180" s="10"/>
      <c r="BAI180" s="10"/>
      <c r="BAJ180" s="10"/>
      <c r="BAK180" s="10"/>
      <c r="BAL180" s="10"/>
      <c r="BAM180" s="10"/>
      <c r="BAN180" s="10"/>
      <c r="BAO180" s="10"/>
      <c r="BAP180" s="10"/>
      <c r="BAQ180" s="10"/>
      <c r="BAR180" s="10"/>
      <c r="BAS180" s="10"/>
      <c r="BAT180" s="10"/>
      <c r="BAU180" s="10"/>
      <c r="BAV180" s="10"/>
      <c r="BAW180" s="10"/>
      <c r="BAX180" s="10"/>
      <c r="BAY180" s="10"/>
      <c r="BAZ180" s="10"/>
      <c r="BBA180" s="10"/>
      <c r="BBB180" s="10"/>
      <c r="BBC180" s="10"/>
      <c r="BBD180" s="10"/>
      <c r="BBE180" s="10"/>
      <c r="BBF180" s="10"/>
      <c r="BBG180" s="10"/>
      <c r="BBH180" s="10"/>
      <c r="BBI180" s="10"/>
      <c r="BBJ180" s="10"/>
      <c r="BBK180" s="10"/>
      <c r="BBL180" s="10"/>
      <c r="BBM180" s="10"/>
      <c r="BBN180" s="10"/>
      <c r="BBO180" s="10"/>
      <c r="BBP180" s="10"/>
      <c r="BBQ180" s="10"/>
      <c r="BBR180" s="10"/>
      <c r="BBS180" s="10"/>
      <c r="BBT180" s="10"/>
      <c r="BBU180" s="10"/>
      <c r="BBV180" s="10"/>
      <c r="BBW180" s="10"/>
      <c r="BBX180" s="10"/>
      <c r="BBY180" s="10"/>
      <c r="BBZ180" s="10"/>
      <c r="BCA180" s="10"/>
      <c r="BCB180" s="10"/>
      <c r="BCC180" s="10"/>
      <c r="BCD180" s="10"/>
      <c r="BCE180" s="10"/>
      <c r="BCF180" s="10"/>
      <c r="BCG180" s="10"/>
      <c r="BCH180" s="10"/>
      <c r="BCI180" s="10"/>
      <c r="BCJ180" s="10"/>
      <c r="BCK180" s="10"/>
      <c r="BCL180" s="10"/>
      <c r="BCM180" s="10"/>
      <c r="BCN180" s="10"/>
      <c r="BCO180" s="10"/>
      <c r="BCP180" s="10"/>
      <c r="BCQ180" s="10"/>
      <c r="BCR180" s="10"/>
      <c r="BCS180" s="10"/>
      <c r="BCT180" s="10"/>
      <c r="BCU180" s="10"/>
      <c r="BCV180" s="10"/>
      <c r="BCW180" s="10"/>
      <c r="BCX180" s="10"/>
      <c r="BCY180" s="10"/>
      <c r="BCZ180" s="10"/>
      <c r="BDA180" s="10"/>
      <c r="BDB180" s="10"/>
      <c r="BDC180" s="10"/>
      <c r="BDD180" s="10"/>
      <c r="BDE180" s="10"/>
      <c r="BDF180" s="10"/>
      <c r="BDG180" s="10"/>
      <c r="BDH180" s="10"/>
      <c r="BDI180" s="10"/>
      <c r="BDJ180" s="10"/>
      <c r="BDK180" s="10"/>
      <c r="BDL180" s="10"/>
      <c r="BDM180" s="10"/>
      <c r="BDN180" s="10"/>
      <c r="BDO180" s="10"/>
      <c r="BDP180" s="10"/>
      <c r="BDQ180" s="10"/>
      <c r="BDR180" s="10"/>
      <c r="BDS180" s="10"/>
      <c r="BDT180" s="10"/>
      <c r="BDU180" s="10"/>
      <c r="BDV180" s="10"/>
      <c r="BDW180" s="10"/>
      <c r="BDX180" s="10"/>
      <c r="BDY180" s="10"/>
      <c r="BDZ180" s="10"/>
      <c r="BEA180" s="10"/>
      <c r="BEB180" s="10"/>
      <c r="BEC180" s="10"/>
      <c r="BED180" s="10"/>
      <c r="BEE180" s="10"/>
      <c r="BEF180" s="10"/>
      <c r="BEG180" s="10"/>
      <c r="BEH180" s="10"/>
      <c r="BEI180" s="10"/>
      <c r="BEJ180" s="10"/>
      <c r="BEK180" s="10"/>
      <c r="BEL180" s="10"/>
      <c r="BEM180" s="10"/>
      <c r="BEN180" s="10"/>
      <c r="BEO180" s="10"/>
      <c r="BEP180" s="10"/>
      <c r="BEQ180" s="10"/>
      <c r="BER180" s="10"/>
      <c r="BES180" s="10"/>
      <c r="BET180" s="10"/>
      <c r="BEU180" s="10"/>
      <c r="BEV180" s="10"/>
      <c r="BEW180" s="10"/>
      <c r="BEX180" s="10"/>
      <c r="BEY180" s="10"/>
      <c r="BEZ180" s="10"/>
      <c r="BFA180" s="10"/>
      <c r="BFB180" s="10"/>
      <c r="BFC180" s="10"/>
      <c r="BFD180" s="10"/>
      <c r="BFE180" s="10"/>
      <c r="BFF180" s="10"/>
      <c r="BFG180" s="10"/>
      <c r="BFH180" s="10"/>
      <c r="BFI180" s="10"/>
      <c r="BFJ180" s="10"/>
      <c r="BFK180" s="10"/>
      <c r="BFL180" s="10"/>
      <c r="BFM180" s="10"/>
      <c r="BFN180" s="10"/>
      <c r="BFO180" s="10"/>
      <c r="BFP180" s="10"/>
      <c r="BFQ180" s="10"/>
      <c r="BFR180" s="10"/>
      <c r="BFS180" s="10"/>
      <c r="BFT180" s="10"/>
      <c r="BFU180" s="10"/>
      <c r="BFV180" s="10"/>
      <c r="BFW180" s="10"/>
      <c r="BFX180" s="10"/>
      <c r="BFY180" s="10"/>
      <c r="BFZ180" s="10"/>
      <c r="BGA180" s="10"/>
      <c r="BGB180" s="10"/>
      <c r="BGC180" s="10"/>
      <c r="BGD180" s="10"/>
      <c r="BGE180" s="10"/>
    </row>
    <row r="181" spans="1:1589" s="22" customFormat="1" ht="36" customHeight="1">
      <c r="A181" s="66" t="s">
        <v>78</v>
      </c>
      <c r="B181" s="211"/>
      <c r="C181" s="319"/>
      <c r="D181" s="318"/>
      <c r="E181" s="289" t="s">
        <v>9</v>
      </c>
      <c r="F181" s="96">
        <v>42369</v>
      </c>
      <c r="G181" s="97" t="s">
        <v>7</v>
      </c>
      <c r="H181" s="118"/>
      <c r="I181" s="118">
        <v>1082500</v>
      </c>
      <c r="J181" s="118">
        <v>1250000</v>
      </c>
      <c r="K181" s="117"/>
      <c r="L181" s="119"/>
      <c r="M181" s="117">
        <v>1082500</v>
      </c>
      <c r="N181" s="117">
        <v>1250000</v>
      </c>
      <c r="O181" s="119"/>
      <c r="P181" s="119"/>
      <c r="Q181" s="118">
        <v>1082500</v>
      </c>
      <c r="R181" s="117">
        <f>N181</f>
        <v>1250000</v>
      </c>
      <c r="S181" s="119"/>
      <c r="T181" s="145">
        <f>I181-Q181</f>
        <v>0</v>
      </c>
      <c r="U181" s="145">
        <f>J181-R181</f>
        <v>0</v>
      </c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  <c r="JL181" s="10"/>
      <c r="JM181" s="10"/>
      <c r="JN181" s="10"/>
      <c r="JO181" s="10"/>
      <c r="JP181" s="10"/>
      <c r="JQ181" s="10"/>
      <c r="JR181" s="10"/>
      <c r="JS181" s="10"/>
      <c r="JT181" s="10"/>
      <c r="JU181" s="10"/>
      <c r="JV181" s="10"/>
      <c r="JW181" s="10"/>
      <c r="JX181" s="10"/>
      <c r="JY181" s="10"/>
      <c r="JZ181" s="10"/>
      <c r="KA181" s="10"/>
      <c r="KB181" s="10"/>
      <c r="KC181" s="10"/>
      <c r="KD181" s="10"/>
      <c r="KE181" s="10"/>
      <c r="KF181" s="10"/>
      <c r="KG181" s="10"/>
      <c r="KH181" s="10"/>
      <c r="KI181" s="10"/>
      <c r="KJ181" s="10"/>
      <c r="KK181" s="10"/>
      <c r="KL181" s="10"/>
      <c r="KM181" s="10"/>
      <c r="KN181" s="10"/>
      <c r="KO181" s="10"/>
      <c r="KP181" s="10"/>
      <c r="KQ181" s="10"/>
      <c r="KR181" s="10"/>
      <c r="KS181" s="10"/>
      <c r="KT181" s="10"/>
      <c r="KU181" s="10"/>
      <c r="KV181" s="10"/>
      <c r="KW181" s="10"/>
      <c r="KX181" s="10"/>
      <c r="KY181" s="10"/>
      <c r="KZ181" s="10"/>
      <c r="LA181" s="10"/>
      <c r="LB181" s="10"/>
      <c r="LC181" s="10"/>
      <c r="LD181" s="10"/>
      <c r="LE181" s="10"/>
      <c r="LF181" s="10"/>
      <c r="LG181" s="10"/>
      <c r="LH181" s="10"/>
      <c r="LI181" s="10"/>
      <c r="LJ181" s="10"/>
      <c r="LK181" s="10"/>
      <c r="LL181" s="10"/>
      <c r="LM181" s="10"/>
      <c r="LN181" s="10"/>
      <c r="LO181" s="10"/>
      <c r="LP181" s="10"/>
      <c r="LQ181" s="10"/>
      <c r="LR181" s="10"/>
      <c r="LS181" s="10"/>
      <c r="LT181" s="10"/>
      <c r="LU181" s="10"/>
      <c r="LV181" s="10"/>
      <c r="LW181" s="10"/>
      <c r="LX181" s="10"/>
      <c r="LY181" s="10"/>
      <c r="LZ181" s="10"/>
      <c r="MA181" s="10"/>
      <c r="MB181" s="10"/>
      <c r="MC181" s="10"/>
      <c r="MD181" s="10"/>
      <c r="ME181" s="10"/>
      <c r="MF181" s="10"/>
      <c r="MG181" s="10"/>
      <c r="MH181" s="10"/>
      <c r="MI181" s="10"/>
      <c r="MJ181" s="10"/>
      <c r="MK181" s="10"/>
      <c r="ML181" s="10"/>
      <c r="MM181" s="10"/>
      <c r="MN181" s="10"/>
      <c r="MO181" s="10"/>
      <c r="MP181" s="10"/>
      <c r="MQ181" s="10"/>
      <c r="MR181" s="10"/>
      <c r="MS181" s="10"/>
      <c r="MT181" s="10"/>
      <c r="MU181" s="10"/>
      <c r="MV181" s="10"/>
      <c r="MW181" s="10"/>
      <c r="MX181" s="10"/>
      <c r="MY181" s="10"/>
      <c r="MZ181" s="10"/>
      <c r="NA181" s="10"/>
      <c r="NB181" s="10"/>
      <c r="NC181" s="10"/>
      <c r="ND181" s="10"/>
      <c r="NE181" s="10"/>
      <c r="NF181" s="10"/>
      <c r="NG181" s="10"/>
      <c r="NH181" s="10"/>
      <c r="NI181" s="10"/>
      <c r="NJ181" s="10"/>
      <c r="NK181" s="10"/>
      <c r="NL181" s="10"/>
      <c r="NM181" s="10"/>
      <c r="NN181" s="10"/>
      <c r="NO181" s="10"/>
      <c r="NP181" s="10"/>
      <c r="NQ181" s="10"/>
      <c r="NR181" s="10"/>
      <c r="NS181" s="10"/>
      <c r="NT181" s="10"/>
      <c r="NU181" s="10"/>
      <c r="NV181" s="10"/>
      <c r="NW181" s="10"/>
      <c r="NX181" s="10"/>
      <c r="NY181" s="10"/>
      <c r="NZ181" s="10"/>
      <c r="OA181" s="10"/>
      <c r="OB181" s="10"/>
      <c r="OC181" s="10"/>
      <c r="OD181" s="10"/>
      <c r="OE181" s="10"/>
      <c r="OF181" s="10"/>
      <c r="OG181" s="10"/>
      <c r="OH181" s="10"/>
      <c r="OI181" s="10"/>
      <c r="OJ181" s="10"/>
      <c r="OK181" s="10"/>
      <c r="OL181" s="10"/>
      <c r="OM181" s="10"/>
      <c r="ON181" s="10"/>
      <c r="OO181" s="10"/>
      <c r="OP181" s="10"/>
      <c r="OQ181" s="10"/>
      <c r="OR181" s="10"/>
      <c r="OS181" s="10"/>
      <c r="OT181" s="10"/>
      <c r="OU181" s="10"/>
      <c r="OV181" s="10"/>
      <c r="OW181" s="10"/>
      <c r="OX181" s="10"/>
      <c r="OY181" s="10"/>
      <c r="OZ181" s="10"/>
      <c r="PA181" s="10"/>
      <c r="PB181" s="10"/>
      <c r="PC181" s="10"/>
      <c r="PD181" s="10"/>
      <c r="PE181" s="10"/>
      <c r="PF181" s="10"/>
      <c r="PG181" s="10"/>
      <c r="PH181" s="10"/>
      <c r="PI181" s="10"/>
      <c r="PJ181" s="10"/>
      <c r="PK181" s="10"/>
      <c r="PL181" s="10"/>
      <c r="PM181" s="10"/>
      <c r="PN181" s="10"/>
      <c r="PO181" s="10"/>
      <c r="PP181" s="10"/>
      <c r="PQ181" s="10"/>
      <c r="PR181" s="10"/>
      <c r="PS181" s="10"/>
      <c r="PT181" s="10"/>
      <c r="PU181" s="10"/>
      <c r="PV181" s="10"/>
      <c r="PW181" s="10"/>
      <c r="PX181" s="10"/>
      <c r="PY181" s="10"/>
      <c r="PZ181" s="10"/>
      <c r="QA181" s="10"/>
      <c r="QB181" s="10"/>
      <c r="QC181" s="10"/>
      <c r="QD181" s="10"/>
      <c r="QE181" s="10"/>
      <c r="QF181" s="10"/>
      <c r="QG181" s="10"/>
      <c r="QH181" s="10"/>
      <c r="QI181" s="10"/>
      <c r="QJ181" s="10"/>
      <c r="QK181" s="10"/>
      <c r="QL181" s="10"/>
      <c r="QM181" s="10"/>
      <c r="QN181" s="10"/>
      <c r="QO181" s="10"/>
      <c r="QP181" s="10"/>
      <c r="QQ181" s="10"/>
      <c r="QR181" s="10"/>
      <c r="QS181" s="10"/>
      <c r="QT181" s="10"/>
      <c r="QU181" s="10"/>
      <c r="QV181" s="10"/>
      <c r="QW181" s="10"/>
      <c r="QX181" s="10"/>
      <c r="QY181" s="10"/>
      <c r="QZ181" s="10"/>
      <c r="RA181" s="10"/>
      <c r="RB181" s="10"/>
      <c r="RC181" s="10"/>
      <c r="RD181" s="10"/>
      <c r="RE181" s="10"/>
      <c r="RF181" s="10"/>
      <c r="RG181" s="10"/>
      <c r="RH181" s="10"/>
      <c r="RI181" s="10"/>
      <c r="RJ181" s="10"/>
      <c r="RK181" s="10"/>
      <c r="RL181" s="10"/>
      <c r="RM181" s="10"/>
      <c r="RN181" s="10"/>
      <c r="RO181" s="10"/>
      <c r="RP181" s="10"/>
      <c r="RQ181" s="10"/>
      <c r="RR181" s="10"/>
      <c r="RS181" s="10"/>
      <c r="RT181" s="10"/>
      <c r="RU181" s="10"/>
      <c r="RV181" s="10"/>
      <c r="RW181" s="10"/>
      <c r="RX181" s="10"/>
      <c r="RY181" s="10"/>
      <c r="RZ181" s="10"/>
      <c r="SA181" s="10"/>
      <c r="SB181" s="10"/>
      <c r="SC181" s="10"/>
      <c r="SD181" s="10"/>
      <c r="SE181" s="10"/>
      <c r="SF181" s="10"/>
      <c r="SG181" s="10"/>
      <c r="SH181" s="10"/>
      <c r="SI181" s="10"/>
      <c r="SJ181" s="10"/>
      <c r="SK181" s="10"/>
      <c r="SL181" s="10"/>
      <c r="SM181" s="10"/>
      <c r="SN181" s="10"/>
      <c r="SO181" s="10"/>
      <c r="SP181" s="10"/>
      <c r="SQ181" s="10"/>
      <c r="SR181" s="10"/>
      <c r="SS181" s="10"/>
      <c r="ST181" s="10"/>
      <c r="SU181" s="10"/>
      <c r="SV181" s="10"/>
      <c r="SW181" s="10"/>
      <c r="SX181" s="10"/>
      <c r="SY181" s="10"/>
      <c r="SZ181" s="10"/>
      <c r="TA181" s="10"/>
      <c r="TB181" s="10"/>
      <c r="TC181" s="10"/>
      <c r="TD181" s="10"/>
      <c r="TE181" s="10"/>
      <c r="TF181" s="10"/>
      <c r="TG181" s="10"/>
      <c r="TH181" s="10"/>
      <c r="TI181" s="10"/>
      <c r="TJ181" s="10"/>
      <c r="TK181" s="10"/>
      <c r="TL181" s="10"/>
      <c r="TM181" s="10"/>
      <c r="TN181" s="10"/>
      <c r="TO181" s="10"/>
      <c r="TP181" s="10"/>
      <c r="TQ181" s="10"/>
      <c r="TR181" s="10"/>
      <c r="TS181" s="10"/>
      <c r="TT181" s="10"/>
      <c r="TU181" s="10"/>
      <c r="TV181" s="10"/>
      <c r="TW181" s="10"/>
      <c r="TX181" s="10"/>
      <c r="TY181" s="10"/>
      <c r="TZ181" s="10"/>
      <c r="UA181" s="10"/>
      <c r="UB181" s="10"/>
      <c r="UC181" s="10"/>
      <c r="UD181" s="10"/>
      <c r="UE181" s="10"/>
      <c r="UF181" s="10"/>
      <c r="UG181" s="10"/>
      <c r="UH181" s="10"/>
      <c r="UI181" s="10"/>
      <c r="UJ181" s="10"/>
      <c r="UK181" s="10"/>
      <c r="UL181" s="10"/>
      <c r="UM181" s="10"/>
      <c r="UN181" s="10"/>
      <c r="UO181" s="10"/>
      <c r="UP181" s="10"/>
      <c r="UQ181" s="10"/>
      <c r="UR181" s="10"/>
      <c r="US181" s="10"/>
      <c r="UT181" s="10"/>
      <c r="UU181" s="10"/>
      <c r="UV181" s="10"/>
      <c r="UW181" s="10"/>
      <c r="UX181" s="10"/>
      <c r="UY181" s="10"/>
      <c r="UZ181" s="10"/>
      <c r="VA181" s="10"/>
      <c r="VB181" s="10"/>
      <c r="VC181" s="10"/>
      <c r="VD181" s="10"/>
      <c r="VE181" s="10"/>
      <c r="VF181" s="10"/>
      <c r="VG181" s="10"/>
      <c r="VH181" s="10"/>
      <c r="VI181" s="10"/>
      <c r="VJ181" s="10"/>
      <c r="VK181" s="10"/>
      <c r="VL181" s="10"/>
      <c r="VM181" s="10"/>
      <c r="VN181" s="10"/>
      <c r="VO181" s="10"/>
      <c r="VP181" s="10"/>
      <c r="VQ181" s="10"/>
      <c r="VR181" s="10"/>
      <c r="VS181" s="10"/>
      <c r="VT181" s="10"/>
      <c r="VU181" s="10"/>
      <c r="VV181" s="10"/>
      <c r="VW181" s="10"/>
      <c r="VX181" s="10"/>
      <c r="VY181" s="10"/>
      <c r="VZ181" s="10"/>
      <c r="WA181" s="10"/>
      <c r="WB181" s="10"/>
      <c r="WC181" s="10"/>
      <c r="WD181" s="10"/>
      <c r="WE181" s="10"/>
      <c r="WF181" s="10"/>
      <c r="WG181" s="10"/>
      <c r="WH181" s="10"/>
      <c r="WI181" s="10"/>
      <c r="WJ181" s="10"/>
      <c r="WK181" s="10"/>
      <c r="WL181" s="10"/>
      <c r="WM181" s="10"/>
      <c r="WN181" s="10"/>
      <c r="WO181" s="10"/>
      <c r="WP181" s="10"/>
      <c r="WQ181" s="10"/>
      <c r="WR181" s="10"/>
      <c r="WS181" s="10"/>
      <c r="WT181" s="10"/>
      <c r="WU181" s="10"/>
      <c r="WV181" s="10"/>
      <c r="WW181" s="10"/>
      <c r="WX181" s="10"/>
      <c r="WY181" s="10"/>
      <c r="WZ181" s="10"/>
      <c r="XA181" s="10"/>
      <c r="XB181" s="10"/>
      <c r="XC181" s="10"/>
      <c r="XD181" s="10"/>
      <c r="XE181" s="10"/>
      <c r="XF181" s="10"/>
      <c r="XG181" s="10"/>
      <c r="XH181" s="10"/>
      <c r="XI181" s="10"/>
      <c r="XJ181" s="10"/>
      <c r="XK181" s="10"/>
      <c r="XL181" s="10"/>
      <c r="XM181" s="10"/>
      <c r="XN181" s="10"/>
      <c r="XO181" s="10"/>
      <c r="XP181" s="10"/>
      <c r="XQ181" s="10"/>
      <c r="XR181" s="10"/>
      <c r="XS181" s="10"/>
      <c r="XT181" s="10"/>
      <c r="XU181" s="10"/>
      <c r="XV181" s="10"/>
      <c r="XW181" s="10"/>
      <c r="XX181" s="10"/>
      <c r="XY181" s="10"/>
      <c r="XZ181" s="10"/>
      <c r="YA181" s="10"/>
      <c r="YB181" s="10"/>
      <c r="YC181" s="10"/>
      <c r="YD181" s="10"/>
      <c r="YE181" s="10"/>
      <c r="YF181" s="10"/>
      <c r="YG181" s="10"/>
      <c r="YH181" s="10"/>
      <c r="YI181" s="10"/>
      <c r="YJ181" s="10"/>
      <c r="YK181" s="10"/>
      <c r="YL181" s="10"/>
      <c r="YM181" s="10"/>
      <c r="YN181" s="10"/>
      <c r="YO181" s="10"/>
      <c r="YP181" s="10"/>
      <c r="YQ181" s="10"/>
      <c r="YR181" s="10"/>
      <c r="YS181" s="10"/>
      <c r="YT181" s="10"/>
      <c r="YU181" s="10"/>
      <c r="YV181" s="10"/>
      <c r="YW181" s="10"/>
      <c r="YX181" s="10"/>
      <c r="YY181" s="10"/>
      <c r="YZ181" s="10"/>
      <c r="ZA181" s="10"/>
      <c r="ZB181" s="10"/>
      <c r="ZC181" s="10"/>
      <c r="ZD181" s="10"/>
      <c r="ZE181" s="10"/>
      <c r="ZF181" s="10"/>
      <c r="ZG181" s="10"/>
      <c r="ZH181" s="10"/>
      <c r="ZI181" s="10"/>
      <c r="ZJ181" s="10"/>
      <c r="ZK181" s="10"/>
      <c r="ZL181" s="10"/>
      <c r="ZM181" s="10"/>
      <c r="ZN181" s="10"/>
      <c r="ZO181" s="10"/>
      <c r="ZP181" s="10"/>
      <c r="ZQ181" s="10"/>
      <c r="ZR181" s="10"/>
      <c r="ZS181" s="10"/>
      <c r="ZT181" s="10"/>
      <c r="ZU181" s="10"/>
      <c r="ZV181" s="10"/>
      <c r="ZW181" s="10"/>
      <c r="ZX181" s="10"/>
      <c r="ZY181" s="10"/>
      <c r="ZZ181" s="10"/>
      <c r="AAA181" s="10"/>
      <c r="AAB181" s="10"/>
      <c r="AAC181" s="10"/>
      <c r="AAD181" s="10"/>
      <c r="AAE181" s="10"/>
      <c r="AAF181" s="10"/>
      <c r="AAG181" s="10"/>
      <c r="AAH181" s="10"/>
      <c r="AAI181" s="10"/>
      <c r="AAJ181" s="10"/>
      <c r="AAK181" s="10"/>
      <c r="AAL181" s="10"/>
      <c r="AAM181" s="10"/>
      <c r="AAN181" s="10"/>
      <c r="AAO181" s="10"/>
      <c r="AAP181" s="10"/>
      <c r="AAQ181" s="10"/>
      <c r="AAR181" s="10"/>
      <c r="AAS181" s="10"/>
      <c r="AAT181" s="10"/>
      <c r="AAU181" s="10"/>
      <c r="AAV181" s="10"/>
      <c r="AAW181" s="10"/>
      <c r="AAX181" s="10"/>
      <c r="AAY181" s="10"/>
      <c r="AAZ181" s="10"/>
      <c r="ABA181" s="10"/>
      <c r="ABB181" s="10"/>
      <c r="ABC181" s="10"/>
      <c r="ABD181" s="10"/>
      <c r="ABE181" s="10"/>
      <c r="ABF181" s="10"/>
      <c r="ABG181" s="10"/>
      <c r="ABH181" s="10"/>
      <c r="ABI181" s="10"/>
      <c r="ABJ181" s="10"/>
      <c r="ABK181" s="10"/>
      <c r="ABL181" s="10"/>
      <c r="ABM181" s="10"/>
      <c r="ABN181" s="10"/>
      <c r="ABO181" s="10"/>
      <c r="ABP181" s="10"/>
      <c r="ABQ181" s="10"/>
      <c r="ABR181" s="10"/>
      <c r="ABS181" s="10"/>
      <c r="ABT181" s="10"/>
      <c r="ABU181" s="10"/>
      <c r="ABV181" s="10"/>
      <c r="ABW181" s="10"/>
      <c r="ABX181" s="10"/>
      <c r="ABY181" s="10"/>
      <c r="ABZ181" s="10"/>
      <c r="ACA181" s="10"/>
      <c r="ACB181" s="10"/>
      <c r="ACC181" s="10"/>
      <c r="ACD181" s="10"/>
      <c r="ACE181" s="10"/>
      <c r="ACF181" s="10"/>
      <c r="ACG181" s="10"/>
      <c r="ACH181" s="10"/>
      <c r="ACI181" s="10"/>
      <c r="ACJ181" s="10"/>
      <c r="ACK181" s="10"/>
      <c r="ACL181" s="10"/>
      <c r="ACM181" s="10"/>
      <c r="ACN181" s="10"/>
      <c r="ACO181" s="10"/>
      <c r="ACP181" s="10"/>
      <c r="ACQ181" s="10"/>
      <c r="ACR181" s="10"/>
      <c r="ACS181" s="10"/>
      <c r="ACT181" s="10"/>
      <c r="ACU181" s="10"/>
      <c r="ACV181" s="10"/>
      <c r="ACW181" s="10"/>
      <c r="ACX181" s="10"/>
      <c r="ACY181" s="10"/>
      <c r="ACZ181" s="10"/>
      <c r="ADA181" s="10"/>
      <c r="ADB181" s="10"/>
      <c r="ADC181" s="10"/>
      <c r="ADD181" s="10"/>
      <c r="ADE181" s="10"/>
      <c r="ADF181" s="10"/>
      <c r="ADG181" s="10"/>
      <c r="ADH181" s="10"/>
      <c r="ADI181" s="10"/>
      <c r="ADJ181" s="10"/>
      <c r="ADK181" s="10"/>
      <c r="ADL181" s="10"/>
      <c r="ADM181" s="10"/>
      <c r="ADN181" s="10"/>
      <c r="ADO181" s="10"/>
      <c r="ADP181" s="10"/>
      <c r="ADQ181" s="10"/>
      <c r="ADR181" s="10"/>
      <c r="ADS181" s="10"/>
      <c r="ADT181" s="10"/>
      <c r="ADU181" s="10"/>
      <c r="ADV181" s="10"/>
      <c r="ADW181" s="10"/>
      <c r="ADX181" s="10"/>
      <c r="ADY181" s="10"/>
      <c r="ADZ181" s="10"/>
      <c r="AEA181" s="10"/>
      <c r="AEB181" s="10"/>
      <c r="AEC181" s="10"/>
      <c r="AED181" s="10"/>
      <c r="AEE181" s="10"/>
      <c r="AEF181" s="10"/>
      <c r="AEG181" s="10"/>
      <c r="AEH181" s="10"/>
      <c r="AEI181" s="10"/>
      <c r="AEJ181" s="10"/>
      <c r="AEK181" s="10"/>
      <c r="AEL181" s="10"/>
      <c r="AEM181" s="10"/>
      <c r="AEN181" s="10"/>
      <c r="AEO181" s="10"/>
      <c r="AEP181" s="10"/>
      <c r="AEQ181" s="10"/>
      <c r="AER181" s="10"/>
      <c r="AES181" s="10"/>
      <c r="AET181" s="10"/>
      <c r="AEU181" s="10"/>
      <c r="AEV181" s="10"/>
      <c r="AEW181" s="10"/>
      <c r="AEX181" s="10"/>
      <c r="AEY181" s="10"/>
      <c r="AEZ181" s="10"/>
      <c r="AFA181" s="10"/>
      <c r="AFB181" s="10"/>
      <c r="AFC181" s="10"/>
      <c r="AFD181" s="10"/>
      <c r="AFE181" s="10"/>
      <c r="AFF181" s="10"/>
      <c r="AFG181" s="10"/>
      <c r="AFH181" s="10"/>
      <c r="AFI181" s="10"/>
      <c r="AFJ181" s="10"/>
      <c r="AFK181" s="10"/>
      <c r="AFL181" s="10"/>
      <c r="AFM181" s="10"/>
      <c r="AFN181" s="10"/>
      <c r="AFO181" s="10"/>
      <c r="AFP181" s="10"/>
      <c r="AFQ181" s="10"/>
      <c r="AFR181" s="10"/>
      <c r="AFS181" s="10"/>
      <c r="AFT181" s="10"/>
      <c r="AFU181" s="10"/>
      <c r="AFV181" s="10"/>
      <c r="AFW181" s="10"/>
      <c r="AFX181" s="10"/>
      <c r="AFY181" s="10"/>
      <c r="AFZ181" s="10"/>
      <c r="AGA181" s="10"/>
      <c r="AGB181" s="10"/>
      <c r="AGC181" s="10"/>
      <c r="AGD181" s="10"/>
      <c r="AGE181" s="10"/>
      <c r="AGF181" s="10"/>
      <c r="AGG181" s="10"/>
      <c r="AGH181" s="10"/>
      <c r="AGI181" s="10"/>
      <c r="AGJ181" s="10"/>
      <c r="AGK181" s="10"/>
      <c r="AGL181" s="10"/>
      <c r="AGM181" s="10"/>
      <c r="AGN181" s="10"/>
      <c r="AGO181" s="10"/>
      <c r="AGP181" s="10"/>
      <c r="AGQ181" s="10"/>
      <c r="AGR181" s="10"/>
      <c r="AGS181" s="10"/>
      <c r="AGT181" s="10"/>
      <c r="AGU181" s="10"/>
      <c r="AGV181" s="10"/>
      <c r="AGW181" s="10"/>
      <c r="AGX181" s="10"/>
      <c r="AGY181" s="10"/>
      <c r="AGZ181" s="10"/>
      <c r="AHA181" s="10"/>
      <c r="AHB181" s="10"/>
      <c r="AHC181" s="10"/>
      <c r="AHD181" s="10"/>
      <c r="AHE181" s="10"/>
      <c r="AHF181" s="10"/>
      <c r="AHG181" s="10"/>
      <c r="AHH181" s="10"/>
      <c r="AHI181" s="10"/>
      <c r="AHJ181" s="10"/>
      <c r="AHK181" s="10"/>
      <c r="AHL181" s="10"/>
      <c r="AHM181" s="10"/>
      <c r="AHN181" s="10"/>
      <c r="AHO181" s="10"/>
      <c r="AHP181" s="10"/>
      <c r="AHQ181" s="10"/>
      <c r="AHR181" s="10"/>
      <c r="AHS181" s="10"/>
      <c r="AHT181" s="10"/>
      <c r="AHU181" s="10"/>
      <c r="AHV181" s="10"/>
      <c r="AHW181" s="10"/>
      <c r="AHX181" s="10"/>
      <c r="AHY181" s="10"/>
      <c r="AHZ181" s="10"/>
      <c r="AIA181" s="10"/>
      <c r="AIB181" s="10"/>
      <c r="AIC181" s="10"/>
      <c r="AID181" s="10"/>
      <c r="AIE181" s="10"/>
      <c r="AIF181" s="10"/>
      <c r="AIG181" s="10"/>
      <c r="AIH181" s="10"/>
      <c r="AII181" s="10"/>
      <c r="AIJ181" s="10"/>
      <c r="AIK181" s="10"/>
      <c r="AIL181" s="10"/>
      <c r="AIM181" s="10"/>
      <c r="AIN181" s="10"/>
      <c r="AIO181" s="10"/>
      <c r="AIP181" s="10"/>
      <c r="AIQ181" s="10"/>
      <c r="AIR181" s="10"/>
      <c r="AIS181" s="10"/>
      <c r="AIT181" s="10"/>
      <c r="AIU181" s="10"/>
      <c r="AIV181" s="10"/>
      <c r="AIW181" s="10"/>
      <c r="AIX181" s="10"/>
      <c r="AIY181" s="10"/>
      <c r="AIZ181" s="10"/>
      <c r="AJA181" s="10"/>
      <c r="AJB181" s="10"/>
      <c r="AJC181" s="10"/>
      <c r="AJD181" s="10"/>
      <c r="AJE181" s="10"/>
      <c r="AJF181" s="10"/>
      <c r="AJG181" s="10"/>
      <c r="AJH181" s="10"/>
      <c r="AJI181" s="10"/>
      <c r="AJJ181" s="10"/>
      <c r="AJK181" s="10"/>
      <c r="AJL181" s="10"/>
      <c r="AJM181" s="10"/>
      <c r="AJN181" s="10"/>
      <c r="AJO181" s="10"/>
      <c r="AJP181" s="10"/>
      <c r="AJQ181" s="10"/>
      <c r="AJR181" s="10"/>
      <c r="AJS181" s="10"/>
      <c r="AJT181" s="10"/>
      <c r="AJU181" s="10"/>
      <c r="AJV181" s="10"/>
      <c r="AJW181" s="10"/>
      <c r="AJX181" s="10"/>
      <c r="AJY181" s="10"/>
      <c r="AJZ181" s="10"/>
      <c r="AKA181" s="10"/>
      <c r="AKB181" s="10"/>
      <c r="AKC181" s="10"/>
      <c r="AKD181" s="10"/>
      <c r="AKE181" s="10"/>
      <c r="AKF181" s="10"/>
      <c r="AKG181" s="10"/>
      <c r="AKH181" s="10"/>
      <c r="AKI181" s="10"/>
      <c r="AKJ181" s="10"/>
      <c r="AKK181" s="10"/>
      <c r="AKL181" s="10"/>
      <c r="AKM181" s="10"/>
      <c r="AKN181" s="10"/>
      <c r="AKO181" s="10"/>
      <c r="AKP181" s="10"/>
      <c r="AKQ181" s="10"/>
      <c r="AKR181" s="10"/>
      <c r="AKS181" s="10"/>
      <c r="AKT181" s="10"/>
      <c r="AKU181" s="10"/>
      <c r="AKV181" s="10"/>
      <c r="AKW181" s="10"/>
      <c r="AKX181" s="10"/>
      <c r="AKY181" s="10"/>
      <c r="AKZ181" s="10"/>
      <c r="ALA181" s="10"/>
      <c r="ALB181" s="10"/>
      <c r="ALC181" s="10"/>
      <c r="ALD181" s="10"/>
      <c r="ALE181" s="10"/>
      <c r="ALF181" s="10"/>
      <c r="ALG181" s="10"/>
      <c r="ALH181" s="10"/>
      <c r="ALI181" s="10"/>
      <c r="ALJ181" s="10"/>
      <c r="ALK181" s="10"/>
      <c r="ALL181" s="10"/>
      <c r="ALM181" s="10"/>
      <c r="ALN181" s="10"/>
      <c r="ALO181" s="10"/>
      <c r="ALP181" s="10"/>
      <c r="ALQ181" s="10"/>
      <c r="ALR181" s="10"/>
      <c r="ALS181" s="10"/>
      <c r="ALT181" s="10"/>
      <c r="ALU181" s="10"/>
      <c r="ALV181" s="10"/>
      <c r="ALW181" s="10"/>
      <c r="ALX181" s="10"/>
      <c r="ALY181" s="10"/>
      <c r="ALZ181" s="10"/>
      <c r="AMA181" s="10"/>
      <c r="AMB181" s="10"/>
      <c r="AMC181" s="10"/>
      <c r="AMD181" s="10"/>
      <c r="AME181" s="10"/>
      <c r="AMF181" s="10"/>
      <c r="AMG181" s="10"/>
      <c r="AMH181" s="10"/>
      <c r="AMI181" s="10"/>
      <c r="AMJ181" s="10"/>
      <c r="AMK181" s="10"/>
      <c r="AML181" s="10"/>
      <c r="AMM181" s="10"/>
      <c r="AMN181" s="10"/>
      <c r="AMO181" s="10"/>
      <c r="AMP181" s="10"/>
      <c r="AMQ181" s="10"/>
      <c r="AMR181" s="10"/>
      <c r="AMS181" s="10"/>
      <c r="AMT181" s="10"/>
      <c r="AMU181" s="10"/>
      <c r="AMV181" s="10"/>
      <c r="AMW181" s="10"/>
      <c r="AMX181" s="10"/>
      <c r="AMY181" s="10"/>
      <c r="AMZ181" s="10"/>
      <c r="ANA181" s="10"/>
      <c r="ANB181" s="10"/>
      <c r="ANC181" s="10"/>
      <c r="AND181" s="10"/>
      <c r="ANE181" s="10"/>
      <c r="ANF181" s="10"/>
      <c r="ANG181" s="10"/>
      <c r="ANH181" s="10"/>
      <c r="ANI181" s="10"/>
      <c r="ANJ181" s="10"/>
      <c r="ANK181" s="10"/>
      <c r="ANL181" s="10"/>
      <c r="ANM181" s="10"/>
      <c r="ANN181" s="10"/>
      <c r="ANO181" s="10"/>
      <c r="ANP181" s="10"/>
      <c r="ANQ181" s="10"/>
      <c r="ANR181" s="10"/>
      <c r="ANS181" s="10"/>
      <c r="ANT181" s="10"/>
      <c r="ANU181" s="10"/>
      <c r="ANV181" s="10"/>
      <c r="ANW181" s="10"/>
      <c r="ANX181" s="10"/>
      <c r="ANY181" s="10"/>
      <c r="ANZ181" s="10"/>
      <c r="AOA181" s="10"/>
      <c r="AOB181" s="10"/>
      <c r="AOC181" s="10"/>
      <c r="AOD181" s="10"/>
      <c r="AOE181" s="10"/>
      <c r="AOF181" s="10"/>
      <c r="AOG181" s="10"/>
      <c r="AOH181" s="10"/>
      <c r="AOI181" s="10"/>
      <c r="AOJ181" s="10"/>
      <c r="AOK181" s="10"/>
      <c r="AOL181" s="10"/>
      <c r="AOM181" s="10"/>
      <c r="AON181" s="10"/>
      <c r="AOO181" s="10"/>
      <c r="AOP181" s="10"/>
      <c r="AOQ181" s="10"/>
      <c r="AOR181" s="10"/>
      <c r="AOS181" s="10"/>
      <c r="AOT181" s="10"/>
      <c r="AOU181" s="10"/>
      <c r="AOV181" s="10"/>
      <c r="AOW181" s="10"/>
      <c r="AOX181" s="10"/>
      <c r="AOY181" s="10"/>
      <c r="AOZ181" s="10"/>
      <c r="APA181" s="10"/>
      <c r="APB181" s="10"/>
      <c r="APC181" s="10"/>
      <c r="APD181" s="10"/>
      <c r="APE181" s="10"/>
      <c r="APF181" s="10"/>
      <c r="APG181" s="10"/>
      <c r="APH181" s="10"/>
      <c r="API181" s="10"/>
      <c r="APJ181" s="10"/>
      <c r="APK181" s="10"/>
      <c r="APL181" s="10"/>
      <c r="APM181" s="10"/>
      <c r="APN181" s="10"/>
      <c r="APO181" s="10"/>
      <c r="APP181" s="10"/>
      <c r="APQ181" s="10"/>
      <c r="APR181" s="10"/>
      <c r="APS181" s="10"/>
      <c r="APT181" s="10"/>
      <c r="APU181" s="10"/>
      <c r="APV181" s="10"/>
      <c r="APW181" s="10"/>
      <c r="APX181" s="10"/>
      <c r="APY181" s="10"/>
      <c r="APZ181" s="10"/>
      <c r="AQA181" s="10"/>
      <c r="AQB181" s="10"/>
      <c r="AQC181" s="10"/>
      <c r="AQD181" s="10"/>
      <c r="AQE181" s="10"/>
      <c r="AQF181" s="10"/>
      <c r="AQG181" s="10"/>
      <c r="AQH181" s="10"/>
      <c r="AQI181" s="10"/>
      <c r="AQJ181" s="10"/>
      <c r="AQK181" s="10"/>
      <c r="AQL181" s="10"/>
      <c r="AQM181" s="10"/>
      <c r="AQN181" s="10"/>
      <c r="AQO181" s="10"/>
      <c r="AQP181" s="10"/>
      <c r="AQQ181" s="10"/>
      <c r="AQR181" s="10"/>
      <c r="AQS181" s="10"/>
      <c r="AQT181" s="10"/>
      <c r="AQU181" s="10"/>
      <c r="AQV181" s="10"/>
      <c r="AQW181" s="10"/>
      <c r="AQX181" s="10"/>
      <c r="AQY181" s="10"/>
      <c r="AQZ181" s="10"/>
      <c r="ARA181" s="10"/>
      <c r="ARB181" s="10"/>
      <c r="ARC181" s="10"/>
      <c r="ARD181" s="10"/>
      <c r="ARE181" s="10"/>
      <c r="ARF181" s="10"/>
      <c r="ARG181" s="10"/>
      <c r="ARH181" s="10"/>
      <c r="ARI181" s="10"/>
      <c r="ARJ181" s="10"/>
      <c r="ARK181" s="10"/>
      <c r="ARL181" s="10"/>
      <c r="ARM181" s="10"/>
      <c r="ARN181" s="10"/>
      <c r="ARO181" s="10"/>
      <c r="ARP181" s="10"/>
      <c r="ARQ181" s="10"/>
      <c r="ARR181" s="10"/>
      <c r="ARS181" s="10"/>
      <c r="ART181" s="10"/>
      <c r="ARU181" s="10"/>
      <c r="ARV181" s="10"/>
      <c r="ARW181" s="10"/>
      <c r="ARX181" s="10"/>
      <c r="ARY181" s="10"/>
      <c r="ARZ181" s="10"/>
      <c r="ASA181" s="10"/>
      <c r="ASB181" s="10"/>
      <c r="ASC181" s="10"/>
      <c r="ASD181" s="10"/>
      <c r="ASE181" s="10"/>
      <c r="ASF181" s="10"/>
      <c r="ASG181" s="10"/>
      <c r="ASH181" s="10"/>
      <c r="ASI181" s="10"/>
      <c r="ASJ181" s="10"/>
      <c r="ASK181" s="10"/>
      <c r="ASL181" s="10"/>
      <c r="ASM181" s="10"/>
      <c r="ASN181" s="10"/>
      <c r="ASO181" s="10"/>
      <c r="ASP181" s="10"/>
      <c r="ASQ181" s="10"/>
      <c r="ASR181" s="10"/>
      <c r="ASS181" s="10"/>
      <c r="AST181" s="10"/>
      <c r="ASU181" s="10"/>
      <c r="ASV181" s="10"/>
      <c r="ASW181" s="10"/>
      <c r="ASX181" s="10"/>
      <c r="ASY181" s="10"/>
      <c r="ASZ181" s="10"/>
      <c r="ATA181" s="10"/>
      <c r="ATB181" s="10"/>
      <c r="ATC181" s="10"/>
      <c r="ATD181" s="10"/>
      <c r="ATE181" s="10"/>
      <c r="ATF181" s="10"/>
      <c r="ATG181" s="10"/>
      <c r="ATH181" s="10"/>
      <c r="ATI181" s="10"/>
      <c r="ATJ181" s="10"/>
      <c r="ATK181" s="10"/>
      <c r="ATL181" s="10"/>
      <c r="ATM181" s="10"/>
      <c r="ATN181" s="10"/>
      <c r="ATO181" s="10"/>
      <c r="ATP181" s="10"/>
      <c r="ATQ181" s="10"/>
      <c r="ATR181" s="10"/>
      <c r="ATS181" s="10"/>
      <c r="ATT181" s="10"/>
      <c r="ATU181" s="10"/>
      <c r="ATV181" s="10"/>
      <c r="ATW181" s="10"/>
      <c r="ATX181" s="10"/>
      <c r="ATY181" s="10"/>
      <c r="ATZ181" s="10"/>
      <c r="AUA181" s="10"/>
      <c r="AUB181" s="10"/>
      <c r="AUC181" s="10"/>
      <c r="AUD181" s="10"/>
      <c r="AUE181" s="10"/>
      <c r="AUF181" s="10"/>
      <c r="AUG181" s="10"/>
      <c r="AUH181" s="10"/>
      <c r="AUI181" s="10"/>
      <c r="AUJ181" s="10"/>
      <c r="AUK181" s="10"/>
      <c r="AUL181" s="10"/>
      <c r="AUM181" s="10"/>
      <c r="AUN181" s="10"/>
      <c r="AUO181" s="10"/>
      <c r="AUP181" s="10"/>
      <c r="AUQ181" s="10"/>
      <c r="AUR181" s="10"/>
      <c r="AUS181" s="10"/>
      <c r="AUT181" s="10"/>
      <c r="AUU181" s="10"/>
      <c r="AUV181" s="10"/>
      <c r="AUW181" s="10"/>
      <c r="AUX181" s="10"/>
      <c r="AUY181" s="10"/>
      <c r="AUZ181" s="10"/>
      <c r="AVA181" s="10"/>
      <c r="AVB181" s="10"/>
      <c r="AVC181" s="10"/>
      <c r="AVD181" s="10"/>
      <c r="AVE181" s="10"/>
      <c r="AVF181" s="10"/>
      <c r="AVG181" s="10"/>
      <c r="AVH181" s="10"/>
      <c r="AVI181" s="10"/>
      <c r="AVJ181" s="10"/>
      <c r="AVK181" s="10"/>
      <c r="AVL181" s="10"/>
      <c r="AVM181" s="10"/>
      <c r="AVN181" s="10"/>
      <c r="AVO181" s="10"/>
      <c r="AVP181" s="10"/>
      <c r="AVQ181" s="10"/>
      <c r="AVR181" s="10"/>
      <c r="AVS181" s="10"/>
      <c r="AVT181" s="10"/>
      <c r="AVU181" s="10"/>
      <c r="AVV181" s="10"/>
      <c r="AVW181" s="10"/>
      <c r="AVX181" s="10"/>
      <c r="AVY181" s="10"/>
      <c r="AVZ181" s="10"/>
      <c r="AWA181" s="10"/>
      <c r="AWB181" s="10"/>
      <c r="AWC181" s="10"/>
      <c r="AWD181" s="10"/>
      <c r="AWE181" s="10"/>
      <c r="AWF181" s="10"/>
      <c r="AWG181" s="10"/>
      <c r="AWH181" s="10"/>
      <c r="AWI181" s="10"/>
      <c r="AWJ181" s="10"/>
      <c r="AWK181" s="10"/>
      <c r="AWL181" s="10"/>
      <c r="AWM181" s="10"/>
      <c r="AWN181" s="10"/>
      <c r="AWO181" s="10"/>
      <c r="AWP181" s="10"/>
      <c r="AWQ181" s="10"/>
      <c r="AWR181" s="10"/>
      <c r="AWS181" s="10"/>
      <c r="AWT181" s="10"/>
      <c r="AWU181" s="10"/>
      <c r="AWV181" s="10"/>
      <c r="AWW181" s="10"/>
      <c r="AWX181" s="10"/>
      <c r="AWY181" s="10"/>
      <c r="AWZ181" s="10"/>
      <c r="AXA181" s="10"/>
      <c r="AXB181" s="10"/>
      <c r="AXC181" s="10"/>
      <c r="AXD181" s="10"/>
      <c r="AXE181" s="10"/>
      <c r="AXF181" s="10"/>
      <c r="AXG181" s="10"/>
      <c r="AXH181" s="10"/>
      <c r="AXI181" s="10"/>
      <c r="AXJ181" s="10"/>
      <c r="AXK181" s="10"/>
      <c r="AXL181" s="10"/>
      <c r="AXM181" s="10"/>
      <c r="AXN181" s="10"/>
      <c r="AXO181" s="10"/>
      <c r="AXP181" s="10"/>
      <c r="AXQ181" s="10"/>
      <c r="AXR181" s="10"/>
      <c r="AXS181" s="10"/>
      <c r="AXT181" s="10"/>
      <c r="AXU181" s="10"/>
      <c r="AXV181" s="10"/>
      <c r="AXW181" s="10"/>
      <c r="AXX181" s="10"/>
      <c r="AXY181" s="10"/>
      <c r="AXZ181" s="10"/>
      <c r="AYA181" s="10"/>
      <c r="AYB181" s="10"/>
      <c r="AYC181" s="10"/>
      <c r="AYD181" s="10"/>
      <c r="AYE181" s="10"/>
      <c r="AYF181" s="10"/>
      <c r="AYG181" s="10"/>
      <c r="AYH181" s="10"/>
      <c r="AYI181" s="10"/>
      <c r="AYJ181" s="10"/>
      <c r="AYK181" s="10"/>
      <c r="AYL181" s="10"/>
      <c r="AYM181" s="10"/>
      <c r="AYN181" s="10"/>
      <c r="AYO181" s="10"/>
      <c r="AYP181" s="10"/>
      <c r="AYQ181" s="10"/>
      <c r="AYR181" s="10"/>
      <c r="AYS181" s="10"/>
      <c r="AYT181" s="10"/>
      <c r="AYU181" s="10"/>
      <c r="AYV181" s="10"/>
      <c r="AYW181" s="10"/>
      <c r="AYX181" s="10"/>
      <c r="AYY181" s="10"/>
      <c r="AYZ181" s="10"/>
      <c r="AZA181" s="10"/>
      <c r="AZB181" s="10"/>
      <c r="AZC181" s="10"/>
      <c r="AZD181" s="10"/>
      <c r="AZE181" s="10"/>
      <c r="AZF181" s="10"/>
      <c r="AZG181" s="10"/>
      <c r="AZH181" s="10"/>
      <c r="AZI181" s="10"/>
      <c r="AZJ181" s="10"/>
      <c r="AZK181" s="10"/>
      <c r="AZL181" s="10"/>
      <c r="AZM181" s="10"/>
      <c r="AZN181" s="10"/>
      <c r="AZO181" s="10"/>
      <c r="AZP181" s="10"/>
      <c r="AZQ181" s="10"/>
      <c r="AZR181" s="10"/>
      <c r="AZS181" s="10"/>
      <c r="AZT181" s="10"/>
      <c r="AZU181" s="10"/>
      <c r="AZV181" s="10"/>
      <c r="AZW181" s="10"/>
      <c r="AZX181" s="10"/>
      <c r="AZY181" s="10"/>
      <c r="AZZ181" s="10"/>
      <c r="BAA181" s="10"/>
      <c r="BAB181" s="10"/>
      <c r="BAC181" s="10"/>
      <c r="BAD181" s="10"/>
      <c r="BAE181" s="10"/>
      <c r="BAF181" s="10"/>
      <c r="BAG181" s="10"/>
      <c r="BAH181" s="10"/>
      <c r="BAI181" s="10"/>
      <c r="BAJ181" s="10"/>
      <c r="BAK181" s="10"/>
      <c r="BAL181" s="10"/>
      <c r="BAM181" s="10"/>
      <c r="BAN181" s="10"/>
      <c r="BAO181" s="10"/>
      <c r="BAP181" s="10"/>
      <c r="BAQ181" s="10"/>
      <c r="BAR181" s="10"/>
      <c r="BAS181" s="10"/>
      <c r="BAT181" s="10"/>
      <c r="BAU181" s="10"/>
      <c r="BAV181" s="10"/>
      <c r="BAW181" s="10"/>
      <c r="BAX181" s="10"/>
      <c r="BAY181" s="10"/>
      <c r="BAZ181" s="10"/>
      <c r="BBA181" s="10"/>
      <c r="BBB181" s="10"/>
      <c r="BBC181" s="10"/>
      <c r="BBD181" s="10"/>
      <c r="BBE181" s="10"/>
      <c r="BBF181" s="10"/>
      <c r="BBG181" s="10"/>
      <c r="BBH181" s="10"/>
      <c r="BBI181" s="10"/>
      <c r="BBJ181" s="10"/>
      <c r="BBK181" s="10"/>
      <c r="BBL181" s="10"/>
      <c r="BBM181" s="10"/>
      <c r="BBN181" s="10"/>
      <c r="BBO181" s="10"/>
      <c r="BBP181" s="10"/>
      <c r="BBQ181" s="10"/>
      <c r="BBR181" s="10"/>
      <c r="BBS181" s="10"/>
      <c r="BBT181" s="10"/>
      <c r="BBU181" s="10"/>
      <c r="BBV181" s="10"/>
      <c r="BBW181" s="10"/>
      <c r="BBX181" s="10"/>
      <c r="BBY181" s="10"/>
      <c r="BBZ181" s="10"/>
      <c r="BCA181" s="10"/>
      <c r="BCB181" s="10"/>
      <c r="BCC181" s="10"/>
      <c r="BCD181" s="10"/>
      <c r="BCE181" s="10"/>
      <c r="BCF181" s="10"/>
      <c r="BCG181" s="10"/>
      <c r="BCH181" s="10"/>
      <c r="BCI181" s="10"/>
      <c r="BCJ181" s="10"/>
      <c r="BCK181" s="10"/>
      <c r="BCL181" s="10"/>
      <c r="BCM181" s="10"/>
      <c r="BCN181" s="10"/>
      <c r="BCO181" s="10"/>
      <c r="BCP181" s="10"/>
      <c r="BCQ181" s="10"/>
      <c r="BCR181" s="10"/>
      <c r="BCS181" s="10"/>
      <c r="BCT181" s="10"/>
      <c r="BCU181" s="10"/>
      <c r="BCV181" s="10"/>
      <c r="BCW181" s="10"/>
      <c r="BCX181" s="10"/>
      <c r="BCY181" s="10"/>
      <c r="BCZ181" s="10"/>
      <c r="BDA181" s="10"/>
      <c r="BDB181" s="10"/>
      <c r="BDC181" s="10"/>
      <c r="BDD181" s="10"/>
      <c r="BDE181" s="10"/>
      <c r="BDF181" s="10"/>
      <c r="BDG181" s="10"/>
      <c r="BDH181" s="10"/>
      <c r="BDI181" s="10"/>
      <c r="BDJ181" s="10"/>
      <c r="BDK181" s="10"/>
      <c r="BDL181" s="10"/>
      <c r="BDM181" s="10"/>
      <c r="BDN181" s="10"/>
      <c r="BDO181" s="10"/>
      <c r="BDP181" s="10"/>
      <c r="BDQ181" s="10"/>
      <c r="BDR181" s="10"/>
      <c r="BDS181" s="10"/>
      <c r="BDT181" s="10"/>
      <c r="BDU181" s="10"/>
      <c r="BDV181" s="10"/>
      <c r="BDW181" s="10"/>
      <c r="BDX181" s="10"/>
      <c r="BDY181" s="10"/>
      <c r="BDZ181" s="10"/>
      <c r="BEA181" s="10"/>
      <c r="BEB181" s="10"/>
      <c r="BEC181" s="10"/>
      <c r="BED181" s="10"/>
      <c r="BEE181" s="10"/>
      <c r="BEF181" s="10"/>
      <c r="BEG181" s="10"/>
      <c r="BEH181" s="10"/>
      <c r="BEI181" s="10"/>
      <c r="BEJ181" s="10"/>
      <c r="BEK181" s="10"/>
      <c r="BEL181" s="10"/>
      <c r="BEM181" s="10"/>
      <c r="BEN181" s="10"/>
      <c r="BEO181" s="10"/>
      <c r="BEP181" s="10"/>
      <c r="BEQ181" s="10"/>
      <c r="BER181" s="10"/>
      <c r="BES181" s="10"/>
      <c r="BET181" s="10"/>
      <c r="BEU181" s="10"/>
      <c r="BEV181" s="10"/>
      <c r="BEW181" s="10"/>
      <c r="BEX181" s="10"/>
      <c r="BEY181" s="10"/>
      <c r="BEZ181" s="10"/>
      <c r="BFA181" s="10"/>
      <c r="BFB181" s="10"/>
      <c r="BFC181" s="10"/>
      <c r="BFD181" s="10"/>
      <c r="BFE181" s="10"/>
      <c r="BFF181" s="10"/>
      <c r="BFG181" s="10"/>
      <c r="BFH181" s="10"/>
      <c r="BFI181" s="10"/>
      <c r="BFJ181" s="10"/>
      <c r="BFK181" s="10"/>
      <c r="BFL181" s="10"/>
      <c r="BFM181" s="10"/>
      <c r="BFN181" s="10"/>
      <c r="BFO181" s="10"/>
      <c r="BFP181" s="10"/>
      <c r="BFQ181" s="10"/>
      <c r="BFR181" s="10"/>
      <c r="BFS181" s="10"/>
      <c r="BFT181" s="10"/>
      <c r="BFU181" s="10"/>
      <c r="BFV181" s="10"/>
      <c r="BFW181" s="10"/>
      <c r="BFX181" s="10"/>
      <c r="BFY181" s="10"/>
      <c r="BFZ181" s="10"/>
      <c r="BGA181" s="10"/>
      <c r="BGB181" s="10"/>
      <c r="BGC181" s="10"/>
      <c r="BGD181" s="10"/>
      <c r="BGE181" s="10"/>
      <c r="BGF181" s="10"/>
      <c r="BGG181" s="10"/>
      <c r="BGH181" s="10"/>
      <c r="BGI181" s="10"/>
      <c r="BGJ181" s="10"/>
      <c r="BGK181" s="10"/>
      <c r="BGL181" s="10"/>
      <c r="BGM181" s="10"/>
      <c r="BGN181" s="10"/>
      <c r="BGO181" s="10"/>
      <c r="BGP181" s="10"/>
      <c r="BGQ181" s="10"/>
      <c r="BGR181" s="10"/>
      <c r="BGS181" s="10"/>
      <c r="BGT181" s="10"/>
      <c r="BGU181" s="10"/>
      <c r="BGV181" s="10"/>
      <c r="BGW181" s="10"/>
      <c r="BGX181" s="10"/>
      <c r="BGY181" s="10"/>
      <c r="BGZ181" s="10"/>
      <c r="BHA181" s="10"/>
      <c r="BHB181" s="10"/>
      <c r="BHC181" s="10"/>
      <c r="BHD181" s="10"/>
      <c r="BHE181" s="10"/>
      <c r="BHF181" s="10"/>
      <c r="BHG181" s="10"/>
      <c r="BHH181" s="10"/>
      <c r="BHI181" s="10"/>
      <c r="BHJ181" s="10"/>
      <c r="BHK181" s="10"/>
      <c r="BHL181" s="10"/>
      <c r="BHM181" s="10"/>
      <c r="BHN181" s="10"/>
      <c r="BHO181" s="10"/>
      <c r="BHP181" s="10"/>
      <c r="BHQ181" s="10"/>
      <c r="BHR181" s="10"/>
      <c r="BHS181" s="10"/>
      <c r="BHT181" s="10"/>
      <c r="BHU181" s="10"/>
      <c r="BHV181" s="10"/>
      <c r="BHW181" s="10"/>
      <c r="BHX181" s="10"/>
      <c r="BHY181" s="10"/>
      <c r="BHZ181" s="10"/>
      <c r="BIA181" s="10"/>
      <c r="BIB181" s="10"/>
      <c r="BIC181" s="10"/>
    </row>
    <row r="182" spans="1:1589" s="22" customFormat="1" ht="44.25" customHeight="1">
      <c r="A182" s="212"/>
      <c r="B182" s="211">
        <v>5210230</v>
      </c>
      <c r="C182" s="319"/>
      <c r="D182" s="318"/>
      <c r="E182" s="290">
        <v>42370</v>
      </c>
      <c r="F182" s="197">
        <v>42735</v>
      </c>
      <c r="G182" s="93" t="s">
        <v>8</v>
      </c>
      <c r="H182" s="119"/>
      <c r="I182" s="119"/>
      <c r="J182" s="121">
        <v>404300</v>
      </c>
      <c r="K182" s="117"/>
      <c r="L182" s="119"/>
      <c r="M182" s="117"/>
      <c r="N182" s="118">
        <v>381222</v>
      </c>
      <c r="O182" s="119"/>
      <c r="P182" s="119"/>
      <c r="Q182" s="119"/>
      <c r="R182" s="118">
        <v>381222</v>
      </c>
      <c r="S182" s="119"/>
      <c r="T182" s="11"/>
      <c r="U182" s="145">
        <f>J182-R182</f>
        <v>23078</v>
      </c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  <c r="KD182" s="10"/>
      <c r="KE182" s="10"/>
      <c r="KF182" s="10"/>
      <c r="KG182" s="10"/>
      <c r="KH182" s="10"/>
      <c r="KI182" s="10"/>
      <c r="KJ182" s="10"/>
      <c r="KK182" s="10"/>
      <c r="KL182" s="10"/>
      <c r="KM182" s="10"/>
      <c r="KN182" s="10"/>
      <c r="KO182" s="10"/>
      <c r="KP182" s="10"/>
      <c r="KQ182" s="10"/>
      <c r="KR182" s="10"/>
      <c r="KS182" s="10"/>
      <c r="KT182" s="10"/>
      <c r="KU182" s="10"/>
      <c r="KV182" s="10"/>
      <c r="KW182" s="10"/>
      <c r="KX182" s="10"/>
      <c r="KY182" s="10"/>
      <c r="KZ182" s="10"/>
      <c r="LA182" s="10"/>
      <c r="LB182" s="10"/>
      <c r="LC182" s="10"/>
      <c r="LD182" s="10"/>
      <c r="LE182" s="10"/>
      <c r="LF182" s="10"/>
      <c r="LG182" s="10"/>
      <c r="LH182" s="10"/>
      <c r="LI182" s="10"/>
      <c r="LJ182" s="10"/>
      <c r="LK182" s="10"/>
      <c r="LL182" s="10"/>
      <c r="LM182" s="10"/>
      <c r="LN182" s="10"/>
      <c r="LO182" s="10"/>
      <c r="LP182" s="10"/>
      <c r="LQ182" s="10"/>
      <c r="LR182" s="10"/>
      <c r="LS182" s="10"/>
      <c r="LT182" s="10"/>
      <c r="LU182" s="10"/>
      <c r="LV182" s="10"/>
      <c r="LW182" s="10"/>
      <c r="LX182" s="10"/>
      <c r="LY182" s="10"/>
      <c r="LZ182" s="10"/>
      <c r="MA182" s="10"/>
      <c r="MB182" s="10"/>
      <c r="MC182" s="10"/>
      <c r="MD182" s="10"/>
      <c r="ME182" s="10"/>
      <c r="MF182" s="10"/>
      <c r="MG182" s="10"/>
      <c r="MH182" s="10"/>
      <c r="MI182" s="10"/>
      <c r="MJ182" s="10"/>
      <c r="MK182" s="10"/>
      <c r="ML182" s="10"/>
      <c r="MM182" s="10"/>
      <c r="MN182" s="10"/>
      <c r="MO182" s="10"/>
      <c r="MP182" s="10"/>
      <c r="MQ182" s="10"/>
      <c r="MR182" s="10"/>
      <c r="MS182" s="10"/>
      <c r="MT182" s="10"/>
      <c r="MU182" s="10"/>
      <c r="MV182" s="10"/>
      <c r="MW182" s="10"/>
      <c r="MX182" s="10"/>
      <c r="MY182" s="10"/>
      <c r="MZ182" s="10"/>
      <c r="NA182" s="10"/>
      <c r="NB182" s="10"/>
      <c r="NC182" s="10"/>
      <c r="ND182" s="10"/>
      <c r="NE182" s="10"/>
      <c r="NF182" s="10"/>
      <c r="NG182" s="10"/>
      <c r="NH182" s="10"/>
      <c r="NI182" s="10"/>
      <c r="NJ182" s="10"/>
      <c r="NK182" s="10"/>
      <c r="NL182" s="10"/>
      <c r="NM182" s="10"/>
      <c r="NN182" s="10"/>
      <c r="NO182" s="10"/>
      <c r="NP182" s="10"/>
      <c r="NQ182" s="10"/>
      <c r="NR182" s="10"/>
      <c r="NS182" s="10"/>
      <c r="NT182" s="10"/>
      <c r="NU182" s="10"/>
      <c r="NV182" s="10"/>
      <c r="NW182" s="10"/>
      <c r="NX182" s="10"/>
      <c r="NY182" s="10"/>
      <c r="NZ182" s="10"/>
      <c r="OA182" s="10"/>
      <c r="OB182" s="10"/>
      <c r="OC182" s="10"/>
      <c r="OD182" s="10"/>
      <c r="OE182" s="10"/>
      <c r="OF182" s="10"/>
      <c r="OG182" s="10"/>
      <c r="OH182" s="10"/>
      <c r="OI182" s="10"/>
      <c r="OJ182" s="10"/>
      <c r="OK182" s="10"/>
      <c r="OL182" s="10"/>
      <c r="OM182" s="10"/>
      <c r="ON182" s="10"/>
      <c r="OO182" s="10"/>
      <c r="OP182" s="10"/>
      <c r="OQ182" s="10"/>
      <c r="OR182" s="10"/>
      <c r="OS182" s="10"/>
      <c r="OT182" s="10"/>
      <c r="OU182" s="10"/>
      <c r="OV182" s="10"/>
      <c r="OW182" s="10"/>
      <c r="OX182" s="10"/>
      <c r="OY182" s="10"/>
      <c r="OZ182" s="10"/>
      <c r="PA182" s="10"/>
      <c r="PB182" s="10"/>
      <c r="PC182" s="10"/>
      <c r="PD182" s="10"/>
      <c r="PE182" s="10"/>
      <c r="PF182" s="10"/>
      <c r="PG182" s="10"/>
      <c r="PH182" s="10"/>
      <c r="PI182" s="10"/>
      <c r="PJ182" s="10"/>
      <c r="PK182" s="10"/>
      <c r="PL182" s="10"/>
      <c r="PM182" s="10"/>
      <c r="PN182" s="10"/>
      <c r="PO182" s="10"/>
      <c r="PP182" s="10"/>
      <c r="PQ182" s="10"/>
      <c r="PR182" s="10"/>
      <c r="PS182" s="10"/>
      <c r="PT182" s="10"/>
      <c r="PU182" s="10"/>
      <c r="PV182" s="10"/>
      <c r="PW182" s="10"/>
      <c r="PX182" s="10"/>
      <c r="PY182" s="10"/>
      <c r="PZ182" s="10"/>
      <c r="QA182" s="10"/>
      <c r="QB182" s="10"/>
      <c r="QC182" s="10"/>
      <c r="QD182" s="10"/>
      <c r="QE182" s="10"/>
      <c r="QF182" s="10"/>
      <c r="QG182" s="10"/>
      <c r="QH182" s="10"/>
      <c r="QI182" s="10"/>
      <c r="QJ182" s="10"/>
      <c r="QK182" s="10"/>
      <c r="QL182" s="10"/>
      <c r="QM182" s="10"/>
      <c r="QN182" s="10"/>
      <c r="QO182" s="10"/>
      <c r="QP182" s="10"/>
      <c r="QQ182" s="10"/>
      <c r="QR182" s="10"/>
      <c r="QS182" s="10"/>
      <c r="QT182" s="10"/>
      <c r="QU182" s="10"/>
      <c r="QV182" s="10"/>
      <c r="QW182" s="10"/>
      <c r="QX182" s="10"/>
      <c r="QY182" s="10"/>
      <c r="QZ182" s="10"/>
      <c r="RA182" s="10"/>
      <c r="RB182" s="10"/>
      <c r="RC182" s="10"/>
      <c r="RD182" s="10"/>
      <c r="RE182" s="10"/>
      <c r="RF182" s="10"/>
      <c r="RG182" s="10"/>
      <c r="RH182" s="10"/>
      <c r="RI182" s="10"/>
      <c r="RJ182" s="10"/>
      <c r="RK182" s="10"/>
      <c r="RL182" s="10"/>
      <c r="RM182" s="10"/>
      <c r="RN182" s="10"/>
      <c r="RO182" s="10"/>
      <c r="RP182" s="10"/>
      <c r="RQ182" s="10"/>
      <c r="RR182" s="10"/>
      <c r="RS182" s="10"/>
      <c r="RT182" s="10"/>
      <c r="RU182" s="10"/>
      <c r="RV182" s="10"/>
      <c r="RW182" s="10"/>
      <c r="RX182" s="10"/>
      <c r="RY182" s="10"/>
      <c r="RZ182" s="10"/>
      <c r="SA182" s="10"/>
      <c r="SB182" s="10"/>
      <c r="SC182" s="10"/>
      <c r="SD182" s="10"/>
      <c r="SE182" s="10"/>
      <c r="SF182" s="10"/>
      <c r="SG182" s="10"/>
      <c r="SH182" s="10"/>
      <c r="SI182" s="10"/>
      <c r="SJ182" s="10"/>
      <c r="SK182" s="10"/>
      <c r="SL182" s="10"/>
      <c r="SM182" s="10"/>
      <c r="SN182" s="10"/>
      <c r="SO182" s="10"/>
      <c r="SP182" s="10"/>
      <c r="SQ182" s="10"/>
      <c r="SR182" s="10"/>
      <c r="SS182" s="10"/>
      <c r="ST182" s="10"/>
      <c r="SU182" s="10"/>
      <c r="SV182" s="10"/>
      <c r="SW182" s="10"/>
      <c r="SX182" s="10"/>
      <c r="SY182" s="10"/>
      <c r="SZ182" s="10"/>
      <c r="TA182" s="10"/>
      <c r="TB182" s="10"/>
      <c r="TC182" s="10"/>
      <c r="TD182" s="10"/>
      <c r="TE182" s="10"/>
      <c r="TF182" s="10"/>
      <c r="TG182" s="10"/>
      <c r="TH182" s="10"/>
      <c r="TI182" s="10"/>
      <c r="TJ182" s="10"/>
      <c r="TK182" s="10"/>
      <c r="TL182" s="10"/>
      <c r="TM182" s="10"/>
      <c r="TN182" s="10"/>
      <c r="TO182" s="10"/>
      <c r="TP182" s="10"/>
      <c r="TQ182" s="10"/>
      <c r="TR182" s="10"/>
      <c r="TS182" s="10"/>
      <c r="TT182" s="10"/>
      <c r="TU182" s="10"/>
      <c r="TV182" s="10"/>
      <c r="TW182" s="10"/>
      <c r="TX182" s="10"/>
      <c r="TY182" s="10"/>
      <c r="TZ182" s="10"/>
      <c r="UA182" s="10"/>
      <c r="UB182" s="10"/>
      <c r="UC182" s="10"/>
      <c r="UD182" s="10"/>
      <c r="UE182" s="10"/>
      <c r="UF182" s="10"/>
      <c r="UG182" s="10"/>
      <c r="UH182" s="10"/>
      <c r="UI182" s="10"/>
      <c r="UJ182" s="10"/>
      <c r="UK182" s="10"/>
      <c r="UL182" s="10"/>
      <c r="UM182" s="10"/>
      <c r="UN182" s="10"/>
      <c r="UO182" s="10"/>
      <c r="UP182" s="10"/>
      <c r="UQ182" s="10"/>
      <c r="UR182" s="10"/>
      <c r="US182" s="10"/>
      <c r="UT182" s="10"/>
      <c r="UU182" s="10"/>
      <c r="UV182" s="10"/>
      <c r="UW182" s="10"/>
      <c r="UX182" s="10"/>
      <c r="UY182" s="10"/>
      <c r="UZ182" s="10"/>
      <c r="VA182" s="10"/>
      <c r="VB182" s="10"/>
      <c r="VC182" s="10"/>
      <c r="VD182" s="10"/>
      <c r="VE182" s="10"/>
      <c r="VF182" s="10"/>
      <c r="VG182" s="10"/>
      <c r="VH182" s="10"/>
      <c r="VI182" s="10"/>
      <c r="VJ182" s="10"/>
      <c r="VK182" s="10"/>
      <c r="VL182" s="10"/>
      <c r="VM182" s="10"/>
      <c r="VN182" s="10"/>
      <c r="VO182" s="10"/>
      <c r="VP182" s="10"/>
      <c r="VQ182" s="10"/>
      <c r="VR182" s="10"/>
      <c r="VS182" s="10"/>
      <c r="VT182" s="10"/>
      <c r="VU182" s="10"/>
      <c r="VV182" s="10"/>
      <c r="VW182" s="10"/>
      <c r="VX182" s="10"/>
      <c r="VY182" s="10"/>
      <c r="VZ182" s="10"/>
      <c r="WA182" s="10"/>
      <c r="WB182" s="10"/>
      <c r="WC182" s="10"/>
      <c r="WD182" s="10"/>
      <c r="WE182" s="10"/>
      <c r="WF182" s="10"/>
      <c r="WG182" s="10"/>
      <c r="WH182" s="10"/>
      <c r="WI182" s="10"/>
      <c r="WJ182" s="10"/>
      <c r="WK182" s="10"/>
      <c r="WL182" s="10"/>
      <c r="WM182" s="10"/>
      <c r="WN182" s="10"/>
      <c r="WO182" s="10"/>
      <c r="WP182" s="10"/>
      <c r="WQ182" s="10"/>
      <c r="WR182" s="10"/>
      <c r="WS182" s="10"/>
      <c r="WT182" s="10"/>
      <c r="WU182" s="10"/>
      <c r="WV182" s="10"/>
      <c r="WW182" s="10"/>
      <c r="WX182" s="10"/>
      <c r="WY182" s="10"/>
      <c r="WZ182" s="10"/>
      <c r="XA182" s="10"/>
      <c r="XB182" s="10"/>
      <c r="XC182" s="10"/>
      <c r="XD182" s="10"/>
      <c r="XE182" s="10"/>
      <c r="XF182" s="10"/>
      <c r="XG182" s="10"/>
      <c r="XH182" s="10"/>
      <c r="XI182" s="10"/>
      <c r="XJ182" s="10"/>
      <c r="XK182" s="10"/>
      <c r="XL182" s="10"/>
      <c r="XM182" s="10"/>
      <c r="XN182" s="10"/>
      <c r="XO182" s="10"/>
      <c r="XP182" s="10"/>
      <c r="XQ182" s="10"/>
      <c r="XR182" s="10"/>
      <c r="XS182" s="10"/>
      <c r="XT182" s="10"/>
      <c r="XU182" s="10"/>
      <c r="XV182" s="10"/>
      <c r="XW182" s="10"/>
      <c r="XX182" s="10"/>
      <c r="XY182" s="10"/>
      <c r="XZ182" s="10"/>
      <c r="YA182" s="10"/>
      <c r="YB182" s="10"/>
      <c r="YC182" s="10"/>
      <c r="YD182" s="10"/>
      <c r="YE182" s="10"/>
      <c r="YF182" s="10"/>
      <c r="YG182" s="10"/>
      <c r="YH182" s="10"/>
      <c r="YI182" s="10"/>
      <c r="YJ182" s="10"/>
      <c r="YK182" s="10"/>
      <c r="YL182" s="10"/>
      <c r="YM182" s="10"/>
      <c r="YN182" s="10"/>
      <c r="YO182" s="10"/>
      <c r="YP182" s="10"/>
      <c r="YQ182" s="10"/>
      <c r="YR182" s="10"/>
      <c r="YS182" s="10"/>
      <c r="YT182" s="10"/>
      <c r="YU182" s="10"/>
      <c r="YV182" s="10"/>
      <c r="YW182" s="10"/>
      <c r="YX182" s="10"/>
      <c r="YY182" s="10"/>
      <c r="YZ182" s="10"/>
      <c r="ZA182" s="10"/>
      <c r="ZB182" s="10"/>
      <c r="ZC182" s="10"/>
      <c r="ZD182" s="10"/>
      <c r="ZE182" s="10"/>
      <c r="ZF182" s="10"/>
      <c r="ZG182" s="10"/>
      <c r="ZH182" s="10"/>
      <c r="ZI182" s="10"/>
      <c r="ZJ182" s="10"/>
      <c r="ZK182" s="10"/>
      <c r="ZL182" s="10"/>
      <c r="ZM182" s="10"/>
      <c r="ZN182" s="10"/>
      <c r="ZO182" s="10"/>
      <c r="ZP182" s="10"/>
      <c r="ZQ182" s="10"/>
      <c r="ZR182" s="10"/>
      <c r="ZS182" s="10"/>
      <c r="ZT182" s="10"/>
      <c r="ZU182" s="10"/>
      <c r="ZV182" s="10"/>
      <c r="ZW182" s="10"/>
      <c r="ZX182" s="10"/>
      <c r="ZY182" s="10"/>
      <c r="ZZ182" s="10"/>
      <c r="AAA182" s="10"/>
      <c r="AAB182" s="10"/>
      <c r="AAC182" s="10"/>
      <c r="AAD182" s="10"/>
      <c r="AAE182" s="10"/>
      <c r="AAF182" s="10"/>
      <c r="AAG182" s="10"/>
      <c r="AAH182" s="10"/>
      <c r="AAI182" s="10"/>
      <c r="AAJ182" s="10"/>
      <c r="AAK182" s="10"/>
      <c r="AAL182" s="10"/>
      <c r="AAM182" s="10"/>
      <c r="AAN182" s="10"/>
      <c r="AAO182" s="10"/>
      <c r="AAP182" s="10"/>
      <c r="AAQ182" s="10"/>
      <c r="AAR182" s="10"/>
      <c r="AAS182" s="10"/>
      <c r="AAT182" s="10"/>
      <c r="AAU182" s="10"/>
      <c r="AAV182" s="10"/>
      <c r="AAW182" s="10"/>
      <c r="AAX182" s="10"/>
      <c r="AAY182" s="10"/>
      <c r="AAZ182" s="10"/>
      <c r="ABA182" s="10"/>
      <c r="ABB182" s="10"/>
      <c r="ABC182" s="10"/>
      <c r="ABD182" s="10"/>
      <c r="ABE182" s="10"/>
      <c r="ABF182" s="10"/>
      <c r="ABG182" s="10"/>
      <c r="ABH182" s="10"/>
      <c r="ABI182" s="10"/>
      <c r="ABJ182" s="10"/>
      <c r="ABK182" s="10"/>
      <c r="ABL182" s="10"/>
      <c r="ABM182" s="10"/>
      <c r="ABN182" s="10"/>
      <c r="ABO182" s="10"/>
      <c r="ABP182" s="10"/>
      <c r="ABQ182" s="10"/>
      <c r="ABR182" s="10"/>
      <c r="ABS182" s="10"/>
      <c r="ABT182" s="10"/>
      <c r="ABU182" s="10"/>
      <c r="ABV182" s="10"/>
      <c r="ABW182" s="10"/>
      <c r="ABX182" s="10"/>
      <c r="ABY182" s="10"/>
      <c r="ABZ182" s="10"/>
      <c r="ACA182" s="10"/>
      <c r="ACB182" s="10"/>
      <c r="ACC182" s="10"/>
      <c r="ACD182" s="10"/>
      <c r="ACE182" s="10"/>
      <c r="ACF182" s="10"/>
      <c r="ACG182" s="10"/>
      <c r="ACH182" s="10"/>
      <c r="ACI182" s="10"/>
      <c r="ACJ182" s="10"/>
      <c r="ACK182" s="10"/>
      <c r="ACL182" s="10"/>
      <c r="ACM182" s="10"/>
      <c r="ACN182" s="10"/>
      <c r="ACO182" s="10"/>
      <c r="ACP182" s="10"/>
      <c r="ACQ182" s="10"/>
      <c r="ACR182" s="10"/>
      <c r="ACS182" s="10"/>
      <c r="ACT182" s="10"/>
      <c r="ACU182" s="10"/>
      <c r="ACV182" s="10"/>
      <c r="ACW182" s="10"/>
      <c r="ACX182" s="10"/>
      <c r="ACY182" s="10"/>
      <c r="ACZ182" s="10"/>
      <c r="ADA182" s="10"/>
      <c r="ADB182" s="10"/>
      <c r="ADC182" s="10"/>
      <c r="ADD182" s="10"/>
      <c r="ADE182" s="10"/>
      <c r="ADF182" s="10"/>
      <c r="ADG182" s="10"/>
      <c r="ADH182" s="10"/>
      <c r="ADI182" s="10"/>
      <c r="ADJ182" s="10"/>
      <c r="ADK182" s="10"/>
      <c r="ADL182" s="10"/>
      <c r="ADM182" s="10"/>
      <c r="ADN182" s="10"/>
      <c r="ADO182" s="10"/>
      <c r="ADP182" s="10"/>
      <c r="ADQ182" s="10"/>
      <c r="ADR182" s="10"/>
      <c r="ADS182" s="10"/>
      <c r="ADT182" s="10"/>
      <c r="ADU182" s="10"/>
      <c r="ADV182" s="10"/>
      <c r="ADW182" s="10"/>
      <c r="ADX182" s="10"/>
      <c r="ADY182" s="10"/>
      <c r="ADZ182" s="10"/>
      <c r="AEA182" s="10"/>
      <c r="AEB182" s="10"/>
      <c r="AEC182" s="10"/>
      <c r="AED182" s="10"/>
      <c r="AEE182" s="10"/>
      <c r="AEF182" s="10"/>
      <c r="AEG182" s="10"/>
      <c r="AEH182" s="10"/>
      <c r="AEI182" s="10"/>
      <c r="AEJ182" s="10"/>
      <c r="AEK182" s="10"/>
      <c r="AEL182" s="10"/>
      <c r="AEM182" s="10"/>
      <c r="AEN182" s="10"/>
      <c r="AEO182" s="10"/>
      <c r="AEP182" s="10"/>
      <c r="AEQ182" s="10"/>
      <c r="AER182" s="10"/>
      <c r="AES182" s="10"/>
      <c r="AET182" s="10"/>
      <c r="AEU182" s="10"/>
      <c r="AEV182" s="10"/>
      <c r="AEW182" s="10"/>
      <c r="AEX182" s="10"/>
      <c r="AEY182" s="10"/>
      <c r="AEZ182" s="10"/>
      <c r="AFA182" s="10"/>
      <c r="AFB182" s="10"/>
      <c r="AFC182" s="10"/>
      <c r="AFD182" s="10"/>
      <c r="AFE182" s="10"/>
      <c r="AFF182" s="10"/>
      <c r="AFG182" s="10"/>
      <c r="AFH182" s="10"/>
      <c r="AFI182" s="10"/>
      <c r="AFJ182" s="10"/>
      <c r="AFK182" s="10"/>
      <c r="AFL182" s="10"/>
      <c r="AFM182" s="10"/>
      <c r="AFN182" s="10"/>
      <c r="AFO182" s="10"/>
      <c r="AFP182" s="10"/>
      <c r="AFQ182" s="10"/>
      <c r="AFR182" s="10"/>
      <c r="AFS182" s="10"/>
      <c r="AFT182" s="10"/>
      <c r="AFU182" s="10"/>
      <c r="AFV182" s="10"/>
      <c r="AFW182" s="10"/>
      <c r="AFX182" s="10"/>
      <c r="AFY182" s="10"/>
      <c r="AFZ182" s="10"/>
      <c r="AGA182" s="10"/>
      <c r="AGB182" s="10"/>
      <c r="AGC182" s="10"/>
      <c r="AGD182" s="10"/>
      <c r="AGE182" s="10"/>
      <c r="AGF182" s="10"/>
      <c r="AGG182" s="10"/>
      <c r="AGH182" s="10"/>
      <c r="AGI182" s="10"/>
      <c r="AGJ182" s="10"/>
      <c r="AGK182" s="10"/>
      <c r="AGL182" s="10"/>
      <c r="AGM182" s="10"/>
      <c r="AGN182" s="10"/>
      <c r="AGO182" s="10"/>
      <c r="AGP182" s="10"/>
      <c r="AGQ182" s="10"/>
      <c r="AGR182" s="10"/>
      <c r="AGS182" s="10"/>
      <c r="AGT182" s="10"/>
      <c r="AGU182" s="10"/>
      <c r="AGV182" s="10"/>
      <c r="AGW182" s="10"/>
      <c r="AGX182" s="10"/>
      <c r="AGY182" s="10"/>
      <c r="AGZ182" s="10"/>
      <c r="AHA182" s="10"/>
      <c r="AHB182" s="10"/>
      <c r="AHC182" s="10"/>
      <c r="AHD182" s="10"/>
      <c r="AHE182" s="10"/>
      <c r="AHF182" s="10"/>
      <c r="AHG182" s="10"/>
      <c r="AHH182" s="10"/>
      <c r="AHI182" s="10"/>
      <c r="AHJ182" s="10"/>
      <c r="AHK182" s="10"/>
      <c r="AHL182" s="10"/>
      <c r="AHM182" s="10"/>
      <c r="AHN182" s="10"/>
      <c r="AHO182" s="10"/>
      <c r="AHP182" s="10"/>
      <c r="AHQ182" s="10"/>
      <c r="AHR182" s="10"/>
      <c r="AHS182" s="10"/>
      <c r="AHT182" s="10"/>
      <c r="AHU182" s="10"/>
      <c r="AHV182" s="10"/>
      <c r="AHW182" s="10"/>
      <c r="AHX182" s="10"/>
      <c r="AHY182" s="10"/>
      <c r="AHZ182" s="10"/>
      <c r="AIA182" s="10"/>
      <c r="AIB182" s="10"/>
      <c r="AIC182" s="10"/>
      <c r="AID182" s="10"/>
      <c r="AIE182" s="10"/>
      <c r="AIF182" s="10"/>
      <c r="AIG182" s="10"/>
      <c r="AIH182" s="10"/>
      <c r="AII182" s="10"/>
      <c r="AIJ182" s="10"/>
      <c r="AIK182" s="10"/>
      <c r="AIL182" s="10"/>
      <c r="AIM182" s="10"/>
      <c r="AIN182" s="10"/>
      <c r="AIO182" s="10"/>
      <c r="AIP182" s="10"/>
      <c r="AIQ182" s="10"/>
      <c r="AIR182" s="10"/>
      <c r="AIS182" s="10"/>
      <c r="AIT182" s="10"/>
      <c r="AIU182" s="10"/>
      <c r="AIV182" s="10"/>
      <c r="AIW182" s="10"/>
      <c r="AIX182" s="10"/>
      <c r="AIY182" s="10"/>
      <c r="AIZ182" s="10"/>
      <c r="AJA182" s="10"/>
      <c r="AJB182" s="10"/>
      <c r="AJC182" s="10"/>
      <c r="AJD182" s="10"/>
      <c r="AJE182" s="10"/>
      <c r="AJF182" s="10"/>
      <c r="AJG182" s="10"/>
      <c r="AJH182" s="10"/>
      <c r="AJI182" s="10"/>
      <c r="AJJ182" s="10"/>
      <c r="AJK182" s="10"/>
      <c r="AJL182" s="10"/>
      <c r="AJM182" s="10"/>
      <c r="AJN182" s="10"/>
      <c r="AJO182" s="10"/>
      <c r="AJP182" s="10"/>
      <c r="AJQ182" s="10"/>
      <c r="AJR182" s="10"/>
      <c r="AJS182" s="10"/>
      <c r="AJT182" s="10"/>
      <c r="AJU182" s="10"/>
      <c r="AJV182" s="10"/>
      <c r="AJW182" s="10"/>
      <c r="AJX182" s="10"/>
      <c r="AJY182" s="10"/>
      <c r="AJZ182" s="10"/>
      <c r="AKA182" s="10"/>
      <c r="AKB182" s="10"/>
      <c r="AKC182" s="10"/>
      <c r="AKD182" s="10"/>
      <c r="AKE182" s="10"/>
      <c r="AKF182" s="10"/>
      <c r="AKG182" s="10"/>
      <c r="AKH182" s="10"/>
      <c r="AKI182" s="10"/>
      <c r="AKJ182" s="10"/>
      <c r="AKK182" s="10"/>
      <c r="AKL182" s="10"/>
      <c r="AKM182" s="10"/>
      <c r="AKN182" s="10"/>
      <c r="AKO182" s="10"/>
      <c r="AKP182" s="10"/>
      <c r="AKQ182" s="10"/>
      <c r="AKR182" s="10"/>
      <c r="AKS182" s="10"/>
      <c r="AKT182" s="10"/>
      <c r="AKU182" s="10"/>
      <c r="AKV182" s="10"/>
      <c r="AKW182" s="10"/>
      <c r="AKX182" s="10"/>
      <c r="AKY182" s="10"/>
      <c r="AKZ182" s="10"/>
      <c r="ALA182" s="10"/>
      <c r="ALB182" s="10"/>
      <c r="ALC182" s="10"/>
      <c r="ALD182" s="10"/>
      <c r="ALE182" s="10"/>
      <c r="ALF182" s="10"/>
      <c r="ALG182" s="10"/>
      <c r="ALH182" s="10"/>
      <c r="ALI182" s="10"/>
      <c r="ALJ182" s="10"/>
      <c r="ALK182" s="10"/>
      <c r="ALL182" s="10"/>
      <c r="ALM182" s="10"/>
      <c r="ALN182" s="10"/>
      <c r="ALO182" s="10"/>
      <c r="ALP182" s="10"/>
      <c r="ALQ182" s="10"/>
      <c r="ALR182" s="10"/>
      <c r="ALS182" s="10"/>
      <c r="ALT182" s="10"/>
      <c r="ALU182" s="10"/>
      <c r="ALV182" s="10"/>
      <c r="ALW182" s="10"/>
      <c r="ALX182" s="10"/>
      <c r="ALY182" s="10"/>
      <c r="ALZ182" s="10"/>
      <c r="AMA182" s="10"/>
      <c r="AMB182" s="10"/>
      <c r="AMC182" s="10"/>
      <c r="AMD182" s="10"/>
      <c r="AME182" s="10"/>
      <c r="AMF182" s="10"/>
      <c r="AMG182" s="10"/>
      <c r="AMH182" s="10"/>
      <c r="AMI182" s="10"/>
      <c r="AMJ182" s="10"/>
      <c r="AMK182" s="10"/>
      <c r="AML182" s="10"/>
      <c r="AMM182" s="10"/>
      <c r="AMN182" s="10"/>
      <c r="AMO182" s="10"/>
      <c r="AMP182" s="10"/>
      <c r="AMQ182" s="10"/>
      <c r="AMR182" s="10"/>
      <c r="AMS182" s="10"/>
      <c r="AMT182" s="10"/>
      <c r="AMU182" s="10"/>
      <c r="AMV182" s="10"/>
      <c r="AMW182" s="10"/>
      <c r="AMX182" s="10"/>
      <c r="AMY182" s="10"/>
      <c r="AMZ182" s="10"/>
      <c r="ANA182" s="10"/>
      <c r="ANB182" s="10"/>
      <c r="ANC182" s="10"/>
      <c r="AND182" s="10"/>
      <c r="ANE182" s="10"/>
      <c r="ANF182" s="10"/>
      <c r="ANG182" s="10"/>
      <c r="ANH182" s="10"/>
      <c r="ANI182" s="10"/>
      <c r="ANJ182" s="10"/>
      <c r="ANK182" s="10"/>
      <c r="ANL182" s="10"/>
      <c r="ANM182" s="10"/>
      <c r="ANN182" s="10"/>
      <c r="ANO182" s="10"/>
      <c r="ANP182" s="10"/>
      <c r="ANQ182" s="10"/>
      <c r="ANR182" s="10"/>
      <c r="ANS182" s="10"/>
      <c r="ANT182" s="10"/>
      <c r="ANU182" s="10"/>
      <c r="ANV182" s="10"/>
      <c r="ANW182" s="10"/>
      <c r="ANX182" s="10"/>
      <c r="ANY182" s="10"/>
      <c r="ANZ182" s="10"/>
      <c r="AOA182" s="10"/>
      <c r="AOB182" s="10"/>
      <c r="AOC182" s="10"/>
      <c r="AOD182" s="10"/>
      <c r="AOE182" s="10"/>
      <c r="AOF182" s="10"/>
      <c r="AOG182" s="10"/>
      <c r="AOH182" s="10"/>
      <c r="AOI182" s="10"/>
      <c r="AOJ182" s="10"/>
      <c r="AOK182" s="10"/>
      <c r="AOL182" s="10"/>
      <c r="AOM182" s="10"/>
      <c r="AON182" s="10"/>
      <c r="AOO182" s="10"/>
      <c r="AOP182" s="10"/>
      <c r="AOQ182" s="10"/>
      <c r="AOR182" s="10"/>
      <c r="AOS182" s="10"/>
      <c r="AOT182" s="10"/>
      <c r="AOU182" s="10"/>
      <c r="AOV182" s="10"/>
      <c r="AOW182" s="10"/>
      <c r="AOX182" s="10"/>
      <c r="AOY182" s="10"/>
      <c r="AOZ182" s="10"/>
      <c r="APA182" s="10"/>
      <c r="APB182" s="10"/>
      <c r="APC182" s="10"/>
      <c r="APD182" s="10"/>
      <c r="APE182" s="10"/>
      <c r="APF182" s="10"/>
      <c r="APG182" s="10"/>
      <c r="APH182" s="10"/>
      <c r="API182" s="10"/>
      <c r="APJ182" s="10"/>
      <c r="APK182" s="10"/>
      <c r="APL182" s="10"/>
      <c r="APM182" s="10"/>
      <c r="APN182" s="10"/>
      <c r="APO182" s="10"/>
      <c r="APP182" s="10"/>
      <c r="APQ182" s="10"/>
      <c r="APR182" s="10"/>
      <c r="APS182" s="10"/>
      <c r="APT182" s="10"/>
      <c r="APU182" s="10"/>
      <c r="APV182" s="10"/>
      <c r="APW182" s="10"/>
      <c r="APX182" s="10"/>
      <c r="APY182" s="10"/>
      <c r="APZ182" s="10"/>
      <c r="AQA182" s="10"/>
      <c r="AQB182" s="10"/>
      <c r="AQC182" s="10"/>
      <c r="AQD182" s="10"/>
      <c r="AQE182" s="10"/>
      <c r="AQF182" s="10"/>
      <c r="AQG182" s="10"/>
      <c r="AQH182" s="10"/>
      <c r="AQI182" s="10"/>
      <c r="AQJ182" s="10"/>
      <c r="AQK182" s="10"/>
      <c r="AQL182" s="10"/>
      <c r="AQM182" s="10"/>
      <c r="AQN182" s="10"/>
      <c r="AQO182" s="10"/>
      <c r="AQP182" s="10"/>
      <c r="AQQ182" s="10"/>
      <c r="AQR182" s="10"/>
      <c r="AQS182" s="10"/>
      <c r="AQT182" s="10"/>
      <c r="AQU182" s="10"/>
      <c r="AQV182" s="10"/>
      <c r="AQW182" s="10"/>
      <c r="AQX182" s="10"/>
      <c r="AQY182" s="10"/>
      <c r="AQZ182" s="10"/>
      <c r="ARA182" s="10"/>
      <c r="ARB182" s="10"/>
      <c r="ARC182" s="10"/>
      <c r="ARD182" s="10"/>
      <c r="ARE182" s="10"/>
      <c r="ARF182" s="10"/>
      <c r="ARG182" s="10"/>
      <c r="ARH182" s="10"/>
      <c r="ARI182" s="10"/>
      <c r="ARJ182" s="10"/>
      <c r="ARK182" s="10"/>
      <c r="ARL182" s="10"/>
      <c r="ARM182" s="10"/>
      <c r="ARN182" s="10"/>
      <c r="ARO182" s="10"/>
      <c r="ARP182" s="10"/>
      <c r="ARQ182" s="10"/>
      <c r="ARR182" s="10"/>
      <c r="ARS182" s="10"/>
      <c r="ART182" s="10"/>
      <c r="ARU182" s="10"/>
      <c r="ARV182" s="10"/>
      <c r="ARW182" s="10"/>
      <c r="ARX182" s="10"/>
      <c r="ARY182" s="10"/>
      <c r="ARZ182" s="10"/>
      <c r="ASA182" s="10"/>
      <c r="ASB182" s="10"/>
      <c r="ASC182" s="10"/>
      <c r="ASD182" s="10"/>
      <c r="ASE182" s="10"/>
      <c r="ASF182" s="10"/>
      <c r="ASG182" s="10"/>
      <c r="ASH182" s="10"/>
      <c r="ASI182" s="10"/>
      <c r="ASJ182" s="10"/>
      <c r="ASK182" s="10"/>
      <c r="ASL182" s="10"/>
      <c r="ASM182" s="10"/>
      <c r="ASN182" s="10"/>
      <c r="ASO182" s="10"/>
      <c r="ASP182" s="10"/>
      <c r="ASQ182" s="10"/>
      <c r="ASR182" s="10"/>
      <c r="ASS182" s="10"/>
      <c r="AST182" s="10"/>
      <c r="ASU182" s="10"/>
      <c r="ASV182" s="10"/>
      <c r="ASW182" s="10"/>
      <c r="ASX182" s="10"/>
      <c r="ASY182" s="10"/>
      <c r="ASZ182" s="10"/>
      <c r="ATA182" s="10"/>
      <c r="ATB182" s="10"/>
      <c r="ATC182" s="10"/>
      <c r="ATD182" s="10"/>
      <c r="ATE182" s="10"/>
      <c r="ATF182" s="10"/>
      <c r="ATG182" s="10"/>
      <c r="ATH182" s="10"/>
      <c r="ATI182" s="10"/>
      <c r="ATJ182" s="10"/>
      <c r="ATK182" s="10"/>
      <c r="ATL182" s="10"/>
      <c r="ATM182" s="10"/>
      <c r="ATN182" s="10"/>
      <c r="ATO182" s="10"/>
      <c r="ATP182" s="10"/>
      <c r="ATQ182" s="10"/>
      <c r="ATR182" s="10"/>
      <c r="ATS182" s="10"/>
      <c r="ATT182" s="10"/>
      <c r="ATU182" s="10"/>
      <c r="ATV182" s="10"/>
      <c r="ATW182" s="10"/>
      <c r="ATX182" s="10"/>
      <c r="ATY182" s="10"/>
      <c r="ATZ182" s="10"/>
      <c r="AUA182" s="10"/>
      <c r="AUB182" s="10"/>
      <c r="AUC182" s="10"/>
      <c r="AUD182" s="10"/>
      <c r="AUE182" s="10"/>
      <c r="AUF182" s="10"/>
      <c r="AUG182" s="10"/>
      <c r="AUH182" s="10"/>
      <c r="AUI182" s="10"/>
      <c r="AUJ182" s="10"/>
      <c r="AUK182" s="10"/>
      <c r="AUL182" s="10"/>
      <c r="AUM182" s="10"/>
      <c r="AUN182" s="10"/>
      <c r="AUO182" s="10"/>
      <c r="AUP182" s="10"/>
      <c r="AUQ182" s="10"/>
      <c r="AUR182" s="10"/>
      <c r="AUS182" s="10"/>
      <c r="AUT182" s="10"/>
      <c r="AUU182" s="10"/>
      <c r="AUV182" s="10"/>
      <c r="AUW182" s="10"/>
      <c r="AUX182" s="10"/>
      <c r="AUY182" s="10"/>
      <c r="AUZ182" s="10"/>
      <c r="AVA182" s="10"/>
      <c r="AVB182" s="10"/>
      <c r="AVC182" s="10"/>
      <c r="AVD182" s="10"/>
      <c r="AVE182" s="10"/>
      <c r="AVF182" s="10"/>
      <c r="AVG182" s="10"/>
      <c r="AVH182" s="10"/>
      <c r="AVI182" s="10"/>
      <c r="AVJ182" s="10"/>
      <c r="AVK182" s="10"/>
      <c r="AVL182" s="10"/>
      <c r="AVM182" s="10"/>
      <c r="AVN182" s="10"/>
      <c r="AVO182" s="10"/>
      <c r="AVP182" s="10"/>
      <c r="AVQ182" s="10"/>
      <c r="AVR182" s="10"/>
      <c r="AVS182" s="10"/>
      <c r="AVT182" s="10"/>
      <c r="AVU182" s="10"/>
      <c r="AVV182" s="10"/>
      <c r="AVW182" s="10"/>
      <c r="AVX182" s="10"/>
      <c r="AVY182" s="10"/>
      <c r="AVZ182" s="10"/>
      <c r="AWA182" s="10"/>
      <c r="AWB182" s="10"/>
      <c r="AWC182" s="10"/>
      <c r="AWD182" s="10"/>
      <c r="AWE182" s="10"/>
      <c r="AWF182" s="10"/>
      <c r="AWG182" s="10"/>
      <c r="AWH182" s="10"/>
      <c r="AWI182" s="10"/>
      <c r="AWJ182" s="10"/>
      <c r="AWK182" s="10"/>
      <c r="AWL182" s="10"/>
      <c r="AWM182" s="10"/>
      <c r="AWN182" s="10"/>
      <c r="AWO182" s="10"/>
      <c r="AWP182" s="10"/>
      <c r="AWQ182" s="10"/>
      <c r="AWR182" s="10"/>
      <c r="AWS182" s="10"/>
      <c r="AWT182" s="10"/>
      <c r="AWU182" s="10"/>
      <c r="AWV182" s="10"/>
      <c r="AWW182" s="10"/>
      <c r="AWX182" s="10"/>
      <c r="AWY182" s="10"/>
      <c r="AWZ182" s="10"/>
      <c r="AXA182" s="10"/>
      <c r="AXB182" s="10"/>
      <c r="AXC182" s="10"/>
      <c r="AXD182" s="10"/>
      <c r="AXE182" s="10"/>
      <c r="AXF182" s="10"/>
      <c r="AXG182" s="10"/>
      <c r="AXH182" s="10"/>
      <c r="AXI182" s="10"/>
      <c r="AXJ182" s="10"/>
      <c r="AXK182" s="10"/>
      <c r="AXL182" s="10"/>
      <c r="AXM182" s="10"/>
      <c r="AXN182" s="10"/>
      <c r="AXO182" s="10"/>
      <c r="AXP182" s="10"/>
      <c r="AXQ182" s="10"/>
      <c r="AXR182" s="10"/>
      <c r="AXS182" s="10"/>
      <c r="AXT182" s="10"/>
      <c r="AXU182" s="10"/>
      <c r="AXV182" s="10"/>
      <c r="AXW182" s="10"/>
      <c r="AXX182" s="10"/>
      <c r="AXY182" s="10"/>
      <c r="AXZ182" s="10"/>
      <c r="AYA182" s="10"/>
      <c r="AYB182" s="10"/>
      <c r="AYC182" s="10"/>
      <c r="AYD182" s="10"/>
      <c r="AYE182" s="10"/>
      <c r="AYF182" s="10"/>
      <c r="AYG182" s="10"/>
      <c r="AYH182" s="10"/>
      <c r="AYI182" s="10"/>
      <c r="AYJ182" s="10"/>
      <c r="AYK182" s="10"/>
      <c r="AYL182" s="10"/>
      <c r="AYM182" s="10"/>
      <c r="AYN182" s="10"/>
      <c r="AYO182" s="10"/>
      <c r="AYP182" s="10"/>
      <c r="AYQ182" s="10"/>
      <c r="AYR182" s="10"/>
      <c r="AYS182" s="10"/>
      <c r="AYT182" s="10"/>
      <c r="AYU182" s="10"/>
      <c r="AYV182" s="10"/>
      <c r="AYW182" s="10"/>
      <c r="AYX182" s="10"/>
      <c r="AYY182" s="10"/>
      <c r="AYZ182" s="10"/>
      <c r="AZA182" s="10"/>
      <c r="AZB182" s="10"/>
      <c r="AZC182" s="10"/>
      <c r="AZD182" s="10"/>
      <c r="AZE182" s="10"/>
      <c r="AZF182" s="10"/>
      <c r="AZG182" s="10"/>
      <c r="AZH182" s="10"/>
      <c r="AZI182" s="10"/>
      <c r="AZJ182" s="10"/>
      <c r="AZK182" s="10"/>
      <c r="AZL182" s="10"/>
      <c r="AZM182" s="10"/>
      <c r="AZN182" s="10"/>
      <c r="AZO182" s="10"/>
      <c r="AZP182" s="10"/>
      <c r="AZQ182" s="10"/>
      <c r="AZR182" s="10"/>
      <c r="AZS182" s="10"/>
      <c r="AZT182" s="10"/>
      <c r="AZU182" s="10"/>
      <c r="AZV182" s="10"/>
      <c r="AZW182" s="10"/>
      <c r="AZX182" s="10"/>
      <c r="AZY182" s="10"/>
      <c r="AZZ182" s="10"/>
      <c r="BAA182" s="10"/>
      <c r="BAB182" s="10"/>
      <c r="BAC182" s="10"/>
      <c r="BAD182" s="10"/>
      <c r="BAE182" s="10"/>
      <c r="BAF182" s="10"/>
      <c r="BAG182" s="10"/>
      <c r="BAH182" s="10"/>
      <c r="BAI182" s="10"/>
      <c r="BAJ182" s="10"/>
      <c r="BAK182" s="10"/>
      <c r="BAL182" s="10"/>
      <c r="BAM182" s="10"/>
      <c r="BAN182" s="10"/>
      <c r="BAO182" s="10"/>
      <c r="BAP182" s="10"/>
      <c r="BAQ182" s="10"/>
      <c r="BAR182" s="10"/>
      <c r="BAS182" s="10"/>
      <c r="BAT182" s="10"/>
      <c r="BAU182" s="10"/>
      <c r="BAV182" s="10"/>
      <c r="BAW182" s="10"/>
      <c r="BAX182" s="10"/>
      <c r="BAY182" s="10"/>
      <c r="BAZ182" s="10"/>
      <c r="BBA182" s="10"/>
      <c r="BBB182" s="10"/>
      <c r="BBC182" s="10"/>
      <c r="BBD182" s="10"/>
      <c r="BBE182" s="10"/>
      <c r="BBF182" s="10"/>
      <c r="BBG182" s="10"/>
      <c r="BBH182" s="10"/>
      <c r="BBI182" s="10"/>
      <c r="BBJ182" s="10"/>
      <c r="BBK182" s="10"/>
      <c r="BBL182" s="10"/>
      <c r="BBM182" s="10"/>
      <c r="BBN182" s="10"/>
      <c r="BBO182" s="10"/>
      <c r="BBP182" s="10"/>
      <c r="BBQ182" s="10"/>
      <c r="BBR182" s="10"/>
      <c r="BBS182" s="10"/>
      <c r="BBT182" s="10"/>
      <c r="BBU182" s="10"/>
      <c r="BBV182" s="10"/>
      <c r="BBW182" s="10"/>
      <c r="BBX182" s="10"/>
      <c r="BBY182" s="10"/>
      <c r="BBZ182" s="10"/>
      <c r="BCA182" s="10"/>
      <c r="BCB182" s="10"/>
      <c r="BCC182" s="10"/>
      <c r="BCD182" s="10"/>
      <c r="BCE182" s="10"/>
      <c r="BCF182" s="10"/>
      <c r="BCG182" s="10"/>
      <c r="BCH182" s="10"/>
      <c r="BCI182" s="10"/>
      <c r="BCJ182" s="10"/>
      <c r="BCK182" s="10"/>
      <c r="BCL182" s="10"/>
      <c r="BCM182" s="10"/>
      <c r="BCN182" s="10"/>
      <c r="BCO182" s="10"/>
      <c r="BCP182" s="10"/>
      <c r="BCQ182" s="10"/>
      <c r="BCR182" s="10"/>
      <c r="BCS182" s="10"/>
      <c r="BCT182" s="10"/>
      <c r="BCU182" s="10"/>
      <c r="BCV182" s="10"/>
      <c r="BCW182" s="10"/>
      <c r="BCX182" s="10"/>
      <c r="BCY182" s="10"/>
      <c r="BCZ182" s="10"/>
      <c r="BDA182" s="10"/>
      <c r="BDB182" s="10"/>
      <c r="BDC182" s="10"/>
      <c r="BDD182" s="10"/>
      <c r="BDE182" s="10"/>
      <c r="BDF182" s="10"/>
      <c r="BDG182" s="10"/>
      <c r="BDH182" s="10"/>
      <c r="BDI182" s="10"/>
      <c r="BDJ182" s="10"/>
      <c r="BDK182" s="10"/>
      <c r="BDL182" s="10"/>
      <c r="BDM182" s="10"/>
      <c r="BDN182" s="10"/>
      <c r="BDO182" s="10"/>
      <c r="BDP182" s="10"/>
      <c r="BDQ182" s="10"/>
      <c r="BDR182" s="10"/>
      <c r="BDS182" s="10"/>
      <c r="BDT182" s="10"/>
      <c r="BDU182" s="10"/>
      <c r="BDV182" s="10"/>
      <c r="BDW182" s="10"/>
      <c r="BDX182" s="10"/>
      <c r="BDY182" s="10"/>
      <c r="BDZ182" s="10"/>
      <c r="BEA182" s="10"/>
      <c r="BEB182" s="10"/>
      <c r="BEC182" s="10"/>
      <c r="BED182" s="10"/>
      <c r="BEE182" s="10"/>
      <c r="BEF182" s="10"/>
      <c r="BEG182" s="10"/>
      <c r="BEH182" s="10"/>
      <c r="BEI182" s="10"/>
      <c r="BEJ182" s="10"/>
      <c r="BEK182" s="10"/>
      <c r="BEL182" s="10"/>
      <c r="BEM182" s="10"/>
      <c r="BEN182" s="10"/>
      <c r="BEO182" s="10"/>
      <c r="BEP182" s="10"/>
      <c r="BEQ182" s="10"/>
      <c r="BER182" s="10"/>
      <c r="BES182" s="10"/>
      <c r="BET182" s="10"/>
      <c r="BEU182" s="10"/>
      <c r="BEV182" s="10"/>
      <c r="BEW182" s="10"/>
      <c r="BEX182" s="10"/>
      <c r="BEY182" s="10"/>
      <c r="BEZ182" s="10"/>
      <c r="BFA182" s="10"/>
      <c r="BFB182" s="10"/>
      <c r="BFC182" s="10"/>
      <c r="BFD182" s="10"/>
      <c r="BFE182" s="10"/>
      <c r="BFF182" s="10"/>
      <c r="BFG182" s="10"/>
      <c r="BFH182" s="10"/>
      <c r="BFI182" s="10"/>
      <c r="BFJ182" s="10"/>
      <c r="BFK182" s="10"/>
      <c r="BFL182" s="10"/>
      <c r="BFM182" s="10"/>
      <c r="BFN182" s="10"/>
      <c r="BFO182" s="10"/>
      <c r="BFP182" s="10"/>
      <c r="BFQ182" s="10"/>
      <c r="BFR182" s="10"/>
      <c r="BFS182" s="10"/>
      <c r="BFT182" s="10"/>
      <c r="BFU182" s="10"/>
      <c r="BFV182" s="10"/>
      <c r="BFW182" s="10"/>
      <c r="BFX182" s="10"/>
      <c r="BFY182" s="10"/>
      <c r="BFZ182" s="10"/>
      <c r="BGA182" s="10"/>
      <c r="BGB182" s="10"/>
      <c r="BGC182" s="10"/>
      <c r="BGD182" s="10"/>
      <c r="BGE182" s="10"/>
      <c r="BGF182" s="10"/>
      <c r="BGG182" s="10"/>
      <c r="BGH182" s="10"/>
      <c r="BGI182" s="10"/>
      <c r="BGJ182" s="10"/>
      <c r="BGK182" s="10"/>
      <c r="BGL182" s="10"/>
      <c r="BGM182" s="10"/>
      <c r="BGN182" s="10"/>
      <c r="BGO182" s="10"/>
      <c r="BGP182" s="10"/>
      <c r="BGQ182" s="10"/>
      <c r="BGR182" s="10"/>
      <c r="BGS182" s="10"/>
      <c r="BGT182" s="10"/>
      <c r="BGU182" s="10"/>
      <c r="BGV182" s="10"/>
      <c r="BGW182" s="10"/>
      <c r="BGX182" s="10"/>
      <c r="BGY182" s="10"/>
      <c r="BGZ182" s="10"/>
      <c r="BHA182" s="10"/>
      <c r="BHB182" s="10"/>
      <c r="BHC182" s="10"/>
      <c r="BHD182" s="10"/>
      <c r="BHE182" s="10"/>
      <c r="BHF182" s="10"/>
      <c r="BHG182" s="10"/>
      <c r="BHH182" s="10"/>
      <c r="BHI182" s="10"/>
      <c r="BHJ182" s="10"/>
      <c r="BHK182" s="10"/>
      <c r="BHL182" s="10"/>
      <c r="BHM182" s="10"/>
      <c r="BHN182" s="10"/>
      <c r="BHO182" s="10"/>
      <c r="BHP182" s="10"/>
      <c r="BHQ182" s="10"/>
      <c r="BHR182" s="10"/>
      <c r="BHS182" s="10"/>
      <c r="BHT182" s="10"/>
      <c r="BHU182" s="10"/>
      <c r="BHV182" s="10"/>
      <c r="BHW182" s="10"/>
      <c r="BHX182" s="10"/>
      <c r="BHY182" s="10"/>
      <c r="BHZ182" s="10"/>
      <c r="BIA182" s="10"/>
      <c r="BIB182" s="10"/>
      <c r="BIC182" s="10"/>
    </row>
    <row r="183" spans="1:1589" s="11" customFormat="1" ht="42" customHeight="1">
      <c r="A183" s="192" t="s">
        <v>147</v>
      </c>
      <c r="B183" s="208"/>
      <c r="C183" s="332"/>
      <c r="D183" s="314"/>
      <c r="E183" s="290">
        <v>42736</v>
      </c>
      <c r="F183" s="197">
        <v>43100</v>
      </c>
      <c r="G183" s="93" t="s">
        <v>220</v>
      </c>
      <c r="H183" s="115"/>
      <c r="I183" s="115"/>
      <c r="J183" s="121">
        <v>450000</v>
      </c>
      <c r="K183" s="104"/>
      <c r="L183" s="115"/>
      <c r="M183" s="104"/>
      <c r="N183" s="121">
        <v>450000</v>
      </c>
      <c r="O183" s="115"/>
      <c r="P183" s="115"/>
      <c r="Q183" s="115"/>
      <c r="R183" s="121">
        <v>450000</v>
      </c>
      <c r="S183" s="115"/>
      <c r="U183" s="145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  <c r="KV183" s="10"/>
      <c r="KW183" s="10"/>
      <c r="KX183" s="10"/>
      <c r="KY183" s="10"/>
      <c r="KZ183" s="10"/>
      <c r="LA183" s="10"/>
      <c r="LB183" s="10"/>
      <c r="LC183" s="10"/>
      <c r="LD183" s="10"/>
      <c r="LE183" s="10"/>
      <c r="LF183" s="10"/>
      <c r="LG183" s="10"/>
      <c r="LH183" s="10"/>
      <c r="LI183" s="10"/>
      <c r="LJ183" s="10"/>
      <c r="LK183" s="10"/>
      <c r="LL183" s="10"/>
      <c r="LM183" s="10"/>
      <c r="LN183" s="10"/>
      <c r="LO183" s="10"/>
      <c r="LP183" s="10"/>
      <c r="LQ183" s="10"/>
      <c r="LR183" s="10"/>
      <c r="LS183" s="10"/>
      <c r="LT183" s="10"/>
      <c r="LU183" s="10"/>
      <c r="LV183" s="10"/>
      <c r="LW183" s="10"/>
      <c r="LX183" s="10"/>
      <c r="LY183" s="10"/>
      <c r="LZ183" s="10"/>
      <c r="MA183" s="10"/>
      <c r="MB183" s="10"/>
      <c r="MC183" s="10"/>
      <c r="MD183" s="10"/>
      <c r="ME183" s="10"/>
      <c r="MF183" s="10"/>
      <c r="MG183" s="10"/>
      <c r="MH183" s="10"/>
      <c r="MI183" s="10"/>
      <c r="MJ183" s="10"/>
      <c r="MK183" s="10"/>
      <c r="ML183" s="10"/>
      <c r="MM183" s="10"/>
      <c r="MN183" s="10"/>
      <c r="MO183" s="10"/>
      <c r="MP183" s="10"/>
      <c r="MQ183" s="10"/>
      <c r="MR183" s="10"/>
      <c r="MS183" s="10"/>
      <c r="MT183" s="10"/>
      <c r="MU183" s="10"/>
      <c r="MV183" s="10"/>
      <c r="MW183" s="10"/>
      <c r="MX183" s="10"/>
      <c r="MY183" s="10"/>
      <c r="MZ183" s="10"/>
      <c r="NA183" s="10"/>
      <c r="NB183" s="10"/>
      <c r="NC183" s="10"/>
      <c r="ND183" s="10"/>
      <c r="NE183" s="10"/>
      <c r="NF183" s="10"/>
      <c r="NG183" s="10"/>
      <c r="NH183" s="10"/>
      <c r="NI183" s="10"/>
      <c r="NJ183" s="10"/>
      <c r="NK183" s="10"/>
      <c r="NL183" s="10"/>
      <c r="NM183" s="10"/>
      <c r="NN183" s="10"/>
      <c r="NO183" s="10"/>
      <c r="NP183" s="10"/>
      <c r="NQ183" s="10"/>
      <c r="NR183" s="10"/>
      <c r="NS183" s="10"/>
      <c r="NT183" s="10"/>
      <c r="NU183" s="10"/>
      <c r="NV183" s="10"/>
      <c r="NW183" s="10"/>
      <c r="NX183" s="10"/>
      <c r="NY183" s="10"/>
      <c r="NZ183" s="10"/>
      <c r="OA183" s="10"/>
      <c r="OB183" s="10"/>
      <c r="OC183" s="10"/>
      <c r="OD183" s="10"/>
      <c r="OE183" s="10"/>
      <c r="OF183" s="10"/>
      <c r="OG183" s="10"/>
      <c r="OH183" s="10"/>
      <c r="OI183" s="10"/>
      <c r="OJ183" s="10"/>
      <c r="OK183" s="10"/>
      <c r="OL183" s="10"/>
      <c r="OM183" s="10"/>
      <c r="ON183" s="10"/>
      <c r="OO183" s="10"/>
      <c r="OP183" s="10"/>
      <c r="OQ183" s="10"/>
      <c r="OR183" s="10"/>
      <c r="OS183" s="10"/>
      <c r="OT183" s="10"/>
      <c r="OU183" s="10"/>
      <c r="OV183" s="10"/>
      <c r="OW183" s="10"/>
      <c r="OX183" s="10"/>
      <c r="OY183" s="10"/>
      <c r="OZ183" s="10"/>
      <c r="PA183" s="10"/>
      <c r="PB183" s="10"/>
      <c r="PC183" s="10"/>
      <c r="PD183" s="10"/>
      <c r="PE183" s="10"/>
      <c r="PF183" s="10"/>
      <c r="PG183" s="10"/>
      <c r="PH183" s="10"/>
      <c r="PI183" s="10"/>
      <c r="PJ183" s="10"/>
      <c r="PK183" s="10"/>
      <c r="PL183" s="10"/>
      <c r="PM183" s="10"/>
      <c r="PN183" s="10"/>
      <c r="PO183" s="10"/>
      <c r="PP183" s="10"/>
      <c r="PQ183" s="10"/>
      <c r="PR183" s="10"/>
      <c r="PS183" s="10"/>
      <c r="PT183" s="10"/>
      <c r="PU183" s="10"/>
      <c r="PV183" s="10"/>
      <c r="PW183" s="10"/>
      <c r="PX183" s="10"/>
      <c r="PY183" s="10"/>
      <c r="PZ183" s="10"/>
      <c r="QA183" s="10"/>
      <c r="QB183" s="10"/>
      <c r="QC183" s="10"/>
      <c r="QD183" s="10"/>
      <c r="QE183" s="10"/>
      <c r="QF183" s="10"/>
      <c r="QG183" s="10"/>
      <c r="QH183" s="10"/>
      <c r="QI183" s="10"/>
      <c r="QJ183" s="10"/>
      <c r="QK183" s="10"/>
      <c r="QL183" s="10"/>
      <c r="QM183" s="10"/>
      <c r="QN183" s="10"/>
      <c r="QO183" s="10"/>
      <c r="QP183" s="10"/>
      <c r="QQ183" s="10"/>
      <c r="QR183" s="10"/>
      <c r="QS183" s="10"/>
      <c r="QT183" s="10"/>
      <c r="QU183" s="10"/>
      <c r="QV183" s="10"/>
      <c r="QW183" s="10"/>
      <c r="QX183" s="10"/>
      <c r="QY183" s="10"/>
      <c r="QZ183" s="10"/>
      <c r="RA183" s="10"/>
      <c r="RB183" s="10"/>
      <c r="RC183" s="10"/>
      <c r="RD183" s="10"/>
      <c r="RE183" s="10"/>
      <c r="RF183" s="10"/>
      <c r="RG183" s="10"/>
      <c r="RH183" s="10"/>
      <c r="RI183" s="10"/>
      <c r="RJ183" s="10"/>
      <c r="RK183" s="10"/>
      <c r="RL183" s="10"/>
      <c r="RM183" s="10"/>
      <c r="RN183" s="10"/>
      <c r="RO183" s="10"/>
      <c r="RP183" s="10"/>
      <c r="RQ183" s="10"/>
      <c r="RR183" s="10"/>
      <c r="RS183" s="10"/>
      <c r="RT183" s="10"/>
      <c r="RU183" s="10"/>
      <c r="RV183" s="10"/>
      <c r="RW183" s="10"/>
      <c r="RX183" s="10"/>
      <c r="RY183" s="10"/>
      <c r="RZ183" s="10"/>
      <c r="SA183" s="10"/>
      <c r="SB183" s="10"/>
      <c r="SC183" s="10"/>
      <c r="SD183" s="10"/>
      <c r="SE183" s="10"/>
      <c r="SF183" s="10"/>
      <c r="SG183" s="10"/>
      <c r="SH183" s="10"/>
      <c r="SI183" s="10"/>
      <c r="SJ183" s="10"/>
      <c r="SK183" s="10"/>
      <c r="SL183" s="10"/>
      <c r="SM183" s="10"/>
      <c r="SN183" s="10"/>
      <c r="SO183" s="10"/>
      <c r="SP183" s="10"/>
      <c r="SQ183" s="10"/>
      <c r="SR183" s="10"/>
      <c r="SS183" s="10"/>
      <c r="ST183" s="10"/>
      <c r="SU183" s="10"/>
      <c r="SV183" s="10"/>
      <c r="SW183" s="10"/>
      <c r="SX183" s="10"/>
      <c r="SY183" s="10"/>
      <c r="SZ183" s="10"/>
      <c r="TA183" s="10"/>
      <c r="TB183" s="10"/>
      <c r="TC183" s="10"/>
      <c r="TD183" s="10"/>
      <c r="TE183" s="10"/>
      <c r="TF183" s="10"/>
      <c r="TG183" s="10"/>
      <c r="TH183" s="10"/>
      <c r="TI183" s="10"/>
      <c r="TJ183" s="10"/>
      <c r="TK183" s="10"/>
      <c r="TL183" s="10"/>
      <c r="TM183" s="10"/>
      <c r="TN183" s="10"/>
      <c r="TO183" s="10"/>
      <c r="TP183" s="10"/>
      <c r="TQ183" s="10"/>
      <c r="TR183" s="10"/>
      <c r="TS183" s="10"/>
      <c r="TT183" s="10"/>
      <c r="TU183" s="10"/>
      <c r="TV183" s="10"/>
      <c r="TW183" s="10"/>
      <c r="TX183" s="10"/>
      <c r="TY183" s="10"/>
      <c r="TZ183" s="10"/>
      <c r="UA183" s="10"/>
      <c r="UB183" s="10"/>
      <c r="UC183" s="10"/>
      <c r="UD183" s="10"/>
      <c r="UE183" s="10"/>
      <c r="UF183" s="10"/>
      <c r="UG183" s="10"/>
      <c r="UH183" s="10"/>
      <c r="UI183" s="10"/>
      <c r="UJ183" s="10"/>
      <c r="UK183" s="10"/>
      <c r="UL183" s="10"/>
      <c r="UM183" s="10"/>
      <c r="UN183" s="10"/>
      <c r="UO183" s="10"/>
      <c r="UP183" s="10"/>
      <c r="UQ183" s="10"/>
      <c r="UR183" s="10"/>
      <c r="US183" s="10"/>
      <c r="UT183" s="10"/>
      <c r="UU183" s="10"/>
      <c r="UV183" s="10"/>
      <c r="UW183" s="10"/>
      <c r="UX183" s="10"/>
      <c r="UY183" s="10"/>
      <c r="UZ183" s="10"/>
      <c r="VA183" s="10"/>
      <c r="VB183" s="10"/>
      <c r="VC183" s="10"/>
      <c r="VD183" s="10"/>
      <c r="VE183" s="10"/>
      <c r="VF183" s="10"/>
      <c r="VG183" s="10"/>
      <c r="VH183" s="10"/>
      <c r="VI183" s="10"/>
      <c r="VJ183" s="10"/>
      <c r="VK183" s="10"/>
      <c r="VL183" s="10"/>
      <c r="VM183" s="10"/>
      <c r="VN183" s="10"/>
      <c r="VO183" s="10"/>
      <c r="VP183" s="10"/>
      <c r="VQ183" s="10"/>
      <c r="VR183" s="10"/>
      <c r="VS183" s="10"/>
      <c r="VT183" s="10"/>
      <c r="VU183" s="10"/>
      <c r="VV183" s="10"/>
      <c r="VW183" s="10"/>
      <c r="VX183" s="10"/>
      <c r="VY183" s="10"/>
      <c r="VZ183" s="10"/>
      <c r="WA183" s="10"/>
      <c r="WB183" s="10"/>
      <c r="WC183" s="10"/>
      <c r="WD183" s="10"/>
      <c r="WE183" s="10"/>
      <c r="WF183" s="10"/>
      <c r="WG183" s="10"/>
      <c r="WH183" s="10"/>
      <c r="WI183" s="10"/>
      <c r="WJ183" s="10"/>
      <c r="WK183" s="10"/>
      <c r="WL183" s="10"/>
      <c r="WM183" s="10"/>
      <c r="WN183" s="10"/>
      <c r="WO183" s="10"/>
      <c r="WP183" s="10"/>
      <c r="WQ183" s="10"/>
      <c r="WR183" s="10"/>
      <c r="WS183" s="10"/>
      <c r="WT183" s="10"/>
      <c r="WU183" s="10"/>
      <c r="WV183" s="10"/>
      <c r="WW183" s="10"/>
      <c r="WX183" s="10"/>
      <c r="WY183" s="10"/>
      <c r="WZ183" s="10"/>
      <c r="XA183" s="10"/>
      <c r="XB183" s="10"/>
      <c r="XC183" s="10"/>
      <c r="XD183" s="10"/>
      <c r="XE183" s="10"/>
      <c r="XF183" s="10"/>
      <c r="XG183" s="10"/>
      <c r="XH183" s="10"/>
      <c r="XI183" s="10"/>
      <c r="XJ183" s="10"/>
      <c r="XK183" s="10"/>
      <c r="XL183" s="10"/>
      <c r="XM183" s="10"/>
      <c r="XN183" s="10"/>
      <c r="XO183" s="10"/>
      <c r="XP183" s="10"/>
      <c r="XQ183" s="10"/>
      <c r="XR183" s="10"/>
      <c r="XS183" s="10"/>
      <c r="XT183" s="10"/>
      <c r="XU183" s="10"/>
      <c r="XV183" s="10"/>
      <c r="XW183" s="10"/>
      <c r="XX183" s="10"/>
      <c r="XY183" s="10"/>
      <c r="XZ183" s="10"/>
      <c r="YA183" s="10"/>
      <c r="YB183" s="10"/>
      <c r="YC183" s="10"/>
      <c r="YD183" s="10"/>
      <c r="YE183" s="10"/>
      <c r="YF183" s="10"/>
      <c r="YG183" s="10"/>
      <c r="YH183" s="10"/>
      <c r="YI183" s="10"/>
      <c r="YJ183" s="10"/>
      <c r="YK183" s="10"/>
      <c r="YL183" s="10"/>
      <c r="YM183" s="10"/>
      <c r="YN183" s="10"/>
      <c r="YO183" s="10"/>
      <c r="YP183" s="10"/>
      <c r="YQ183" s="10"/>
      <c r="YR183" s="10"/>
      <c r="YS183" s="10"/>
      <c r="YT183" s="10"/>
      <c r="YU183" s="10"/>
      <c r="YV183" s="10"/>
      <c r="YW183" s="10"/>
      <c r="YX183" s="10"/>
      <c r="YY183" s="10"/>
      <c r="YZ183" s="10"/>
      <c r="ZA183" s="10"/>
      <c r="ZB183" s="10"/>
      <c r="ZC183" s="10"/>
      <c r="ZD183" s="10"/>
      <c r="ZE183" s="10"/>
      <c r="ZF183" s="10"/>
      <c r="ZG183" s="10"/>
      <c r="ZH183" s="10"/>
      <c r="ZI183" s="10"/>
      <c r="ZJ183" s="10"/>
      <c r="ZK183" s="10"/>
      <c r="ZL183" s="10"/>
      <c r="ZM183" s="10"/>
      <c r="ZN183" s="10"/>
      <c r="ZO183" s="10"/>
      <c r="ZP183" s="10"/>
      <c r="ZQ183" s="10"/>
      <c r="ZR183" s="10"/>
      <c r="ZS183" s="10"/>
      <c r="ZT183" s="10"/>
      <c r="ZU183" s="10"/>
      <c r="ZV183" s="10"/>
      <c r="ZW183" s="10"/>
      <c r="ZX183" s="10"/>
      <c r="ZY183" s="10"/>
      <c r="ZZ183" s="10"/>
      <c r="AAA183" s="10"/>
      <c r="AAB183" s="10"/>
      <c r="AAC183" s="10"/>
      <c r="AAD183" s="10"/>
      <c r="AAE183" s="10"/>
      <c r="AAF183" s="10"/>
      <c r="AAG183" s="10"/>
      <c r="AAH183" s="10"/>
      <c r="AAI183" s="10"/>
      <c r="AAJ183" s="10"/>
      <c r="AAK183" s="10"/>
      <c r="AAL183" s="10"/>
      <c r="AAM183" s="10"/>
      <c r="AAN183" s="10"/>
      <c r="AAO183" s="10"/>
      <c r="AAP183" s="10"/>
      <c r="AAQ183" s="10"/>
      <c r="AAR183" s="10"/>
      <c r="AAS183" s="10"/>
      <c r="AAT183" s="10"/>
      <c r="AAU183" s="10"/>
      <c r="AAV183" s="10"/>
      <c r="AAW183" s="10"/>
      <c r="AAX183" s="10"/>
      <c r="AAY183" s="10"/>
      <c r="AAZ183" s="10"/>
      <c r="ABA183" s="10"/>
      <c r="ABB183" s="10"/>
      <c r="ABC183" s="10"/>
      <c r="ABD183" s="10"/>
      <c r="ABE183" s="10"/>
      <c r="ABF183" s="10"/>
      <c r="ABG183" s="10"/>
      <c r="ABH183" s="10"/>
      <c r="ABI183" s="10"/>
      <c r="ABJ183" s="10"/>
      <c r="ABK183" s="10"/>
      <c r="ABL183" s="10"/>
      <c r="ABM183" s="10"/>
      <c r="ABN183" s="10"/>
      <c r="ABO183" s="10"/>
      <c r="ABP183" s="10"/>
      <c r="ABQ183" s="10"/>
      <c r="ABR183" s="10"/>
      <c r="ABS183" s="10"/>
      <c r="ABT183" s="10"/>
      <c r="ABU183" s="10"/>
      <c r="ABV183" s="10"/>
      <c r="ABW183" s="10"/>
      <c r="ABX183" s="10"/>
      <c r="ABY183" s="10"/>
      <c r="ABZ183" s="10"/>
      <c r="ACA183" s="10"/>
      <c r="ACB183" s="10"/>
      <c r="ACC183" s="10"/>
      <c r="ACD183" s="10"/>
      <c r="ACE183" s="10"/>
      <c r="ACF183" s="10"/>
      <c r="ACG183" s="10"/>
      <c r="ACH183" s="10"/>
      <c r="ACI183" s="10"/>
      <c r="ACJ183" s="10"/>
      <c r="ACK183" s="10"/>
      <c r="ACL183" s="10"/>
      <c r="ACM183" s="10"/>
      <c r="ACN183" s="10"/>
      <c r="ACO183" s="10"/>
      <c r="ACP183" s="10"/>
      <c r="ACQ183" s="10"/>
      <c r="ACR183" s="10"/>
      <c r="ACS183" s="10"/>
      <c r="ACT183" s="10"/>
      <c r="ACU183" s="10"/>
      <c r="ACV183" s="10"/>
      <c r="ACW183" s="10"/>
      <c r="ACX183" s="10"/>
      <c r="ACY183" s="10"/>
      <c r="ACZ183" s="10"/>
      <c r="ADA183" s="10"/>
      <c r="ADB183" s="10"/>
      <c r="ADC183" s="10"/>
      <c r="ADD183" s="10"/>
      <c r="ADE183" s="10"/>
      <c r="ADF183" s="10"/>
      <c r="ADG183" s="10"/>
      <c r="ADH183" s="10"/>
      <c r="ADI183" s="10"/>
      <c r="ADJ183" s="10"/>
      <c r="ADK183" s="10"/>
      <c r="ADL183" s="10"/>
      <c r="ADM183" s="10"/>
      <c r="ADN183" s="10"/>
      <c r="ADO183" s="10"/>
      <c r="ADP183" s="10"/>
      <c r="ADQ183" s="10"/>
      <c r="ADR183" s="10"/>
      <c r="ADS183" s="10"/>
      <c r="ADT183" s="10"/>
      <c r="ADU183" s="10"/>
      <c r="ADV183" s="10"/>
      <c r="ADW183" s="10"/>
      <c r="ADX183" s="10"/>
      <c r="ADY183" s="10"/>
      <c r="ADZ183" s="10"/>
      <c r="AEA183" s="10"/>
      <c r="AEB183" s="10"/>
      <c r="AEC183" s="10"/>
      <c r="AED183" s="10"/>
      <c r="AEE183" s="10"/>
      <c r="AEF183" s="10"/>
      <c r="AEG183" s="10"/>
      <c r="AEH183" s="10"/>
      <c r="AEI183" s="10"/>
      <c r="AEJ183" s="10"/>
      <c r="AEK183" s="10"/>
      <c r="AEL183" s="10"/>
      <c r="AEM183" s="10"/>
      <c r="AEN183" s="10"/>
      <c r="AEO183" s="10"/>
      <c r="AEP183" s="10"/>
      <c r="AEQ183" s="10"/>
      <c r="AER183" s="10"/>
      <c r="AES183" s="10"/>
      <c r="AET183" s="10"/>
      <c r="AEU183" s="10"/>
      <c r="AEV183" s="10"/>
      <c r="AEW183" s="10"/>
      <c r="AEX183" s="10"/>
      <c r="AEY183" s="10"/>
      <c r="AEZ183" s="10"/>
      <c r="AFA183" s="10"/>
      <c r="AFB183" s="10"/>
      <c r="AFC183" s="10"/>
      <c r="AFD183" s="10"/>
      <c r="AFE183" s="10"/>
      <c r="AFF183" s="10"/>
      <c r="AFG183" s="10"/>
      <c r="AFH183" s="10"/>
      <c r="AFI183" s="10"/>
      <c r="AFJ183" s="10"/>
      <c r="AFK183" s="10"/>
      <c r="AFL183" s="10"/>
      <c r="AFM183" s="10"/>
      <c r="AFN183" s="10"/>
      <c r="AFO183" s="10"/>
      <c r="AFP183" s="10"/>
      <c r="AFQ183" s="10"/>
      <c r="AFR183" s="10"/>
      <c r="AFS183" s="10"/>
      <c r="AFT183" s="10"/>
      <c r="AFU183" s="10"/>
      <c r="AFV183" s="10"/>
      <c r="AFW183" s="10"/>
      <c r="AFX183" s="10"/>
      <c r="AFY183" s="10"/>
      <c r="AFZ183" s="10"/>
      <c r="AGA183" s="10"/>
      <c r="AGB183" s="10"/>
      <c r="AGC183" s="10"/>
      <c r="AGD183" s="10"/>
      <c r="AGE183" s="10"/>
      <c r="AGF183" s="10"/>
      <c r="AGG183" s="10"/>
      <c r="AGH183" s="10"/>
      <c r="AGI183" s="10"/>
      <c r="AGJ183" s="10"/>
      <c r="AGK183" s="10"/>
      <c r="AGL183" s="10"/>
      <c r="AGM183" s="10"/>
      <c r="AGN183" s="10"/>
      <c r="AGO183" s="10"/>
      <c r="AGP183" s="10"/>
      <c r="AGQ183" s="10"/>
      <c r="AGR183" s="10"/>
      <c r="AGS183" s="10"/>
      <c r="AGT183" s="10"/>
      <c r="AGU183" s="10"/>
      <c r="AGV183" s="10"/>
      <c r="AGW183" s="10"/>
      <c r="AGX183" s="10"/>
      <c r="AGY183" s="10"/>
      <c r="AGZ183" s="10"/>
      <c r="AHA183" s="10"/>
      <c r="AHB183" s="10"/>
      <c r="AHC183" s="10"/>
      <c r="AHD183" s="10"/>
      <c r="AHE183" s="10"/>
      <c r="AHF183" s="10"/>
      <c r="AHG183" s="10"/>
      <c r="AHH183" s="10"/>
      <c r="AHI183" s="10"/>
      <c r="AHJ183" s="10"/>
      <c r="AHK183" s="10"/>
      <c r="AHL183" s="10"/>
      <c r="AHM183" s="10"/>
      <c r="AHN183" s="10"/>
      <c r="AHO183" s="10"/>
      <c r="AHP183" s="10"/>
      <c r="AHQ183" s="10"/>
      <c r="AHR183" s="10"/>
      <c r="AHS183" s="10"/>
      <c r="AHT183" s="10"/>
      <c r="AHU183" s="10"/>
      <c r="AHV183" s="10"/>
      <c r="AHW183" s="10"/>
      <c r="AHX183" s="10"/>
      <c r="AHY183" s="10"/>
      <c r="AHZ183" s="10"/>
      <c r="AIA183" s="10"/>
      <c r="AIB183" s="10"/>
      <c r="AIC183" s="10"/>
      <c r="AID183" s="10"/>
      <c r="AIE183" s="10"/>
      <c r="AIF183" s="10"/>
      <c r="AIG183" s="10"/>
      <c r="AIH183" s="10"/>
      <c r="AII183" s="10"/>
      <c r="AIJ183" s="10"/>
      <c r="AIK183" s="10"/>
      <c r="AIL183" s="10"/>
      <c r="AIM183" s="10"/>
      <c r="AIN183" s="10"/>
      <c r="AIO183" s="10"/>
      <c r="AIP183" s="10"/>
      <c r="AIQ183" s="10"/>
      <c r="AIR183" s="10"/>
      <c r="AIS183" s="10"/>
      <c r="AIT183" s="10"/>
      <c r="AIU183" s="10"/>
      <c r="AIV183" s="10"/>
      <c r="AIW183" s="10"/>
      <c r="AIX183" s="10"/>
      <c r="AIY183" s="10"/>
      <c r="AIZ183" s="10"/>
      <c r="AJA183" s="10"/>
      <c r="AJB183" s="10"/>
      <c r="AJC183" s="10"/>
      <c r="AJD183" s="10"/>
      <c r="AJE183" s="10"/>
      <c r="AJF183" s="10"/>
      <c r="AJG183" s="10"/>
      <c r="AJH183" s="10"/>
      <c r="AJI183" s="10"/>
      <c r="AJJ183" s="10"/>
      <c r="AJK183" s="10"/>
      <c r="AJL183" s="10"/>
      <c r="AJM183" s="10"/>
      <c r="AJN183" s="10"/>
      <c r="AJO183" s="10"/>
      <c r="AJP183" s="10"/>
      <c r="AJQ183" s="10"/>
      <c r="AJR183" s="10"/>
      <c r="AJS183" s="10"/>
      <c r="AJT183" s="10"/>
      <c r="AJU183" s="10"/>
      <c r="AJV183" s="10"/>
      <c r="AJW183" s="10"/>
      <c r="AJX183" s="10"/>
      <c r="AJY183" s="10"/>
      <c r="AJZ183" s="10"/>
      <c r="AKA183" s="10"/>
      <c r="AKB183" s="10"/>
      <c r="AKC183" s="10"/>
      <c r="AKD183" s="10"/>
      <c r="AKE183" s="10"/>
      <c r="AKF183" s="10"/>
      <c r="AKG183" s="10"/>
      <c r="AKH183" s="10"/>
      <c r="AKI183" s="10"/>
      <c r="AKJ183" s="10"/>
      <c r="AKK183" s="10"/>
      <c r="AKL183" s="10"/>
      <c r="AKM183" s="10"/>
      <c r="AKN183" s="10"/>
      <c r="AKO183" s="10"/>
      <c r="AKP183" s="10"/>
      <c r="AKQ183" s="10"/>
      <c r="AKR183" s="10"/>
      <c r="AKS183" s="10"/>
      <c r="AKT183" s="10"/>
      <c r="AKU183" s="10"/>
      <c r="AKV183" s="10"/>
      <c r="AKW183" s="10"/>
      <c r="AKX183" s="10"/>
      <c r="AKY183" s="10"/>
      <c r="AKZ183" s="10"/>
      <c r="ALA183" s="10"/>
      <c r="ALB183" s="10"/>
      <c r="ALC183" s="10"/>
      <c r="ALD183" s="10"/>
      <c r="ALE183" s="10"/>
      <c r="ALF183" s="10"/>
      <c r="ALG183" s="10"/>
      <c r="ALH183" s="10"/>
      <c r="ALI183" s="10"/>
      <c r="ALJ183" s="10"/>
      <c r="ALK183" s="10"/>
      <c r="ALL183" s="10"/>
      <c r="ALM183" s="10"/>
      <c r="ALN183" s="10"/>
      <c r="ALO183" s="10"/>
      <c r="ALP183" s="10"/>
      <c r="ALQ183" s="10"/>
      <c r="ALR183" s="10"/>
      <c r="ALS183" s="10"/>
      <c r="ALT183" s="10"/>
      <c r="ALU183" s="10"/>
      <c r="ALV183" s="10"/>
      <c r="ALW183" s="10"/>
      <c r="ALX183" s="10"/>
      <c r="ALY183" s="10"/>
      <c r="ALZ183" s="10"/>
      <c r="AMA183" s="10"/>
      <c r="AMB183" s="10"/>
      <c r="AMC183" s="10"/>
      <c r="AMD183" s="10"/>
      <c r="AME183" s="10"/>
      <c r="AMF183" s="10"/>
      <c r="AMG183" s="10"/>
      <c r="AMH183" s="10"/>
      <c r="AMI183" s="10"/>
      <c r="AMJ183" s="10"/>
      <c r="AMK183" s="10"/>
      <c r="AML183" s="10"/>
      <c r="AMM183" s="10"/>
      <c r="AMN183" s="10"/>
      <c r="AMO183" s="10"/>
      <c r="AMP183" s="10"/>
      <c r="AMQ183" s="10"/>
      <c r="AMR183" s="10"/>
      <c r="AMS183" s="10"/>
      <c r="AMT183" s="10"/>
      <c r="AMU183" s="10"/>
      <c r="AMV183" s="10"/>
      <c r="AMW183" s="10"/>
      <c r="AMX183" s="10"/>
      <c r="AMY183" s="10"/>
      <c r="AMZ183" s="10"/>
      <c r="ANA183" s="10"/>
      <c r="ANB183" s="10"/>
      <c r="ANC183" s="10"/>
      <c r="AND183" s="10"/>
      <c r="ANE183" s="10"/>
      <c r="ANF183" s="10"/>
      <c r="ANG183" s="10"/>
      <c r="ANH183" s="10"/>
      <c r="ANI183" s="10"/>
      <c r="ANJ183" s="10"/>
      <c r="ANK183" s="10"/>
      <c r="ANL183" s="10"/>
      <c r="ANM183" s="10"/>
      <c r="ANN183" s="10"/>
      <c r="ANO183" s="10"/>
      <c r="ANP183" s="10"/>
      <c r="ANQ183" s="10"/>
      <c r="ANR183" s="10"/>
      <c r="ANS183" s="10"/>
      <c r="ANT183" s="10"/>
      <c r="ANU183" s="10"/>
      <c r="ANV183" s="10"/>
      <c r="ANW183" s="10"/>
      <c r="ANX183" s="10"/>
      <c r="ANY183" s="10"/>
      <c r="ANZ183" s="10"/>
      <c r="AOA183" s="10"/>
      <c r="AOB183" s="10"/>
      <c r="AOC183" s="10"/>
      <c r="AOD183" s="10"/>
      <c r="AOE183" s="10"/>
      <c r="AOF183" s="10"/>
      <c r="AOG183" s="10"/>
      <c r="AOH183" s="10"/>
      <c r="AOI183" s="10"/>
      <c r="AOJ183" s="10"/>
      <c r="AOK183" s="10"/>
      <c r="AOL183" s="10"/>
      <c r="AOM183" s="10"/>
      <c r="AON183" s="10"/>
      <c r="AOO183" s="10"/>
      <c r="AOP183" s="10"/>
      <c r="AOQ183" s="10"/>
      <c r="AOR183" s="10"/>
      <c r="AOS183" s="10"/>
      <c r="AOT183" s="10"/>
      <c r="AOU183" s="10"/>
      <c r="AOV183" s="10"/>
      <c r="AOW183" s="10"/>
      <c r="AOX183" s="10"/>
      <c r="AOY183" s="10"/>
      <c r="AOZ183" s="10"/>
      <c r="APA183" s="10"/>
      <c r="APB183" s="10"/>
      <c r="APC183" s="10"/>
      <c r="APD183" s="10"/>
      <c r="APE183" s="10"/>
      <c r="APF183" s="10"/>
      <c r="APG183" s="10"/>
      <c r="APH183" s="10"/>
      <c r="API183" s="10"/>
      <c r="APJ183" s="10"/>
      <c r="APK183" s="10"/>
      <c r="APL183" s="10"/>
      <c r="APM183" s="10"/>
      <c r="APN183" s="10"/>
      <c r="APO183" s="10"/>
      <c r="APP183" s="10"/>
      <c r="APQ183" s="10"/>
      <c r="APR183" s="10"/>
      <c r="APS183" s="10"/>
      <c r="APT183" s="10"/>
      <c r="APU183" s="10"/>
      <c r="APV183" s="10"/>
      <c r="APW183" s="10"/>
      <c r="APX183" s="10"/>
      <c r="APY183" s="10"/>
      <c r="APZ183" s="10"/>
      <c r="AQA183" s="10"/>
      <c r="AQB183" s="10"/>
      <c r="AQC183" s="10"/>
      <c r="AQD183" s="10"/>
      <c r="AQE183" s="10"/>
      <c r="AQF183" s="10"/>
      <c r="AQG183" s="10"/>
      <c r="AQH183" s="10"/>
      <c r="AQI183" s="10"/>
      <c r="AQJ183" s="10"/>
      <c r="AQK183" s="10"/>
      <c r="AQL183" s="10"/>
      <c r="AQM183" s="10"/>
      <c r="AQN183" s="10"/>
      <c r="AQO183" s="10"/>
      <c r="AQP183" s="10"/>
      <c r="AQQ183" s="10"/>
      <c r="AQR183" s="10"/>
      <c r="AQS183" s="10"/>
      <c r="AQT183" s="10"/>
      <c r="AQU183" s="10"/>
      <c r="AQV183" s="10"/>
      <c r="AQW183" s="10"/>
      <c r="AQX183" s="10"/>
      <c r="AQY183" s="10"/>
      <c r="AQZ183" s="10"/>
      <c r="ARA183" s="10"/>
      <c r="ARB183" s="10"/>
      <c r="ARC183" s="10"/>
      <c r="ARD183" s="10"/>
      <c r="ARE183" s="10"/>
      <c r="ARF183" s="10"/>
      <c r="ARG183" s="10"/>
      <c r="ARH183" s="10"/>
      <c r="ARI183" s="10"/>
      <c r="ARJ183" s="10"/>
      <c r="ARK183" s="10"/>
      <c r="ARL183" s="10"/>
      <c r="ARM183" s="10"/>
      <c r="ARN183" s="10"/>
      <c r="ARO183" s="10"/>
      <c r="ARP183" s="10"/>
      <c r="ARQ183" s="10"/>
      <c r="ARR183" s="10"/>
      <c r="ARS183" s="10"/>
      <c r="ART183" s="10"/>
      <c r="ARU183" s="10"/>
      <c r="ARV183" s="10"/>
      <c r="ARW183" s="10"/>
      <c r="ARX183" s="10"/>
      <c r="ARY183" s="10"/>
      <c r="ARZ183" s="10"/>
      <c r="ASA183" s="10"/>
      <c r="ASB183" s="10"/>
      <c r="ASC183" s="10"/>
      <c r="ASD183" s="10"/>
      <c r="ASE183" s="10"/>
      <c r="ASF183" s="10"/>
      <c r="ASG183" s="10"/>
      <c r="ASH183" s="10"/>
      <c r="ASI183" s="10"/>
      <c r="ASJ183" s="10"/>
      <c r="ASK183" s="10"/>
      <c r="ASL183" s="10"/>
      <c r="ASM183" s="10"/>
      <c r="ASN183" s="10"/>
      <c r="ASO183" s="10"/>
      <c r="ASP183" s="10"/>
      <c r="ASQ183" s="10"/>
      <c r="ASR183" s="10"/>
      <c r="ASS183" s="10"/>
      <c r="AST183" s="10"/>
      <c r="ASU183" s="10"/>
      <c r="ASV183" s="10"/>
      <c r="ASW183" s="10"/>
      <c r="ASX183" s="10"/>
      <c r="ASY183" s="10"/>
      <c r="ASZ183" s="10"/>
      <c r="ATA183" s="10"/>
      <c r="ATB183" s="10"/>
      <c r="ATC183" s="10"/>
      <c r="ATD183" s="10"/>
      <c r="ATE183" s="10"/>
      <c r="ATF183" s="10"/>
      <c r="ATG183" s="10"/>
      <c r="ATH183" s="10"/>
      <c r="ATI183" s="10"/>
      <c r="ATJ183" s="10"/>
      <c r="ATK183" s="10"/>
      <c r="ATL183" s="10"/>
      <c r="ATM183" s="10"/>
      <c r="ATN183" s="10"/>
      <c r="ATO183" s="10"/>
      <c r="ATP183" s="10"/>
      <c r="ATQ183" s="10"/>
      <c r="ATR183" s="10"/>
      <c r="ATS183" s="10"/>
      <c r="ATT183" s="10"/>
      <c r="ATU183" s="10"/>
      <c r="ATV183" s="10"/>
      <c r="ATW183" s="10"/>
      <c r="ATX183" s="10"/>
      <c r="ATY183" s="10"/>
      <c r="ATZ183" s="10"/>
      <c r="AUA183" s="10"/>
      <c r="AUB183" s="10"/>
      <c r="AUC183" s="10"/>
      <c r="AUD183" s="10"/>
      <c r="AUE183" s="10"/>
      <c r="AUF183" s="10"/>
      <c r="AUG183" s="10"/>
      <c r="AUH183" s="10"/>
      <c r="AUI183" s="10"/>
      <c r="AUJ183" s="10"/>
      <c r="AUK183" s="10"/>
      <c r="AUL183" s="10"/>
      <c r="AUM183" s="10"/>
      <c r="AUN183" s="10"/>
      <c r="AUO183" s="10"/>
      <c r="AUP183" s="10"/>
      <c r="AUQ183" s="10"/>
      <c r="AUR183" s="10"/>
      <c r="AUS183" s="10"/>
      <c r="AUT183" s="10"/>
      <c r="AUU183" s="10"/>
      <c r="AUV183" s="10"/>
      <c r="AUW183" s="10"/>
      <c r="AUX183" s="10"/>
      <c r="AUY183" s="10"/>
      <c r="AUZ183" s="10"/>
      <c r="AVA183" s="10"/>
      <c r="AVB183" s="10"/>
      <c r="AVC183" s="10"/>
      <c r="AVD183" s="10"/>
      <c r="AVE183" s="10"/>
      <c r="AVF183" s="10"/>
      <c r="AVG183" s="10"/>
      <c r="AVH183" s="10"/>
      <c r="AVI183" s="10"/>
      <c r="AVJ183" s="10"/>
      <c r="AVK183" s="10"/>
      <c r="AVL183" s="10"/>
      <c r="AVM183" s="10"/>
      <c r="AVN183" s="10"/>
      <c r="AVO183" s="10"/>
      <c r="AVP183" s="10"/>
      <c r="AVQ183" s="10"/>
      <c r="AVR183" s="10"/>
      <c r="AVS183" s="10"/>
      <c r="AVT183" s="10"/>
      <c r="AVU183" s="10"/>
      <c r="AVV183" s="10"/>
      <c r="AVW183" s="10"/>
      <c r="AVX183" s="10"/>
      <c r="AVY183" s="10"/>
      <c r="AVZ183" s="10"/>
      <c r="AWA183" s="10"/>
      <c r="AWB183" s="10"/>
      <c r="AWC183" s="10"/>
      <c r="AWD183" s="10"/>
      <c r="AWE183" s="10"/>
      <c r="AWF183" s="10"/>
      <c r="AWG183" s="10"/>
      <c r="AWH183" s="10"/>
      <c r="AWI183" s="10"/>
      <c r="AWJ183" s="10"/>
      <c r="AWK183" s="10"/>
      <c r="AWL183" s="10"/>
      <c r="AWM183" s="10"/>
      <c r="AWN183" s="10"/>
      <c r="AWO183" s="10"/>
      <c r="AWP183" s="10"/>
      <c r="AWQ183" s="10"/>
      <c r="AWR183" s="10"/>
      <c r="AWS183" s="10"/>
      <c r="AWT183" s="10"/>
      <c r="AWU183" s="10"/>
      <c r="AWV183" s="10"/>
      <c r="AWW183" s="10"/>
      <c r="AWX183" s="10"/>
      <c r="AWY183" s="10"/>
      <c r="AWZ183" s="10"/>
      <c r="AXA183" s="10"/>
      <c r="AXB183" s="10"/>
      <c r="AXC183" s="10"/>
      <c r="AXD183" s="10"/>
      <c r="AXE183" s="10"/>
      <c r="AXF183" s="10"/>
      <c r="AXG183" s="10"/>
      <c r="AXH183" s="10"/>
      <c r="AXI183" s="10"/>
      <c r="AXJ183" s="10"/>
      <c r="AXK183" s="10"/>
      <c r="AXL183" s="10"/>
      <c r="AXM183" s="10"/>
      <c r="AXN183" s="10"/>
      <c r="AXO183" s="10"/>
      <c r="AXP183" s="10"/>
      <c r="AXQ183" s="10"/>
      <c r="AXR183" s="10"/>
      <c r="AXS183" s="10"/>
      <c r="AXT183" s="10"/>
      <c r="AXU183" s="10"/>
      <c r="AXV183" s="10"/>
      <c r="AXW183" s="10"/>
      <c r="AXX183" s="10"/>
      <c r="AXY183" s="10"/>
      <c r="AXZ183" s="10"/>
      <c r="AYA183" s="10"/>
      <c r="AYB183" s="10"/>
      <c r="AYC183" s="10"/>
      <c r="AYD183" s="10"/>
      <c r="AYE183" s="10"/>
      <c r="AYF183" s="10"/>
      <c r="AYG183" s="10"/>
      <c r="AYH183" s="10"/>
      <c r="AYI183" s="10"/>
      <c r="AYJ183" s="10"/>
      <c r="AYK183" s="10"/>
      <c r="AYL183" s="10"/>
      <c r="AYM183" s="10"/>
      <c r="AYN183" s="10"/>
      <c r="AYO183" s="10"/>
      <c r="AYP183" s="10"/>
      <c r="AYQ183" s="10"/>
      <c r="AYR183" s="10"/>
      <c r="AYS183" s="10"/>
      <c r="AYT183" s="10"/>
      <c r="AYU183" s="10"/>
      <c r="AYV183" s="10"/>
      <c r="AYW183" s="10"/>
      <c r="AYX183" s="10"/>
      <c r="AYY183" s="10"/>
      <c r="AYZ183" s="10"/>
      <c r="AZA183" s="10"/>
      <c r="AZB183" s="10"/>
      <c r="AZC183" s="10"/>
      <c r="AZD183" s="10"/>
      <c r="AZE183" s="10"/>
      <c r="AZF183" s="10"/>
      <c r="AZG183" s="10"/>
      <c r="AZH183" s="10"/>
      <c r="AZI183" s="10"/>
      <c r="AZJ183" s="10"/>
      <c r="AZK183" s="10"/>
      <c r="AZL183" s="10"/>
      <c r="AZM183" s="10"/>
      <c r="AZN183" s="10"/>
      <c r="AZO183" s="10"/>
      <c r="AZP183" s="10"/>
      <c r="AZQ183" s="10"/>
      <c r="AZR183" s="10"/>
      <c r="AZS183" s="10"/>
      <c r="AZT183" s="10"/>
      <c r="AZU183" s="10"/>
      <c r="AZV183" s="10"/>
      <c r="AZW183" s="10"/>
      <c r="AZX183" s="10"/>
      <c r="AZY183" s="10"/>
      <c r="AZZ183" s="10"/>
      <c r="BAA183" s="10"/>
      <c r="BAB183" s="10"/>
      <c r="BAC183" s="10"/>
      <c r="BAD183" s="10"/>
      <c r="BAE183" s="10"/>
      <c r="BAF183" s="10"/>
      <c r="BAG183" s="10"/>
      <c r="BAH183" s="10"/>
      <c r="BAI183" s="10"/>
      <c r="BAJ183" s="10"/>
      <c r="BAK183" s="10"/>
      <c r="BAL183" s="10"/>
      <c r="BAM183" s="10"/>
      <c r="BAN183" s="10"/>
      <c r="BAO183" s="10"/>
      <c r="BAP183" s="10"/>
      <c r="BAQ183" s="10"/>
      <c r="BAR183" s="10"/>
      <c r="BAS183" s="10"/>
      <c r="BAT183" s="10"/>
      <c r="BAU183" s="10"/>
      <c r="BAV183" s="10"/>
      <c r="BAW183" s="10"/>
      <c r="BAX183" s="10"/>
      <c r="BAY183" s="10"/>
      <c r="BAZ183" s="10"/>
      <c r="BBA183" s="10"/>
      <c r="BBB183" s="10"/>
      <c r="BBC183" s="10"/>
      <c r="BBD183" s="10"/>
      <c r="BBE183" s="10"/>
      <c r="BBF183" s="10"/>
      <c r="BBG183" s="10"/>
      <c r="BBH183" s="10"/>
      <c r="BBI183" s="10"/>
      <c r="BBJ183" s="10"/>
      <c r="BBK183" s="10"/>
      <c r="BBL183" s="10"/>
      <c r="BBM183" s="10"/>
      <c r="BBN183" s="10"/>
      <c r="BBO183" s="10"/>
      <c r="BBP183" s="10"/>
      <c r="BBQ183" s="10"/>
      <c r="BBR183" s="10"/>
      <c r="BBS183" s="10"/>
      <c r="BBT183" s="10"/>
      <c r="BBU183" s="10"/>
      <c r="BBV183" s="10"/>
      <c r="BBW183" s="10"/>
      <c r="BBX183" s="10"/>
      <c r="BBY183" s="10"/>
      <c r="BBZ183" s="10"/>
      <c r="BCA183" s="10"/>
      <c r="BCB183" s="10"/>
      <c r="BCC183" s="10"/>
      <c r="BCD183" s="10"/>
      <c r="BCE183" s="10"/>
      <c r="BCF183" s="10"/>
      <c r="BCG183" s="10"/>
      <c r="BCH183" s="10"/>
      <c r="BCI183" s="10"/>
      <c r="BCJ183" s="10"/>
      <c r="BCK183" s="10"/>
      <c r="BCL183" s="10"/>
      <c r="BCM183" s="10"/>
      <c r="BCN183" s="10"/>
      <c r="BCO183" s="10"/>
      <c r="BCP183" s="10"/>
      <c r="BCQ183" s="10"/>
      <c r="BCR183" s="10"/>
      <c r="BCS183" s="10"/>
      <c r="BCT183" s="10"/>
      <c r="BCU183" s="10"/>
      <c r="BCV183" s="10"/>
      <c r="BCW183" s="10"/>
      <c r="BCX183" s="10"/>
      <c r="BCY183" s="10"/>
      <c r="BCZ183" s="10"/>
      <c r="BDA183" s="10"/>
      <c r="BDB183" s="10"/>
      <c r="BDC183" s="10"/>
      <c r="BDD183" s="10"/>
      <c r="BDE183" s="10"/>
      <c r="BDF183" s="10"/>
      <c r="BDG183" s="10"/>
      <c r="BDH183" s="10"/>
      <c r="BDI183" s="10"/>
      <c r="BDJ183" s="10"/>
      <c r="BDK183" s="10"/>
      <c r="BDL183" s="10"/>
      <c r="BDM183" s="10"/>
      <c r="BDN183" s="10"/>
      <c r="BDO183" s="10"/>
      <c r="BDP183" s="10"/>
      <c r="BDQ183" s="10"/>
      <c r="BDR183" s="10"/>
      <c r="BDS183" s="10"/>
      <c r="BDT183" s="10"/>
      <c r="BDU183" s="10"/>
      <c r="BDV183" s="10"/>
      <c r="BDW183" s="10"/>
      <c r="BDX183" s="10"/>
      <c r="BDY183" s="10"/>
      <c r="BDZ183" s="10"/>
      <c r="BEA183" s="10"/>
      <c r="BEB183" s="10"/>
      <c r="BEC183" s="10"/>
      <c r="BED183" s="10"/>
      <c r="BEE183" s="10"/>
      <c r="BEF183" s="10"/>
      <c r="BEG183" s="10"/>
      <c r="BEH183" s="10"/>
      <c r="BEI183" s="10"/>
      <c r="BEJ183" s="10"/>
      <c r="BEK183" s="10"/>
      <c r="BEL183" s="10"/>
      <c r="BEM183" s="10"/>
      <c r="BEN183" s="10"/>
      <c r="BEO183" s="10"/>
      <c r="BEP183" s="10"/>
      <c r="BEQ183" s="10"/>
      <c r="BER183" s="10"/>
      <c r="BES183" s="10"/>
      <c r="BET183" s="10"/>
      <c r="BEU183" s="10"/>
      <c r="BEV183" s="10"/>
      <c r="BEW183" s="10"/>
      <c r="BEX183" s="10"/>
      <c r="BEY183" s="10"/>
      <c r="BEZ183" s="10"/>
      <c r="BFA183" s="10"/>
      <c r="BFB183" s="10"/>
      <c r="BFC183" s="10"/>
      <c r="BFD183" s="10"/>
      <c r="BFE183" s="10"/>
      <c r="BFF183" s="10"/>
      <c r="BFG183" s="10"/>
      <c r="BFH183" s="10"/>
      <c r="BFI183" s="10"/>
      <c r="BFJ183" s="10"/>
      <c r="BFK183" s="10"/>
      <c r="BFL183" s="10"/>
      <c r="BFM183" s="10"/>
      <c r="BFN183" s="10"/>
      <c r="BFO183" s="10"/>
      <c r="BFP183" s="10"/>
      <c r="BFQ183" s="10"/>
      <c r="BFR183" s="10"/>
      <c r="BFS183" s="10"/>
      <c r="BFT183" s="10"/>
      <c r="BFU183" s="10"/>
      <c r="BFV183" s="10"/>
      <c r="BFW183" s="10"/>
      <c r="BFX183" s="10"/>
      <c r="BFY183" s="10"/>
      <c r="BFZ183" s="10"/>
      <c r="BGA183" s="10"/>
      <c r="BGB183" s="10"/>
      <c r="BGC183" s="10"/>
      <c r="BGD183" s="10"/>
      <c r="BGE183" s="10"/>
      <c r="BGF183" s="10"/>
      <c r="BGG183" s="10"/>
      <c r="BGH183" s="10"/>
      <c r="BGI183" s="10"/>
      <c r="BGJ183" s="10"/>
      <c r="BGK183" s="10"/>
      <c r="BGL183" s="10"/>
      <c r="BGM183" s="10"/>
      <c r="BGN183" s="10"/>
      <c r="BGO183" s="10"/>
      <c r="BGP183" s="10"/>
      <c r="BGQ183" s="10"/>
      <c r="BGR183" s="10"/>
      <c r="BGS183" s="10"/>
      <c r="BGT183" s="10"/>
      <c r="BGU183" s="10"/>
      <c r="BGV183" s="10"/>
      <c r="BGW183" s="10"/>
      <c r="BGX183" s="10"/>
      <c r="BGY183" s="10"/>
      <c r="BGZ183" s="10"/>
      <c r="BHA183" s="10"/>
      <c r="BHB183" s="10"/>
      <c r="BHC183" s="10"/>
      <c r="BHD183" s="10"/>
      <c r="BHE183" s="10"/>
      <c r="BHF183" s="10"/>
      <c r="BHG183" s="10"/>
      <c r="BHH183" s="10"/>
      <c r="BHI183" s="10"/>
      <c r="BHJ183" s="10"/>
      <c r="BHK183" s="10"/>
      <c r="BHL183" s="10"/>
      <c r="BHM183" s="10"/>
      <c r="BHN183" s="10"/>
      <c r="BHO183" s="10"/>
      <c r="BHP183" s="10"/>
      <c r="BHQ183" s="10"/>
      <c r="BHR183" s="10"/>
      <c r="BHS183" s="10"/>
      <c r="BHT183" s="10"/>
      <c r="BHU183" s="10"/>
      <c r="BHV183" s="10"/>
      <c r="BHW183" s="10"/>
      <c r="BHX183" s="10"/>
      <c r="BHY183" s="10"/>
      <c r="BHZ183" s="10"/>
      <c r="BIA183" s="10"/>
      <c r="BIB183" s="10"/>
      <c r="BIC183" s="10"/>
    </row>
    <row r="184" spans="1:1589" s="22" customFormat="1" ht="42" customHeight="1">
      <c r="A184" s="168" t="s">
        <v>147</v>
      </c>
      <c r="B184" s="211"/>
      <c r="C184" s="332"/>
      <c r="D184" s="314"/>
      <c r="E184" s="290">
        <v>43101</v>
      </c>
      <c r="F184" s="197">
        <v>43465</v>
      </c>
      <c r="G184" s="93" t="s">
        <v>115</v>
      </c>
      <c r="H184" s="119"/>
      <c r="I184" s="119" t="s">
        <v>72</v>
      </c>
      <c r="J184" s="121">
        <v>450000</v>
      </c>
      <c r="K184" s="117"/>
      <c r="L184" s="119"/>
      <c r="M184" s="117"/>
      <c r="N184" s="121">
        <v>450000</v>
      </c>
      <c r="O184" s="119"/>
      <c r="P184" s="119"/>
      <c r="Q184" s="119"/>
      <c r="R184" s="121">
        <v>450000</v>
      </c>
      <c r="S184" s="119"/>
      <c r="T184" s="11"/>
      <c r="U184" s="145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  <c r="KV184" s="10"/>
      <c r="KW184" s="10"/>
      <c r="KX184" s="10"/>
      <c r="KY184" s="10"/>
      <c r="KZ184" s="10"/>
      <c r="LA184" s="10"/>
      <c r="LB184" s="10"/>
      <c r="LC184" s="10"/>
      <c r="LD184" s="10"/>
      <c r="LE184" s="10"/>
      <c r="LF184" s="10"/>
      <c r="LG184" s="10"/>
      <c r="LH184" s="10"/>
      <c r="LI184" s="10"/>
      <c r="LJ184" s="10"/>
      <c r="LK184" s="10"/>
      <c r="LL184" s="10"/>
      <c r="LM184" s="10"/>
      <c r="LN184" s="10"/>
      <c r="LO184" s="10"/>
      <c r="LP184" s="10"/>
      <c r="LQ184" s="10"/>
      <c r="LR184" s="10"/>
      <c r="LS184" s="10"/>
      <c r="LT184" s="10"/>
      <c r="LU184" s="10"/>
      <c r="LV184" s="10"/>
      <c r="LW184" s="10"/>
      <c r="LX184" s="10"/>
      <c r="LY184" s="10"/>
      <c r="LZ184" s="10"/>
      <c r="MA184" s="10"/>
      <c r="MB184" s="10"/>
      <c r="MC184" s="10"/>
      <c r="MD184" s="10"/>
      <c r="ME184" s="10"/>
      <c r="MF184" s="10"/>
      <c r="MG184" s="10"/>
      <c r="MH184" s="10"/>
      <c r="MI184" s="10"/>
      <c r="MJ184" s="10"/>
      <c r="MK184" s="10"/>
      <c r="ML184" s="10"/>
      <c r="MM184" s="10"/>
      <c r="MN184" s="10"/>
      <c r="MO184" s="10"/>
      <c r="MP184" s="10"/>
      <c r="MQ184" s="10"/>
      <c r="MR184" s="10"/>
      <c r="MS184" s="10"/>
      <c r="MT184" s="10"/>
      <c r="MU184" s="10"/>
      <c r="MV184" s="10"/>
      <c r="MW184" s="10"/>
      <c r="MX184" s="10"/>
      <c r="MY184" s="10"/>
      <c r="MZ184" s="10"/>
      <c r="NA184" s="10"/>
      <c r="NB184" s="10"/>
      <c r="NC184" s="10"/>
      <c r="ND184" s="10"/>
      <c r="NE184" s="10"/>
      <c r="NF184" s="10"/>
      <c r="NG184" s="10"/>
      <c r="NH184" s="10"/>
      <c r="NI184" s="10"/>
      <c r="NJ184" s="10"/>
      <c r="NK184" s="10"/>
      <c r="NL184" s="10"/>
      <c r="NM184" s="10"/>
      <c r="NN184" s="10"/>
      <c r="NO184" s="10"/>
      <c r="NP184" s="10"/>
      <c r="NQ184" s="10"/>
      <c r="NR184" s="10"/>
      <c r="NS184" s="10"/>
      <c r="NT184" s="10"/>
      <c r="NU184" s="10"/>
      <c r="NV184" s="10"/>
      <c r="NW184" s="10"/>
      <c r="NX184" s="10"/>
      <c r="NY184" s="10"/>
      <c r="NZ184" s="10"/>
      <c r="OA184" s="10"/>
      <c r="OB184" s="10"/>
      <c r="OC184" s="10"/>
      <c r="OD184" s="10"/>
      <c r="OE184" s="10"/>
      <c r="OF184" s="10"/>
      <c r="OG184" s="10"/>
      <c r="OH184" s="10"/>
      <c r="OI184" s="10"/>
      <c r="OJ184" s="10"/>
      <c r="OK184" s="10"/>
      <c r="OL184" s="10"/>
      <c r="OM184" s="10"/>
      <c r="ON184" s="10"/>
      <c r="OO184" s="10"/>
      <c r="OP184" s="10"/>
      <c r="OQ184" s="10"/>
      <c r="OR184" s="10"/>
      <c r="OS184" s="10"/>
      <c r="OT184" s="10"/>
      <c r="OU184" s="10"/>
      <c r="OV184" s="10"/>
      <c r="OW184" s="10"/>
      <c r="OX184" s="10"/>
      <c r="OY184" s="10"/>
      <c r="OZ184" s="10"/>
      <c r="PA184" s="10"/>
      <c r="PB184" s="10"/>
      <c r="PC184" s="10"/>
      <c r="PD184" s="10"/>
      <c r="PE184" s="10"/>
      <c r="PF184" s="10"/>
      <c r="PG184" s="10"/>
      <c r="PH184" s="10"/>
      <c r="PI184" s="10"/>
      <c r="PJ184" s="10"/>
      <c r="PK184" s="10"/>
      <c r="PL184" s="10"/>
      <c r="PM184" s="10"/>
      <c r="PN184" s="10"/>
      <c r="PO184" s="10"/>
      <c r="PP184" s="10"/>
      <c r="PQ184" s="10"/>
      <c r="PR184" s="10"/>
      <c r="PS184" s="10"/>
      <c r="PT184" s="10"/>
      <c r="PU184" s="10"/>
      <c r="PV184" s="10"/>
      <c r="PW184" s="10"/>
      <c r="PX184" s="10"/>
      <c r="PY184" s="10"/>
      <c r="PZ184" s="10"/>
      <c r="QA184" s="10"/>
      <c r="QB184" s="10"/>
      <c r="QC184" s="10"/>
      <c r="QD184" s="10"/>
      <c r="QE184" s="10"/>
      <c r="QF184" s="10"/>
      <c r="QG184" s="10"/>
      <c r="QH184" s="10"/>
      <c r="QI184" s="10"/>
      <c r="QJ184" s="10"/>
      <c r="QK184" s="10"/>
      <c r="QL184" s="10"/>
      <c r="QM184" s="10"/>
      <c r="QN184" s="10"/>
      <c r="QO184" s="10"/>
      <c r="QP184" s="10"/>
      <c r="QQ184" s="10"/>
      <c r="QR184" s="10"/>
      <c r="QS184" s="10"/>
      <c r="QT184" s="10"/>
      <c r="QU184" s="10"/>
      <c r="QV184" s="10"/>
      <c r="QW184" s="10"/>
      <c r="QX184" s="10"/>
      <c r="QY184" s="10"/>
      <c r="QZ184" s="10"/>
      <c r="RA184" s="10"/>
      <c r="RB184" s="10"/>
      <c r="RC184" s="10"/>
      <c r="RD184" s="10"/>
      <c r="RE184" s="10"/>
      <c r="RF184" s="10"/>
      <c r="RG184" s="10"/>
      <c r="RH184" s="10"/>
      <c r="RI184" s="10"/>
      <c r="RJ184" s="10"/>
      <c r="RK184" s="10"/>
      <c r="RL184" s="10"/>
      <c r="RM184" s="10"/>
      <c r="RN184" s="10"/>
      <c r="RO184" s="10"/>
      <c r="RP184" s="10"/>
      <c r="RQ184" s="10"/>
      <c r="RR184" s="10"/>
      <c r="RS184" s="10"/>
      <c r="RT184" s="10"/>
      <c r="RU184" s="10"/>
      <c r="RV184" s="10"/>
      <c r="RW184" s="10"/>
      <c r="RX184" s="10"/>
      <c r="RY184" s="10"/>
      <c r="RZ184" s="10"/>
      <c r="SA184" s="10"/>
      <c r="SB184" s="10"/>
      <c r="SC184" s="10"/>
      <c r="SD184" s="10"/>
      <c r="SE184" s="10"/>
      <c r="SF184" s="10"/>
      <c r="SG184" s="10"/>
      <c r="SH184" s="10"/>
      <c r="SI184" s="10"/>
      <c r="SJ184" s="10"/>
      <c r="SK184" s="10"/>
      <c r="SL184" s="10"/>
      <c r="SM184" s="10"/>
      <c r="SN184" s="10"/>
      <c r="SO184" s="10"/>
      <c r="SP184" s="10"/>
      <c r="SQ184" s="10"/>
      <c r="SR184" s="10"/>
      <c r="SS184" s="10"/>
      <c r="ST184" s="10"/>
      <c r="SU184" s="10"/>
      <c r="SV184" s="10"/>
      <c r="SW184" s="10"/>
      <c r="SX184" s="10"/>
      <c r="SY184" s="10"/>
      <c r="SZ184" s="10"/>
      <c r="TA184" s="10"/>
      <c r="TB184" s="10"/>
      <c r="TC184" s="10"/>
      <c r="TD184" s="10"/>
      <c r="TE184" s="10"/>
      <c r="TF184" s="10"/>
      <c r="TG184" s="10"/>
      <c r="TH184" s="10"/>
      <c r="TI184" s="10"/>
      <c r="TJ184" s="10"/>
      <c r="TK184" s="10"/>
      <c r="TL184" s="10"/>
      <c r="TM184" s="10"/>
      <c r="TN184" s="10"/>
      <c r="TO184" s="10"/>
      <c r="TP184" s="10"/>
      <c r="TQ184" s="10"/>
      <c r="TR184" s="10"/>
      <c r="TS184" s="10"/>
      <c r="TT184" s="10"/>
      <c r="TU184" s="10"/>
      <c r="TV184" s="10"/>
      <c r="TW184" s="10"/>
      <c r="TX184" s="10"/>
      <c r="TY184" s="10"/>
      <c r="TZ184" s="10"/>
      <c r="UA184" s="10"/>
      <c r="UB184" s="10"/>
      <c r="UC184" s="10"/>
      <c r="UD184" s="10"/>
      <c r="UE184" s="10"/>
      <c r="UF184" s="10"/>
      <c r="UG184" s="10"/>
      <c r="UH184" s="10"/>
      <c r="UI184" s="10"/>
      <c r="UJ184" s="10"/>
      <c r="UK184" s="10"/>
      <c r="UL184" s="10"/>
      <c r="UM184" s="10"/>
      <c r="UN184" s="10"/>
      <c r="UO184" s="10"/>
      <c r="UP184" s="10"/>
      <c r="UQ184" s="10"/>
      <c r="UR184" s="10"/>
      <c r="US184" s="10"/>
      <c r="UT184" s="10"/>
      <c r="UU184" s="10"/>
      <c r="UV184" s="10"/>
      <c r="UW184" s="10"/>
      <c r="UX184" s="10"/>
      <c r="UY184" s="10"/>
      <c r="UZ184" s="10"/>
      <c r="VA184" s="10"/>
      <c r="VB184" s="10"/>
      <c r="VC184" s="10"/>
      <c r="VD184" s="10"/>
      <c r="VE184" s="10"/>
      <c r="VF184" s="10"/>
      <c r="VG184" s="10"/>
      <c r="VH184" s="10"/>
      <c r="VI184" s="10"/>
      <c r="VJ184" s="10"/>
      <c r="VK184" s="10"/>
      <c r="VL184" s="10"/>
      <c r="VM184" s="10"/>
      <c r="VN184" s="10"/>
      <c r="VO184" s="10"/>
      <c r="VP184" s="10"/>
      <c r="VQ184" s="10"/>
      <c r="VR184" s="10"/>
      <c r="VS184" s="10"/>
      <c r="VT184" s="10"/>
      <c r="VU184" s="10"/>
      <c r="VV184" s="10"/>
      <c r="VW184" s="10"/>
      <c r="VX184" s="10"/>
      <c r="VY184" s="10"/>
      <c r="VZ184" s="10"/>
      <c r="WA184" s="10"/>
      <c r="WB184" s="10"/>
      <c r="WC184" s="10"/>
      <c r="WD184" s="10"/>
      <c r="WE184" s="10"/>
      <c r="WF184" s="10"/>
      <c r="WG184" s="10"/>
      <c r="WH184" s="10"/>
      <c r="WI184" s="10"/>
      <c r="WJ184" s="10"/>
      <c r="WK184" s="10"/>
      <c r="WL184" s="10"/>
      <c r="WM184" s="10"/>
      <c r="WN184" s="10"/>
      <c r="WO184" s="10"/>
      <c r="WP184" s="10"/>
      <c r="WQ184" s="10"/>
      <c r="WR184" s="10"/>
      <c r="WS184" s="10"/>
      <c r="WT184" s="10"/>
      <c r="WU184" s="10"/>
      <c r="WV184" s="10"/>
      <c r="WW184" s="10"/>
      <c r="WX184" s="10"/>
      <c r="WY184" s="10"/>
      <c r="WZ184" s="10"/>
      <c r="XA184" s="10"/>
      <c r="XB184" s="10"/>
      <c r="XC184" s="10"/>
      <c r="XD184" s="10"/>
      <c r="XE184" s="10"/>
      <c r="XF184" s="10"/>
      <c r="XG184" s="10"/>
      <c r="XH184" s="10"/>
      <c r="XI184" s="10"/>
      <c r="XJ184" s="10"/>
      <c r="XK184" s="10"/>
      <c r="XL184" s="10"/>
      <c r="XM184" s="10"/>
      <c r="XN184" s="10"/>
      <c r="XO184" s="10"/>
      <c r="XP184" s="10"/>
      <c r="XQ184" s="10"/>
      <c r="XR184" s="10"/>
      <c r="XS184" s="10"/>
      <c r="XT184" s="10"/>
      <c r="XU184" s="10"/>
      <c r="XV184" s="10"/>
      <c r="XW184" s="10"/>
      <c r="XX184" s="10"/>
      <c r="XY184" s="10"/>
      <c r="XZ184" s="10"/>
      <c r="YA184" s="10"/>
      <c r="YB184" s="10"/>
      <c r="YC184" s="10"/>
      <c r="YD184" s="10"/>
      <c r="YE184" s="10"/>
      <c r="YF184" s="10"/>
      <c r="YG184" s="10"/>
      <c r="YH184" s="10"/>
      <c r="YI184" s="10"/>
      <c r="YJ184" s="10"/>
      <c r="YK184" s="10"/>
      <c r="YL184" s="10"/>
      <c r="YM184" s="10"/>
      <c r="YN184" s="10"/>
      <c r="YO184" s="10"/>
      <c r="YP184" s="10"/>
      <c r="YQ184" s="10"/>
      <c r="YR184" s="10"/>
      <c r="YS184" s="10"/>
      <c r="YT184" s="10"/>
      <c r="YU184" s="10"/>
      <c r="YV184" s="10"/>
      <c r="YW184" s="10"/>
      <c r="YX184" s="10"/>
      <c r="YY184" s="10"/>
      <c r="YZ184" s="10"/>
      <c r="ZA184" s="10"/>
      <c r="ZB184" s="10"/>
      <c r="ZC184" s="10"/>
      <c r="ZD184" s="10"/>
      <c r="ZE184" s="10"/>
      <c r="ZF184" s="10"/>
      <c r="ZG184" s="10"/>
      <c r="ZH184" s="10"/>
      <c r="ZI184" s="10"/>
      <c r="ZJ184" s="10"/>
      <c r="ZK184" s="10"/>
      <c r="ZL184" s="10"/>
      <c r="ZM184" s="10"/>
      <c r="ZN184" s="10"/>
      <c r="ZO184" s="10"/>
      <c r="ZP184" s="10"/>
      <c r="ZQ184" s="10"/>
      <c r="ZR184" s="10"/>
      <c r="ZS184" s="10"/>
      <c r="ZT184" s="10"/>
      <c r="ZU184" s="10"/>
      <c r="ZV184" s="10"/>
      <c r="ZW184" s="10"/>
      <c r="ZX184" s="10"/>
      <c r="ZY184" s="10"/>
      <c r="ZZ184" s="10"/>
      <c r="AAA184" s="10"/>
      <c r="AAB184" s="10"/>
      <c r="AAC184" s="10"/>
      <c r="AAD184" s="10"/>
      <c r="AAE184" s="10"/>
      <c r="AAF184" s="10"/>
      <c r="AAG184" s="10"/>
      <c r="AAH184" s="10"/>
      <c r="AAI184" s="10"/>
      <c r="AAJ184" s="10"/>
      <c r="AAK184" s="10"/>
      <c r="AAL184" s="10"/>
      <c r="AAM184" s="10"/>
      <c r="AAN184" s="10"/>
      <c r="AAO184" s="10"/>
      <c r="AAP184" s="10"/>
      <c r="AAQ184" s="10"/>
      <c r="AAR184" s="10"/>
      <c r="AAS184" s="10"/>
      <c r="AAT184" s="10"/>
      <c r="AAU184" s="10"/>
      <c r="AAV184" s="10"/>
      <c r="AAW184" s="10"/>
      <c r="AAX184" s="10"/>
      <c r="AAY184" s="10"/>
      <c r="AAZ184" s="10"/>
      <c r="ABA184" s="10"/>
      <c r="ABB184" s="10"/>
      <c r="ABC184" s="10"/>
      <c r="ABD184" s="10"/>
      <c r="ABE184" s="10"/>
      <c r="ABF184" s="10"/>
      <c r="ABG184" s="10"/>
      <c r="ABH184" s="10"/>
      <c r="ABI184" s="10"/>
      <c r="ABJ184" s="10"/>
      <c r="ABK184" s="10"/>
      <c r="ABL184" s="10"/>
      <c r="ABM184" s="10"/>
      <c r="ABN184" s="10"/>
      <c r="ABO184" s="10"/>
      <c r="ABP184" s="10"/>
      <c r="ABQ184" s="10"/>
      <c r="ABR184" s="10"/>
      <c r="ABS184" s="10"/>
      <c r="ABT184" s="10"/>
      <c r="ABU184" s="10"/>
      <c r="ABV184" s="10"/>
      <c r="ABW184" s="10"/>
      <c r="ABX184" s="10"/>
      <c r="ABY184" s="10"/>
      <c r="ABZ184" s="10"/>
      <c r="ACA184" s="10"/>
      <c r="ACB184" s="10"/>
      <c r="ACC184" s="10"/>
      <c r="ACD184" s="10"/>
      <c r="ACE184" s="10"/>
      <c r="ACF184" s="10"/>
      <c r="ACG184" s="10"/>
      <c r="ACH184" s="10"/>
      <c r="ACI184" s="10"/>
      <c r="ACJ184" s="10"/>
      <c r="ACK184" s="10"/>
      <c r="ACL184" s="10"/>
      <c r="ACM184" s="10"/>
      <c r="ACN184" s="10"/>
      <c r="ACO184" s="10"/>
      <c r="ACP184" s="10"/>
      <c r="ACQ184" s="10"/>
      <c r="ACR184" s="10"/>
      <c r="ACS184" s="10"/>
      <c r="ACT184" s="10"/>
      <c r="ACU184" s="10"/>
      <c r="ACV184" s="10"/>
      <c r="ACW184" s="10"/>
      <c r="ACX184" s="10"/>
      <c r="ACY184" s="10"/>
      <c r="ACZ184" s="10"/>
      <c r="ADA184" s="10"/>
      <c r="ADB184" s="10"/>
      <c r="ADC184" s="10"/>
      <c r="ADD184" s="10"/>
      <c r="ADE184" s="10"/>
      <c r="ADF184" s="10"/>
      <c r="ADG184" s="10"/>
      <c r="ADH184" s="10"/>
      <c r="ADI184" s="10"/>
      <c r="ADJ184" s="10"/>
      <c r="ADK184" s="10"/>
      <c r="ADL184" s="10"/>
      <c r="ADM184" s="10"/>
      <c r="ADN184" s="10"/>
      <c r="ADO184" s="10"/>
      <c r="ADP184" s="10"/>
      <c r="ADQ184" s="10"/>
      <c r="ADR184" s="10"/>
      <c r="ADS184" s="10"/>
      <c r="ADT184" s="10"/>
      <c r="ADU184" s="10"/>
      <c r="ADV184" s="10"/>
      <c r="ADW184" s="10"/>
      <c r="ADX184" s="10"/>
      <c r="ADY184" s="10"/>
      <c r="ADZ184" s="10"/>
      <c r="AEA184" s="10"/>
      <c r="AEB184" s="10"/>
      <c r="AEC184" s="10"/>
      <c r="AED184" s="10"/>
      <c r="AEE184" s="10"/>
      <c r="AEF184" s="10"/>
      <c r="AEG184" s="10"/>
      <c r="AEH184" s="10"/>
      <c r="AEI184" s="10"/>
      <c r="AEJ184" s="10"/>
      <c r="AEK184" s="10"/>
      <c r="AEL184" s="10"/>
      <c r="AEM184" s="10"/>
      <c r="AEN184" s="10"/>
      <c r="AEO184" s="10"/>
      <c r="AEP184" s="10"/>
      <c r="AEQ184" s="10"/>
      <c r="AER184" s="10"/>
      <c r="AES184" s="10"/>
      <c r="AET184" s="10"/>
      <c r="AEU184" s="10"/>
      <c r="AEV184" s="10"/>
      <c r="AEW184" s="10"/>
      <c r="AEX184" s="10"/>
      <c r="AEY184" s="10"/>
      <c r="AEZ184" s="10"/>
      <c r="AFA184" s="10"/>
      <c r="AFB184" s="10"/>
      <c r="AFC184" s="10"/>
      <c r="AFD184" s="10"/>
      <c r="AFE184" s="10"/>
      <c r="AFF184" s="10"/>
      <c r="AFG184" s="10"/>
      <c r="AFH184" s="10"/>
      <c r="AFI184" s="10"/>
      <c r="AFJ184" s="10"/>
      <c r="AFK184" s="10"/>
      <c r="AFL184" s="10"/>
      <c r="AFM184" s="10"/>
      <c r="AFN184" s="10"/>
      <c r="AFO184" s="10"/>
      <c r="AFP184" s="10"/>
      <c r="AFQ184" s="10"/>
      <c r="AFR184" s="10"/>
      <c r="AFS184" s="10"/>
      <c r="AFT184" s="10"/>
      <c r="AFU184" s="10"/>
      <c r="AFV184" s="10"/>
      <c r="AFW184" s="10"/>
      <c r="AFX184" s="10"/>
      <c r="AFY184" s="10"/>
      <c r="AFZ184" s="10"/>
      <c r="AGA184" s="10"/>
      <c r="AGB184" s="10"/>
      <c r="AGC184" s="10"/>
      <c r="AGD184" s="10"/>
      <c r="AGE184" s="10"/>
      <c r="AGF184" s="10"/>
      <c r="AGG184" s="10"/>
      <c r="AGH184" s="10"/>
      <c r="AGI184" s="10"/>
      <c r="AGJ184" s="10"/>
      <c r="AGK184" s="10"/>
      <c r="AGL184" s="10"/>
      <c r="AGM184" s="10"/>
      <c r="AGN184" s="10"/>
      <c r="AGO184" s="10"/>
      <c r="AGP184" s="10"/>
      <c r="AGQ184" s="10"/>
      <c r="AGR184" s="10"/>
      <c r="AGS184" s="10"/>
      <c r="AGT184" s="10"/>
      <c r="AGU184" s="10"/>
      <c r="AGV184" s="10"/>
      <c r="AGW184" s="10"/>
      <c r="AGX184" s="10"/>
      <c r="AGY184" s="10"/>
      <c r="AGZ184" s="10"/>
      <c r="AHA184" s="10"/>
      <c r="AHB184" s="10"/>
      <c r="AHC184" s="10"/>
      <c r="AHD184" s="10"/>
      <c r="AHE184" s="10"/>
      <c r="AHF184" s="10"/>
      <c r="AHG184" s="10"/>
      <c r="AHH184" s="10"/>
      <c r="AHI184" s="10"/>
      <c r="AHJ184" s="10"/>
      <c r="AHK184" s="10"/>
      <c r="AHL184" s="10"/>
      <c r="AHM184" s="10"/>
      <c r="AHN184" s="10"/>
      <c r="AHO184" s="10"/>
      <c r="AHP184" s="10"/>
      <c r="AHQ184" s="10"/>
      <c r="AHR184" s="10"/>
      <c r="AHS184" s="10"/>
      <c r="AHT184" s="10"/>
      <c r="AHU184" s="10"/>
      <c r="AHV184" s="10"/>
      <c r="AHW184" s="10"/>
      <c r="AHX184" s="10"/>
      <c r="AHY184" s="10"/>
      <c r="AHZ184" s="10"/>
      <c r="AIA184" s="10"/>
      <c r="AIB184" s="10"/>
      <c r="AIC184" s="10"/>
      <c r="AID184" s="10"/>
      <c r="AIE184" s="10"/>
      <c r="AIF184" s="10"/>
      <c r="AIG184" s="10"/>
      <c r="AIH184" s="10"/>
      <c r="AII184" s="10"/>
      <c r="AIJ184" s="10"/>
      <c r="AIK184" s="10"/>
      <c r="AIL184" s="10"/>
      <c r="AIM184" s="10"/>
      <c r="AIN184" s="10"/>
      <c r="AIO184" s="10"/>
      <c r="AIP184" s="10"/>
      <c r="AIQ184" s="10"/>
      <c r="AIR184" s="10"/>
      <c r="AIS184" s="10"/>
      <c r="AIT184" s="10"/>
      <c r="AIU184" s="10"/>
      <c r="AIV184" s="10"/>
      <c r="AIW184" s="10"/>
      <c r="AIX184" s="10"/>
      <c r="AIY184" s="10"/>
      <c r="AIZ184" s="10"/>
      <c r="AJA184" s="10"/>
      <c r="AJB184" s="10"/>
      <c r="AJC184" s="10"/>
      <c r="AJD184" s="10"/>
      <c r="AJE184" s="10"/>
      <c r="AJF184" s="10"/>
      <c r="AJG184" s="10"/>
      <c r="AJH184" s="10"/>
      <c r="AJI184" s="10"/>
      <c r="AJJ184" s="10"/>
      <c r="AJK184" s="10"/>
      <c r="AJL184" s="10"/>
      <c r="AJM184" s="10"/>
      <c r="AJN184" s="10"/>
      <c r="AJO184" s="10"/>
      <c r="AJP184" s="10"/>
      <c r="AJQ184" s="10"/>
      <c r="AJR184" s="10"/>
      <c r="AJS184" s="10"/>
      <c r="AJT184" s="10"/>
      <c r="AJU184" s="10"/>
      <c r="AJV184" s="10"/>
      <c r="AJW184" s="10"/>
      <c r="AJX184" s="10"/>
      <c r="AJY184" s="10"/>
      <c r="AJZ184" s="10"/>
      <c r="AKA184" s="10"/>
      <c r="AKB184" s="10"/>
      <c r="AKC184" s="10"/>
      <c r="AKD184" s="10"/>
      <c r="AKE184" s="10"/>
      <c r="AKF184" s="10"/>
      <c r="AKG184" s="10"/>
      <c r="AKH184" s="10"/>
      <c r="AKI184" s="10"/>
      <c r="AKJ184" s="10"/>
      <c r="AKK184" s="10"/>
      <c r="AKL184" s="10"/>
      <c r="AKM184" s="10"/>
      <c r="AKN184" s="10"/>
      <c r="AKO184" s="10"/>
      <c r="AKP184" s="10"/>
      <c r="AKQ184" s="10"/>
      <c r="AKR184" s="10"/>
      <c r="AKS184" s="10"/>
      <c r="AKT184" s="10"/>
      <c r="AKU184" s="10"/>
      <c r="AKV184" s="10"/>
      <c r="AKW184" s="10"/>
      <c r="AKX184" s="10"/>
      <c r="AKY184" s="10"/>
      <c r="AKZ184" s="10"/>
      <c r="ALA184" s="10"/>
      <c r="ALB184" s="10"/>
      <c r="ALC184" s="10"/>
      <c r="ALD184" s="10"/>
      <c r="ALE184" s="10"/>
      <c r="ALF184" s="10"/>
      <c r="ALG184" s="10"/>
      <c r="ALH184" s="10"/>
      <c r="ALI184" s="10"/>
      <c r="ALJ184" s="10"/>
      <c r="ALK184" s="10"/>
      <c r="ALL184" s="10"/>
      <c r="ALM184" s="10"/>
      <c r="ALN184" s="10"/>
      <c r="ALO184" s="10"/>
      <c r="ALP184" s="10"/>
      <c r="ALQ184" s="10"/>
      <c r="ALR184" s="10"/>
      <c r="ALS184" s="10"/>
      <c r="ALT184" s="10"/>
      <c r="ALU184" s="10"/>
      <c r="ALV184" s="10"/>
      <c r="ALW184" s="10"/>
      <c r="ALX184" s="10"/>
      <c r="ALY184" s="10"/>
      <c r="ALZ184" s="10"/>
      <c r="AMA184" s="10"/>
      <c r="AMB184" s="10"/>
      <c r="AMC184" s="10"/>
      <c r="AMD184" s="10"/>
      <c r="AME184" s="10"/>
      <c r="AMF184" s="10"/>
      <c r="AMG184" s="10"/>
      <c r="AMH184" s="10"/>
      <c r="AMI184" s="10"/>
      <c r="AMJ184" s="10"/>
      <c r="AMK184" s="10"/>
      <c r="AML184" s="10"/>
      <c r="AMM184" s="10"/>
      <c r="AMN184" s="10"/>
      <c r="AMO184" s="10"/>
      <c r="AMP184" s="10"/>
      <c r="AMQ184" s="10"/>
      <c r="AMR184" s="10"/>
      <c r="AMS184" s="10"/>
      <c r="AMT184" s="10"/>
      <c r="AMU184" s="10"/>
      <c r="AMV184" s="10"/>
      <c r="AMW184" s="10"/>
      <c r="AMX184" s="10"/>
      <c r="AMY184" s="10"/>
      <c r="AMZ184" s="10"/>
      <c r="ANA184" s="10"/>
      <c r="ANB184" s="10"/>
      <c r="ANC184" s="10"/>
      <c r="AND184" s="10"/>
      <c r="ANE184" s="10"/>
      <c r="ANF184" s="10"/>
      <c r="ANG184" s="10"/>
      <c r="ANH184" s="10"/>
      <c r="ANI184" s="10"/>
      <c r="ANJ184" s="10"/>
      <c r="ANK184" s="10"/>
      <c r="ANL184" s="10"/>
      <c r="ANM184" s="10"/>
      <c r="ANN184" s="10"/>
      <c r="ANO184" s="10"/>
      <c r="ANP184" s="10"/>
      <c r="ANQ184" s="10"/>
      <c r="ANR184" s="10"/>
      <c r="ANS184" s="10"/>
      <c r="ANT184" s="10"/>
      <c r="ANU184" s="10"/>
      <c r="ANV184" s="10"/>
      <c r="ANW184" s="10"/>
      <c r="ANX184" s="10"/>
      <c r="ANY184" s="10"/>
      <c r="ANZ184" s="10"/>
      <c r="AOA184" s="10"/>
      <c r="AOB184" s="10"/>
      <c r="AOC184" s="10"/>
      <c r="AOD184" s="10"/>
      <c r="AOE184" s="10"/>
      <c r="AOF184" s="10"/>
      <c r="AOG184" s="10"/>
      <c r="AOH184" s="10"/>
      <c r="AOI184" s="10"/>
      <c r="AOJ184" s="10"/>
      <c r="AOK184" s="10"/>
      <c r="AOL184" s="10"/>
      <c r="AOM184" s="10"/>
      <c r="AON184" s="10"/>
      <c r="AOO184" s="10"/>
      <c r="AOP184" s="10"/>
      <c r="AOQ184" s="10"/>
      <c r="AOR184" s="10"/>
      <c r="AOS184" s="10"/>
      <c r="AOT184" s="10"/>
      <c r="AOU184" s="10"/>
      <c r="AOV184" s="10"/>
      <c r="AOW184" s="10"/>
      <c r="AOX184" s="10"/>
      <c r="AOY184" s="10"/>
      <c r="AOZ184" s="10"/>
      <c r="APA184" s="10"/>
      <c r="APB184" s="10"/>
      <c r="APC184" s="10"/>
      <c r="APD184" s="10"/>
      <c r="APE184" s="10"/>
      <c r="APF184" s="10"/>
      <c r="APG184" s="10"/>
      <c r="APH184" s="10"/>
      <c r="API184" s="10"/>
      <c r="APJ184" s="10"/>
      <c r="APK184" s="10"/>
      <c r="APL184" s="10"/>
      <c r="APM184" s="10"/>
      <c r="APN184" s="10"/>
      <c r="APO184" s="10"/>
      <c r="APP184" s="10"/>
      <c r="APQ184" s="10"/>
      <c r="APR184" s="10"/>
      <c r="APS184" s="10"/>
      <c r="APT184" s="10"/>
      <c r="APU184" s="10"/>
      <c r="APV184" s="10"/>
      <c r="APW184" s="10"/>
      <c r="APX184" s="10"/>
      <c r="APY184" s="10"/>
      <c r="APZ184" s="10"/>
      <c r="AQA184" s="10"/>
      <c r="AQB184" s="10"/>
      <c r="AQC184" s="10"/>
      <c r="AQD184" s="10"/>
      <c r="AQE184" s="10"/>
      <c r="AQF184" s="10"/>
      <c r="AQG184" s="10"/>
      <c r="AQH184" s="10"/>
      <c r="AQI184" s="10"/>
      <c r="AQJ184" s="10"/>
      <c r="AQK184" s="10"/>
      <c r="AQL184" s="10"/>
      <c r="AQM184" s="10"/>
      <c r="AQN184" s="10"/>
      <c r="AQO184" s="10"/>
      <c r="AQP184" s="10"/>
      <c r="AQQ184" s="10"/>
      <c r="AQR184" s="10"/>
      <c r="AQS184" s="10"/>
      <c r="AQT184" s="10"/>
      <c r="AQU184" s="10"/>
      <c r="AQV184" s="10"/>
      <c r="AQW184" s="10"/>
      <c r="AQX184" s="10"/>
      <c r="AQY184" s="10"/>
      <c r="AQZ184" s="10"/>
      <c r="ARA184" s="10"/>
      <c r="ARB184" s="10"/>
      <c r="ARC184" s="10"/>
      <c r="ARD184" s="10"/>
      <c r="ARE184" s="10"/>
      <c r="ARF184" s="10"/>
      <c r="ARG184" s="10"/>
      <c r="ARH184" s="10"/>
      <c r="ARI184" s="10"/>
      <c r="ARJ184" s="10"/>
      <c r="ARK184" s="10"/>
      <c r="ARL184" s="10"/>
      <c r="ARM184" s="10"/>
      <c r="ARN184" s="10"/>
      <c r="ARO184" s="10"/>
      <c r="ARP184" s="10"/>
      <c r="ARQ184" s="10"/>
      <c r="ARR184" s="10"/>
      <c r="ARS184" s="10"/>
      <c r="ART184" s="10"/>
      <c r="ARU184" s="10"/>
      <c r="ARV184" s="10"/>
      <c r="ARW184" s="10"/>
      <c r="ARX184" s="10"/>
      <c r="ARY184" s="10"/>
      <c r="ARZ184" s="10"/>
      <c r="ASA184" s="10"/>
      <c r="ASB184" s="10"/>
      <c r="ASC184" s="10"/>
      <c r="ASD184" s="10"/>
      <c r="ASE184" s="10"/>
      <c r="ASF184" s="10"/>
      <c r="ASG184" s="10"/>
      <c r="ASH184" s="10"/>
      <c r="ASI184" s="10"/>
      <c r="ASJ184" s="10"/>
      <c r="ASK184" s="10"/>
      <c r="ASL184" s="10"/>
      <c r="ASM184" s="10"/>
      <c r="ASN184" s="10"/>
      <c r="ASO184" s="10"/>
      <c r="ASP184" s="10"/>
      <c r="ASQ184" s="10"/>
      <c r="ASR184" s="10"/>
      <c r="ASS184" s="10"/>
      <c r="AST184" s="10"/>
      <c r="ASU184" s="10"/>
      <c r="ASV184" s="10"/>
      <c r="ASW184" s="10"/>
      <c r="ASX184" s="10"/>
      <c r="ASY184" s="10"/>
      <c r="ASZ184" s="10"/>
      <c r="ATA184" s="10"/>
      <c r="ATB184" s="10"/>
      <c r="ATC184" s="10"/>
      <c r="ATD184" s="10"/>
      <c r="ATE184" s="10"/>
      <c r="ATF184" s="10"/>
      <c r="ATG184" s="10"/>
      <c r="ATH184" s="10"/>
      <c r="ATI184" s="10"/>
      <c r="ATJ184" s="10"/>
      <c r="ATK184" s="10"/>
      <c r="ATL184" s="10"/>
      <c r="ATM184" s="10"/>
      <c r="ATN184" s="10"/>
      <c r="ATO184" s="10"/>
      <c r="ATP184" s="10"/>
      <c r="ATQ184" s="10"/>
      <c r="ATR184" s="10"/>
      <c r="ATS184" s="10"/>
      <c r="ATT184" s="10"/>
      <c r="ATU184" s="10"/>
      <c r="ATV184" s="10"/>
      <c r="ATW184" s="10"/>
      <c r="ATX184" s="10"/>
      <c r="ATY184" s="10"/>
      <c r="ATZ184" s="10"/>
      <c r="AUA184" s="10"/>
      <c r="AUB184" s="10"/>
      <c r="AUC184" s="10"/>
      <c r="AUD184" s="10"/>
      <c r="AUE184" s="10"/>
      <c r="AUF184" s="10"/>
      <c r="AUG184" s="10"/>
      <c r="AUH184" s="10"/>
      <c r="AUI184" s="10"/>
      <c r="AUJ184" s="10"/>
      <c r="AUK184" s="10"/>
      <c r="AUL184" s="10"/>
      <c r="AUM184" s="10"/>
      <c r="AUN184" s="10"/>
      <c r="AUO184" s="10"/>
      <c r="AUP184" s="10"/>
      <c r="AUQ184" s="10"/>
      <c r="AUR184" s="10"/>
      <c r="AUS184" s="10"/>
      <c r="AUT184" s="10"/>
      <c r="AUU184" s="10"/>
      <c r="AUV184" s="10"/>
      <c r="AUW184" s="10"/>
      <c r="AUX184" s="10"/>
      <c r="AUY184" s="10"/>
      <c r="AUZ184" s="10"/>
      <c r="AVA184" s="10"/>
      <c r="AVB184" s="10"/>
      <c r="AVC184" s="10"/>
      <c r="AVD184" s="10"/>
      <c r="AVE184" s="10"/>
      <c r="AVF184" s="10"/>
      <c r="AVG184" s="10"/>
      <c r="AVH184" s="10"/>
      <c r="AVI184" s="10"/>
      <c r="AVJ184" s="10"/>
      <c r="AVK184" s="10"/>
      <c r="AVL184" s="10"/>
      <c r="AVM184" s="10"/>
      <c r="AVN184" s="10"/>
      <c r="AVO184" s="10"/>
      <c r="AVP184" s="10"/>
      <c r="AVQ184" s="10"/>
      <c r="AVR184" s="10"/>
      <c r="AVS184" s="10"/>
      <c r="AVT184" s="10"/>
      <c r="AVU184" s="10"/>
      <c r="AVV184" s="10"/>
      <c r="AVW184" s="10"/>
      <c r="AVX184" s="10"/>
      <c r="AVY184" s="10"/>
      <c r="AVZ184" s="10"/>
      <c r="AWA184" s="10"/>
      <c r="AWB184" s="10"/>
      <c r="AWC184" s="10"/>
      <c r="AWD184" s="10"/>
      <c r="AWE184" s="10"/>
      <c r="AWF184" s="10"/>
      <c r="AWG184" s="10"/>
      <c r="AWH184" s="10"/>
      <c r="AWI184" s="10"/>
      <c r="AWJ184" s="10"/>
      <c r="AWK184" s="10"/>
      <c r="AWL184" s="10"/>
      <c r="AWM184" s="10"/>
      <c r="AWN184" s="10"/>
      <c r="AWO184" s="10"/>
      <c r="AWP184" s="10"/>
      <c r="AWQ184" s="10"/>
      <c r="AWR184" s="10"/>
      <c r="AWS184" s="10"/>
      <c r="AWT184" s="10"/>
      <c r="AWU184" s="10"/>
      <c r="AWV184" s="10"/>
      <c r="AWW184" s="10"/>
      <c r="AWX184" s="10"/>
      <c r="AWY184" s="10"/>
      <c r="AWZ184" s="10"/>
      <c r="AXA184" s="10"/>
      <c r="AXB184" s="10"/>
      <c r="AXC184" s="10"/>
      <c r="AXD184" s="10"/>
      <c r="AXE184" s="10"/>
      <c r="AXF184" s="10"/>
      <c r="AXG184" s="10"/>
      <c r="AXH184" s="10"/>
      <c r="AXI184" s="10"/>
      <c r="AXJ184" s="10"/>
      <c r="AXK184" s="10"/>
      <c r="AXL184" s="10"/>
      <c r="AXM184" s="10"/>
      <c r="AXN184" s="10"/>
      <c r="AXO184" s="10"/>
      <c r="AXP184" s="10"/>
      <c r="AXQ184" s="10"/>
      <c r="AXR184" s="10"/>
      <c r="AXS184" s="10"/>
      <c r="AXT184" s="10"/>
      <c r="AXU184" s="10"/>
      <c r="AXV184" s="10"/>
      <c r="AXW184" s="10"/>
      <c r="AXX184" s="10"/>
      <c r="AXY184" s="10"/>
      <c r="AXZ184" s="10"/>
      <c r="AYA184" s="10"/>
      <c r="AYB184" s="10"/>
      <c r="AYC184" s="10"/>
      <c r="AYD184" s="10"/>
      <c r="AYE184" s="10"/>
      <c r="AYF184" s="10"/>
      <c r="AYG184" s="10"/>
      <c r="AYH184" s="10"/>
      <c r="AYI184" s="10"/>
      <c r="AYJ184" s="10"/>
      <c r="AYK184" s="10"/>
      <c r="AYL184" s="10"/>
      <c r="AYM184" s="10"/>
      <c r="AYN184" s="10"/>
      <c r="AYO184" s="10"/>
      <c r="AYP184" s="10"/>
      <c r="AYQ184" s="10"/>
      <c r="AYR184" s="10"/>
      <c r="AYS184" s="10"/>
      <c r="AYT184" s="10"/>
      <c r="AYU184" s="10"/>
      <c r="AYV184" s="10"/>
      <c r="AYW184" s="10"/>
      <c r="AYX184" s="10"/>
      <c r="AYY184" s="10"/>
      <c r="AYZ184" s="10"/>
      <c r="AZA184" s="10"/>
      <c r="AZB184" s="10"/>
      <c r="AZC184" s="10"/>
      <c r="AZD184" s="10"/>
      <c r="AZE184" s="10"/>
      <c r="AZF184" s="10"/>
      <c r="AZG184" s="10"/>
      <c r="AZH184" s="10"/>
      <c r="AZI184" s="10"/>
      <c r="AZJ184" s="10"/>
      <c r="AZK184" s="10"/>
      <c r="AZL184" s="10"/>
      <c r="AZM184" s="10"/>
      <c r="AZN184" s="10"/>
      <c r="AZO184" s="10"/>
      <c r="AZP184" s="10"/>
      <c r="AZQ184" s="10"/>
      <c r="AZR184" s="10"/>
      <c r="AZS184" s="10"/>
      <c r="AZT184" s="10"/>
      <c r="AZU184" s="10"/>
      <c r="AZV184" s="10"/>
      <c r="AZW184" s="10"/>
      <c r="AZX184" s="10"/>
      <c r="AZY184" s="10"/>
      <c r="AZZ184" s="10"/>
      <c r="BAA184" s="10"/>
      <c r="BAB184" s="10"/>
      <c r="BAC184" s="10"/>
      <c r="BAD184" s="10"/>
      <c r="BAE184" s="10"/>
      <c r="BAF184" s="10"/>
      <c r="BAG184" s="10"/>
      <c r="BAH184" s="10"/>
      <c r="BAI184" s="10"/>
      <c r="BAJ184" s="10"/>
      <c r="BAK184" s="10"/>
      <c r="BAL184" s="10"/>
      <c r="BAM184" s="10"/>
      <c r="BAN184" s="10"/>
      <c r="BAO184" s="10"/>
      <c r="BAP184" s="10"/>
      <c r="BAQ184" s="10"/>
      <c r="BAR184" s="10"/>
      <c r="BAS184" s="10"/>
      <c r="BAT184" s="10"/>
      <c r="BAU184" s="10"/>
      <c r="BAV184" s="10"/>
      <c r="BAW184" s="10"/>
      <c r="BAX184" s="10"/>
      <c r="BAY184" s="10"/>
      <c r="BAZ184" s="10"/>
      <c r="BBA184" s="10"/>
      <c r="BBB184" s="10"/>
      <c r="BBC184" s="10"/>
      <c r="BBD184" s="10"/>
      <c r="BBE184" s="10"/>
      <c r="BBF184" s="10"/>
      <c r="BBG184" s="10"/>
      <c r="BBH184" s="10"/>
      <c r="BBI184" s="10"/>
      <c r="BBJ184" s="10"/>
      <c r="BBK184" s="10"/>
      <c r="BBL184" s="10"/>
      <c r="BBM184" s="10"/>
      <c r="BBN184" s="10"/>
      <c r="BBO184" s="10"/>
      <c r="BBP184" s="10"/>
      <c r="BBQ184" s="10"/>
      <c r="BBR184" s="10"/>
      <c r="BBS184" s="10"/>
      <c r="BBT184" s="10"/>
      <c r="BBU184" s="10"/>
      <c r="BBV184" s="10"/>
      <c r="BBW184" s="10"/>
      <c r="BBX184" s="10"/>
      <c r="BBY184" s="10"/>
      <c r="BBZ184" s="10"/>
      <c r="BCA184" s="10"/>
      <c r="BCB184" s="10"/>
      <c r="BCC184" s="10"/>
      <c r="BCD184" s="10"/>
      <c r="BCE184" s="10"/>
      <c r="BCF184" s="10"/>
      <c r="BCG184" s="10"/>
      <c r="BCH184" s="10"/>
      <c r="BCI184" s="10"/>
      <c r="BCJ184" s="10"/>
      <c r="BCK184" s="10"/>
      <c r="BCL184" s="10"/>
      <c r="BCM184" s="10"/>
      <c r="BCN184" s="10"/>
      <c r="BCO184" s="10"/>
      <c r="BCP184" s="10"/>
      <c r="BCQ184" s="10"/>
      <c r="BCR184" s="10"/>
      <c r="BCS184" s="10"/>
      <c r="BCT184" s="10"/>
      <c r="BCU184" s="10"/>
      <c r="BCV184" s="10"/>
      <c r="BCW184" s="10"/>
      <c r="BCX184" s="10"/>
      <c r="BCY184" s="10"/>
      <c r="BCZ184" s="10"/>
      <c r="BDA184" s="10"/>
      <c r="BDB184" s="10"/>
      <c r="BDC184" s="10"/>
      <c r="BDD184" s="10"/>
      <c r="BDE184" s="10"/>
      <c r="BDF184" s="10"/>
      <c r="BDG184" s="10"/>
      <c r="BDH184" s="10"/>
      <c r="BDI184" s="10"/>
      <c r="BDJ184" s="10"/>
      <c r="BDK184" s="10"/>
      <c r="BDL184" s="10"/>
      <c r="BDM184" s="10"/>
      <c r="BDN184" s="10"/>
      <c r="BDO184" s="10"/>
      <c r="BDP184" s="10"/>
      <c r="BDQ184" s="10"/>
      <c r="BDR184" s="10"/>
      <c r="BDS184" s="10"/>
      <c r="BDT184" s="10"/>
      <c r="BDU184" s="10"/>
      <c r="BDV184" s="10"/>
      <c r="BDW184" s="10"/>
      <c r="BDX184" s="10"/>
      <c r="BDY184" s="10"/>
      <c r="BDZ184" s="10"/>
      <c r="BEA184" s="10"/>
      <c r="BEB184" s="10"/>
      <c r="BEC184" s="10"/>
      <c r="BED184" s="10"/>
      <c r="BEE184" s="10"/>
      <c r="BEF184" s="10"/>
      <c r="BEG184" s="10"/>
      <c r="BEH184" s="10"/>
      <c r="BEI184" s="10"/>
      <c r="BEJ184" s="10"/>
      <c r="BEK184" s="10"/>
      <c r="BEL184" s="10"/>
      <c r="BEM184" s="10"/>
      <c r="BEN184" s="10"/>
      <c r="BEO184" s="10"/>
      <c r="BEP184" s="10"/>
      <c r="BEQ184" s="10"/>
      <c r="BER184" s="10"/>
      <c r="BES184" s="10"/>
      <c r="BET184" s="10"/>
      <c r="BEU184" s="10"/>
      <c r="BEV184" s="10"/>
      <c r="BEW184" s="10"/>
      <c r="BEX184" s="10"/>
      <c r="BEY184" s="10"/>
      <c r="BEZ184" s="10"/>
      <c r="BFA184" s="10"/>
      <c r="BFB184" s="10"/>
      <c r="BFC184" s="10"/>
      <c r="BFD184" s="10"/>
      <c r="BFE184" s="10"/>
      <c r="BFF184" s="10"/>
      <c r="BFG184" s="10"/>
      <c r="BFH184" s="10"/>
      <c r="BFI184" s="10"/>
      <c r="BFJ184" s="10"/>
      <c r="BFK184" s="10"/>
      <c r="BFL184" s="10"/>
      <c r="BFM184" s="10"/>
      <c r="BFN184" s="10"/>
      <c r="BFO184" s="10"/>
      <c r="BFP184" s="10"/>
      <c r="BFQ184" s="10"/>
      <c r="BFR184" s="10"/>
      <c r="BFS184" s="10"/>
      <c r="BFT184" s="10"/>
      <c r="BFU184" s="10"/>
      <c r="BFV184" s="10"/>
      <c r="BFW184" s="10"/>
      <c r="BFX184" s="10"/>
      <c r="BFY184" s="10"/>
      <c r="BFZ184" s="10"/>
      <c r="BGA184" s="10"/>
      <c r="BGB184" s="10"/>
      <c r="BGC184" s="10"/>
      <c r="BGD184" s="10"/>
      <c r="BGE184" s="10"/>
      <c r="BGF184" s="10"/>
      <c r="BGG184" s="10"/>
      <c r="BGH184" s="10"/>
      <c r="BGI184" s="10"/>
      <c r="BGJ184" s="10"/>
      <c r="BGK184" s="10"/>
      <c r="BGL184" s="10"/>
      <c r="BGM184" s="10"/>
      <c r="BGN184" s="10"/>
      <c r="BGO184" s="10"/>
      <c r="BGP184" s="10"/>
      <c r="BGQ184" s="10"/>
      <c r="BGR184" s="10"/>
      <c r="BGS184" s="10"/>
      <c r="BGT184" s="10"/>
      <c r="BGU184" s="10"/>
      <c r="BGV184" s="10"/>
      <c r="BGW184" s="10"/>
      <c r="BGX184" s="10"/>
      <c r="BGY184" s="10"/>
      <c r="BGZ184" s="10"/>
      <c r="BHA184" s="10"/>
      <c r="BHB184" s="10"/>
      <c r="BHC184" s="10"/>
      <c r="BHD184" s="10"/>
      <c r="BHE184" s="10"/>
      <c r="BHF184" s="10"/>
      <c r="BHG184" s="10"/>
      <c r="BHH184" s="10"/>
      <c r="BHI184" s="10"/>
      <c r="BHJ184" s="10"/>
      <c r="BHK184" s="10"/>
      <c r="BHL184" s="10"/>
      <c r="BHM184" s="10"/>
      <c r="BHN184" s="10"/>
      <c r="BHO184" s="10"/>
      <c r="BHP184" s="10"/>
      <c r="BHQ184" s="10"/>
      <c r="BHR184" s="10"/>
      <c r="BHS184" s="10"/>
      <c r="BHT184" s="10"/>
      <c r="BHU184" s="10"/>
      <c r="BHV184" s="10"/>
      <c r="BHW184" s="10"/>
      <c r="BHX184" s="10"/>
      <c r="BHY184" s="10"/>
      <c r="BHZ184" s="10"/>
      <c r="BIA184" s="10"/>
      <c r="BIB184" s="10"/>
      <c r="BIC184" s="10"/>
    </row>
    <row r="185" spans="1:1589" s="22" customFormat="1" ht="42" customHeight="1">
      <c r="A185" s="286"/>
      <c r="B185" s="211"/>
      <c r="C185" s="332"/>
      <c r="D185" s="315"/>
      <c r="E185" s="193">
        <v>43466</v>
      </c>
      <c r="F185" s="193">
        <v>43830</v>
      </c>
      <c r="G185" s="93" t="s">
        <v>234</v>
      </c>
      <c r="H185" s="119"/>
      <c r="I185" s="119"/>
      <c r="J185" s="307">
        <v>500000</v>
      </c>
      <c r="K185" s="117"/>
      <c r="L185" s="119"/>
      <c r="M185" s="117"/>
      <c r="N185" s="125">
        <v>499954.99</v>
      </c>
      <c r="O185" s="119"/>
      <c r="P185" s="119"/>
      <c r="Q185" s="119"/>
      <c r="R185" s="125">
        <v>499954.99</v>
      </c>
      <c r="S185" s="287"/>
      <c r="T185" s="11"/>
      <c r="U185" s="145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  <c r="QG185" s="10"/>
      <c r="QH185" s="10"/>
      <c r="QI185" s="10"/>
      <c r="QJ185" s="10"/>
      <c r="QK185" s="10"/>
      <c r="QL185" s="10"/>
      <c r="QM185" s="10"/>
      <c r="QN185" s="10"/>
      <c r="QO185" s="10"/>
      <c r="QP185" s="10"/>
      <c r="QQ185" s="10"/>
      <c r="QR185" s="10"/>
      <c r="QS185" s="10"/>
      <c r="QT185" s="10"/>
      <c r="QU185" s="10"/>
      <c r="QV185" s="10"/>
      <c r="QW185" s="10"/>
      <c r="QX185" s="10"/>
      <c r="QY185" s="10"/>
      <c r="QZ185" s="10"/>
      <c r="RA185" s="10"/>
      <c r="RB185" s="10"/>
      <c r="RC185" s="10"/>
      <c r="RD185" s="10"/>
      <c r="RE185" s="10"/>
      <c r="RF185" s="10"/>
      <c r="RG185" s="10"/>
      <c r="RH185" s="10"/>
      <c r="RI185" s="10"/>
      <c r="RJ185" s="10"/>
      <c r="RK185" s="10"/>
      <c r="RL185" s="10"/>
      <c r="RM185" s="10"/>
      <c r="RN185" s="10"/>
      <c r="RO185" s="10"/>
      <c r="RP185" s="10"/>
      <c r="RQ185" s="10"/>
      <c r="RR185" s="10"/>
      <c r="RS185" s="10"/>
      <c r="RT185" s="10"/>
      <c r="RU185" s="10"/>
      <c r="RV185" s="10"/>
      <c r="RW185" s="10"/>
      <c r="RX185" s="10"/>
      <c r="RY185" s="10"/>
      <c r="RZ185" s="10"/>
      <c r="SA185" s="10"/>
      <c r="SB185" s="10"/>
      <c r="SC185" s="10"/>
      <c r="SD185" s="10"/>
      <c r="SE185" s="10"/>
      <c r="SF185" s="10"/>
      <c r="SG185" s="10"/>
      <c r="SH185" s="10"/>
      <c r="SI185" s="10"/>
      <c r="SJ185" s="10"/>
      <c r="SK185" s="10"/>
      <c r="SL185" s="10"/>
      <c r="SM185" s="10"/>
      <c r="SN185" s="10"/>
      <c r="SO185" s="10"/>
      <c r="SP185" s="10"/>
      <c r="SQ185" s="10"/>
      <c r="SR185" s="10"/>
      <c r="SS185" s="10"/>
      <c r="ST185" s="10"/>
      <c r="SU185" s="10"/>
      <c r="SV185" s="10"/>
      <c r="SW185" s="10"/>
      <c r="SX185" s="10"/>
      <c r="SY185" s="10"/>
      <c r="SZ185" s="10"/>
      <c r="TA185" s="10"/>
      <c r="TB185" s="10"/>
      <c r="TC185" s="10"/>
      <c r="TD185" s="10"/>
      <c r="TE185" s="10"/>
      <c r="TF185" s="10"/>
      <c r="TG185" s="10"/>
      <c r="TH185" s="10"/>
      <c r="TI185" s="10"/>
      <c r="TJ185" s="10"/>
      <c r="TK185" s="10"/>
      <c r="TL185" s="10"/>
      <c r="TM185" s="10"/>
      <c r="TN185" s="10"/>
      <c r="TO185" s="10"/>
      <c r="TP185" s="10"/>
      <c r="TQ185" s="10"/>
      <c r="TR185" s="10"/>
      <c r="TS185" s="10"/>
      <c r="TT185" s="10"/>
      <c r="TU185" s="10"/>
      <c r="TV185" s="10"/>
      <c r="TW185" s="10"/>
      <c r="TX185" s="10"/>
      <c r="TY185" s="10"/>
      <c r="TZ185" s="10"/>
      <c r="UA185" s="10"/>
      <c r="UB185" s="10"/>
      <c r="UC185" s="10"/>
      <c r="UD185" s="10"/>
      <c r="UE185" s="10"/>
      <c r="UF185" s="10"/>
      <c r="UG185" s="10"/>
      <c r="UH185" s="10"/>
      <c r="UI185" s="10"/>
      <c r="UJ185" s="10"/>
      <c r="UK185" s="10"/>
      <c r="UL185" s="10"/>
      <c r="UM185" s="10"/>
      <c r="UN185" s="10"/>
      <c r="UO185" s="10"/>
      <c r="UP185" s="10"/>
      <c r="UQ185" s="10"/>
      <c r="UR185" s="10"/>
      <c r="US185" s="10"/>
      <c r="UT185" s="10"/>
      <c r="UU185" s="10"/>
      <c r="UV185" s="10"/>
      <c r="UW185" s="10"/>
      <c r="UX185" s="10"/>
      <c r="UY185" s="10"/>
      <c r="UZ185" s="10"/>
      <c r="VA185" s="10"/>
      <c r="VB185" s="10"/>
      <c r="VC185" s="10"/>
      <c r="VD185" s="10"/>
      <c r="VE185" s="10"/>
      <c r="VF185" s="10"/>
      <c r="VG185" s="10"/>
      <c r="VH185" s="10"/>
      <c r="VI185" s="10"/>
      <c r="VJ185" s="10"/>
      <c r="VK185" s="10"/>
      <c r="VL185" s="10"/>
      <c r="VM185" s="10"/>
      <c r="VN185" s="10"/>
      <c r="VO185" s="10"/>
      <c r="VP185" s="10"/>
      <c r="VQ185" s="10"/>
      <c r="VR185" s="10"/>
      <c r="VS185" s="10"/>
      <c r="VT185" s="10"/>
      <c r="VU185" s="10"/>
      <c r="VV185" s="10"/>
      <c r="VW185" s="10"/>
      <c r="VX185" s="10"/>
      <c r="VY185" s="10"/>
      <c r="VZ185" s="10"/>
      <c r="WA185" s="10"/>
      <c r="WB185" s="10"/>
      <c r="WC185" s="10"/>
      <c r="WD185" s="10"/>
      <c r="WE185" s="10"/>
      <c r="WF185" s="10"/>
      <c r="WG185" s="10"/>
      <c r="WH185" s="10"/>
      <c r="WI185" s="10"/>
      <c r="WJ185" s="10"/>
      <c r="WK185" s="10"/>
      <c r="WL185" s="10"/>
      <c r="WM185" s="10"/>
      <c r="WN185" s="10"/>
      <c r="WO185" s="10"/>
      <c r="WP185" s="10"/>
      <c r="WQ185" s="10"/>
      <c r="WR185" s="10"/>
      <c r="WS185" s="10"/>
      <c r="WT185" s="10"/>
      <c r="WU185" s="10"/>
      <c r="WV185" s="10"/>
      <c r="WW185" s="10"/>
      <c r="WX185" s="10"/>
      <c r="WY185" s="10"/>
      <c r="WZ185" s="10"/>
      <c r="XA185" s="10"/>
      <c r="XB185" s="10"/>
      <c r="XC185" s="10"/>
      <c r="XD185" s="10"/>
      <c r="XE185" s="10"/>
      <c r="XF185" s="10"/>
      <c r="XG185" s="10"/>
      <c r="XH185" s="10"/>
      <c r="XI185" s="10"/>
      <c r="XJ185" s="10"/>
      <c r="XK185" s="10"/>
      <c r="XL185" s="10"/>
      <c r="XM185" s="10"/>
      <c r="XN185" s="10"/>
      <c r="XO185" s="10"/>
      <c r="XP185" s="10"/>
      <c r="XQ185" s="10"/>
      <c r="XR185" s="10"/>
      <c r="XS185" s="10"/>
      <c r="XT185" s="10"/>
      <c r="XU185" s="10"/>
      <c r="XV185" s="10"/>
      <c r="XW185" s="10"/>
      <c r="XX185" s="10"/>
      <c r="XY185" s="10"/>
      <c r="XZ185" s="10"/>
      <c r="YA185" s="10"/>
      <c r="YB185" s="10"/>
      <c r="YC185" s="10"/>
      <c r="YD185" s="10"/>
      <c r="YE185" s="10"/>
      <c r="YF185" s="10"/>
      <c r="YG185" s="10"/>
      <c r="YH185" s="10"/>
      <c r="YI185" s="10"/>
      <c r="YJ185" s="10"/>
      <c r="YK185" s="10"/>
      <c r="YL185" s="10"/>
      <c r="YM185" s="10"/>
      <c r="YN185" s="10"/>
      <c r="YO185" s="10"/>
      <c r="YP185" s="10"/>
      <c r="YQ185" s="10"/>
      <c r="YR185" s="10"/>
      <c r="YS185" s="10"/>
      <c r="YT185" s="10"/>
      <c r="YU185" s="10"/>
      <c r="YV185" s="10"/>
      <c r="YW185" s="10"/>
      <c r="YX185" s="10"/>
      <c r="YY185" s="10"/>
      <c r="YZ185" s="10"/>
      <c r="ZA185" s="10"/>
      <c r="ZB185" s="10"/>
      <c r="ZC185" s="10"/>
      <c r="ZD185" s="10"/>
      <c r="ZE185" s="10"/>
      <c r="ZF185" s="10"/>
      <c r="ZG185" s="10"/>
      <c r="ZH185" s="10"/>
      <c r="ZI185" s="10"/>
      <c r="ZJ185" s="10"/>
      <c r="ZK185" s="10"/>
      <c r="ZL185" s="10"/>
      <c r="ZM185" s="10"/>
      <c r="ZN185" s="10"/>
      <c r="ZO185" s="10"/>
      <c r="ZP185" s="10"/>
      <c r="ZQ185" s="10"/>
      <c r="ZR185" s="10"/>
      <c r="ZS185" s="10"/>
      <c r="ZT185" s="10"/>
      <c r="ZU185" s="10"/>
      <c r="ZV185" s="10"/>
      <c r="ZW185" s="10"/>
      <c r="ZX185" s="10"/>
      <c r="ZY185" s="10"/>
      <c r="ZZ185" s="10"/>
      <c r="AAA185" s="10"/>
      <c r="AAB185" s="10"/>
      <c r="AAC185" s="10"/>
      <c r="AAD185" s="10"/>
      <c r="AAE185" s="10"/>
      <c r="AAF185" s="10"/>
      <c r="AAG185" s="10"/>
      <c r="AAH185" s="10"/>
      <c r="AAI185" s="10"/>
      <c r="AAJ185" s="10"/>
      <c r="AAK185" s="10"/>
      <c r="AAL185" s="10"/>
      <c r="AAM185" s="10"/>
      <c r="AAN185" s="10"/>
      <c r="AAO185" s="10"/>
      <c r="AAP185" s="10"/>
      <c r="AAQ185" s="10"/>
      <c r="AAR185" s="10"/>
      <c r="AAS185" s="10"/>
      <c r="AAT185" s="10"/>
      <c r="AAU185" s="10"/>
      <c r="AAV185" s="10"/>
      <c r="AAW185" s="10"/>
      <c r="AAX185" s="10"/>
      <c r="AAY185" s="10"/>
      <c r="AAZ185" s="10"/>
      <c r="ABA185" s="10"/>
      <c r="ABB185" s="10"/>
      <c r="ABC185" s="10"/>
      <c r="ABD185" s="10"/>
      <c r="ABE185" s="10"/>
      <c r="ABF185" s="10"/>
      <c r="ABG185" s="10"/>
      <c r="ABH185" s="10"/>
      <c r="ABI185" s="10"/>
      <c r="ABJ185" s="10"/>
      <c r="ABK185" s="10"/>
      <c r="ABL185" s="10"/>
      <c r="ABM185" s="10"/>
      <c r="ABN185" s="10"/>
      <c r="ABO185" s="10"/>
      <c r="ABP185" s="10"/>
      <c r="ABQ185" s="10"/>
      <c r="ABR185" s="10"/>
      <c r="ABS185" s="10"/>
      <c r="ABT185" s="10"/>
      <c r="ABU185" s="10"/>
      <c r="ABV185" s="10"/>
      <c r="ABW185" s="10"/>
      <c r="ABX185" s="10"/>
      <c r="ABY185" s="10"/>
      <c r="ABZ185" s="10"/>
      <c r="ACA185" s="10"/>
      <c r="ACB185" s="10"/>
      <c r="ACC185" s="10"/>
      <c r="ACD185" s="10"/>
      <c r="ACE185" s="10"/>
      <c r="ACF185" s="10"/>
      <c r="ACG185" s="10"/>
      <c r="ACH185" s="10"/>
      <c r="ACI185" s="10"/>
      <c r="ACJ185" s="10"/>
      <c r="ACK185" s="10"/>
      <c r="ACL185" s="10"/>
      <c r="ACM185" s="10"/>
      <c r="ACN185" s="10"/>
      <c r="ACO185" s="10"/>
      <c r="ACP185" s="10"/>
      <c r="ACQ185" s="10"/>
      <c r="ACR185" s="10"/>
      <c r="ACS185" s="10"/>
      <c r="ACT185" s="10"/>
      <c r="ACU185" s="10"/>
      <c r="ACV185" s="10"/>
      <c r="ACW185" s="10"/>
      <c r="ACX185" s="10"/>
      <c r="ACY185" s="10"/>
      <c r="ACZ185" s="10"/>
      <c r="ADA185" s="10"/>
      <c r="ADB185" s="10"/>
      <c r="ADC185" s="10"/>
      <c r="ADD185" s="10"/>
      <c r="ADE185" s="10"/>
      <c r="ADF185" s="10"/>
      <c r="ADG185" s="10"/>
      <c r="ADH185" s="10"/>
      <c r="ADI185" s="10"/>
      <c r="ADJ185" s="10"/>
      <c r="ADK185" s="10"/>
      <c r="ADL185" s="10"/>
      <c r="ADM185" s="10"/>
      <c r="ADN185" s="10"/>
      <c r="ADO185" s="10"/>
      <c r="ADP185" s="10"/>
      <c r="ADQ185" s="10"/>
      <c r="ADR185" s="10"/>
      <c r="ADS185" s="10"/>
      <c r="ADT185" s="10"/>
      <c r="ADU185" s="10"/>
      <c r="ADV185" s="10"/>
      <c r="ADW185" s="10"/>
      <c r="ADX185" s="10"/>
      <c r="ADY185" s="10"/>
      <c r="ADZ185" s="10"/>
      <c r="AEA185" s="10"/>
      <c r="AEB185" s="10"/>
      <c r="AEC185" s="10"/>
      <c r="AED185" s="10"/>
      <c r="AEE185" s="10"/>
      <c r="AEF185" s="10"/>
      <c r="AEG185" s="10"/>
      <c r="AEH185" s="10"/>
      <c r="AEI185" s="10"/>
      <c r="AEJ185" s="10"/>
      <c r="AEK185" s="10"/>
      <c r="AEL185" s="10"/>
      <c r="AEM185" s="10"/>
      <c r="AEN185" s="10"/>
      <c r="AEO185" s="10"/>
      <c r="AEP185" s="10"/>
      <c r="AEQ185" s="10"/>
      <c r="AER185" s="10"/>
      <c r="AES185" s="10"/>
      <c r="AET185" s="10"/>
      <c r="AEU185" s="10"/>
      <c r="AEV185" s="10"/>
      <c r="AEW185" s="10"/>
      <c r="AEX185" s="10"/>
      <c r="AEY185" s="10"/>
      <c r="AEZ185" s="10"/>
      <c r="AFA185" s="10"/>
      <c r="AFB185" s="10"/>
      <c r="AFC185" s="10"/>
      <c r="AFD185" s="10"/>
      <c r="AFE185" s="10"/>
      <c r="AFF185" s="10"/>
      <c r="AFG185" s="10"/>
      <c r="AFH185" s="10"/>
      <c r="AFI185" s="10"/>
      <c r="AFJ185" s="10"/>
      <c r="AFK185" s="10"/>
      <c r="AFL185" s="10"/>
      <c r="AFM185" s="10"/>
      <c r="AFN185" s="10"/>
      <c r="AFO185" s="10"/>
      <c r="AFP185" s="10"/>
      <c r="AFQ185" s="10"/>
      <c r="AFR185" s="10"/>
      <c r="AFS185" s="10"/>
      <c r="AFT185" s="10"/>
      <c r="AFU185" s="10"/>
      <c r="AFV185" s="10"/>
      <c r="AFW185" s="10"/>
      <c r="AFX185" s="10"/>
      <c r="AFY185" s="10"/>
      <c r="AFZ185" s="10"/>
      <c r="AGA185" s="10"/>
      <c r="AGB185" s="10"/>
      <c r="AGC185" s="10"/>
      <c r="AGD185" s="10"/>
      <c r="AGE185" s="10"/>
      <c r="AGF185" s="10"/>
      <c r="AGG185" s="10"/>
      <c r="AGH185" s="10"/>
      <c r="AGI185" s="10"/>
      <c r="AGJ185" s="10"/>
      <c r="AGK185" s="10"/>
      <c r="AGL185" s="10"/>
      <c r="AGM185" s="10"/>
      <c r="AGN185" s="10"/>
      <c r="AGO185" s="10"/>
      <c r="AGP185" s="10"/>
      <c r="AGQ185" s="10"/>
      <c r="AGR185" s="10"/>
      <c r="AGS185" s="10"/>
      <c r="AGT185" s="10"/>
      <c r="AGU185" s="10"/>
      <c r="AGV185" s="10"/>
      <c r="AGW185" s="10"/>
      <c r="AGX185" s="10"/>
      <c r="AGY185" s="10"/>
      <c r="AGZ185" s="10"/>
      <c r="AHA185" s="10"/>
      <c r="AHB185" s="10"/>
      <c r="AHC185" s="10"/>
      <c r="AHD185" s="10"/>
      <c r="AHE185" s="10"/>
      <c r="AHF185" s="10"/>
      <c r="AHG185" s="10"/>
      <c r="AHH185" s="10"/>
      <c r="AHI185" s="10"/>
      <c r="AHJ185" s="10"/>
      <c r="AHK185" s="10"/>
      <c r="AHL185" s="10"/>
      <c r="AHM185" s="10"/>
      <c r="AHN185" s="10"/>
      <c r="AHO185" s="10"/>
      <c r="AHP185" s="10"/>
      <c r="AHQ185" s="10"/>
      <c r="AHR185" s="10"/>
      <c r="AHS185" s="10"/>
      <c r="AHT185" s="10"/>
      <c r="AHU185" s="10"/>
      <c r="AHV185" s="10"/>
      <c r="AHW185" s="10"/>
      <c r="AHX185" s="10"/>
      <c r="AHY185" s="10"/>
      <c r="AHZ185" s="10"/>
      <c r="AIA185" s="10"/>
      <c r="AIB185" s="10"/>
      <c r="AIC185" s="10"/>
      <c r="AID185" s="10"/>
      <c r="AIE185" s="10"/>
      <c r="AIF185" s="10"/>
      <c r="AIG185" s="10"/>
      <c r="AIH185" s="10"/>
      <c r="AII185" s="10"/>
      <c r="AIJ185" s="10"/>
      <c r="AIK185" s="10"/>
      <c r="AIL185" s="10"/>
      <c r="AIM185" s="10"/>
      <c r="AIN185" s="10"/>
      <c r="AIO185" s="10"/>
      <c r="AIP185" s="10"/>
      <c r="AIQ185" s="10"/>
      <c r="AIR185" s="10"/>
      <c r="AIS185" s="10"/>
      <c r="AIT185" s="10"/>
      <c r="AIU185" s="10"/>
      <c r="AIV185" s="10"/>
      <c r="AIW185" s="10"/>
      <c r="AIX185" s="10"/>
      <c r="AIY185" s="10"/>
      <c r="AIZ185" s="10"/>
      <c r="AJA185" s="10"/>
      <c r="AJB185" s="10"/>
      <c r="AJC185" s="10"/>
      <c r="AJD185" s="10"/>
      <c r="AJE185" s="10"/>
      <c r="AJF185" s="10"/>
      <c r="AJG185" s="10"/>
      <c r="AJH185" s="10"/>
      <c r="AJI185" s="10"/>
      <c r="AJJ185" s="10"/>
      <c r="AJK185" s="10"/>
      <c r="AJL185" s="10"/>
      <c r="AJM185" s="10"/>
      <c r="AJN185" s="10"/>
      <c r="AJO185" s="10"/>
      <c r="AJP185" s="10"/>
      <c r="AJQ185" s="10"/>
      <c r="AJR185" s="10"/>
      <c r="AJS185" s="10"/>
      <c r="AJT185" s="10"/>
      <c r="AJU185" s="10"/>
      <c r="AJV185" s="10"/>
      <c r="AJW185" s="10"/>
      <c r="AJX185" s="10"/>
      <c r="AJY185" s="10"/>
      <c r="AJZ185" s="10"/>
      <c r="AKA185" s="10"/>
      <c r="AKB185" s="10"/>
      <c r="AKC185" s="10"/>
      <c r="AKD185" s="10"/>
      <c r="AKE185" s="10"/>
      <c r="AKF185" s="10"/>
      <c r="AKG185" s="10"/>
      <c r="AKH185" s="10"/>
      <c r="AKI185" s="10"/>
      <c r="AKJ185" s="10"/>
      <c r="AKK185" s="10"/>
      <c r="AKL185" s="10"/>
      <c r="AKM185" s="10"/>
      <c r="AKN185" s="10"/>
      <c r="AKO185" s="10"/>
      <c r="AKP185" s="10"/>
      <c r="AKQ185" s="10"/>
      <c r="AKR185" s="10"/>
      <c r="AKS185" s="10"/>
      <c r="AKT185" s="10"/>
      <c r="AKU185" s="10"/>
      <c r="AKV185" s="10"/>
      <c r="AKW185" s="10"/>
      <c r="AKX185" s="10"/>
      <c r="AKY185" s="10"/>
      <c r="AKZ185" s="10"/>
      <c r="ALA185" s="10"/>
      <c r="ALB185" s="10"/>
      <c r="ALC185" s="10"/>
      <c r="ALD185" s="10"/>
      <c r="ALE185" s="10"/>
      <c r="ALF185" s="10"/>
      <c r="ALG185" s="10"/>
      <c r="ALH185" s="10"/>
      <c r="ALI185" s="10"/>
      <c r="ALJ185" s="10"/>
      <c r="ALK185" s="10"/>
      <c r="ALL185" s="10"/>
      <c r="ALM185" s="10"/>
      <c r="ALN185" s="10"/>
      <c r="ALO185" s="10"/>
      <c r="ALP185" s="10"/>
      <c r="ALQ185" s="10"/>
      <c r="ALR185" s="10"/>
      <c r="ALS185" s="10"/>
      <c r="ALT185" s="10"/>
      <c r="ALU185" s="10"/>
      <c r="ALV185" s="10"/>
      <c r="ALW185" s="10"/>
      <c r="ALX185" s="10"/>
      <c r="ALY185" s="10"/>
      <c r="ALZ185" s="10"/>
      <c r="AMA185" s="10"/>
      <c r="AMB185" s="10"/>
      <c r="AMC185" s="10"/>
      <c r="AMD185" s="10"/>
      <c r="AME185" s="10"/>
      <c r="AMF185" s="10"/>
      <c r="AMG185" s="10"/>
      <c r="AMH185" s="10"/>
      <c r="AMI185" s="10"/>
      <c r="AMJ185" s="10"/>
      <c r="AMK185" s="10"/>
      <c r="AML185" s="10"/>
      <c r="AMM185" s="10"/>
      <c r="AMN185" s="10"/>
      <c r="AMO185" s="10"/>
      <c r="AMP185" s="10"/>
      <c r="AMQ185" s="10"/>
      <c r="AMR185" s="10"/>
      <c r="AMS185" s="10"/>
      <c r="AMT185" s="10"/>
      <c r="AMU185" s="10"/>
      <c r="AMV185" s="10"/>
      <c r="AMW185" s="10"/>
      <c r="AMX185" s="10"/>
      <c r="AMY185" s="10"/>
      <c r="AMZ185" s="10"/>
      <c r="ANA185" s="10"/>
      <c r="ANB185" s="10"/>
      <c r="ANC185" s="10"/>
      <c r="AND185" s="10"/>
      <c r="ANE185" s="10"/>
      <c r="ANF185" s="10"/>
      <c r="ANG185" s="10"/>
      <c r="ANH185" s="10"/>
      <c r="ANI185" s="10"/>
      <c r="ANJ185" s="10"/>
      <c r="ANK185" s="10"/>
      <c r="ANL185" s="10"/>
      <c r="ANM185" s="10"/>
      <c r="ANN185" s="10"/>
      <c r="ANO185" s="10"/>
      <c r="ANP185" s="10"/>
      <c r="ANQ185" s="10"/>
      <c r="ANR185" s="10"/>
      <c r="ANS185" s="10"/>
      <c r="ANT185" s="10"/>
      <c r="ANU185" s="10"/>
      <c r="ANV185" s="10"/>
      <c r="ANW185" s="10"/>
      <c r="ANX185" s="10"/>
      <c r="ANY185" s="10"/>
      <c r="ANZ185" s="10"/>
      <c r="AOA185" s="10"/>
      <c r="AOB185" s="10"/>
      <c r="AOC185" s="10"/>
      <c r="AOD185" s="10"/>
      <c r="AOE185" s="10"/>
      <c r="AOF185" s="10"/>
      <c r="AOG185" s="10"/>
      <c r="AOH185" s="10"/>
      <c r="AOI185" s="10"/>
      <c r="AOJ185" s="10"/>
      <c r="AOK185" s="10"/>
      <c r="AOL185" s="10"/>
      <c r="AOM185" s="10"/>
      <c r="AON185" s="10"/>
      <c r="AOO185" s="10"/>
      <c r="AOP185" s="10"/>
      <c r="AOQ185" s="10"/>
      <c r="AOR185" s="10"/>
      <c r="AOS185" s="10"/>
      <c r="AOT185" s="10"/>
      <c r="AOU185" s="10"/>
      <c r="AOV185" s="10"/>
      <c r="AOW185" s="10"/>
      <c r="AOX185" s="10"/>
      <c r="AOY185" s="10"/>
      <c r="AOZ185" s="10"/>
      <c r="APA185" s="10"/>
      <c r="APB185" s="10"/>
      <c r="APC185" s="10"/>
      <c r="APD185" s="10"/>
      <c r="APE185" s="10"/>
      <c r="APF185" s="10"/>
      <c r="APG185" s="10"/>
      <c r="APH185" s="10"/>
      <c r="API185" s="10"/>
      <c r="APJ185" s="10"/>
      <c r="APK185" s="10"/>
      <c r="APL185" s="10"/>
      <c r="APM185" s="10"/>
      <c r="APN185" s="10"/>
      <c r="APO185" s="10"/>
      <c r="APP185" s="10"/>
      <c r="APQ185" s="10"/>
      <c r="APR185" s="10"/>
      <c r="APS185" s="10"/>
      <c r="APT185" s="10"/>
      <c r="APU185" s="10"/>
      <c r="APV185" s="10"/>
      <c r="APW185" s="10"/>
      <c r="APX185" s="10"/>
      <c r="APY185" s="10"/>
      <c r="APZ185" s="10"/>
      <c r="AQA185" s="10"/>
      <c r="AQB185" s="10"/>
      <c r="AQC185" s="10"/>
      <c r="AQD185" s="10"/>
      <c r="AQE185" s="10"/>
      <c r="AQF185" s="10"/>
      <c r="AQG185" s="10"/>
      <c r="AQH185" s="10"/>
      <c r="AQI185" s="10"/>
      <c r="AQJ185" s="10"/>
      <c r="AQK185" s="10"/>
      <c r="AQL185" s="10"/>
      <c r="AQM185" s="10"/>
      <c r="AQN185" s="10"/>
      <c r="AQO185" s="10"/>
      <c r="AQP185" s="10"/>
      <c r="AQQ185" s="10"/>
      <c r="AQR185" s="10"/>
      <c r="AQS185" s="10"/>
      <c r="AQT185" s="10"/>
      <c r="AQU185" s="10"/>
      <c r="AQV185" s="10"/>
      <c r="AQW185" s="10"/>
      <c r="AQX185" s="10"/>
      <c r="AQY185" s="10"/>
      <c r="AQZ185" s="10"/>
      <c r="ARA185" s="10"/>
      <c r="ARB185" s="10"/>
      <c r="ARC185" s="10"/>
      <c r="ARD185" s="10"/>
      <c r="ARE185" s="10"/>
      <c r="ARF185" s="10"/>
      <c r="ARG185" s="10"/>
      <c r="ARH185" s="10"/>
      <c r="ARI185" s="10"/>
      <c r="ARJ185" s="10"/>
      <c r="ARK185" s="10"/>
      <c r="ARL185" s="10"/>
      <c r="ARM185" s="10"/>
      <c r="ARN185" s="10"/>
      <c r="ARO185" s="10"/>
      <c r="ARP185" s="10"/>
      <c r="ARQ185" s="10"/>
      <c r="ARR185" s="10"/>
      <c r="ARS185" s="10"/>
      <c r="ART185" s="10"/>
      <c r="ARU185" s="10"/>
      <c r="ARV185" s="10"/>
      <c r="ARW185" s="10"/>
      <c r="ARX185" s="10"/>
      <c r="ARY185" s="10"/>
      <c r="ARZ185" s="10"/>
      <c r="ASA185" s="10"/>
      <c r="ASB185" s="10"/>
      <c r="ASC185" s="10"/>
      <c r="ASD185" s="10"/>
      <c r="ASE185" s="10"/>
      <c r="ASF185" s="10"/>
      <c r="ASG185" s="10"/>
      <c r="ASH185" s="10"/>
      <c r="ASI185" s="10"/>
      <c r="ASJ185" s="10"/>
      <c r="ASK185" s="10"/>
      <c r="ASL185" s="10"/>
      <c r="ASM185" s="10"/>
      <c r="ASN185" s="10"/>
      <c r="ASO185" s="10"/>
      <c r="ASP185" s="10"/>
      <c r="ASQ185" s="10"/>
      <c r="ASR185" s="10"/>
      <c r="ASS185" s="10"/>
      <c r="AST185" s="10"/>
      <c r="ASU185" s="10"/>
      <c r="ASV185" s="10"/>
      <c r="ASW185" s="10"/>
      <c r="ASX185" s="10"/>
      <c r="ASY185" s="10"/>
      <c r="ASZ185" s="10"/>
      <c r="ATA185" s="10"/>
      <c r="ATB185" s="10"/>
      <c r="ATC185" s="10"/>
      <c r="ATD185" s="10"/>
      <c r="ATE185" s="10"/>
      <c r="ATF185" s="10"/>
      <c r="ATG185" s="10"/>
      <c r="ATH185" s="10"/>
      <c r="ATI185" s="10"/>
      <c r="ATJ185" s="10"/>
      <c r="ATK185" s="10"/>
      <c r="ATL185" s="10"/>
      <c r="ATM185" s="10"/>
      <c r="ATN185" s="10"/>
      <c r="ATO185" s="10"/>
      <c r="ATP185" s="10"/>
      <c r="ATQ185" s="10"/>
      <c r="ATR185" s="10"/>
      <c r="ATS185" s="10"/>
      <c r="ATT185" s="10"/>
      <c r="ATU185" s="10"/>
      <c r="ATV185" s="10"/>
      <c r="ATW185" s="10"/>
      <c r="ATX185" s="10"/>
      <c r="ATY185" s="10"/>
      <c r="ATZ185" s="10"/>
      <c r="AUA185" s="10"/>
      <c r="AUB185" s="10"/>
      <c r="AUC185" s="10"/>
      <c r="AUD185" s="10"/>
      <c r="AUE185" s="10"/>
      <c r="AUF185" s="10"/>
      <c r="AUG185" s="10"/>
      <c r="AUH185" s="10"/>
      <c r="AUI185" s="10"/>
      <c r="AUJ185" s="10"/>
      <c r="AUK185" s="10"/>
      <c r="AUL185" s="10"/>
      <c r="AUM185" s="10"/>
      <c r="AUN185" s="10"/>
      <c r="AUO185" s="10"/>
      <c r="AUP185" s="10"/>
      <c r="AUQ185" s="10"/>
      <c r="AUR185" s="10"/>
      <c r="AUS185" s="10"/>
      <c r="AUT185" s="10"/>
      <c r="AUU185" s="10"/>
      <c r="AUV185" s="10"/>
      <c r="AUW185" s="10"/>
      <c r="AUX185" s="10"/>
      <c r="AUY185" s="10"/>
      <c r="AUZ185" s="10"/>
      <c r="AVA185" s="10"/>
      <c r="AVB185" s="10"/>
      <c r="AVC185" s="10"/>
      <c r="AVD185" s="10"/>
      <c r="AVE185" s="10"/>
      <c r="AVF185" s="10"/>
      <c r="AVG185" s="10"/>
      <c r="AVH185" s="10"/>
      <c r="AVI185" s="10"/>
      <c r="AVJ185" s="10"/>
      <c r="AVK185" s="10"/>
      <c r="AVL185" s="10"/>
      <c r="AVM185" s="10"/>
      <c r="AVN185" s="10"/>
      <c r="AVO185" s="10"/>
      <c r="AVP185" s="10"/>
      <c r="AVQ185" s="10"/>
      <c r="AVR185" s="10"/>
      <c r="AVS185" s="10"/>
      <c r="AVT185" s="10"/>
      <c r="AVU185" s="10"/>
      <c r="AVV185" s="10"/>
      <c r="AVW185" s="10"/>
      <c r="AVX185" s="10"/>
      <c r="AVY185" s="10"/>
      <c r="AVZ185" s="10"/>
      <c r="AWA185" s="10"/>
      <c r="AWB185" s="10"/>
      <c r="AWC185" s="10"/>
      <c r="AWD185" s="10"/>
      <c r="AWE185" s="10"/>
      <c r="AWF185" s="10"/>
      <c r="AWG185" s="10"/>
      <c r="AWH185" s="10"/>
      <c r="AWI185" s="10"/>
      <c r="AWJ185" s="10"/>
      <c r="AWK185" s="10"/>
      <c r="AWL185" s="10"/>
      <c r="AWM185" s="10"/>
      <c r="AWN185" s="10"/>
      <c r="AWO185" s="10"/>
      <c r="AWP185" s="10"/>
      <c r="AWQ185" s="10"/>
      <c r="AWR185" s="10"/>
      <c r="AWS185" s="10"/>
      <c r="AWT185" s="10"/>
      <c r="AWU185" s="10"/>
      <c r="AWV185" s="10"/>
      <c r="AWW185" s="10"/>
      <c r="AWX185" s="10"/>
      <c r="AWY185" s="10"/>
      <c r="AWZ185" s="10"/>
      <c r="AXA185" s="10"/>
      <c r="AXB185" s="10"/>
      <c r="AXC185" s="10"/>
      <c r="AXD185" s="10"/>
      <c r="AXE185" s="10"/>
      <c r="AXF185" s="10"/>
      <c r="AXG185" s="10"/>
      <c r="AXH185" s="10"/>
      <c r="AXI185" s="10"/>
      <c r="AXJ185" s="10"/>
      <c r="AXK185" s="10"/>
      <c r="AXL185" s="10"/>
      <c r="AXM185" s="10"/>
      <c r="AXN185" s="10"/>
      <c r="AXO185" s="10"/>
      <c r="AXP185" s="10"/>
      <c r="AXQ185" s="10"/>
      <c r="AXR185" s="10"/>
      <c r="AXS185" s="10"/>
      <c r="AXT185" s="10"/>
      <c r="AXU185" s="10"/>
      <c r="AXV185" s="10"/>
      <c r="AXW185" s="10"/>
      <c r="AXX185" s="10"/>
      <c r="AXY185" s="10"/>
      <c r="AXZ185" s="10"/>
      <c r="AYA185" s="10"/>
      <c r="AYB185" s="10"/>
      <c r="AYC185" s="10"/>
      <c r="AYD185" s="10"/>
      <c r="AYE185" s="10"/>
      <c r="AYF185" s="10"/>
      <c r="AYG185" s="10"/>
      <c r="AYH185" s="10"/>
      <c r="AYI185" s="10"/>
      <c r="AYJ185" s="10"/>
      <c r="AYK185" s="10"/>
      <c r="AYL185" s="10"/>
      <c r="AYM185" s="10"/>
      <c r="AYN185" s="10"/>
      <c r="AYO185" s="10"/>
      <c r="AYP185" s="10"/>
      <c r="AYQ185" s="10"/>
      <c r="AYR185" s="10"/>
      <c r="AYS185" s="10"/>
      <c r="AYT185" s="10"/>
      <c r="AYU185" s="10"/>
      <c r="AYV185" s="10"/>
      <c r="AYW185" s="10"/>
      <c r="AYX185" s="10"/>
      <c r="AYY185" s="10"/>
      <c r="AYZ185" s="10"/>
      <c r="AZA185" s="10"/>
      <c r="AZB185" s="10"/>
      <c r="AZC185" s="10"/>
      <c r="AZD185" s="10"/>
      <c r="AZE185" s="10"/>
      <c r="AZF185" s="10"/>
      <c r="AZG185" s="10"/>
      <c r="AZH185" s="10"/>
      <c r="AZI185" s="10"/>
      <c r="AZJ185" s="10"/>
      <c r="AZK185" s="10"/>
      <c r="AZL185" s="10"/>
      <c r="AZM185" s="10"/>
      <c r="AZN185" s="10"/>
      <c r="AZO185" s="10"/>
      <c r="AZP185" s="10"/>
      <c r="AZQ185" s="10"/>
      <c r="AZR185" s="10"/>
      <c r="AZS185" s="10"/>
      <c r="AZT185" s="10"/>
      <c r="AZU185" s="10"/>
      <c r="AZV185" s="10"/>
      <c r="AZW185" s="10"/>
      <c r="AZX185" s="10"/>
      <c r="AZY185" s="10"/>
      <c r="AZZ185" s="10"/>
      <c r="BAA185" s="10"/>
      <c r="BAB185" s="10"/>
      <c r="BAC185" s="10"/>
      <c r="BAD185" s="10"/>
      <c r="BAE185" s="10"/>
      <c r="BAF185" s="10"/>
      <c r="BAG185" s="10"/>
      <c r="BAH185" s="10"/>
      <c r="BAI185" s="10"/>
      <c r="BAJ185" s="10"/>
      <c r="BAK185" s="10"/>
      <c r="BAL185" s="10"/>
      <c r="BAM185" s="10"/>
      <c r="BAN185" s="10"/>
      <c r="BAO185" s="10"/>
      <c r="BAP185" s="10"/>
      <c r="BAQ185" s="10"/>
      <c r="BAR185" s="10"/>
      <c r="BAS185" s="10"/>
      <c r="BAT185" s="10"/>
      <c r="BAU185" s="10"/>
      <c r="BAV185" s="10"/>
      <c r="BAW185" s="10"/>
      <c r="BAX185" s="10"/>
      <c r="BAY185" s="10"/>
      <c r="BAZ185" s="10"/>
      <c r="BBA185" s="10"/>
      <c r="BBB185" s="10"/>
      <c r="BBC185" s="10"/>
      <c r="BBD185" s="10"/>
      <c r="BBE185" s="10"/>
      <c r="BBF185" s="10"/>
      <c r="BBG185" s="10"/>
      <c r="BBH185" s="10"/>
      <c r="BBI185" s="10"/>
      <c r="BBJ185" s="10"/>
      <c r="BBK185" s="10"/>
      <c r="BBL185" s="10"/>
      <c r="BBM185" s="10"/>
      <c r="BBN185" s="10"/>
      <c r="BBO185" s="10"/>
      <c r="BBP185" s="10"/>
      <c r="BBQ185" s="10"/>
      <c r="BBR185" s="10"/>
      <c r="BBS185" s="10"/>
      <c r="BBT185" s="10"/>
      <c r="BBU185" s="10"/>
      <c r="BBV185" s="10"/>
      <c r="BBW185" s="10"/>
      <c r="BBX185" s="10"/>
      <c r="BBY185" s="10"/>
      <c r="BBZ185" s="10"/>
      <c r="BCA185" s="10"/>
      <c r="BCB185" s="10"/>
      <c r="BCC185" s="10"/>
      <c r="BCD185" s="10"/>
      <c r="BCE185" s="10"/>
      <c r="BCF185" s="10"/>
      <c r="BCG185" s="10"/>
      <c r="BCH185" s="10"/>
      <c r="BCI185" s="10"/>
      <c r="BCJ185" s="10"/>
      <c r="BCK185" s="10"/>
      <c r="BCL185" s="10"/>
      <c r="BCM185" s="10"/>
      <c r="BCN185" s="10"/>
      <c r="BCO185" s="10"/>
      <c r="BCP185" s="10"/>
      <c r="BCQ185" s="10"/>
      <c r="BCR185" s="10"/>
      <c r="BCS185" s="10"/>
      <c r="BCT185" s="10"/>
      <c r="BCU185" s="10"/>
      <c r="BCV185" s="10"/>
      <c r="BCW185" s="10"/>
      <c r="BCX185" s="10"/>
      <c r="BCY185" s="10"/>
      <c r="BCZ185" s="10"/>
      <c r="BDA185" s="10"/>
      <c r="BDB185" s="10"/>
      <c r="BDC185" s="10"/>
      <c r="BDD185" s="10"/>
      <c r="BDE185" s="10"/>
      <c r="BDF185" s="10"/>
      <c r="BDG185" s="10"/>
      <c r="BDH185" s="10"/>
      <c r="BDI185" s="10"/>
      <c r="BDJ185" s="10"/>
      <c r="BDK185" s="10"/>
      <c r="BDL185" s="10"/>
      <c r="BDM185" s="10"/>
      <c r="BDN185" s="10"/>
      <c r="BDO185" s="10"/>
      <c r="BDP185" s="10"/>
      <c r="BDQ185" s="10"/>
      <c r="BDR185" s="10"/>
      <c r="BDS185" s="10"/>
      <c r="BDT185" s="10"/>
      <c r="BDU185" s="10"/>
      <c r="BDV185" s="10"/>
      <c r="BDW185" s="10"/>
      <c r="BDX185" s="10"/>
      <c r="BDY185" s="10"/>
      <c r="BDZ185" s="10"/>
      <c r="BEA185" s="10"/>
      <c r="BEB185" s="10"/>
      <c r="BEC185" s="10"/>
      <c r="BED185" s="10"/>
      <c r="BEE185" s="10"/>
      <c r="BEF185" s="10"/>
      <c r="BEG185" s="10"/>
      <c r="BEH185" s="10"/>
      <c r="BEI185" s="10"/>
      <c r="BEJ185" s="10"/>
      <c r="BEK185" s="10"/>
      <c r="BEL185" s="10"/>
      <c r="BEM185" s="10"/>
      <c r="BEN185" s="10"/>
      <c r="BEO185" s="10"/>
      <c r="BEP185" s="10"/>
      <c r="BEQ185" s="10"/>
      <c r="BER185" s="10"/>
      <c r="BES185" s="10"/>
      <c r="BET185" s="10"/>
      <c r="BEU185" s="10"/>
      <c r="BEV185" s="10"/>
      <c r="BEW185" s="10"/>
      <c r="BEX185" s="10"/>
      <c r="BEY185" s="10"/>
      <c r="BEZ185" s="10"/>
      <c r="BFA185" s="10"/>
      <c r="BFB185" s="10"/>
      <c r="BFC185" s="10"/>
      <c r="BFD185" s="10"/>
      <c r="BFE185" s="10"/>
      <c r="BFF185" s="10"/>
      <c r="BFG185" s="10"/>
      <c r="BFH185" s="10"/>
      <c r="BFI185" s="10"/>
      <c r="BFJ185" s="10"/>
      <c r="BFK185" s="10"/>
      <c r="BFL185" s="10"/>
      <c r="BFM185" s="10"/>
      <c r="BFN185" s="10"/>
      <c r="BFO185" s="10"/>
      <c r="BFP185" s="10"/>
      <c r="BFQ185" s="10"/>
      <c r="BFR185" s="10"/>
      <c r="BFS185" s="10"/>
      <c r="BFT185" s="10"/>
      <c r="BFU185" s="10"/>
      <c r="BFV185" s="10"/>
      <c r="BFW185" s="10"/>
      <c r="BFX185" s="10"/>
      <c r="BFY185" s="10"/>
      <c r="BFZ185" s="10"/>
      <c r="BGA185" s="10"/>
      <c r="BGB185" s="10"/>
      <c r="BGC185" s="10"/>
      <c r="BGD185" s="10"/>
      <c r="BGE185" s="10"/>
      <c r="BGF185" s="10"/>
      <c r="BGG185" s="10"/>
      <c r="BGH185" s="10"/>
      <c r="BGI185" s="10"/>
      <c r="BGJ185" s="10"/>
      <c r="BGK185" s="10"/>
      <c r="BGL185" s="10"/>
      <c r="BGM185" s="10"/>
      <c r="BGN185" s="10"/>
      <c r="BGO185" s="10"/>
      <c r="BGP185" s="10"/>
      <c r="BGQ185" s="10"/>
      <c r="BGR185" s="10"/>
      <c r="BGS185" s="10"/>
      <c r="BGT185" s="10"/>
      <c r="BGU185" s="10"/>
      <c r="BGV185" s="10"/>
      <c r="BGW185" s="10"/>
      <c r="BGX185" s="10"/>
      <c r="BGY185" s="10"/>
      <c r="BGZ185" s="10"/>
      <c r="BHA185" s="10"/>
      <c r="BHB185" s="10"/>
      <c r="BHC185" s="10"/>
      <c r="BHD185" s="10"/>
      <c r="BHE185" s="10"/>
      <c r="BHF185" s="10"/>
      <c r="BHG185" s="10"/>
      <c r="BHH185" s="10"/>
      <c r="BHI185" s="10"/>
      <c r="BHJ185" s="10"/>
      <c r="BHK185" s="10"/>
      <c r="BHL185" s="10"/>
      <c r="BHM185" s="10"/>
      <c r="BHN185" s="10"/>
      <c r="BHO185" s="10"/>
      <c r="BHP185" s="10"/>
      <c r="BHQ185" s="10"/>
      <c r="BHR185" s="10"/>
      <c r="BHS185" s="10"/>
      <c r="BHT185" s="10"/>
      <c r="BHU185" s="10"/>
      <c r="BHV185" s="10"/>
      <c r="BHW185" s="10"/>
      <c r="BHX185" s="10"/>
      <c r="BHY185" s="10"/>
      <c r="BHZ185" s="10"/>
      <c r="BIA185" s="10"/>
      <c r="BIB185" s="10"/>
      <c r="BIC185" s="10"/>
    </row>
    <row r="186" spans="1:1589" s="181" customFormat="1" ht="48" customHeight="1">
      <c r="A186" s="363" t="s">
        <v>207</v>
      </c>
      <c r="B186" s="364"/>
      <c r="C186" s="364"/>
      <c r="D186" s="364"/>
      <c r="E186" s="364"/>
      <c r="F186" s="364"/>
      <c r="G186" s="364"/>
      <c r="H186" s="364"/>
      <c r="I186" s="364"/>
      <c r="J186" s="364"/>
      <c r="K186" s="364"/>
      <c r="L186" s="364"/>
      <c r="M186" s="364"/>
      <c r="N186" s="364"/>
      <c r="O186" s="364"/>
      <c r="P186" s="364"/>
      <c r="Q186" s="364"/>
      <c r="R186" s="364"/>
      <c r="S186" s="365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79"/>
      <c r="AE186" s="179"/>
      <c r="AF186" s="179"/>
      <c r="AG186" s="179"/>
      <c r="AH186" s="179"/>
      <c r="AI186" s="179"/>
      <c r="AJ186" s="179"/>
      <c r="AK186" s="179"/>
      <c r="AL186" s="179"/>
      <c r="AM186" s="179"/>
      <c r="AN186" s="179"/>
      <c r="AO186" s="179"/>
      <c r="AP186" s="179"/>
      <c r="AQ186" s="179"/>
      <c r="AR186" s="179"/>
      <c r="AS186" s="179"/>
      <c r="AT186" s="179"/>
      <c r="AU186" s="179"/>
      <c r="AV186" s="179"/>
      <c r="AW186" s="179"/>
      <c r="AX186" s="179"/>
      <c r="AY186" s="179"/>
      <c r="AZ186" s="179"/>
      <c r="BA186" s="179"/>
      <c r="BB186" s="179"/>
      <c r="BC186" s="179"/>
      <c r="BD186" s="179"/>
      <c r="BE186" s="179"/>
      <c r="BF186" s="179"/>
      <c r="BG186" s="179"/>
      <c r="BH186" s="179"/>
      <c r="BI186" s="179"/>
      <c r="BJ186" s="179"/>
      <c r="BK186" s="179"/>
      <c r="BL186" s="179"/>
      <c r="BM186" s="179"/>
      <c r="BN186" s="179"/>
      <c r="BO186" s="179"/>
      <c r="BP186" s="179"/>
      <c r="BQ186" s="179"/>
      <c r="BR186" s="179"/>
      <c r="BS186" s="179"/>
      <c r="BT186" s="179"/>
      <c r="BU186" s="179"/>
      <c r="BV186" s="179"/>
      <c r="BW186" s="179"/>
      <c r="BX186" s="179"/>
      <c r="BY186" s="179"/>
      <c r="BZ186" s="179"/>
      <c r="CA186" s="179"/>
      <c r="CB186" s="179"/>
      <c r="CC186" s="179"/>
      <c r="CD186" s="179"/>
      <c r="CE186" s="179"/>
      <c r="CF186" s="179"/>
      <c r="CG186" s="179"/>
      <c r="CH186" s="179"/>
      <c r="CI186" s="179"/>
      <c r="CJ186" s="179"/>
      <c r="CK186" s="179"/>
      <c r="CL186" s="179"/>
      <c r="CM186" s="179"/>
      <c r="CN186" s="179"/>
      <c r="CO186" s="179"/>
      <c r="CP186" s="179"/>
      <c r="CQ186" s="179"/>
      <c r="CR186" s="179"/>
      <c r="CS186" s="179"/>
      <c r="CT186" s="179"/>
      <c r="CU186" s="179"/>
      <c r="CV186" s="179"/>
      <c r="CW186" s="179"/>
      <c r="CX186" s="179"/>
      <c r="CY186" s="179"/>
      <c r="CZ186" s="179"/>
      <c r="DA186" s="179"/>
      <c r="DB186" s="179"/>
      <c r="DC186" s="179"/>
      <c r="DD186" s="179"/>
      <c r="DE186" s="179"/>
      <c r="DF186" s="179"/>
      <c r="DG186" s="179"/>
      <c r="DH186" s="179"/>
      <c r="DI186" s="179"/>
      <c r="DJ186" s="179"/>
      <c r="DK186" s="179"/>
      <c r="DL186" s="179"/>
      <c r="DM186" s="179"/>
      <c r="DN186" s="179"/>
      <c r="DO186" s="179"/>
      <c r="DP186" s="179"/>
      <c r="DQ186" s="179"/>
      <c r="DR186" s="179"/>
      <c r="DS186" s="179"/>
      <c r="DT186" s="179"/>
      <c r="DU186" s="179"/>
      <c r="DV186" s="179"/>
      <c r="DW186" s="179"/>
      <c r="DX186" s="179"/>
      <c r="DY186" s="179"/>
      <c r="DZ186" s="179"/>
      <c r="EA186" s="179"/>
      <c r="EB186" s="179"/>
      <c r="EC186" s="179"/>
      <c r="ED186" s="179"/>
      <c r="EE186" s="179"/>
      <c r="EF186" s="179"/>
      <c r="EG186" s="179"/>
      <c r="EH186" s="179"/>
      <c r="EI186" s="179"/>
      <c r="EJ186" s="179"/>
      <c r="EK186" s="179"/>
      <c r="EL186" s="179"/>
      <c r="EM186" s="179"/>
      <c r="EN186" s="179"/>
      <c r="EO186" s="179"/>
      <c r="EP186" s="179"/>
      <c r="EQ186" s="179"/>
      <c r="ER186" s="179"/>
      <c r="ES186" s="179"/>
      <c r="ET186" s="179"/>
      <c r="EU186" s="179"/>
      <c r="EV186" s="179"/>
      <c r="EW186" s="179"/>
      <c r="EX186" s="179"/>
      <c r="EY186" s="179"/>
      <c r="EZ186" s="179"/>
      <c r="FA186" s="179"/>
      <c r="FB186" s="179"/>
      <c r="FC186" s="179"/>
      <c r="FD186" s="179"/>
      <c r="FE186" s="179"/>
      <c r="FF186" s="179"/>
      <c r="FG186" s="179"/>
      <c r="FH186" s="179"/>
      <c r="FI186" s="179"/>
      <c r="FJ186" s="179"/>
      <c r="FK186" s="179"/>
      <c r="FL186" s="179"/>
      <c r="FM186" s="179"/>
      <c r="FN186" s="179"/>
      <c r="FO186" s="179"/>
      <c r="FP186" s="179"/>
      <c r="FQ186" s="179"/>
      <c r="FR186" s="179"/>
      <c r="FS186" s="179"/>
      <c r="FT186" s="179"/>
      <c r="FU186" s="179"/>
      <c r="FV186" s="179"/>
      <c r="FW186" s="179"/>
      <c r="FX186" s="179"/>
      <c r="FY186" s="179"/>
      <c r="FZ186" s="179"/>
      <c r="GA186" s="179"/>
      <c r="GB186" s="179"/>
      <c r="GC186" s="179"/>
      <c r="GD186" s="179"/>
      <c r="GE186" s="179"/>
      <c r="GF186" s="179"/>
      <c r="GG186" s="179"/>
      <c r="GH186" s="179"/>
      <c r="GI186" s="179"/>
      <c r="GJ186" s="179"/>
      <c r="GK186" s="179"/>
      <c r="GL186" s="179"/>
      <c r="GM186" s="179"/>
      <c r="GN186" s="179"/>
      <c r="GO186" s="179"/>
      <c r="GP186" s="179"/>
      <c r="GQ186" s="179"/>
      <c r="GR186" s="179"/>
      <c r="GS186" s="179"/>
      <c r="GT186" s="179"/>
      <c r="GU186" s="179"/>
      <c r="GV186" s="179"/>
      <c r="GW186" s="179"/>
      <c r="GX186" s="179"/>
      <c r="GY186" s="179"/>
      <c r="GZ186" s="180"/>
      <c r="HA186" s="180"/>
      <c r="HB186" s="180"/>
      <c r="HC186" s="180"/>
      <c r="HD186" s="180"/>
      <c r="HE186" s="180"/>
      <c r="HF186" s="180"/>
      <c r="HG186" s="180"/>
      <c r="HH186" s="180"/>
      <c r="HI186" s="180"/>
      <c r="HJ186" s="180"/>
      <c r="HK186" s="180"/>
      <c r="HL186" s="180"/>
      <c r="HM186" s="180"/>
      <c r="HN186" s="180"/>
      <c r="HO186" s="180"/>
      <c r="HP186" s="180"/>
      <c r="HQ186" s="180"/>
      <c r="HR186" s="180"/>
      <c r="HS186" s="180"/>
      <c r="HT186" s="180"/>
      <c r="HU186" s="180"/>
      <c r="HV186" s="180"/>
      <c r="HW186" s="180"/>
      <c r="HX186" s="180"/>
      <c r="HY186" s="180"/>
      <c r="HZ186" s="180"/>
      <c r="IA186" s="180"/>
      <c r="IB186" s="180"/>
      <c r="IC186" s="180"/>
      <c r="ID186" s="180"/>
      <c r="IE186" s="180"/>
      <c r="IF186" s="180"/>
      <c r="IG186" s="180"/>
      <c r="IH186" s="180"/>
      <c r="II186" s="180"/>
      <c r="IJ186" s="180"/>
      <c r="IK186" s="180"/>
      <c r="IL186" s="180"/>
      <c r="IM186" s="180"/>
      <c r="IN186" s="180"/>
      <c r="IO186" s="180"/>
      <c r="IP186" s="180"/>
      <c r="IQ186" s="180"/>
      <c r="IR186" s="180"/>
      <c r="IS186" s="180"/>
      <c r="IT186" s="180"/>
      <c r="IU186" s="180"/>
      <c r="IV186" s="180"/>
      <c r="IW186" s="180"/>
      <c r="IX186" s="180"/>
      <c r="IY186" s="180"/>
      <c r="IZ186" s="180"/>
      <c r="JA186" s="180"/>
      <c r="JB186" s="180"/>
      <c r="JC186" s="180"/>
      <c r="JD186" s="180"/>
      <c r="JE186" s="180"/>
      <c r="JF186" s="180"/>
      <c r="JG186" s="180"/>
      <c r="JH186" s="180"/>
      <c r="JI186" s="180"/>
      <c r="JJ186" s="180"/>
      <c r="JK186" s="180"/>
      <c r="JL186" s="180"/>
      <c r="JM186" s="180"/>
      <c r="JN186" s="180"/>
      <c r="JO186" s="180"/>
      <c r="JP186" s="180"/>
      <c r="JQ186" s="180"/>
      <c r="JR186" s="180"/>
      <c r="JS186" s="180"/>
      <c r="JT186" s="180"/>
      <c r="JU186" s="180"/>
      <c r="JV186" s="180"/>
      <c r="JW186" s="180"/>
      <c r="JX186" s="180"/>
      <c r="JY186" s="180"/>
      <c r="JZ186" s="180"/>
      <c r="KA186" s="180"/>
      <c r="KB186" s="180"/>
      <c r="KC186" s="180"/>
      <c r="KD186" s="180"/>
      <c r="KE186" s="180"/>
      <c r="KF186" s="180"/>
      <c r="KG186" s="180"/>
      <c r="KH186" s="180"/>
      <c r="KI186" s="180"/>
      <c r="KJ186" s="180"/>
      <c r="KK186" s="180"/>
      <c r="KL186" s="180"/>
      <c r="KM186" s="180"/>
      <c r="KN186" s="180"/>
      <c r="KO186" s="180"/>
      <c r="KP186" s="180"/>
      <c r="KQ186" s="180"/>
      <c r="KR186" s="180"/>
      <c r="KS186" s="180"/>
      <c r="KT186" s="180"/>
      <c r="KU186" s="180"/>
      <c r="KV186" s="180"/>
      <c r="KW186" s="180"/>
      <c r="KX186" s="180"/>
      <c r="KY186" s="180"/>
      <c r="KZ186" s="180"/>
      <c r="LA186" s="180"/>
      <c r="LB186" s="180"/>
      <c r="LC186" s="180"/>
      <c r="LD186" s="180"/>
      <c r="LE186" s="180"/>
      <c r="LF186" s="180"/>
      <c r="LG186" s="180"/>
      <c r="LH186" s="180"/>
      <c r="LI186" s="180"/>
      <c r="LJ186" s="180"/>
      <c r="LK186" s="180"/>
      <c r="LL186" s="180"/>
      <c r="LM186" s="180"/>
      <c r="LN186" s="180"/>
      <c r="LO186" s="180"/>
      <c r="LP186" s="180"/>
      <c r="LQ186" s="180"/>
      <c r="LR186" s="180"/>
      <c r="LS186" s="180"/>
      <c r="LT186" s="180"/>
      <c r="LU186" s="180"/>
      <c r="LV186" s="180"/>
      <c r="LW186" s="180"/>
      <c r="LX186" s="180"/>
      <c r="LY186" s="180"/>
      <c r="LZ186" s="180"/>
      <c r="MA186" s="180"/>
      <c r="MB186" s="180"/>
      <c r="MC186" s="180"/>
      <c r="MD186" s="180"/>
      <c r="ME186" s="180"/>
      <c r="MF186" s="180"/>
      <c r="MG186" s="180"/>
      <c r="MH186" s="180"/>
      <c r="MI186" s="180"/>
      <c r="MJ186" s="180"/>
      <c r="MK186" s="180"/>
      <c r="ML186" s="180"/>
      <c r="MM186" s="180"/>
      <c r="MN186" s="180"/>
      <c r="MO186" s="180"/>
      <c r="MP186" s="180"/>
      <c r="MQ186" s="180"/>
      <c r="MR186" s="180"/>
      <c r="MS186" s="180"/>
      <c r="MT186" s="180"/>
      <c r="MU186" s="180"/>
      <c r="MV186" s="180"/>
      <c r="MW186" s="180"/>
      <c r="MX186" s="180"/>
      <c r="MY186" s="180"/>
      <c r="MZ186" s="180"/>
      <c r="NA186" s="180"/>
      <c r="NB186" s="180"/>
      <c r="NC186" s="180"/>
      <c r="ND186" s="180"/>
      <c r="NE186" s="180"/>
      <c r="NF186" s="180"/>
      <c r="NG186" s="180"/>
      <c r="NH186" s="180"/>
      <c r="NI186" s="180"/>
      <c r="NJ186" s="180"/>
      <c r="NK186" s="180"/>
      <c r="NL186" s="180"/>
      <c r="NM186" s="180"/>
      <c r="NN186" s="180"/>
      <c r="NO186" s="180"/>
      <c r="NP186" s="180"/>
      <c r="NQ186" s="180"/>
      <c r="NR186" s="180"/>
      <c r="NS186" s="180"/>
      <c r="NT186" s="180"/>
      <c r="NU186" s="180"/>
      <c r="NV186" s="180"/>
      <c r="NW186" s="180"/>
      <c r="NX186" s="180"/>
      <c r="NY186" s="180"/>
      <c r="NZ186" s="180"/>
      <c r="OA186" s="180"/>
      <c r="OB186" s="180"/>
      <c r="OC186" s="180"/>
      <c r="OD186" s="180"/>
      <c r="OE186" s="180"/>
      <c r="OF186" s="180"/>
      <c r="OG186" s="180"/>
      <c r="OH186" s="180"/>
      <c r="OI186" s="180"/>
      <c r="OJ186" s="180"/>
      <c r="OK186" s="180"/>
      <c r="OL186" s="180"/>
      <c r="OM186" s="180"/>
      <c r="ON186" s="180"/>
      <c r="OO186" s="180"/>
      <c r="OP186" s="180"/>
      <c r="OQ186" s="180"/>
      <c r="OR186" s="180"/>
      <c r="OS186" s="180"/>
      <c r="OT186" s="180"/>
      <c r="OU186" s="180"/>
      <c r="OV186" s="180"/>
      <c r="OW186" s="180"/>
      <c r="OX186" s="180"/>
      <c r="OY186" s="180"/>
      <c r="OZ186" s="180"/>
      <c r="PA186" s="180"/>
      <c r="PB186" s="180"/>
      <c r="PC186" s="180"/>
      <c r="PD186" s="180"/>
      <c r="PE186" s="180"/>
      <c r="PF186" s="180"/>
      <c r="PG186" s="180"/>
      <c r="PH186" s="180"/>
      <c r="PI186" s="180"/>
      <c r="PJ186" s="180"/>
      <c r="PK186" s="180"/>
      <c r="PL186" s="180"/>
      <c r="PM186" s="180"/>
      <c r="PN186" s="180"/>
      <c r="PO186" s="180"/>
      <c r="PP186" s="180"/>
      <c r="PQ186" s="180"/>
      <c r="PR186" s="180"/>
      <c r="PS186" s="180"/>
      <c r="PT186" s="180"/>
      <c r="PU186" s="180"/>
      <c r="PV186" s="180"/>
      <c r="PW186" s="180"/>
      <c r="PX186" s="180"/>
      <c r="PY186" s="180"/>
      <c r="PZ186" s="180"/>
      <c r="QA186" s="180"/>
      <c r="QB186" s="180"/>
      <c r="QC186" s="180"/>
      <c r="QD186" s="180"/>
      <c r="QE186" s="180"/>
      <c r="QF186" s="180"/>
      <c r="QG186" s="180"/>
      <c r="QH186" s="180"/>
      <c r="QI186" s="180"/>
      <c r="QJ186" s="180"/>
      <c r="QK186" s="180"/>
      <c r="QL186" s="180"/>
      <c r="QM186" s="180"/>
      <c r="QN186" s="180"/>
      <c r="QO186" s="180"/>
      <c r="QP186" s="180"/>
      <c r="QQ186" s="180"/>
      <c r="QR186" s="180"/>
      <c r="QS186" s="180"/>
      <c r="QT186" s="180"/>
      <c r="QU186" s="180"/>
      <c r="QV186" s="180"/>
      <c r="QW186" s="180"/>
      <c r="QX186" s="180"/>
      <c r="QY186" s="180"/>
      <c r="QZ186" s="180"/>
      <c r="RA186" s="180"/>
      <c r="RB186" s="180"/>
      <c r="RC186" s="180"/>
      <c r="RD186" s="180"/>
      <c r="RE186" s="180"/>
      <c r="RF186" s="180"/>
      <c r="RG186" s="180"/>
      <c r="RH186" s="180"/>
      <c r="RI186" s="180"/>
      <c r="RJ186" s="180"/>
      <c r="RK186" s="180"/>
      <c r="RL186" s="180"/>
      <c r="RM186" s="180"/>
      <c r="RN186" s="180"/>
      <c r="RO186" s="180"/>
      <c r="RP186" s="180"/>
      <c r="RQ186" s="180"/>
      <c r="RR186" s="180"/>
      <c r="RS186" s="180"/>
      <c r="RT186" s="180"/>
      <c r="RU186" s="180"/>
      <c r="RV186" s="180"/>
      <c r="RW186" s="180"/>
      <c r="RX186" s="180"/>
      <c r="RY186" s="180"/>
      <c r="RZ186" s="180"/>
      <c r="SA186" s="180"/>
      <c r="SB186" s="180"/>
      <c r="SC186" s="180"/>
      <c r="SD186" s="180"/>
      <c r="SE186" s="180"/>
      <c r="SF186" s="180"/>
      <c r="SG186" s="180"/>
      <c r="SH186" s="180"/>
      <c r="SI186" s="180"/>
      <c r="SJ186" s="180"/>
      <c r="SK186" s="180"/>
      <c r="SL186" s="180"/>
      <c r="SM186" s="180"/>
      <c r="SN186" s="180"/>
      <c r="SO186" s="180"/>
      <c r="SP186" s="180"/>
      <c r="SQ186" s="180"/>
      <c r="SR186" s="180"/>
      <c r="SS186" s="180"/>
      <c r="ST186" s="180"/>
      <c r="SU186" s="180"/>
      <c r="SV186" s="180"/>
      <c r="SW186" s="180"/>
      <c r="SX186" s="180"/>
      <c r="SY186" s="180"/>
      <c r="SZ186" s="180"/>
      <c r="TA186" s="180"/>
      <c r="TB186" s="180"/>
      <c r="TC186" s="180"/>
      <c r="TD186" s="180"/>
      <c r="TE186" s="180"/>
      <c r="TF186" s="180"/>
      <c r="TG186" s="180"/>
      <c r="TH186" s="180"/>
      <c r="TI186" s="180"/>
      <c r="TJ186" s="180"/>
      <c r="TK186" s="180"/>
      <c r="TL186" s="180"/>
      <c r="TM186" s="180"/>
      <c r="TN186" s="180"/>
      <c r="TO186" s="180"/>
      <c r="TP186" s="180"/>
      <c r="TQ186" s="180"/>
      <c r="TR186" s="180"/>
      <c r="TS186" s="180"/>
      <c r="TT186" s="180"/>
      <c r="TU186" s="180"/>
      <c r="TV186" s="180"/>
      <c r="TW186" s="180"/>
      <c r="TX186" s="180"/>
      <c r="TY186" s="180"/>
      <c r="TZ186" s="180"/>
      <c r="UA186" s="180"/>
      <c r="UB186" s="180"/>
      <c r="UC186" s="180"/>
      <c r="UD186" s="180"/>
      <c r="UE186" s="180"/>
      <c r="UF186" s="180"/>
      <c r="UG186" s="180"/>
      <c r="UH186" s="180"/>
      <c r="UI186" s="180"/>
      <c r="UJ186" s="180"/>
      <c r="UK186" s="180"/>
      <c r="UL186" s="180"/>
      <c r="UM186" s="180"/>
      <c r="UN186" s="180"/>
      <c r="UO186" s="180"/>
      <c r="UP186" s="180"/>
      <c r="UQ186" s="180"/>
      <c r="UR186" s="180"/>
      <c r="US186" s="180"/>
      <c r="UT186" s="180"/>
      <c r="UU186" s="180"/>
      <c r="UV186" s="180"/>
      <c r="UW186" s="180"/>
      <c r="UX186" s="180"/>
      <c r="UY186" s="180"/>
      <c r="UZ186" s="180"/>
      <c r="VA186" s="180"/>
      <c r="VB186" s="180"/>
      <c r="VC186" s="180"/>
      <c r="VD186" s="180"/>
      <c r="VE186" s="180"/>
      <c r="VF186" s="180"/>
      <c r="VG186" s="180"/>
      <c r="VH186" s="180"/>
      <c r="VI186" s="180"/>
      <c r="VJ186" s="180"/>
      <c r="VK186" s="180"/>
      <c r="VL186" s="180"/>
      <c r="VM186" s="180"/>
      <c r="VN186" s="180"/>
      <c r="VO186" s="180"/>
      <c r="VP186" s="180"/>
      <c r="VQ186" s="180"/>
      <c r="VR186" s="180"/>
      <c r="VS186" s="180"/>
      <c r="VT186" s="180"/>
      <c r="VU186" s="180"/>
      <c r="VV186" s="180"/>
      <c r="VW186" s="180"/>
      <c r="VX186" s="180"/>
      <c r="VY186" s="180"/>
      <c r="VZ186" s="180"/>
      <c r="WA186" s="180"/>
      <c r="WB186" s="180"/>
      <c r="WC186" s="180"/>
      <c r="WD186" s="180"/>
      <c r="WE186" s="180"/>
      <c r="WF186" s="180"/>
      <c r="WG186" s="180"/>
      <c r="WH186" s="180"/>
      <c r="WI186" s="180"/>
      <c r="WJ186" s="180"/>
      <c r="WK186" s="180"/>
      <c r="WL186" s="180"/>
      <c r="WM186" s="180"/>
      <c r="WN186" s="180"/>
      <c r="WO186" s="180"/>
      <c r="WP186" s="180"/>
      <c r="WQ186" s="180"/>
      <c r="WR186" s="180"/>
      <c r="WS186" s="180"/>
      <c r="WT186" s="180"/>
      <c r="WU186" s="180"/>
      <c r="WV186" s="180"/>
      <c r="WW186" s="180"/>
      <c r="WX186" s="180"/>
      <c r="WY186" s="180"/>
      <c r="WZ186" s="180"/>
      <c r="XA186" s="180"/>
      <c r="XB186" s="180"/>
      <c r="XC186" s="180"/>
      <c r="XD186" s="180"/>
      <c r="XE186" s="180"/>
      <c r="XF186" s="180"/>
      <c r="XG186" s="180"/>
      <c r="XH186" s="180"/>
      <c r="XI186" s="180"/>
      <c r="XJ186" s="180"/>
      <c r="XK186" s="180"/>
      <c r="XL186" s="180"/>
      <c r="XM186" s="180"/>
      <c r="XN186" s="180"/>
      <c r="XO186" s="180"/>
      <c r="XP186" s="180"/>
      <c r="XQ186" s="180"/>
      <c r="XR186" s="180"/>
      <c r="XS186" s="180"/>
      <c r="XT186" s="180"/>
      <c r="XU186" s="180"/>
      <c r="XV186" s="180"/>
      <c r="XW186" s="180"/>
      <c r="XX186" s="180"/>
      <c r="XY186" s="180"/>
      <c r="XZ186" s="180"/>
      <c r="YA186" s="180"/>
      <c r="YB186" s="180"/>
      <c r="YC186" s="180"/>
      <c r="YD186" s="180"/>
      <c r="YE186" s="180"/>
      <c r="YF186" s="180"/>
      <c r="YG186" s="180"/>
      <c r="YH186" s="180"/>
      <c r="YI186" s="180"/>
      <c r="YJ186" s="180"/>
      <c r="YK186" s="180"/>
      <c r="YL186" s="180"/>
      <c r="YM186" s="180"/>
      <c r="YN186" s="180"/>
      <c r="YO186" s="180"/>
      <c r="YP186" s="180"/>
      <c r="YQ186" s="180"/>
      <c r="YR186" s="180"/>
      <c r="YS186" s="180"/>
      <c r="YT186" s="180"/>
      <c r="YU186" s="180"/>
      <c r="YV186" s="180"/>
      <c r="YW186" s="180"/>
      <c r="YX186" s="180"/>
      <c r="YY186" s="180"/>
      <c r="YZ186" s="180"/>
      <c r="ZA186" s="180"/>
      <c r="ZB186" s="180"/>
      <c r="ZC186" s="180"/>
      <c r="ZD186" s="180"/>
      <c r="ZE186" s="180"/>
      <c r="ZF186" s="180"/>
      <c r="ZG186" s="180"/>
      <c r="ZH186" s="180"/>
      <c r="ZI186" s="180"/>
      <c r="ZJ186" s="180"/>
      <c r="ZK186" s="180"/>
      <c r="ZL186" s="180"/>
      <c r="ZM186" s="180"/>
      <c r="ZN186" s="180"/>
      <c r="ZO186" s="180"/>
      <c r="ZP186" s="180"/>
      <c r="ZQ186" s="180"/>
      <c r="ZR186" s="180"/>
      <c r="ZS186" s="180"/>
      <c r="ZT186" s="180"/>
      <c r="ZU186" s="180"/>
      <c r="ZV186" s="180"/>
      <c r="ZW186" s="180"/>
      <c r="ZX186" s="180"/>
      <c r="ZY186" s="180"/>
      <c r="ZZ186" s="180"/>
      <c r="AAA186" s="180"/>
      <c r="AAB186" s="180"/>
      <c r="AAC186" s="180"/>
      <c r="AAD186" s="180"/>
      <c r="AAE186" s="180"/>
      <c r="AAF186" s="180"/>
      <c r="AAG186" s="180"/>
      <c r="AAH186" s="180"/>
      <c r="AAI186" s="180"/>
      <c r="AAJ186" s="180"/>
      <c r="AAK186" s="180"/>
      <c r="AAL186" s="180"/>
      <c r="AAM186" s="180"/>
      <c r="AAN186" s="180"/>
      <c r="AAO186" s="180"/>
      <c r="AAP186" s="180"/>
      <c r="AAQ186" s="180"/>
      <c r="AAR186" s="180"/>
      <c r="AAS186" s="180"/>
      <c r="AAT186" s="180"/>
      <c r="AAU186" s="180"/>
      <c r="AAV186" s="180"/>
      <c r="AAW186" s="180"/>
      <c r="AAX186" s="180"/>
      <c r="AAY186" s="180"/>
      <c r="AAZ186" s="180"/>
      <c r="ABA186" s="180"/>
      <c r="ABB186" s="180"/>
      <c r="ABC186" s="180"/>
      <c r="ABD186" s="180"/>
      <c r="ABE186" s="180"/>
      <c r="ABF186" s="180"/>
      <c r="ABG186" s="180"/>
      <c r="ABH186" s="180"/>
      <c r="ABI186" s="180"/>
      <c r="ABJ186" s="180"/>
      <c r="ABK186" s="180"/>
      <c r="ABL186" s="180"/>
      <c r="ABM186" s="180"/>
      <c r="ABN186" s="180"/>
      <c r="ABO186" s="180"/>
      <c r="ABP186" s="180"/>
      <c r="ABQ186" s="180"/>
      <c r="ABR186" s="180"/>
      <c r="ABS186" s="180"/>
      <c r="ABT186" s="180"/>
      <c r="ABU186" s="180"/>
      <c r="ABV186" s="180"/>
      <c r="ABW186" s="180"/>
      <c r="ABX186" s="180"/>
      <c r="ABY186" s="180"/>
      <c r="ABZ186" s="180"/>
      <c r="ACA186" s="180"/>
      <c r="ACB186" s="180"/>
      <c r="ACC186" s="180"/>
      <c r="ACD186" s="180"/>
      <c r="ACE186" s="180"/>
      <c r="ACF186" s="180"/>
      <c r="ACG186" s="180"/>
      <c r="ACH186" s="180"/>
      <c r="ACI186" s="180"/>
      <c r="ACJ186" s="180"/>
      <c r="ACK186" s="180"/>
      <c r="ACL186" s="180"/>
      <c r="ACM186" s="180"/>
      <c r="ACN186" s="180"/>
      <c r="ACO186" s="180"/>
      <c r="ACP186" s="180"/>
      <c r="ACQ186" s="180"/>
      <c r="ACR186" s="180"/>
      <c r="ACS186" s="180"/>
      <c r="ACT186" s="180"/>
      <c r="ACU186" s="180"/>
      <c r="ACV186" s="180"/>
      <c r="ACW186" s="180"/>
      <c r="ACX186" s="180"/>
      <c r="ACY186" s="180"/>
      <c r="ACZ186" s="180"/>
      <c r="ADA186" s="180"/>
      <c r="ADB186" s="180"/>
      <c r="ADC186" s="180"/>
      <c r="ADD186" s="180"/>
      <c r="ADE186" s="180"/>
      <c r="ADF186" s="180"/>
      <c r="ADG186" s="180"/>
      <c r="ADH186" s="180"/>
      <c r="ADI186" s="180"/>
      <c r="ADJ186" s="180"/>
      <c r="ADK186" s="180"/>
      <c r="ADL186" s="180"/>
      <c r="ADM186" s="180"/>
      <c r="ADN186" s="180"/>
      <c r="ADO186" s="180"/>
      <c r="ADP186" s="180"/>
      <c r="ADQ186" s="180"/>
      <c r="ADR186" s="180"/>
      <c r="ADS186" s="180"/>
      <c r="ADT186" s="180"/>
      <c r="ADU186" s="180"/>
      <c r="ADV186" s="180"/>
      <c r="ADW186" s="180"/>
      <c r="ADX186" s="180"/>
      <c r="ADY186" s="180"/>
      <c r="ADZ186" s="180"/>
      <c r="AEA186" s="180"/>
      <c r="AEB186" s="180"/>
      <c r="AEC186" s="180"/>
      <c r="AED186" s="180"/>
      <c r="AEE186" s="180"/>
      <c r="AEF186" s="180"/>
      <c r="AEG186" s="180"/>
      <c r="AEH186" s="180"/>
      <c r="AEI186" s="180"/>
      <c r="AEJ186" s="180"/>
      <c r="AEK186" s="180"/>
      <c r="AEL186" s="180"/>
      <c r="AEM186" s="180"/>
      <c r="AEN186" s="180"/>
      <c r="AEO186" s="180"/>
      <c r="AEP186" s="180"/>
      <c r="AEQ186" s="180"/>
      <c r="AER186" s="180"/>
      <c r="AES186" s="180"/>
      <c r="AET186" s="180"/>
      <c r="AEU186" s="180"/>
      <c r="AEV186" s="180"/>
      <c r="AEW186" s="180"/>
      <c r="AEX186" s="180"/>
      <c r="AEY186" s="180"/>
      <c r="AEZ186" s="180"/>
      <c r="AFA186" s="180"/>
      <c r="AFB186" s="180"/>
      <c r="AFC186" s="180"/>
      <c r="AFD186" s="180"/>
      <c r="AFE186" s="180"/>
      <c r="AFF186" s="180"/>
      <c r="AFG186" s="180"/>
      <c r="AFH186" s="180"/>
      <c r="AFI186" s="180"/>
      <c r="AFJ186" s="180"/>
      <c r="AFK186" s="180"/>
      <c r="AFL186" s="180"/>
      <c r="AFM186" s="180"/>
      <c r="AFN186" s="180"/>
      <c r="AFO186" s="180"/>
      <c r="AFP186" s="180"/>
      <c r="AFQ186" s="180"/>
      <c r="AFR186" s="180"/>
      <c r="AFS186" s="180"/>
      <c r="AFT186" s="180"/>
      <c r="AFU186" s="180"/>
      <c r="AFV186" s="180"/>
      <c r="AFW186" s="180"/>
      <c r="AFX186" s="180"/>
      <c r="AFY186" s="180"/>
      <c r="AFZ186" s="180"/>
      <c r="AGA186" s="180"/>
      <c r="AGB186" s="180"/>
      <c r="AGC186" s="180"/>
      <c r="AGD186" s="180"/>
      <c r="AGE186" s="180"/>
      <c r="AGF186" s="180"/>
      <c r="AGG186" s="180"/>
      <c r="AGH186" s="180"/>
      <c r="AGI186" s="180"/>
      <c r="AGJ186" s="180"/>
      <c r="AGK186" s="180"/>
      <c r="AGL186" s="180"/>
      <c r="AGM186" s="180"/>
      <c r="AGN186" s="180"/>
      <c r="AGO186" s="180"/>
      <c r="AGP186" s="180"/>
      <c r="AGQ186" s="180"/>
      <c r="AGR186" s="180"/>
      <c r="AGS186" s="180"/>
      <c r="AGT186" s="180"/>
      <c r="AGU186" s="180"/>
      <c r="AGV186" s="180"/>
      <c r="AGW186" s="180"/>
      <c r="AGX186" s="180"/>
      <c r="AGY186" s="180"/>
      <c r="AGZ186" s="180"/>
      <c r="AHA186" s="180"/>
      <c r="AHB186" s="180"/>
      <c r="AHC186" s="180"/>
      <c r="AHD186" s="180"/>
      <c r="AHE186" s="180"/>
      <c r="AHF186" s="180"/>
      <c r="AHG186" s="180"/>
      <c r="AHH186" s="180"/>
      <c r="AHI186" s="180"/>
      <c r="AHJ186" s="180"/>
      <c r="AHK186" s="180"/>
      <c r="AHL186" s="180"/>
      <c r="AHM186" s="180"/>
      <c r="AHN186" s="180"/>
      <c r="AHO186" s="180"/>
      <c r="AHP186" s="180"/>
      <c r="AHQ186" s="180"/>
      <c r="AHR186" s="180"/>
      <c r="AHS186" s="180"/>
      <c r="AHT186" s="180"/>
      <c r="AHU186" s="180"/>
      <c r="AHV186" s="180"/>
      <c r="AHW186" s="180"/>
      <c r="AHX186" s="180"/>
      <c r="AHY186" s="180"/>
      <c r="AHZ186" s="180"/>
      <c r="AIA186" s="180"/>
      <c r="AIB186" s="180"/>
      <c r="AIC186" s="180"/>
      <c r="AID186" s="180"/>
      <c r="AIE186" s="180"/>
      <c r="AIF186" s="180"/>
      <c r="AIG186" s="180"/>
      <c r="AIH186" s="180"/>
      <c r="AII186" s="180"/>
      <c r="AIJ186" s="180"/>
      <c r="AIK186" s="180"/>
      <c r="AIL186" s="180"/>
      <c r="AIM186" s="180"/>
      <c r="AIN186" s="180"/>
      <c r="AIO186" s="180"/>
      <c r="AIP186" s="180"/>
      <c r="AIQ186" s="180"/>
      <c r="AIR186" s="180"/>
      <c r="AIS186" s="180"/>
      <c r="AIT186" s="180"/>
      <c r="AIU186" s="180"/>
      <c r="AIV186" s="180"/>
      <c r="AIW186" s="180"/>
      <c r="AIX186" s="180"/>
      <c r="AIY186" s="180"/>
      <c r="AIZ186" s="180"/>
      <c r="AJA186" s="180"/>
      <c r="AJB186" s="180"/>
      <c r="AJC186" s="180"/>
      <c r="AJD186" s="180"/>
      <c r="AJE186" s="180"/>
      <c r="AJF186" s="180"/>
      <c r="AJG186" s="180"/>
      <c r="AJH186" s="180"/>
      <c r="AJI186" s="180"/>
      <c r="AJJ186" s="180"/>
      <c r="AJK186" s="180"/>
      <c r="AJL186" s="180"/>
      <c r="AJM186" s="180"/>
      <c r="AJN186" s="180"/>
      <c r="AJO186" s="180"/>
      <c r="AJP186" s="180"/>
      <c r="AJQ186" s="180"/>
      <c r="AJR186" s="180"/>
      <c r="AJS186" s="180"/>
      <c r="AJT186" s="180"/>
      <c r="AJU186" s="180"/>
      <c r="AJV186" s="180"/>
      <c r="AJW186" s="180"/>
      <c r="AJX186" s="180"/>
      <c r="AJY186" s="180"/>
      <c r="AJZ186" s="180"/>
      <c r="AKA186" s="180"/>
      <c r="AKB186" s="180"/>
      <c r="AKC186" s="180"/>
      <c r="AKD186" s="180"/>
      <c r="AKE186" s="180"/>
      <c r="AKF186" s="180"/>
      <c r="AKG186" s="180"/>
      <c r="AKH186" s="180"/>
      <c r="AKI186" s="180"/>
      <c r="AKJ186" s="180"/>
      <c r="AKK186" s="180"/>
      <c r="AKL186" s="180"/>
      <c r="AKM186" s="180"/>
      <c r="AKN186" s="180"/>
      <c r="AKO186" s="180"/>
      <c r="AKP186" s="180"/>
      <c r="AKQ186" s="180"/>
      <c r="AKR186" s="180"/>
      <c r="AKS186" s="180"/>
      <c r="AKT186" s="180"/>
      <c r="AKU186" s="180"/>
      <c r="AKV186" s="180"/>
      <c r="AKW186" s="180"/>
      <c r="AKX186" s="180"/>
      <c r="AKY186" s="180"/>
      <c r="AKZ186" s="180"/>
      <c r="ALA186" s="180"/>
      <c r="ALB186" s="180"/>
      <c r="ALC186" s="180"/>
      <c r="ALD186" s="180"/>
      <c r="ALE186" s="180"/>
      <c r="ALF186" s="180"/>
      <c r="ALG186" s="180"/>
      <c r="ALH186" s="180"/>
      <c r="ALI186" s="180"/>
      <c r="ALJ186" s="180"/>
      <c r="ALK186" s="180"/>
      <c r="ALL186" s="180"/>
      <c r="ALM186" s="180"/>
      <c r="ALN186" s="180"/>
      <c r="ALO186" s="180"/>
      <c r="ALP186" s="180"/>
      <c r="ALQ186" s="180"/>
      <c r="ALR186" s="180"/>
      <c r="ALS186" s="180"/>
      <c r="ALT186" s="180"/>
      <c r="ALU186" s="180"/>
      <c r="ALV186" s="180"/>
      <c r="ALW186" s="180"/>
      <c r="ALX186" s="180"/>
      <c r="ALY186" s="180"/>
      <c r="ALZ186" s="180"/>
      <c r="AMA186" s="180"/>
      <c r="AMB186" s="180"/>
      <c r="AMC186" s="180"/>
      <c r="AMD186" s="180"/>
      <c r="AME186" s="180"/>
      <c r="AMF186" s="180"/>
      <c r="AMG186" s="180"/>
      <c r="AMH186" s="180"/>
      <c r="AMI186" s="180"/>
      <c r="AMJ186" s="180"/>
      <c r="AMK186" s="180"/>
      <c r="AML186" s="180"/>
      <c r="AMM186" s="180"/>
      <c r="AMN186" s="180"/>
      <c r="AMO186" s="180"/>
      <c r="AMP186" s="180"/>
      <c r="AMQ186" s="180"/>
      <c r="AMR186" s="180"/>
      <c r="AMS186" s="180"/>
      <c r="AMT186" s="180"/>
      <c r="AMU186" s="180"/>
      <c r="AMV186" s="180"/>
      <c r="AMW186" s="180"/>
      <c r="AMX186" s="180"/>
      <c r="AMY186" s="180"/>
      <c r="AMZ186" s="180"/>
      <c r="ANA186" s="180"/>
      <c r="ANB186" s="180"/>
      <c r="ANC186" s="180"/>
      <c r="AND186" s="180"/>
      <c r="ANE186" s="180"/>
      <c r="ANF186" s="180"/>
      <c r="ANG186" s="180"/>
      <c r="ANH186" s="180"/>
      <c r="ANI186" s="180"/>
      <c r="ANJ186" s="180"/>
      <c r="ANK186" s="180"/>
      <c r="ANL186" s="180"/>
      <c r="ANM186" s="180"/>
      <c r="ANN186" s="180"/>
      <c r="ANO186" s="180"/>
      <c r="ANP186" s="180"/>
      <c r="ANQ186" s="180"/>
      <c r="ANR186" s="180"/>
      <c r="ANS186" s="180"/>
      <c r="ANT186" s="180"/>
      <c r="ANU186" s="180"/>
      <c r="ANV186" s="180"/>
      <c r="ANW186" s="180"/>
      <c r="ANX186" s="180"/>
      <c r="ANY186" s="180"/>
      <c r="ANZ186" s="180"/>
      <c r="AOA186" s="180"/>
      <c r="AOB186" s="180"/>
      <c r="AOC186" s="180"/>
      <c r="AOD186" s="180"/>
      <c r="AOE186" s="180"/>
      <c r="AOF186" s="180"/>
      <c r="AOG186" s="180"/>
      <c r="AOH186" s="180"/>
      <c r="AOI186" s="180"/>
      <c r="AOJ186" s="180"/>
      <c r="AOK186" s="180"/>
      <c r="AOL186" s="180"/>
      <c r="AOM186" s="180"/>
      <c r="AON186" s="180"/>
      <c r="AOO186" s="180"/>
      <c r="AOP186" s="180"/>
      <c r="AOQ186" s="180"/>
      <c r="AOR186" s="180"/>
      <c r="AOS186" s="180"/>
      <c r="AOT186" s="180"/>
      <c r="AOU186" s="180"/>
      <c r="AOV186" s="180"/>
      <c r="AOW186" s="180"/>
      <c r="AOX186" s="180"/>
      <c r="AOY186" s="180"/>
      <c r="AOZ186" s="180"/>
      <c r="APA186" s="180"/>
      <c r="APB186" s="180"/>
      <c r="APC186" s="180"/>
      <c r="APD186" s="180"/>
      <c r="APE186" s="180"/>
      <c r="APF186" s="180"/>
      <c r="APG186" s="180"/>
      <c r="APH186" s="180"/>
      <c r="API186" s="180"/>
      <c r="APJ186" s="180"/>
      <c r="APK186" s="180"/>
      <c r="APL186" s="180"/>
      <c r="APM186" s="180"/>
      <c r="APN186" s="180"/>
      <c r="APO186" s="180"/>
      <c r="APP186" s="180"/>
      <c r="APQ186" s="180"/>
      <c r="APR186" s="180"/>
      <c r="APS186" s="180"/>
      <c r="APT186" s="180"/>
      <c r="APU186" s="180"/>
      <c r="APV186" s="180"/>
      <c r="APW186" s="180"/>
      <c r="APX186" s="180"/>
      <c r="APY186" s="180"/>
      <c r="APZ186" s="180"/>
      <c r="AQA186" s="180"/>
      <c r="AQB186" s="180"/>
      <c r="AQC186" s="180"/>
      <c r="AQD186" s="180"/>
      <c r="AQE186" s="180"/>
      <c r="AQF186" s="180"/>
      <c r="AQG186" s="180"/>
      <c r="AQH186" s="180"/>
      <c r="AQI186" s="180"/>
      <c r="AQJ186" s="180"/>
      <c r="AQK186" s="180"/>
      <c r="AQL186" s="180"/>
      <c r="AQM186" s="180"/>
      <c r="AQN186" s="180"/>
      <c r="AQO186" s="180"/>
      <c r="AQP186" s="180"/>
      <c r="AQQ186" s="180"/>
      <c r="AQR186" s="180"/>
      <c r="AQS186" s="180"/>
      <c r="AQT186" s="180"/>
      <c r="AQU186" s="180"/>
      <c r="AQV186" s="180"/>
      <c r="AQW186" s="180"/>
      <c r="AQX186" s="180"/>
      <c r="AQY186" s="180"/>
      <c r="AQZ186" s="180"/>
      <c r="ARA186" s="180"/>
      <c r="ARB186" s="180"/>
      <c r="ARC186" s="180"/>
      <c r="ARD186" s="180"/>
      <c r="ARE186" s="180"/>
      <c r="ARF186" s="180"/>
      <c r="ARG186" s="180"/>
      <c r="ARH186" s="180"/>
      <c r="ARI186" s="180"/>
      <c r="ARJ186" s="180"/>
      <c r="ARK186" s="180"/>
      <c r="ARL186" s="180"/>
      <c r="ARM186" s="180"/>
      <c r="ARN186" s="180"/>
      <c r="ARO186" s="180"/>
      <c r="ARP186" s="180"/>
      <c r="ARQ186" s="180"/>
      <c r="ARR186" s="180"/>
      <c r="ARS186" s="180"/>
      <c r="ART186" s="180"/>
      <c r="ARU186" s="180"/>
      <c r="ARV186" s="180"/>
      <c r="ARW186" s="180"/>
      <c r="ARX186" s="180"/>
      <c r="ARY186" s="180"/>
      <c r="ARZ186" s="180"/>
      <c r="ASA186" s="180"/>
      <c r="ASB186" s="180"/>
      <c r="ASC186" s="180"/>
      <c r="ASD186" s="180"/>
      <c r="ASE186" s="180"/>
      <c r="ASF186" s="180"/>
      <c r="ASG186" s="180"/>
      <c r="ASH186" s="180"/>
      <c r="ASI186" s="180"/>
      <c r="ASJ186" s="180"/>
      <c r="ASK186" s="180"/>
      <c r="ASL186" s="180"/>
      <c r="ASM186" s="180"/>
      <c r="ASN186" s="180"/>
      <c r="ASO186" s="180"/>
      <c r="ASP186" s="180"/>
      <c r="ASQ186" s="180"/>
      <c r="ASR186" s="180"/>
      <c r="ASS186" s="180"/>
      <c r="AST186" s="180"/>
      <c r="ASU186" s="180"/>
      <c r="ASV186" s="180"/>
      <c r="ASW186" s="180"/>
      <c r="ASX186" s="180"/>
      <c r="ASY186" s="180"/>
      <c r="ASZ186" s="180"/>
      <c r="ATA186" s="180"/>
      <c r="ATB186" s="180"/>
      <c r="ATC186" s="180"/>
      <c r="ATD186" s="180"/>
      <c r="ATE186" s="180"/>
      <c r="ATF186" s="180"/>
      <c r="ATG186" s="180"/>
      <c r="ATH186" s="180"/>
      <c r="ATI186" s="180"/>
      <c r="ATJ186" s="180"/>
      <c r="ATK186" s="180"/>
      <c r="ATL186" s="180"/>
      <c r="ATM186" s="180"/>
      <c r="ATN186" s="180"/>
      <c r="ATO186" s="180"/>
      <c r="ATP186" s="180"/>
      <c r="ATQ186" s="180"/>
      <c r="ATR186" s="180"/>
      <c r="ATS186" s="180"/>
      <c r="ATT186" s="180"/>
      <c r="ATU186" s="180"/>
      <c r="ATV186" s="180"/>
      <c r="ATW186" s="180"/>
      <c r="ATX186" s="180"/>
      <c r="ATY186" s="180"/>
      <c r="ATZ186" s="180"/>
      <c r="AUA186" s="180"/>
      <c r="AUB186" s="180"/>
      <c r="AUC186" s="180"/>
      <c r="AUD186" s="180"/>
      <c r="AUE186" s="180"/>
      <c r="AUF186" s="180"/>
      <c r="AUG186" s="180"/>
      <c r="AUH186" s="180"/>
      <c r="AUI186" s="180"/>
      <c r="AUJ186" s="180"/>
      <c r="AUK186" s="180"/>
      <c r="AUL186" s="180"/>
      <c r="AUM186" s="180"/>
      <c r="AUN186" s="180"/>
      <c r="AUO186" s="180"/>
      <c r="AUP186" s="180"/>
      <c r="AUQ186" s="180"/>
      <c r="AUR186" s="180"/>
      <c r="AUS186" s="180"/>
      <c r="AUT186" s="180"/>
      <c r="AUU186" s="180"/>
      <c r="AUV186" s="180"/>
      <c r="AUW186" s="180"/>
      <c r="AUX186" s="180"/>
      <c r="AUY186" s="180"/>
      <c r="AUZ186" s="180"/>
      <c r="AVA186" s="180"/>
      <c r="AVB186" s="180"/>
      <c r="AVC186" s="180"/>
      <c r="AVD186" s="180"/>
      <c r="AVE186" s="180"/>
      <c r="AVF186" s="180"/>
      <c r="AVG186" s="180"/>
      <c r="AVH186" s="180"/>
      <c r="AVI186" s="180"/>
      <c r="AVJ186" s="180"/>
      <c r="AVK186" s="180"/>
      <c r="AVL186" s="180"/>
      <c r="AVM186" s="180"/>
      <c r="AVN186" s="180"/>
      <c r="AVO186" s="180"/>
      <c r="AVP186" s="180"/>
      <c r="AVQ186" s="180"/>
      <c r="AVR186" s="180"/>
      <c r="AVS186" s="180"/>
      <c r="AVT186" s="180"/>
      <c r="AVU186" s="180"/>
      <c r="AVV186" s="180"/>
      <c r="AVW186" s="180"/>
      <c r="AVX186" s="180"/>
      <c r="AVY186" s="180"/>
      <c r="AVZ186" s="180"/>
      <c r="AWA186" s="180"/>
      <c r="AWB186" s="180"/>
      <c r="AWC186" s="180"/>
      <c r="AWD186" s="180"/>
      <c r="AWE186" s="180"/>
      <c r="AWF186" s="180"/>
      <c r="AWG186" s="180"/>
      <c r="AWH186" s="180"/>
      <c r="AWI186" s="180"/>
      <c r="AWJ186" s="180"/>
      <c r="AWK186" s="180"/>
      <c r="AWL186" s="180"/>
      <c r="AWM186" s="180"/>
      <c r="AWN186" s="180"/>
      <c r="AWO186" s="180"/>
      <c r="AWP186" s="180"/>
      <c r="AWQ186" s="180"/>
      <c r="AWR186" s="180"/>
      <c r="AWS186" s="180"/>
      <c r="AWT186" s="180"/>
      <c r="AWU186" s="180"/>
      <c r="AWV186" s="180"/>
      <c r="AWW186" s="180"/>
      <c r="AWX186" s="180"/>
      <c r="AWY186" s="180"/>
      <c r="AWZ186" s="180"/>
      <c r="AXA186" s="180"/>
      <c r="AXB186" s="180"/>
      <c r="AXC186" s="180"/>
      <c r="AXD186" s="180"/>
      <c r="AXE186" s="180"/>
      <c r="AXF186" s="180"/>
      <c r="AXG186" s="180"/>
      <c r="AXH186" s="180"/>
      <c r="AXI186" s="180"/>
      <c r="AXJ186" s="180"/>
      <c r="AXK186" s="180"/>
      <c r="AXL186" s="180"/>
      <c r="AXM186" s="180"/>
      <c r="AXN186" s="180"/>
      <c r="AXO186" s="180"/>
      <c r="AXP186" s="180"/>
      <c r="AXQ186" s="180"/>
      <c r="AXR186" s="180"/>
      <c r="AXS186" s="180"/>
      <c r="AXT186" s="180"/>
      <c r="AXU186" s="180"/>
      <c r="AXV186" s="180"/>
      <c r="AXW186" s="180"/>
      <c r="AXX186" s="180"/>
      <c r="AXY186" s="180"/>
      <c r="AXZ186" s="180"/>
      <c r="AYA186" s="180"/>
      <c r="AYB186" s="180"/>
      <c r="AYC186" s="180"/>
      <c r="AYD186" s="180"/>
      <c r="AYE186" s="180"/>
      <c r="AYF186" s="180"/>
      <c r="AYG186" s="180"/>
      <c r="AYH186" s="180"/>
      <c r="AYI186" s="180"/>
      <c r="AYJ186" s="180"/>
      <c r="AYK186" s="180"/>
      <c r="AYL186" s="180"/>
      <c r="AYM186" s="180"/>
      <c r="AYN186" s="180"/>
      <c r="AYO186" s="180"/>
      <c r="AYP186" s="180"/>
      <c r="AYQ186" s="180"/>
      <c r="AYR186" s="180"/>
      <c r="AYS186" s="180"/>
      <c r="AYT186" s="180"/>
      <c r="AYU186" s="180"/>
      <c r="AYV186" s="180"/>
      <c r="AYW186" s="180"/>
      <c r="AYX186" s="180"/>
      <c r="AYY186" s="180"/>
      <c r="AYZ186" s="180"/>
      <c r="AZA186" s="180"/>
      <c r="AZB186" s="180"/>
      <c r="AZC186" s="180"/>
      <c r="AZD186" s="180"/>
      <c r="AZE186" s="180"/>
      <c r="AZF186" s="180"/>
      <c r="AZG186" s="180"/>
      <c r="AZH186" s="180"/>
      <c r="AZI186" s="180"/>
      <c r="AZJ186" s="180"/>
      <c r="AZK186" s="180"/>
      <c r="AZL186" s="180"/>
      <c r="AZM186" s="180"/>
      <c r="AZN186" s="180"/>
      <c r="AZO186" s="180"/>
      <c r="AZP186" s="180"/>
      <c r="AZQ186" s="180"/>
      <c r="AZR186" s="180"/>
      <c r="AZS186" s="180"/>
      <c r="AZT186" s="180"/>
      <c r="AZU186" s="180"/>
      <c r="AZV186" s="180"/>
      <c r="AZW186" s="180"/>
      <c r="AZX186" s="180"/>
      <c r="AZY186" s="180"/>
      <c r="AZZ186" s="180"/>
      <c r="BAA186" s="180"/>
      <c r="BAB186" s="180"/>
      <c r="BAC186" s="180"/>
      <c r="BAD186" s="180"/>
      <c r="BAE186" s="180"/>
      <c r="BAF186" s="180"/>
      <c r="BAG186" s="180"/>
      <c r="BAH186" s="180"/>
      <c r="BAI186" s="180"/>
      <c r="BAJ186" s="180"/>
      <c r="BAK186" s="180"/>
      <c r="BAL186" s="180"/>
      <c r="BAM186" s="180"/>
      <c r="BAN186" s="180"/>
      <c r="BAO186" s="180"/>
      <c r="BAP186" s="180"/>
      <c r="BAQ186" s="180"/>
      <c r="BAR186" s="180"/>
      <c r="BAS186" s="180"/>
      <c r="BAT186" s="180"/>
      <c r="BAU186" s="180"/>
      <c r="BAV186" s="180"/>
      <c r="BAW186" s="180"/>
      <c r="BAX186" s="180"/>
      <c r="BAY186" s="180"/>
      <c r="BAZ186" s="180"/>
      <c r="BBA186" s="180"/>
      <c r="BBB186" s="180"/>
      <c r="BBC186" s="180"/>
      <c r="BBD186" s="180"/>
      <c r="BBE186" s="180"/>
      <c r="BBF186" s="180"/>
      <c r="BBG186" s="180"/>
      <c r="BBH186" s="180"/>
      <c r="BBI186" s="180"/>
      <c r="BBJ186" s="180"/>
      <c r="BBK186" s="180"/>
      <c r="BBL186" s="180"/>
      <c r="BBM186" s="180"/>
      <c r="BBN186" s="180"/>
      <c r="BBO186" s="180"/>
      <c r="BBP186" s="180"/>
      <c r="BBQ186" s="180"/>
      <c r="BBR186" s="180"/>
      <c r="BBS186" s="180"/>
      <c r="BBT186" s="180"/>
      <c r="BBU186" s="180"/>
      <c r="BBV186" s="180"/>
      <c r="BBW186" s="180"/>
      <c r="BBX186" s="180"/>
      <c r="BBY186" s="180"/>
      <c r="BBZ186" s="180"/>
      <c r="BCA186" s="180"/>
      <c r="BCB186" s="180"/>
      <c r="BCC186" s="180"/>
      <c r="BCD186" s="180"/>
      <c r="BCE186" s="180"/>
      <c r="BCF186" s="180"/>
      <c r="BCG186" s="180"/>
      <c r="BCH186" s="180"/>
      <c r="BCI186" s="180"/>
      <c r="BCJ186" s="180"/>
      <c r="BCK186" s="180"/>
      <c r="BCL186" s="180"/>
      <c r="BCM186" s="180"/>
      <c r="BCN186" s="180"/>
      <c r="BCO186" s="180"/>
      <c r="BCP186" s="180"/>
      <c r="BCQ186" s="180"/>
      <c r="BCR186" s="180"/>
      <c r="BCS186" s="180"/>
      <c r="BCT186" s="180"/>
      <c r="BCU186" s="180"/>
      <c r="BCV186" s="180"/>
      <c r="BCW186" s="180"/>
      <c r="BCX186" s="180"/>
      <c r="BCY186" s="180"/>
      <c r="BCZ186" s="180"/>
      <c r="BDA186" s="180"/>
      <c r="BDB186" s="180"/>
      <c r="BDC186" s="180"/>
      <c r="BDD186" s="180"/>
      <c r="BDE186" s="180"/>
      <c r="BDF186" s="180"/>
      <c r="BDG186" s="180"/>
      <c r="BDH186" s="180"/>
      <c r="BDI186" s="180"/>
      <c r="BDJ186" s="180"/>
      <c r="BDK186" s="180"/>
      <c r="BDL186" s="180"/>
      <c r="BDM186" s="180"/>
      <c r="BDN186" s="180"/>
      <c r="BDO186" s="180"/>
      <c r="BDP186" s="180"/>
      <c r="BDQ186" s="180"/>
      <c r="BDR186" s="180"/>
      <c r="BDS186" s="180"/>
      <c r="BDT186" s="180"/>
      <c r="BDU186" s="180"/>
      <c r="BDV186" s="180"/>
      <c r="BDW186" s="180"/>
      <c r="BDX186" s="180"/>
      <c r="BDY186" s="180"/>
      <c r="BDZ186" s="180"/>
      <c r="BEA186" s="180"/>
      <c r="BEB186" s="180"/>
      <c r="BEC186" s="180"/>
      <c r="BED186" s="180"/>
      <c r="BEE186" s="180"/>
      <c r="BEF186" s="180"/>
      <c r="BEG186" s="180"/>
      <c r="BEH186" s="180"/>
      <c r="BEI186" s="180"/>
      <c r="BEJ186" s="180"/>
      <c r="BEK186" s="180"/>
      <c r="BEL186" s="180"/>
      <c r="BEM186" s="180"/>
      <c r="BEN186" s="180"/>
      <c r="BEO186" s="180"/>
      <c r="BEP186" s="180"/>
      <c r="BEQ186" s="180"/>
      <c r="BER186" s="180"/>
      <c r="BES186" s="180"/>
      <c r="BET186" s="180"/>
      <c r="BEU186" s="180"/>
      <c r="BEV186" s="180"/>
      <c r="BEW186" s="180"/>
      <c r="BEX186" s="180"/>
      <c r="BEY186" s="180"/>
      <c r="BEZ186" s="180"/>
      <c r="BFA186" s="180"/>
      <c r="BFB186" s="180"/>
      <c r="BFC186" s="180"/>
      <c r="BFD186" s="180"/>
      <c r="BFE186" s="180"/>
      <c r="BFF186" s="180"/>
      <c r="BFG186" s="180"/>
      <c r="BFH186" s="180"/>
      <c r="BFI186" s="180"/>
      <c r="BFJ186" s="180"/>
      <c r="BFK186" s="180"/>
      <c r="BFL186" s="180"/>
      <c r="BFM186" s="180"/>
      <c r="BFN186" s="180"/>
      <c r="BFO186" s="180"/>
      <c r="BFP186" s="180"/>
      <c r="BFQ186" s="180"/>
      <c r="BFR186" s="180"/>
      <c r="BFS186" s="180"/>
      <c r="BFT186" s="180"/>
      <c r="BFU186" s="180"/>
      <c r="BFV186" s="180"/>
      <c r="BFW186" s="180"/>
      <c r="BFX186" s="180"/>
      <c r="BFY186" s="180"/>
      <c r="BFZ186" s="180"/>
      <c r="BGA186" s="180"/>
      <c r="BGB186" s="180"/>
      <c r="BGC186" s="180"/>
      <c r="BGD186" s="180"/>
      <c r="BGE186" s="180"/>
      <c r="BGF186" s="180"/>
      <c r="BGG186" s="180"/>
      <c r="BGH186" s="180"/>
      <c r="BGI186" s="180"/>
      <c r="BGJ186" s="180"/>
      <c r="BGK186" s="180"/>
      <c r="BGL186" s="180"/>
      <c r="BGM186" s="180"/>
      <c r="BGN186" s="180"/>
      <c r="BGO186" s="180"/>
      <c r="BGP186" s="180"/>
      <c r="BGQ186" s="180"/>
      <c r="BGR186" s="180"/>
      <c r="BGS186" s="180"/>
      <c r="BGT186" s="180"/>
      <c r="BGU186" s="180"/>
      <c r="BGV186" s="180"/>
      <c r="BGW186" s="180"/>
      <c r="BGX186" s="180"/>
      <c r="BGY186" s="180"/>
      <c r="BGZ186" s="180"/>
      <c r="BHA186" s="180"/>
      <c r="BHB186" s="180"/>
      <c r="BHC186" s="180"/>
      <c r="BHD186" s="180"/>
      <c r="BHE186" s="180"/>
      <c r="BHF186" s="180"/>
      <c r="BHG186" s="180"/>
      <c r="BHH186" s="180"/>
      <c r="BHI186" s="180"/>
      <c r="BHJ186" s="180"/>
      <c r="BHK186" s="180"/>
      <c r="BHL186" s="180"/>
      <c r="BHM186" s="180"/>
      <c r="BHN186" s="180"/>
      <c r="BHO186" s="180"/>
      <c r="BHP186" s="180"/>
      <c r="BHQ186" s="180"/>
      <c r="BHR186" s="180"/>
      <c r="BHS186" s="180"/>
      <c r="BHT186" s="180"/>
      <c r="BHU186" s="180"/>
      <c r="BHV186" s="180"/>
      <c r="BHW186" s="180"/>
      <c r="BHX186" s="180"/>
      <c r="BHY186" s="180"/>
      <c r="BHZ186" s="180"/>
      <c r="BIA186" s="180"/>
      <c r="BIB186" s="180"/>
      <c r="BIC186" s="180"/>
    </row>
    <row r="187" spans="1:1589" s="11" customFormat="1" ht="44.25" customHeight="1">
      <c r="A187" s="192" t="s">
        <v>208</v>
      </c>
      <c r="B187" s="50"/>
      <c r="C187" s="319" t="s">
        <v>209</v>
      </c>
      <c r="D187" s="320" t="s">
        <v>222</v>
      </c>
      <c r="E187" s="197">
        <v>42370</v>
      </c>
      <c r="F187" s="197">
        <v>42735</v>
      </c>
      <c r="G187" s="93" t="s">
        <v>6</v>
      </c>
      <c r="H187" s="118"/>
      <c r="I187" s="121">
        <f>23507140+2350710</f>
        <v>25857850</v>
      </c>
      <c r="J187" s="121"/>
      <c r="K187" s="104"/>
      <c r="L187" s="104"/>
      <c r="M187" s="104">
        <v>25857850</v>
      </c>
      <c r="N187" s="104"/>
      <c r="O187" s="104"/>
      <c r="P187" s="104"/>
      <c r="Q187" s="104">
        <v>17547933.32</v>
      </c>
      <c r="R187" s="104"/>
      <c r="S187" s="104"/>
      <c r="T187" s="147">
        <f>I187-Q187</f>
        <v>8309916.6799999997</v>
      </c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</row>
    <row r="188" spans="1:1589" s="11" customFormat="1" ht="44.25" customHeight="1">
      <c r="A188" s="167" t="s">
        <v>265</v>
      </c>
      <c r="B188" s="50"/>
      <c r="C188" s="319"/>
      <c r="D188" s="320"/>
      <c r="E188" s="197">
        <v>43101</v>
      </c>
      <c r="F188" s="197">
        <v>43465</v>
      </c>
      <c r="G188" s="93" t="s">
        <v>115</v>
      </c>
      <c r="H188" s="119"/>
      <c r="I188" s="121">
        <v>59926660</v>
      </c>
      <c r="J188" s="121">
        <v>7710873</v>
      </c>
      <c r="K188" s="104"/>
      <c r="L188" s="104"/>
      <c r="M188" s="104">
        <v>59926660</v>
      </c>
      <c r="N188" s="104">
        <v>7710773</v>
      </c>
      <c r="O188" s="104"/>
      <c r="P188" s="104"/>
      <c r="Q188" s="104">
        <v>59926660</v>
      </c>
      <c r="R188" s="104">
        <v>7710773</v>
      </c>
      <c r="S188" s="104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</row>
    <row r="189" spans="1:1589" s="11" customFormat="1" ht="44.25" customHeight="1">
      <c r="A189" s="70"/>
      <c r="B189" s="50"/>
      <c r="C189" s="319"/>
      <c r="D189" s="320"/>
      <c r="E189" s="151">
        <v>43466</v>
      </c>
      <c r="F189" s="151">
        <v>43830</v>
      </c>
      <c r="G189" s="97" t="s">
        <v>234</v>
      </c>
      <c r="H189" s="118"/>
      <c r="I189" s="307">
        <v>70663230</v>
      </c>
      <c r="J189" s="307">
        <v>7981970</v>
      </c>
      <c r="K189" s="121"/>
      <c r="L189" s="121"/>
      <c r="M189" s="125">
        <v>70520652.900000006</v>
      </c>
      <c r="N189" s="125">
        <v>7930428.3300000001</v>
      </c>
      <c r="O189" s="121"/>
      <c r="P189" s="121"/>
      <c r="Q189" s="125">
        <v>70520652.900000006</v>
      </c>
      <c r="R189" s="125">
        <v>7930428.3300000001</v>
      </c>
      <c r="S189" s="121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</row>
    <row r="190" spans="1:1589" s="11" customFormat="1" ht="44.25" customHeight="1">
      <c r="A190" s="70"/>
      <c r="B190" s="50"/>
      <c r="C190" s="319" t="s">
        <v>210</v>
      </c>
      <c r="D190" s="320" t="s">
        <v>222</v>
      </c>
      <c r="E190" s="96" t="s">
        <v>9</v>
      </c>
      <c r="F190" s="96">
        <v>42369</v>
      </c>
      <c r="G190" s="97" t="s">
        <v>7</v>
      </c>
      <c r="H190" s="118"/>
      <c r="I190" s="121">
        <v>64000000</v>
      </c>
      <c r="J190" s="121">
        <v>0</v>
      </c>
      <c r="K190" s="104"/>
      <c r="L190" s="124"/>
      <c r="M190" s="104">
        <v>40026939.549999997</v>
      </c>
      <c r="N190" s="104"/>
      <c r="O190" s="104"/>
      <c r="P190" s="104"/>
      <c r="Q190" s="104">
        <v>40026939.549999997</v>
      </c>
      <c r="R190" s="104"/>
      <c r="S190" s="104"/>
      <c r="T190" s="147">
        <f>I190-Q190</f>
        <v>23973060.450000003</v>
      </c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</row>
    <row r="191" spans="1:1589" s="11" customFormat="1" ht="44.25" customHeight="1">
      <c r="A191" s="70"/>
      <c r="B191" s="50"/>
      <c r="C191" s="319"/>
      <c r="D191" s="320"/>
      <c r="E191" s="96"/>
      <c r="F191" s="96"/>
      <c r="G191" s="97"/>
      <c r="H191" s="119"/>
      <c r="I191" s="115"/>
      <c r="J191" s="121"/>
      <c r="K191" s="104"/>
      <c r="L191" s="104"/>
      <c r="M191" s="104"/>
      <c r="N191" s="104"/>
      <c r="O191" s="104"/>
      <c r="P191" s="104"/>
      <c r="Q191" s="104"/>
      <c r="R191" s="104"/>
      <c r="S191" s="104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</row>
    <row r="192" spans="1:1589" s="11" customFormat="1" ht="44.25" customHeight="1">
      <c r="A192" s="70"/>
      <c r="B192" s="50"/>
      <c r="C192" s="319"/>
      <c r="D192" s="320"/>
      <c r="E192" s="94"/>
      <c r="F192" s="94"/>
      <c r="G192" s="95"/>
      <c r="H192" s="119"/>
      <c r="I192" s="115"/>
      <c r="J192" s="115"/>
      <c r="K192" s="104"/>
      <c r="L192" s="104"/>
      <c r="M192" s="104"/>
      <c r="N192" s="104"/>
      <c r="O192" s="104"/>
      <c r="P192" s="104"/>
      <c r="Q192" s="104"/>
      <c r="R192" s="104"/>
      <c r="S192" s="104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</row>
    <row r="193" spans="1:207" s="11" customFormat="1" ht="33.75" customHeight="1">
      <c r="A193" s="70"/>
      <c r="B193" s="50"/>
      <c r="C193" s="345" t="s">
        <v>254</v>
      </c>
      <c r="D193" s="320" t="s">
        <v>222</v>
      </c>
      <c r="E193" s="87">
        <v>41640</v>
      </c>
      <c r="F193" s="87">
        <v>42004</v>
      </c>
      <c r="G193" s="93" t="s">
        <v>6</v>
      </c>
      <c r="H193" s="117"/>
      <c r="I193" s="104"/>
      <c r="J193" s="118"/>
      <c r="K193" s="104"/>
      <c r="L193" s="104"/>
      <c r="M193" s="104"/>
      <c r="N193" s="104"/>
      <c r="O193" s="104"/>
      <c r="P193" s="104"/>
      <c r="Q193" s="104"/>
      <c r="R193" s="104">
        <f>N193</f>
        <v>0</v>
      </c>
      <c r="S193" s="104"/>
      <c r="U193" s="80">
        <f>J193-N193</f>
        <v>0</v>
      </c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</row>
    <row r="194" spans="1:207" s="11" customFormat="1" ht="31.5" customHeight="1">
      <c r="A194" s="70"/>
      <c r="B194" s="50"/>
      <c r="C194" s="346"/>
      <c r="D194" s="320"/>
      <c r="E194" s="96" t="s">
        <v>9</v>
      </c>
      <c r="F194" s="96">
        <v>42369</v>
      </c>
      <c r="G194" s="97" t="s">
        <v>7</v>
      </c>
      <c r="H194" s="118"/>
      <c r="I194" s="121"/>
      <c r="J194" s="121"/>
      <c r="K194" s="104"/>
      <c r="L194" s="119"/>
      <c r="M194" s="104"/>
      <c r="N194" s="124"/>
      <c r="O194" s="115"/>
      <c r="P194" s="115"/>
      <c r="Q194" s="115"/>
      <c r="R194" s="124">
        <v>5057046.33</v>
      </c>
      <c r="S194" s="115"/>
      <c r="U194" s="145">
        <f>J194-R194</f>
        <v>-5057046.33</v>
      </c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</row>
    <row r="195" spans="1:207" s="11" customFormat="1" ht="37.5" customHeight="1">
      <c r="A195" s="167"/>
      <c r="B195" s="50">
        <v>5210237</v>
      </c>
      <c r="C195" s="346"/>
      <c r="D195" s="320"/>
      <c r="E195" s="197">
        <v>42370</v>
      </c>
      <c r="F195" s="197">
        <v>42735</v>
      </c>
      <c r="G195" s="93" t="s">
        <v>8</v>
      </c>
      <c r="H195" s="119"/>
      <c r="I195" s="121">
        <f>198000000+20000000</f>
        <v>218000000</v>
      </c>
      <c r="J195" s="121"/>
      <c r="K195" s="104"/>
      <c r="L195" s="115"/>
      <c r="M195" s="104">
        <v>218000000</v>
      </c>
      <c r="N195" s="121"/>
      <c r="O195" s="115"/>
      <c r="P195" s="115"/>
      <c r="Q195" s="121">
        <v>197276743.33000001</v>
      </c>
      <c r="R195" s="121"/>
      <c r="S195" s="115"/>
      <c r="T195" s="147">
        <f>M195-Q195</f>
        <v>20723256.669999987</v>
      </c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</row>
    <row r="196" spans="1:207" s="11" customFormat="1" ht="36.75" customHeight="1">
      <c r="A196" s="227" t="s">
        <v>211</v>
      </c>
      <c r="B196" s="50"/>
      <c r="C196" s="347"/>
      <c r="D196" s="332"/>
      <c r="E196" s="197">
        <v>42736</v>
      </c>
      <c r="F196" s="197">
        <v>43100</v>
      </c>
      <c r="G196" s="93" t="s">
        <v>220</v>
      </c>
      <c r="H196" s="115"/>
      <c r="I196" s="121">
        <v>102358000</v>
      </c>
      <c r="J196" s="121"/>
      <c r="K196" s="104"/>
      <c r="L196" s="115"/>
      <c r="M196" s="104">
        <v>102358000</v>
      </c>
      <c r="N196" s="121"/>
      <c r="O196" s="115"/>
      <c r="P196" s="115"/>
      <c r="Q196" s="121">
        <v>102358000</v>
      </c>
      <c r="R196" s="121"/>
      <c r="S196" s="115"/>
      <c r="T196" s="147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</row>
    <row r="197" spans="1:207" s="11" customFormat="1" ht="39" customHeight="1">
      <c r="A197" s="167" t="s">
        <v>211</v>
      </c>
      <c r="B197" s="50"/>
      <c r="C197" s="348"/>
      <c r="D197" s="332"/>
      <c r="E197" s="197">
        <v>43101</v>
      </c>
      <c r="F197" s="197">
        <v>43465</v>
      </c>
      <c r="G197" s="93" t="s">
        <v>115</v>
      </c>
      <c r="H197" s="119"/>
      <c r="I197" s="121">
        <v>114762000</v>
      </c>
      <c r="J197" s="121"/>
      <c r="K197" s="104"/>
      <c r="L197" s="115"/>
      <c r="M197" s="104">
        <v>114762000</v>
      </c>
      <c r="N197" s="121"/>
      <c r="O197" s="115"/>
      <c r="P197" s="115"/>
      <c r="Q197" s="121">
        <v>112600953.66</v>
      </c>
      <c r="R197" s="121"/>
      <c r="S197" s="115"/>
      <c r="T197" s="147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</row>
    <row r="198" spans="1:207" s="11" customFormat="1" ht="33.75" customHeight="1">
      <c r="A198" s="70"/>
      <c r="B198" s="50"/>
      <c r="C198" s="316" t="s">
        <v>212</v>
      </c>
      <c r="D198" s="313" t="s">
        <v>222</v>
      </c>
      <c r="E198" s="87">
        <v>41640</v>
      </c>
      <c r="F198" s="87">
        <v>42004</v>
      </c>
      <c r="G198" s="93" t="s">
        <v>6</v>
      </c>
      <c r="H198" s="117"/>
      <c r="I198" s="104"/>
      <c r="J198" s="118"/>
      <c r="K198" s="104"/>
      <c r="L198" s="104"/>
      <c r="M198" s="104"/>
      <c r="N198" s="104"/>
      <c r="O198" s="104"/>
      <c r="P198" s="104"/>
      <c r="Q198" s="104"/>
      <c r="R198" s="104">
        <f>N198</f>
        <v>0</v>
      </c>
      <c r="S198" s="104"/>
      <c r="U198" s="80">
        <f>J198-N198</f>
        <v>0</v>
      </c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</row>
    <row r="199" spans="1:207" s="11" customFormat="1" ht="31.5" customHeight="1">
      <c r="A199" s="70"/>
      <c r="B199" s="50"/>
      <c r="C199" s="317"/>
      <c r="D199" s="318"/>
      <c r="E199" s="96" t="s">
        <v>9</v>
      </c>
      <c r="F199" s="96">
        <v>42369</v>
      </c>
      <c r="G199" s="97" t="s">
        <v>7</v>
      </c>
      <c r="H199" s="118"/>
      <c r="I199" s="121"/>
      <c r="J199" s="121"/>
      <c r="K199" s="104"/>
      <c r="L199" s="119"/>
      <c r="M199" s="104"/>
      <c r="N199" s="113"/>
      <c r="O199" s="115"/>
      <c r="P199" s="115"/>
      <c r="Q199" s="115"/>
      <c r="R199" s="124">
        <v>5057046.33</v>
      </c>
      <c r="S199" s="115"/>
      <c r="U199" s="145">
        <f>J199-R199</f>
        <v>-5057046.33</v>
      </c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</row>
    <row r="200" spans="1:207" s="11" customFormat="1" ht="41.25" customHeight="1">
      <c r="B200" s="50">
        <v>5210237</v>
      </c>
      <c r="C200" s="317"/>
      <c r="D200" s="318"/>
      <c r="E200" s="197">
        <v>42370</v>
      </c>
      <c r="F200" s="197">
        <v>42735</v>
      </c>
      <c r="G200" s="93" t="s">
        <v>6</v>
      </c>
      <c r="H200" s="119"/>
      <c r="I200" s="121"/>
      <c r="J200" s="121">
        <f>5882626.1-2969540.42</f>
        <v>2913085.6799999997</v>
      </c>
      <c r="K200" s="104"/>
      <c r="L200" s="115"/>
      <c r="M200" s="104"/>
      <c r="N200" s="121">
        <v>1989763.82</v>
      </c>
      <c r="O200" s="115"/>
      <c r="P200" s="115"/>
      <c r="Q200" s="121"/>
      <c r="R200" s="121">
        <v>1989763.82</v>
      </c>
      <c r="S200" s="115"/>
      <c r="T200" s="9"/>
      <c r="U200" s="145">
        <f>J200-R200</f>
        <v>923321.85999999964</v>
      </c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</row>
    <row r="201" spans="1:207" s="11" customFormat="1" ht="39" customHeight="1">
      <c r="A201" s="227" t="s">
        <v>213</v>
      </c>
      <c r="B201" s="50"/>
      <c r="C201" s="314"/>
      <c r="D201" s="314"/>
      <c r="E201" s="197">
        <v>42736</v>
      </c>
      <c r="F201" s="197">
        <v>43100</v>
      </c>
      <c r="G201" s="93" t="s">
        <v>7</v>
      </c>
      <c r="H201" s="115"/>
      <c r="I201" s="121"/>
      <c r="J201" s="121">
        <v>1860000</v>
      </c>
      <c r="K201" s="104"/>
      <c r="L201" s="115"/>
      <c r="M201" s="104"/>
      <c r="N201" s="121">
        <v>1860000</v>
      </c>
      <c r="O201" s="115"/>
      <c r="P201" s="115"/>
      <c r="Q201" s="121"/>
      <c r="R201" s="121">
        <v>1860000</v>
      </c>
      <c r="S201" s="115"/>
      <c r="T201" s="9"/>
      <c r="U201" s="145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</row>
    <row r="202" spans="1:207" s="11" customFormat="1" ht="42.75" customHeight="1">
      <c r="A202" s="167" t="s">
        <v>264</v>
      </c>
      <c r="B202" s="50"/>
      <c r="C202" s="314"/>
      <c r="D202" s="314"/>
      <c r="E202" s="197">
        <v>43101</v>
      </c>
      <c r="F202" s="197">
        <v>43465</v>
      </c>
      <c r="G202" s="97" t="s">
        <v>8</v>
      </c>
      <c r="H202" s="119"/>
      <c r="I202" s="121"/>
      <c r="J202" s="121">
        <v>19435811.879999999</v>
      </c>
      <c r="K202" s="104"/>
      <c r="L202" s="115"/>
      <c r="M202" s="104"/>
      <c r="N202" s="121">
        <v>19435811.879999999</v>
      </c>
      <c r="O202" s="115"/>
      <c r="P202" s="115"/>
      <c r="Q202" s="121"/>
      <c r="R202" s="121">
        <v>19435811.879999999</v>
      </c>
      <c r="S202" s="115"/>
      <c r="T202" s="9"/>
      <c r="U202" s="145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</row>
    <row r="203" spans="1:207" s="11" customFormat="1" ht="42.75" customHeight="1">
      <c r="A203" s="167"/>
      <c r="B203" s="50"/>
      <c r="C203" s="315"/>
      <c r="D203" s="315"/>
      <c r="E203" s="193">
        <v>43466</v>
      </c>
      <c r="F203" s="193">
        <v>43830</v>
      </c>
      <c r="G203" s="93" t="s">
        <v>234</v>
      </c>
      <c r="H203" s="119"/>
      <c r="I203" s="121"/>
      <c r="J203" s="307">
        <v>0</v>
      </c>
      <c r="K203" s="104"/>
      <c r="L203" s="115"/>
      <c r="M203" s="104"/>
      <c r="N203" s="125">
        <v>0</v>
      </c>
      <c r="O203" s="115"/>
      <c r="P203" s="115"/>
      <c r="Q203" s="121"/>
      <c r="R203" s="125">
        <v>0</v>
      </c>
      <c r="S203" s="115"/>
      <c r="T203" s="9"/>
      <c r="U203" s="145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</row>
    <row r="204" spans="1:207" s="11" customFormat="1" ht="33.75" customHeight="1">
      <c r="A204" s="70"/>
      <c r="B204" s="50"/>
      <c r="C204" s="319" t="s">
        <v>214</v>
      </c>
      <c r="D204" s="337" t="s">
        <v>222</v>
      </c>
      <c r="E204" s="87">
        <v>41640</v>
      </c>
      <c r="F204" s="87">
        <v>42004</v>
      </c>
      <c r="G204" s="93" t="s">
        <v>6</v>
      </c>
      <c r="H204" s="117"/>
      <c r="I204" s="104"/>
      <c r="J204" s="118"/>
      <c r="K204" s="104"/>
      <c r="L204" s="104"/>
      <c r="M204" s="104"/>
      <c r="N204" s="104"/>
      <c r="O204" s="104"/>
      <c r="P204" s="104"/>
      <c r="Q204" s="104"/>
      <c r="R204" s="104">
        <f>N204</f>
        <v>0</v>
      </c>
      <c r="S204" s="104"/>
      <c r="U204" s="80">
        <f>J204-N204</f>
        <v>0</v>
      </c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</row>
    <row r="205" spans="1:207" s="11" customFormat="1" ht="31.5" customHeight="1">
      <c r="A205" s="70"/>
      <c r="B205" s="50"/>
      <c r="C205" s="319"/>
      <c r="D205" s="338"/>
      <c r="E205" s="96" t="s">
        <v>9</v>
      </c>
      <c r="F205" s="96">
        <v>42369</v>
      </c>
      <c r="G205" s="97" t="s">
        <v>7</v>
      </c>
      <c r="H205" s="118"/>
      <c r="I205" s="121"/>
      <c r="J205" s="121"/>
      <c r="K205" s="104"/>
      <c r="L205" s="119"/>
      <c r="M205" s="104"/>
      <c r="N205" s="113"/>
      <c r="O205" s="115"/>
      <c r="P205" s="115"/>
      <c r="Q205" s="115"/>
      <c r="R205" s="124">
        <v>5057046.33</v>
      </c>
      <c r="S205" s="115"/>
      <c r="U205" s="145">
        <f>J205-R205</f>
        <v>-5057046.33</v>
      </c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</row>
    <row r="206" spans="1:207" s="11" customFormat="1" ht="54.75" customHeight="1">
      <c r="B206" s="50">
        <v>5210237</v>
      </c>
      <c r="C206" s="319"/>
      <c r="D206" s="338"/>
      <c r="E206" s="197">
        <v>42370</v>
      </c>
      <c r="F206" s="197">
        <v>42735</v>
      </c>
      <c r="G206" s="93" t="s">
        <v>8</v>
      </c>
      <c r="H206" s="119"/>
      <c r="I206" s="121"/>
      <c r="J206" s="121">
        <f>4500000-374687.57</f>
        <v>4125312.43</v>
      </c>
      <c r="K206" s="104"/>
      <c r="L206" s="115"/>
      <c r="M206" s="104"/>
      <c r="N206" s="121">
        <v>4125312.43</v>
      </c>
      <c r="O206" s="115"/>
      <c r="P206" s="115"/>
      <c r="Q206" s="121"/>
      <c r="R206" s="121">
        <v>4125312.43</v>
      </c>
      <c r="S206" s="115"/>
      <c r="T206" s="9"/>
      <c r="U206" s="147">
        <f>J206-R206</f>
        <v>0</v>
      </c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</row>
    <row r="207" spans="1:207" s="11" customFormat="1" ht="54.75" customHeight="1">
      <c r="A207" s="167" t="s">
        <v>253</v>
      </c>
      <c r="B207" s="50"/>
      <c r="C207" s="332"/>
      <c r="D207" s="340"/>
      <c r="E207" s="197">
        <v>42736</v>
      </c>
      <c r="F207" s="197">
        <v>43100</v>
      </c>
      <c r="G207" s="93" t="s">
        <v>220</v>
      </c>
      <c r="H207" s="115"/>
      <c r="I207" s="121"/>
      <c r="J207" s="121">
        <v>0</v>
      </c>
      <c r="K207" s="104"/>
      <c r="L207" s="115"/>
      <c r="M207" s="104"/>
      <c r="N207" s="121"/>
      <c r="O207" s="115"/>
      <c r="P207" s="115"/>
      <c r="Q207" s="121"/>
      <c r="R207" s="121"/>
      <c r="S207" s="115"/>
      <c r="T207" s="9"/>
      <c r="U207" s="147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</row>
    <row r="208" spans="1:207" s="11" customFormat="1" ht="54.75" customHeight="1">
      <c r="B208" s="50">
        <v>5210237</v>
      </c>
      <c r="C208" s="319" t="s">
        <v>252</v>
      </c>
      <c r="D208" s="338" t="s">
        <v>222</v>
      </c>
      <c r="E208" s="197">
        <v>42736</v>
      </c>
      <c r="F208" s="197">
        <v>43100</v>
      </c>
      <c r="G208" s="93" t="s">
        <v>220</v>
      </c>
      <c r="H208" s="115"/>
      <c r="I208" s="121">
        <v>0</v>
      </c>
      <c r="J208" s="121"/>
      <c r="K208" s="104"/>
      <c r="L208" s="115"/>
      <c r="M208" s="104">
        <v>0</v>
      </c>
      <c r="N208" s="121"/>
      <c r="O208" s="115"/>
      <c r="P208" s="115"/>
      <c r="Q208" s="121">
        <v>0</v>
      </c>
      <c r="R208" s="121"/>
      <c r="S208" s="115"/>
      <c r="T208" s="9"/>
      <c r="U208" s="147" t="e">
        <f>#REF!-R208</f>
        <v>#REF!</v>
      </c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</row>
    <row r="209" spans="1:1589" s="11" customFormat="1" ht="54.75" customHeight="1">
      <c r="A209" s="167" t="s">
        <v>247</v>
      </c>
      <c r="B209" s="50"/>
      <c r="C209" s="332"/>
      <c r="D209" s="340"/>
      <c r="E209" s="182"/>
      <c r="F209" s="182"/>
      <c r="G209" s="182"/>
      <c r="H209" s="119"/>
      <c r="I209" s="121"/>
      <c r="K209" s="104"/>
      <c r="L209" s="115"/>
      <c r="M209" s="104"/>
      <c r="N209" s="121"/>
      <c r="O209" s="115"/>
      <c r="P209" s="115"/>
      <c r="Q209" s="121"/>
      <c r="R209" s="121">
        <v>0</v>
      </c>
      <c r="S209" s="115"/>
      <c r="T209" s="9"/>
      <c r="U209" s="147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</row>
    <row r="210" spans="1:1589" s="223" customFormat="1" ht="60" customHeight="1">
      <c r="A210" s="249" t="s">
        <v>202</v>
      </c>
      <c r="B210" s="221"/>
      <c r="C210" s="257" t="s">
        <v>255</v>
      </c>
      <c r="D210" s="258" t="s">
        <v>222</v>
      </c>
      <c r="E210" s="197">
        <v>42736</v>
      </c>
      <c r="F210" s="197">
        <v>43100</v>
      </c>
      <c r="G210" s="222"/>
      <c r="H210" s="115"/>
      <c r="I210" s="121"/>
      <c r="J210" s="250">
        <v>11254664.84</v>
      </c>
      <c r="K210" s="104"/>
      <c r="L210" s="115"/>
      <c r="M210" s="104"/>
      <c r="N210" s="121">
        <v>10846843.92</v>
      </c>
      <c r="O210" s="115"/>
      <c r="P210" s="115"/>
      <c r="Q210" s="121"/>
      <c r="R210" s="121">
        <v>10846843.92</v>
      </c>
      <c r="S210" s="115"/>
      <c r="T210" s="224"/>
      <c r="U210" s="225"/>
      <c r="V210" s="224"/>
      <c r="W210" s="224"/>
      <c r="X210" s="224"/>
      <c r="Y210" s="224"/>
      <c r="Z210" s="224"/>
      <c r="AA210" s="224"/>
      <c r="AB210" s="224"/>
      <c r="AC210" s="224"/>
      <c r="AD210" s="224"/>
      <c r="AE210" s="224"/>
      <c r="AF210" s="224"/>
      <c r="AG210" s="224"/>
      <c r="AH210" s="224"/>
      <c r="AI210" s="224"/>
      <c r="AJ210" s="224"/>
      <c r="AK210" s="224"/>
      <c r="AL210" s="224"/>
      <c r="AM210" s="224"/>
      <c r="AN210" s="224"/>
      <c r="AO210" s="224"/>
      <c r="AP210" s="224"/>
      <c r="AQ210" s="224"/>
      <c r="AR210" s="224"/>
      <c r="AS210" s="224"/>
      <c r="AT210" s="224"/>
      <c r="AU210" s="224"/>
      <c r="AV210" s="224"/>
      <c r="AW210" s="224"/>
      <c r="AX210" s="224"/>
      <c r="AY210" s="224"/>
      <c r="AZ210" s="224"/>
      <c r="BA210" s="224"/>
      <c r="BB210" s="224"/>
      <c r="BC210" s="224"/>
      <c r="BD210" s="224"/>
      <c r="BE210" s="224"/>
      <c r="BF210" s="224"/>
      <c r="BG210" s="224"/>
      <c r="BH210" s="224"/>
      <c r="BI210" s="224"/>
      <c r="BJ210" s="224"/>
      <c r="BK210" s="224"/>
      <c r="BL210" s="224"/>
      <c r="BM210" s="224"/>
      <c r="BN210" s="224"/>
      <c r="BO210" s="224"/>
      <c r="BP210" s="224"/>
      <c r="BQ210" s="224"/>
      <c r="BR210" s="224"/>
      <c r="BS210" s="224"/>
      <c r="BT210" s="224"/>
      <c r="BU210" s="224"/>
      <c r="BV210" s="224"/>
      <c r="BW210" s="224"/>
      <c r="BX210" s="224"/>
      <c r="BY210" s="224"/>
      <c r="BZ210" s="224"/>
      <c r="CA210" s="224"/>
      <c r="CB210" s="224"/>
      <c r="CC210" s="224"/>
      <c r="CD210" s="224"/>
      <c r="CE210" s="224"/>
      <c r="CF210" s="224"/>
      <c r="CG210" s="224"/>
      <c r="CH210" s="224"/>
      <c r="CI210" s="224"/>
      <c r="CJ210" s="224"/>
      <c r="CK210" s="224"/>
      <c r="CL210" s="224"/>
      <c r="CM210" s="224"/>
      <c r="CN210" s="224"/>
      <c r="CO210" s="224"/>
      <c r="CP210" s="224"/>
      <c r="CQ210" s="224"/>
      <c r="CR210" s="224"/>
      <c r="CS210" s="224"/>
      <c r="CT210" s="224"/>
      <c r="CU210" s="224"/>
      <c r="CV210" s="224"/>
      <c r="CW210" s="224"/>
      <c r="CX210" s="224"/>
      <c r="CY210" s="224"/>
      <c r="CZ210" s="224"/>
      <c r="DA210" s="224"/>
      <c r="DB210" s="224"/>
      <c r="DC210" s="224"/>
      <c r="DD210" s="224"/>
      <c r="DE210" s="224"/>
      <c r="DF210" s="224"/>
      <c r="DG210" s="224"/>
      <c r="DH210" s="224"/>
      <c r="DI210" s="224"/>
      <c r="DJ210" s="224"/>
      <c r="DK210" s="224"/>
      <c r="DL210" s="224"/>
      <c r="DM210" s="224"/>
      <c r="DN210" s="224"/>
      <c r="DO210" s="224"/>
      <c r="DP210" s="224"/>
      <c r="DQ210" s="224"/>
      <c r="DR210" s="224"/>
      <c r="DS210" s="224"/>
      <c r="DT210" s="224"/>
      <c r="DU210" s="224"/>
      <c r="DV210" s="224"/>
      <c r="DW210" s="224"/>
      <c r="DX210" s="224"/>
      <c r="DY210" s="224"/>
      <c r="DZ210" s="224"/>
      <c r="EA210" s="224"/>
      <c r="EB210" s="224"/>
      <c r="EC210" s="224"/>
      <c r="ED210" s="224"/>
      <c r="EE210" s="224"/>
      <c r="EF210" s="224"/>
      <c r="EG210" s="224"/>
      <c r="EH210" s="224"/>
      <c r="EI210" s="224"/>
      <c r="EJ210" s="224"/>
      <c r="EK210" s="224"/>
      <c r="EL210" s="224"/>
      <c r="EM210" s="224"/>
      <c r="EN210" s="224"/>
      <c r="EO210" s="224"/>
      <c r="EP210" s="224"/>
      <c r="EQ210" s="224"/>
      <c r="ER210" s="224"/>
      <c r="ES210" s="224"/>
      <c r="ET210" s="224"/>
      <c r="EU210" s="224"/>
      <c r="EV210" s="224"/>
      <c r="EW210" s="224"/>
      <c r="EX210" s="224"/>
      <c r="EY210" s="224"/>
      <c r="EZ210" s="224"/>
      <c r="FA210" s="224"/>
      <c r="FB210" s="224"/>
      <c r="FC210" s="224"/>
      <c r="FD210" s="224"/>
      <c r="FE210" s="224"/>
      <c r="FF210" s="224"/>
      <c r="FG210" s="224"/>
      <c r="FH210" s="224"/>
      <c r="FI210" s="224"/>
      <c r="FJ210" s="224"/>
      <c r="FK210" s="224"/>
      <c r="FL210" s="224"/>
      <c r="FM210" s="224"/>
      <c r="FN210" s="224"/>
      <c r="FO210" s="224"/>
      <c r="FP210" s="224"/>
      <c r="FQ210" s="224"/>
      <c r="FR210" s="224"/>
      <c r="FS210" s="224"/>
      <c r="FT210" s="224"/>
      <c r="FU210" s="224"/>
      <c r="FV210" s="224"/>
      <c r="FW210" s="224"/>
      <c r="FX210" s="224"/>
      <c r="FY210" s="224"/>
      <c r="FZ210" s="224"/>
      <c r="GA210" s="224"/>
      <c r="GB210" s="224"/>
      <c r="GC210" s="224"/>
      <c r="GD210" s="224"/>
      <c r="GE210" s="224"/>
      <c r="GF210" s="224"/>
      <c r="GG210" s="224"/>
      <c r="GH210" s="224"/>
      <c r="GI210" s="224"/>
      <c r="GJ210" s="224"/>
      <c r="GK210" s="224"/>
      <c r="GL210" s="224"/>
      <c r="GM210" s="224"/>
      <c r="GN210" s="224"/>
      <c r="GO210" s="224"/>
      <c r="GP210" s="224"/>
      <c r="GQ210" s="224"/>
      <c r="GR210" s="224"/>
      <c r="GS210" s="224"/>
      <c r="GT210" s="224"/>
      <c r="GU210" s="224"/>
      <c r="GV210" s="224"/>
      <c r="GW210" s="224"/>
      <c r="GX210" s="224"/>
      <c r="GY210" s="224"/>
    </row>
    <row r="211" spans="1:1589" s="223" customFormat="1" ht="65.25" customHeight="1">
      <c r="A211" s="249" t="s">
        <v>262</v>
      </c>
      <c r="B211" s="248"/>
      <c r="C211" s="404" t="s">
        <v>263</v>
      </c>
      <c r="D211" s="405" t="s">
        <v>222</v>
      </c>
      <c r="E211" s="197">
        <v>43101</v>
      </c>
      <c r="F211" s="197">
        <v>43465</v>
      </c>
      <c r="G211" s="93" t="s">
        <v>115</v>
      </c>
      <c r="H211" s="119"/>
      <c r="I211" s="121"/>
      <c r="J211" s="250">
        <v>4452263.7</v>
      </c>
      <c r="K211" s="104"/>
      <c r="L211" s="115"/>
      <c r="M211" s="104"/>
      <c r="N211" s="121">
        <v>4452263.7</v>
      </c>
      <c r="O211" s="115"/>
      <c r="P211" s="115"/>
      <c r="Q211" s="121"/>
      <c r="R211" s="121">
        <v>4452263.7</v>
      </c>
      <c r="S211" s="115"/>
      <c r="T211" s="224"/>
      <c r="U211" s="225"/>
      <c r="V211" s="224"/>
      <c r="W211" s="224"/>
      <c r="X211" s="224"/>
      <c r="Y211" s="224"/>
      <c r="Z211" s="224"/>
      <c r="AA211" s="224"/>
      <c r="AB211" s="224"/>
      <c r="AC211" s="224"/>
      <c r="AD211" s="224"/>
      <c r="AE211" s="224"/>
      <c r="AF211" s="224"/>
      <c r="AG211" s="224"/>
      <c r="AH211" s="224"/>
      <c r="AI211" s="224"/>
      <c r="AJ211" s="224"/>
      <c r="AK211" s="224"/>
      <c r="AL211" s="224"/>
      <c r="AM211" s="224"/>
      <c r="AN211" s="224"/>
      <c r="AO211" s="224"/>
      <c r="AP211" s="224"/>
      <c r="AQ211" s="224"/>
      <c r="AR211" s="224"/>
      <c r="AS211" s="224"/>
      <c r="AT211" s="224"/>
      <c r="AU211" s="224"/>
      <c r="AV211" s="224"/>
      <c r="AW211" s="224"/>
      <c r="AX211" s="224"/>
      <c r="AY211" s="224"/>
      <c r="AZ211" s="224"/>
      <c r="BA211" s="224"/>
      <c r="BB211" s="224"/>
      <c r="BC211" s="224"/>
      <c r="BD211" s="224"/>
      <c r="BE211" s="224"/>
      <c r="BF211" s="224"/>
      <c r="BG211" s="224"/>
      <c r="BH211" s="224"/>
      <c r="BI211" s="224"/>
      <c r="BJ211" s="224"/>
      <c r="BK211" s="224"/>
      <c r="BL211" s="224"/>
      <c r="BM211" s="224"/>
      <c r="BN211" s="224"/>
      <c r="BO211" s="224"/>
      <c r="BP211" s="224"/>
      <c r="BQ211" s="224"/>
      <c r="BR211" s="224"/>
      <c r="BS211" s="224"/>
      <c r="BT211" s="224"/>
      <c r="BU211" s="224"/>
      <c r="BV211" s="224"/>
      <c r="BW211" s="224"/>
      <c r="BX211" s="224"/>
      <c r="BY211" s="224"/>
      <c r="BZ211" s="224"/>
      <c r="CA211" s="224"/>
      <c r="CB211" s="224"/>
      <c r="CC211" s="224"/>
      <c r="CD211" s="224"/>
      <c r="CE211" s="224"/>
      <c r="CF211" s="224"/>
      <c r="CG211" s="224"/>
      <c r="CH211" s="224"/>
      <c r="CI211" s="224"/>
      <c r="CJ211" s="224"/>
      <c r="CK211" s="224"/>
      <c r="CL211" s="224"/>
      <c r="CM211" s="224"/>
      <c r="CN211" s="224"/>
      <c r="CO211" s="224"/>
      <c r="CP211" s="224"/>
      <c r="CQ211" s="224"/>
      <c r="CR211" s="224"/>
      <c r="CS211" s="224"/>
      <c r="CT211" s="224"/>
      <c r="CU211" s="224"/>
      <c r="CV211" s="224"/>
      <c r="CW211" s="224"/>
      <c r="CX211" s="224"/>
      <c r="CY211" s="224"/>
      <c r="CZ211" s="224"/>
      <c r="DA211" s="224"/>
      <c r="DB211" s="224"/>
      <c r="DC211" s="224"/>
      <c r="DD211" s="224"/>
      <c r="DE211" s="224"/>
      <c r="DF211" s="224"/>
      <c r="DG211" s="224"/>
      <c r="DH211" s="224"/>
      <c r="DI211" s="224"/>
      <c r="DJ211" s="224"/>
      <c r="DK211" s="224"/>
      <c r="DL211" s="224"/>
      <c r="DM211" s="224"/>
      <c r="DN211" s="224"/>
      <c r="DO211" s="224"/>
      <c r="DP211" s="224"/>
      <c r="DQ211" s="224"/>
      <c r="DR211" s="224"/>
      <c r="DS211" s="224"/>
      <c r="DT211" s="224"/>
      <c r="DU211" s="224"/>
      <c r="DV211" s="224"/>
      <c r="DW211" s="224"/>
      <c r="DX211" s="224"/>
      <c r="DY211" s="224"/>
      <c r="DZ211" s="224"/>
      <c r="EA211" s="224"/>
      <c r="EB211" s="224"/>
      <c r="EC211" s="224"/>
      <c r="ED211" s="224"/>
      <c r="EE211" s="224"/>
      <c r="EF211" s="224"/>
      <c r="EG211" s="224"/>
      <c r="EH211" s="224"/>
      <c r="EI211" s="224"/>
      <c r="EJ211" s="224"/>
      <c r="EK211" s="224"/>
      <c r="EL211" s="224"/>
      <c r="EM211" s="224"/>
      <c r="EN211" s="224"/>
      <c r="EO211" s="224"/>
      <c r="EP211" s="224"/>
      <c r="EQ211" s="224"/>
      <c r="ER211" s="224"/>
      <c r="ES211" s="224"/>
      <c r="ET211" s="224"/>
      <c r="EU211" s="224"/>
      <c r="EV211" s="224"/>
      <c r="EW211" s="224"/>
      <c r="EX211" s="224"/>
      <c r="EY211" s="224"/>
      <c r="EZ211" s="224"/>
      <c r="FA211" s="224"/>
      <c r="FB211" s="224"/>
      <c r="FC211" s="224"/>
      <c r="FD211" s="224"/>
      <c r="FE211" s="224"/>
      <c r="FF211" s="224"/>
      <c r="FG211" s="224"/>
      <c r="FH211" s="224"/>
      <c r="FI211" s="224"/>
      <c r="FJ211" s="224"/>
      <c r="FK211" s="224"/>
      <c r="FL211" s="224"/>
      <c r="FM211" s="224"/>
      <c r="FN211" s="224"/>
      <c r="FO211" s="224"/>
      <c r="FP211" s="224"/>
      <c r="FQ211" s="224"/>
      <c r="FR211" s="224"/>
      <c r="FS211" s="224"/>
      <c r="FT211" s="224"/>
      <c r="FU211" s="224"/>
      <c r="FV211" s="224"/>
      <c r="FW211" s="224"/>
      <c r="FX211" s="224"/>
      <c r="FY211" s="224"/>
      <c r="FZ211" s="224"/>
      <c r="GA211" s="224"/>
      <c r="GB211" s="224"/>
      <c r="GC211" s="224"/>
      <c r="GD211" s="224"/>
      <c r="GE211" s="224"/>
      <c r="GF211" s="224"/>
      <c r="GG211" s="224"/>
      <c r="GH211" s="224"/>
      <c r="GI211" s="224"/>
      <c r="GJ211" s="224"/>
      <c r="GK211" s="224"/>
      <c r="GL211" s="224"/>
      <c r="GM211" s="224"/>
      <c r="GN211" s="224"/>
      <c r="GO211" s="224"/>
      <c r="GP211" s="224"/>
      <c r="GQ211" s="224"/>
      <c r="GR211" s="224"/>
      <c r="GS211" s="224"/>
      <c r="GT211" s="224"/>
      <c r="GU211" s="224"/>
      <c r="GV211" s="224"/>
      <c r="GW211" s="224"/>
      <c r="GX211" s="224"/>
      <c r="GY211" s="224"/>
    </row>
    <row r="212" spans="1:1589" s="223" customFormat="1" ht="65.25" customHeight="1">
      <c r="A212" s="249"/>
      <c r="B212" s="248"/>
      <c r="C212" s="324"/>
      <c r="D212" s="324"/>
      <c r="E212" s="285">
        <v>43466</v>
      </c>
      <c r="F212" s="193">
        <v>43830</v>
      </c>
      <c r="G212" s="93" t="s">
        <v>94</v>
      </c>
      <c r="H212" s="119"/>
      <c r="I212" s="121"/>
      <c r="J212" s="309">
        <v>0</v>
      </c>
      <c r="K212" s="104"/>
      <c r="L212" s="115"/>
      <c r="M212" s="104"/>
      <c r="N212" s="125">
        <v>0</v>
      </c>
      <c r="O212" s="115"/>
      <c r="P212" s="115"/>
      <c r="Q212" s="121"/>
      <c r="R212" s="125">
        <v>0</v>
      </c>
      <c r="S212" s="115"/>
      <c r="T212" s="224"/>
      <c r="U212" s="225"/>
      <c r="V212" s="224"/>
      <c r="W212" s="224"/>
      <c r="X212" s="224"/>
      <c r="Y212" s="224"/>
      <c r="Z212" s="224"/>
      <c r="AA212" s="224"/>
      <c r="AB212" s="224"/>
      <c r="AC212" s="224"/>
      <c r="AD212" s="224"/>
      <c r="AE212" s="224"/>
      <c r="AF212" s="224"/>
      <c r="AG212" s="224"/>
      <c r="AH212" s="224"/>
      <c r="AI212" s="224"/>
      <c r="AJ212" s="224"/>
      <c r="AK212" s="224"/>
      <c r="AL212" s="224"/>
      <c r="AM212" s="224"/>
      <c r="AN212" s="224"/>
      <c r="AO212" s="224"/>
      <c r="AP212" s="224"/>
      <c r="AQ212" s="224"/>
      <c r="AR212" s="224"/>
      <c r="AS212" s="224"/>
      <c r="AT212" s="224"/>
      <c r="AU212" s="224"/>
      <c r="AV212" s="224"/>
      <c r="AW212" s="224"/>
      <c r="AX212" s="224"/>
      <c r="AY212" s="224"/>
      <c r="AZ212" s="224"/>
      <c r="BA212" s="224"/>
      <c r="BB212" s="224"/>
      <c r="BC212" s="224"/>
      <c r="BD212" s="224"/>
      <c r="BE212" s="224"/>
      <c r="BF212" s="224"/>
      <c r="BG212" s="224"/>
      <c r="BH212" s="224"/>
      <c r="BI212" s="224"/>
      <c r="BJ212" s="224"/>
      <c r="BK212" s="224"/>
      <c r="BL212" s="224"/>
      <c r="BM212" s="224"/>
      <c r="BN212" s="224"/>
      <c r="BO212" s="224"/>
      <c r="BP212" s="224"/>
      <c r="BQ212" s="224"/>
      <c r="BR212" s="224"/>
      <c r="BS212" s="224"/>
      <c r="BT212" s="224"/>
      <c r="BU212" s="224"/>
      <c r="BV212" s="224"/>
      <c r="BW212" s="224"/>
      <c r="BX212" s="224"/>
      <c r="BY212" s="224"/>
      <c r="BZ212" s="224"/>
      <c r="CA212" s="224"/>
      <c r="CB212" s="224"/>
      <c r="CC212" s="224"/>
      <c r="CD212" s="224"/>
      <c r="CE212" s="224"/>
      <c r="CF212" s="224"/>
      <c r="CG212" s="224"/>
      <c r="CH212" s="224"/>
      <c r="CI212" s="224"/>
      <c r="CJ212" s="224"/>
      <c r="CK212" s="224"/>
      <c r="CL212" s="224"/>
      <c r="CM212" s="224"/>
      <c r="CN212" s="224"/>
      <c r="CO212" s="224"/>
      <c r="CP212" s="224"/>
      <c r="CQ212" s="224"/>
      <c r="CR212" s="224"/>
      <c r="CS212" s="224"/>
      <c r="CT212" s="224"/>
      <c r="CU212" s="224"/>
      <c r="CV212" s="224"/>
      <c r="CW212" s="224"/>
      <c r="CX212" s="224"/>
      <c r="CY212" s="224"/>
      <c r="CZ212" s="224"/>
      <c r="DA212" s="224"/>
      <c r="DB212" s="224"/>
      <c r="DC212" s="224"/>
      <c r="DD212" s="224"/>
      <c r="DE212" s="224"/>
      <c r="DF212" s="224"/>
      <c r="DG212" s="224"/>
      <c r="DH212" s="224"/>
      <c r="DI212" s="224"/>
      <c r="DJ212" s="224"/>
      <c r="DK212" s="224"/>
      <c r="DL212" s="224"/>
      <c r="DM212" s="224"/>
      <c r="DN212" s="224"/>
      <c r="DO212" s="224"/>
      <c r="DP212" s="224"/>
      <c r="DQ212" s="224"/>
      <c r="DR212" s="224"/>
      <c r="DS212" s="224"/>
      <c r="DT212" s="224"/>
      <c r="DU212" s="224"/>
      <c r="DV212" s="224"/>
      <c r="DW212" s="224"/>
      <c r="DX212" s="224"/>
      <c r="DY212" s="224"/>
      <c r="DZ212" s="224"/>
      <c r="EA212" s="224"/>
      <c r="EB212" s="224"/>
      <c r="EC212" s="224"/>
      <c r="ED212" s="224"/>
      <c r="EE212" s="224"/>
      <c r="EF212" s="224"/>
      <c r="EG212" s="224"/>
      <c r="EH212" s="224"/>
      <c r="EI212" s="224"/>
      <c r="EJ212" s="224"/>
      <c r="EK212" s="224"/>
      <c r="EL212" s="224"/>
      <c r="EM212" s="224"/>
      <c r="EN212" s="224"/>
      <c r="EO212" s="224"/>
      <c r="EP212" s="224"/>
      <c r="EQ212" s="224"/>
      <c r="ER212" s="224"/>
      <c r="ES212" s="224"/>
      <c r="ET212" s="224"/>
      <c r="EU212" s="224"/>
      <c r="EV212" s="224"/>
      <c r="EW212" s="224"/>
      <c r="EX212" s="224"/>
      <c r="EY212" s="224"/>
      <c r="EZ212" s="224"/>
      <c r="FA212" s="224"/>
      <c r="FB212" s="224"/>
      <c r="FC212" s="224"/>
      <c r="FD212" s="224"/>
      <c r="FE212" s="224"/>
      <c r="FF212" s="224"/>
      <c r="FG212" s="224"/>
      <c r="FH212" s="224"/>
      <c r="FI212" s="224"/>
      <c r="FJ212" s="224"/>
      <c r="FK212" s="224"/>
      <c r="FL212" s="224"/>
      <c r="FM212" s="224"/>
      <c r="FN212" s="224"/>
      <c r="FO212" s="224"/>
      <c r="FP212" s="224"/>
      <c r="FQ212" s="224"/>
      <c r="FR212" s="224"/>
      <c r="FS212" s="224"/>
      <c r="FT212" s="224"/>
      <c r="FU212" s="224"/>
      <c r="FV212" s="224"/>
      <c r="FW212" s="224"/>
      <c r="FX212" s="224"/>
      <c r="FY212" s="224"/>
      <c r="FZ212" s="224"/>
      <c r="GA212" s="224"/>
      <c r="GB212" s="224"/>
      <c r="GC212" s="224"/>
      <c r="GD212" s="224"/>
      <c r="GE212" s="224"/>
      <c r="GF212" s="224"/>
      <c r="GG212" s="224"/>
      <c r="GH212" s="224"/>
      <c r="GI212" s="224"/>
      <c r="GJ212" s="224"/>
      <c r="GK212" s="224"/>
      <c r="GL212" s="224"/>
      <c r="GM212" s="224"/>
      <c r="GN212" s="224"/>
      <c r="GO212" s="224"/>
      <c r="GP212" s="224"/>
      <c r="GQ212" s="224"/>
      <c r="GR212" s="224"/>
      <c r="GS212" s="224"/>
      <c r="GT212" s="224"/>
      <c r="GU212" s="224"/>
      <c r="GV212" s="224"/>
      <c r="GW212" s="224"/>
      <c r="GX212" s="224"/>
      <c r="GY212" s="224"/>
    </row>
    <row r="213" spans="1:1589" s="11" customFormat="1" ht="34.5" customHeight="1">
      <c r="A213" s="70"/>
      <c r="B213" s="208"/>
      <c r="C213" s="341" t="s">
        <v>89</v>
      </c>
      <c r="D213" s="333" t="s">
        <v>227</v>
      </c>
      <c r="E213" s="243">
        <v>41640</v>
      </c>
      <c r="F213" s="90">
        <v>42004</v>
      </c>
      <c r="G213" s="88" t="s">
        <v>6</v>
      </c>
      <c r="H213" s="79">
        <f>H214+H215+H220+H221+H222+H226+H227+H228+H232+H233+H234+H242+H243+H244+H248+H249+H250+H251+H252+H253+H254+H255+H256+H257+H258+H259+H260+H261+H262</f>
        <v>0</v>
      </c>
      <c r="I213" s="186">
        <f>I220+I226+I232+I242+I248+I251+I254+I257+I260+I266</f>
        <v>1082400</v>
      </c>
      <c r="J213" s="186">
        <f t="shared" ref="J213:S213" si="14">J220+J226+J232+J242+J248+J251+J254+J257+J260+J266</f>
        <v>48018373.019999996</v>
      </c>
      <c r="K213" s="186">
        <f t="shared" si="14"/>
        <v>0</v>
      </c>
      <c r="L213" s="186">
        <f t="shared" si="14"/>
        <v>0</v>
      </c>
      <c r="M213" s="186">
        <f t="shared" si="14"/>
        <v>1082400</v>
      </c>
      <c r="N213" s="186">
        <f t="shared" si="14"/>
        <v>43540198.319999993</v>
      </c>
      <c r="O213" s="186">
        <f t="shared" si="14"/>
        <v>0</v>
      </c>
      <c r="P213" s="186">
        <f t="shared" si="14"/>
        <v>0</v>
      </c>
      <c r="Q213" s="186">
        <f t="shared" si="14"/>
        <v>1082400</v>
      </c>
      <c r="R213" s="186">
        <f t="shared" si="14"/>
        <v>43540198.319999993</v>
      </c>
      <c r="S213" s="186">
        <f t="shared" si="14"/>
        <v>0</v>
      </c>
      <c r="T213" s="9">
        <v>0</v>
      </c>
      <c r="U213" s="188">
        <f>U220+U232+U254</f>
        <v>4478174.6999999993</v>
      </c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</row>
    <row r="214" spans="1:1589" s="11" customFormat="1" ht="39.75" customHeight="1">
      <c r="A214" s="70"/>
      <c r="B214" s="208"/>
      <c r="C214" s="342"/>
      <c r="D214" s="334"/>
      <c r="E214" s="244" t="s">
        <v>9</v>
      </c>
      <c r="F214" s="200">
        <v>42369</v>
      </c>
      <c r="G214" s="209" t="s">
        <v>7</v>
      </c>
      <c r="H214" s="210"/>
      <c r="I214" s="126">
        <f>I221+I227+I233+I243+I249+I252+I255+I258+I261+I267+I273</f>
        <v>30447800</v>
      </c>
      <c r="J214" s="126">
        <f>J221+J227+J233+J243+J249+J252+J255+J258+J261+J267+J273</f>
        <v>51547351.25</v>
      </c>
      <c r="K214" s="126">
        <f>K221+K227+K233+K243+K249+K252+K255+K258+K261+K267+K273</f>
        <v>0</v>
      </c>
      <c r="L214" s="126"/>
      <c r="M214" s="126">
        <f t="shared" ref="M214:S214" si="15">M221+M227+M233+M243+M249+M252+M255+M258+M261+M267+M273</f>
        <v>16638281.949999999</v>
      </c>
      <c r="N214" s="126">
        <f t="shared" si="15"/>
        <v>50880934.400000006</v>
      </c>
      <c r="O214" s="126">
        <f t="shared" si="15"/>
        <v>0</v>
      </c>
      <c r="P214" s="126">
        <f t="shared" si="15"/>
        <v>0</v>
      </c>
      <c r="Q214" s="126">
        <f t="shared" si="15"/>
        <v>16638281.949999999</v>
      </c>
      <c r="R214" s="126">
        <f t="shared" si="15"/>
        <v>50880934.400000006</v>
      </c>
      <c r="S214" s="126">
        <f t="shared" si="15"/>
        <v>0</v>
      </c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  <c r="FJ214" s="24"/>
      <c r="FK214" s="24"/>
      <c r="FL214" s="24"/>
      <c r="FM214" s="24"/>
      <c r="FN214" s="24"/>
      <c r="FO214" s="24"/>
      <c r="FP214" s="24"/>
      <c r="FQ214" s="24"/>
      <c r="FR214" s="24"/>
      <c r="FS214" s="24"/>
      <c r="FT214" s="24"/>
      <c r="FU214" s="24"/>
      <c r="FV214" s="24"/>
      <c r="FW214" s="24"/>
      <c r="FX214" s="24"/>
      <c r="FY214" s="24"/>
      <c r="FZ214" s="24"/>
      <c r="GA214" s="24"/>
      <c r="GB214" s="24"/>
      <c r="GC214" s="24"/>
      <c r="GD214" s="24"/>
      <c r="GE214" s="24"/>
      <c r="GF214" s="24"/>
      <c r="GG214" s="24"/>
      <c r="GH214" s="24"/>
      <c r="GI214" s="24"/>
      <c r="GJ214" s="24"/>
      <c r="GK214" s="24"/>
      <c r="GL214" s="24"/>
      <c r="GM214" s="24"/>
      <c r="GN214" s="24"/>
      <c r="GO214" s="24"/>
      <c r="GP214" s="24"/>
      <c r="GQ214" s="24"/>
      <c r="GR214" s="24"/>
      <c r="GS214" s="24"/>
      <c r="GT214" s="24"/>
      <c r="GU214" s="24"/>
      <c r="GV214" s="24"/>
      <c r="GW214" s="24"/>
      <c r="GX214" s="24"/>
      <c r="GY214" s="24"/>
    </row>
    <row r="215" spans="1:1589" s="11" customFormat="1" ht="50.25" customHeight="1">
      <c r="A215" s="70"/>
      <c r="B215" s="208">
        <v>5210211</v>
      </c>
      <c r="C215" s="342"/>
      <c r="D215" s="334"/>
      <c r="E215" s="245" t="s">
        <v>98</v>
      </c>
      <c r="F215" s="158">
        <v>42735</v>
      </c>
      <c r="G215" s="162" t="s">
        <v>8</v>
      </c>
      <c r="H215" s="163">
        <f t="shared" ref="H215:S215" si="16">H222+H228+H234+H244+H262+H256+H274</f>
        <v>0</v>
      </c>
      <c r="I215" s="163">
        <f t="shared" si="16"/>
        <v>200470400</v>
      </c>
      <c r="J215" s="163">
        <f t="shared" si="16"/>
        <v>52407718.969999999</v>
      </c>
      <c r="K215" s="163">
        <f t="shared" si="16"/>
        <v>0</v>
      </c>
      <c r="L215" s="163">
        <f t="shared" si="16"/>
        <v>0</v>
      </c>
      <c r="M215" s="163">
        <f t="shared" si="16"/>
        <v>200470400</v>
      </c>
      <c r="N215" s="163">
        <f t="shared" si="16"/>
        <v>52140059.449999996</v>
      </c>
      <c r="O215" s="163">
        <f t="shared" si="16"/>
        <v>0</v>
      </c>
      <c r="P215" s="163">
        <f t="shared" si="16"/>
        <v>0</v>
      </c>
      <c r="Q215" s="163">
        <f t="shared" si="16"/>
        <v>200229184.02000001</v>
      </c>
      <c r="R215" s="163">
        <f t="shared" si="16"/>
        <v>52140059.449999996</v>
      </c>
      <c r="S215" s="163">
        <f t="shared" si="16"/>
        <v>0</v>
      </c>
      <c r="T215" s="187">
        <f>T222+T228+T234+T244+T256+T262+T274</f>
        <v>241215.97999998927</v>
      </c>
      <c r="U215" s="190">
        <f>U222+U228+U234+U244+U256+U262+U274</f>
        <v>267659.52000000118</v>
      </c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  <c r="FJ215" s="24"/>
      <c r="FK215" s="24"/>
      <c r="FL215" s="24"/>
      <c r="FM215" s="24"/>
      <c r="FN215" s="24"/>
      <c r="FO215" s="24"/>
      <c r="FP215" s="24"/>
      <c r="FQ215" s="24"/>
      <c r="FR215" s="24"/>
      <c r="FS215" s="24"/>
      <c r="FT215" s="24"/>
      <c r="FU215" s="24"/>
      <c r="FV215" s="24"/>
      <c r="FW215" s="24"/>
      <c r="FX215" s="24"/>
      <c r="FY215" s="24"/>
      <c r="FZ215" s="24"/>
      <c r="GA215" s="24"/>
      <c r="GB215" s="24"/>
      <c r="GC215" s="24"/>
      <c r="GD215" s="24"/>
      <c r="GE215" s="24"/>
      <c r="GF215" s="24"/>
      <c r="GG215" s="24"/>
      <c r="GH215" s="24"/>
      <c r="GI215" s="24"/>
      <c r="GJ215" s="24"/>
      <c r="GK215" s="24"/>
      <c r="GL215" s="24"/>
      <c r="GM215" s="24"/>
      <c r="GN215" s="24"/>
      <c r="GO215" s="24"/>
      <c r="GP215" s="24"/>
      <c r="GQ215" s="24"/>
      <c r="GR215" s="24"/>
      <c r="GS215" s="24"/>
      <c r="GT215" s="24"/>
      <c r="GU215" s="24"/>
      <c r="GV215" s="24"/>
      <c r="GW215" s="24"/>
      <c r="GX215" s="24"/>
      <c r="GY215" s="24"/>
    </row>
    <row r="216" spans="1:1589" s="11" customFormat="1" ht="50.25" customHeight="1">
      <c r="A216" s="207"/>
      <c r="B216" s="208"/>
      <c r="C216" s="323"/>
      <c r="D216" s="323"/>
      <c r="E216" s="246">
        <v>42736</v>
      </c>
      <c r="F216" s="230">
        <v>43100</v>
      </c>
      <c r="G216" s="201" t="s">
        <v>220</v>
      </c>
      <c r="H216" s="202">
        <f t="shared" ref="H216:S216" si="17">H223+H229+H239+H245+H263+H275+H276+H279</f>
        <v>0</v>
      </c>
      <c r="I216" s="202">
        <f t="shared" si="17"/>
        <v>260430000</v>
      </c>
      <c r="J216" s="202">
        <f t="shared" si="17"/>
        <v>57088706.609999999</v>
      </c>
      <c r="K216" s="202">
        <f t="shared" si="17"/>
        <v>0</v>
      </c>
      <c r="L216" s="202">
        <f t="shared" si="17"/>
        <v>0</v>
      </c>
      <c r="M216" s="202">
        <f t="shared" si="17"/>
        <v>224239826.36000001</v>
      </c>
      <c r="N216" s="202">
        <f t="shared" si="17"/>
        <v>57001278.530000001</v>
      </c>
      <c r="O216" s="202">
        <f t="shared" si="17"/>
        <v>0</v>
      </c>
      <c r="P216" s="202">
        <f t="shared" si="17"/>
        <v>0</v>
      </c>
      <c r="Q216" s="202">
        <f t="shared" si="17"/>
        <v>224239826.36000001</v>
      </c>
      <c r="R216" s="202">
        <f t="shared" si="17"/>
        <v>57001278.530000001</v>
      </c>
      <c r="S216" s="202">
        <f t="shared" si="17"/>
        <v>0</v>
      </c>
      <c r="T216" s="187"/>
      <c r="U216" s="190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P216" s="24"/>
      <c r="FQ216" s="24"/>
      <c r="FR216" s="24"/>
      <c r="FS216" s="24"/>
      <c r="FT216" s="24"/>
      <c r="FU216" s="24"/>
      <c r="FV216" s="24"/>
      <c r="FW216" s="24"/>
      <c r="FX216" s="24"/>
      <c r="FY216" s="24"/>
      <c r="FZ216" s="24"/>
      <c r="GA216" s="24"/>
      <c r="GB216" s="24"/>
      <c r="GC216" s="24"/>
      <c r="GD216" s="24"/>
      <c r="GE216" s="24"/>
      <c r="GF216" s="24"/>
      <c r="GG216" s="24"/>
      <c r="GH216" s="24"/>
      <c r="GI216" s="24"/>
      <c r="GJ216" s="24"/>
      <c r="GK216" s="24"/>
      <c r="GL216" s="24"/>
      <c r="GM216" s="24"/>
      <c r="GN216" s="24"/>
      <c r="GO216" s="24"/>
      <c r="GP216" s="24"/>
      <c r="GQ216" s="24"/>
      <c r="GR216" s="24"/>
      <c r="GS216" s="24"/>
      <c r="GT216" s="24"/>
      <c r="GU216" s="24"/>
      <c r="GV216" s="24"/>
      <c r="GW216" s="24"/>
      <c r="GX216" s="24"/>
      <c r="GY216" s="24"/>
    </row>
    <row r="217" spans="1:1589" s="11" customFormat="1" ht="50.25" customHeight="1">
      <c r="A217" s="207"/>
      <c r="B217" s="208"/>
      <c r="C217" s="323"/>
      <c r="D217" s="323"/>
      <c r="E217" s="247">
        <v>43101</v>
      </c>
      <c r="F217" s="231">
        <v>43465</v>
      </c>
      <c r="G217" s="233" t="s">
        <v>115</v>
      </c>
      <c r="H217" s="234">
        <f>H224+H230+H240+H246+H249+H264+H277+H280</f>
        <v>0</v>
      </c>
      <c r="I217" s="234">
        <f>I224+I230+I240+I246+I249+I264+I277+I280</f>
        <v>26166703.629999999</v>
      </c>
      <c r="J217" s="234">
        <f>J224+J230+J240+J246+J249+J264+J277+J280</f>
        <v>85891468.299999997</v>
      </c>
      <c r="K217" s="234">
        <f>K224+K230+K240+K246+K249+K264+K277+K280</f>
        <v>0</v>
      </c>
      <c r="L217" s="234">
        <f t="shared" ref="L217:S217" si="18">L224+L230+L240+L246+L249+L264+L277+L280</f>
        <v>0</v>
      </c>
      <c r="M217" s="234">
        <f t="shared" si="18"/>
        <v>26166703.629999999</v>
      </c>
      <c r="N217" s="234">
        <f t="shared" si="18"/>
        <v>85276742.310000002</v>
      </c>
      <c r="O217" s="234">
        <f t="shared" si="18"/>
        <v>0</v>
      </c>
      <c r="P217" s="234">
        <f t="shared" si="18"/>
        <v>0</v>
      </c>
      <c r="Q217" s="234">
        <f t="shared" si="18"/>
        <v>25538166.760000002</v>
      </c>
      <c r="R217" s="234">
        <f t="shared" si="18"/>
        <v>85276742.310000002</v>
      </c>
      <c r="S217" s="234">
        <f t="shared" si="18"/>
        <v>0</v>
      </c>
      <c r="T217" s="187"/>
      <c r="U217" s="190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  <c r="FQ217" s="24"/>
      <c r="FR217" s="24"/>
      <c r="FS217" s="24"/>
      <c r="FT217" s="24"/>
      <c r="FU217" s="24"/>
      <c r="FV217" s="24"/>
      <c r="FW217" s="24"/>
      <c r="FX217" s="24"/>
      <c r="FY217" s="24"/>
      <c r="FZ217" s="24"/>
      <c r="GA217" s="24"/>
      <c r="GB217" s="24"/>
      <c r="GC217" s="24"/>
      <c r="GD217" s="24"/>
      <c r="GE217" s="24"/>
      <c r="GF217" s="24"/>
      <c r="GG217" s="24"/>
      <c r="GH217" s="24"/>
      <c r="GI217" s="24"/>
      <c r="GJ217" s="24"/>
      <c r="GK217" s="24"/>
      <c r="GL217" s="24"/>
      <c r="GM217" s="24"/>
      <c r="GN217" s="24"/>
      <c r="GO217" s="24"/>
      <c r="GP217" s="24"/>
      <c r="GQ217" s="24"/>
      <c r="GR217" s="24"/>
      <c r="GS217" s="24"/>
      <c r="GT217" s="24"/>
      <c r="GU217" s="24"/>
      <c r="GV217" s="24"/>
      <c r="GW217" s="24"/>
      <c r="GX217" s="24"/>
      <c r="GY217" s="24"/>
    </row>
    <row r="218" spans="1:1589" s="11" customFormat="1" ht="50.25" customHeight="1">
      <c r="A218" s="207"/>
      <c r="B218" s="208"/>
      <c r="C218" s="324"/>
      <c r="D218" s="324"/>
      <c r="E218" s="268">
        <v>43466</v>
      </c>
      <c r="F218" s="268">
        <v>43830</v>
      </c>
      <c r="G218" s="284" t="s">
        <v>234</v>
      </c>
      <c r="H218" s="280">
        <f>H225+H231+H241+H247+H265</f>
        <v>0</v>
      </c>
      <c r="I218" s="280">
        <f t="shared" ref="I218" si="19">I225+I231+I241+I247+I265</f>
        <v>1214600</v>
      </c>
      <c r="J218" s="280">
        <f>J225+J231+J241+J247+J265+J269</f>
        <v>83717296.870000005</v>
      </c>
      <c r="K218" s="280">
        <f t="shared" ref="K218:S218" si="20">K225+K231+K241+K247+K265+K269</f>
        <v>0</v>
      </c>
      <c r="L218" s="280">
        <f t="shared" si="20"/>
        <v>0</v>
      </c>
      <c r="M218" s="280">
        <f t="shared" si="20"/>
        <v>1214599.33</v>
      </c>
      <c r="N218" s="280">
        <f>N225+N231+N241+N247+N265+N269+M269</f>
        <v>83642466.819999993</v>
      </c>
      <c r="O218" s="280">
        <f t="shared" si="20"/>
        <v>0</v>
      </c>
      <c r="P218" s="280">
        <f t="shared" si="20"/>
        <v>0</v>
      </c>
      <c r="Q218" s="280">
        <f>Q241</f>
        <v>1214599.33</v>
      </c>
      <c r="R218" s="280">
        <f t="shared" si="20"/>
        <v>83642466.819999993</v>
      </c>
      <c r="S218" s="280">
        <f t="shared" si="20"/>
        <v>0</v>
      </c>
      <c r="T218" s="187"/>
      <c r="U218" s="190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P218" s="24"/>
      <c r="FQ218" s="24"/>
      <c r="FR218" s="24"/>
      <c r="FS218" s="24"/>
      <c r="FT218" s="24"/>
      <c r="FU218" s="24"/>
      <c r="FV218" s="24"/>
      <c r="FW218" s="24"/>
      <c r="FX218" s="24"/>
      <c r="FY218" s="24"/>
      <c r="FZ218" s="24"/>
      <c r="GA218" s="24"/>
      <c r="GB218" s="24"/>
      <c r="GC218" s="24"/>
      <c r="GD218" s="24"/>
      <c r="GE218" s="24"/>
      <c r="GF218" s="24"/>
      <c r="GG218" s="24"/>
      <c r="GH218" s="24"/>
      <c r="GI218" s="24"/>
      <c r="GJ218" s="24"/>
      <c r="GK218" s="24"/>
      <c r="GL218" s="24"/>
      <c r="GM218" s="24"/>
      <c r="GN218" s="24"/>
      <c r="GO218" s="24"/>
      <c r="GP218" s="24"/>
      <c r="GQ218" s="24"/>
      <c r="GR218" s="24"/>
      <c r="GS218" s="24"/>
      <c r="GT218" s="24"/>
      <c r="GU218" s="24"/>
      <c r="GV218" s="24"/>
      <c r="GW218" s="24"/>
      <c r="GX218" s="24"/>
      <c r="GY218" s="24"/>
    </row>
    <row r="219" spans="1:1589" s="11" customFormat="1" ht="33" customHeight="1">
      <c r="A219" s="327" t="s">
        <v>140</v>
      </c>
      <c r="B219" s="328"/>
      <c r="C219" s="328"/>
      <c r="D219" s="328"/>
      <c r="E219" s="328"/>
      <c r="F219" s="328"/>
      <c r="G219" s="328"/>
      <c r="H219" s="328"/>
      <c r="I219" s="328"/>
      <c r="J219" s="328"/>
      <c r="K219" s="328"/>
      <c r="L219" s="328"/>
      <c r="M219" s="328"/>
      <c r="N219" s="328"/>
      <c r="O219" s="328"/>
      <c r="P219" s="328"/>
      <c r="Q219" s="328"/>
      <c r="R219" s="328"/>
      <c r="S219" s="32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P219" s="24"/>
      <c r="FQ219" s="24"/>
      <c r="FR219" s="24"/>
      <c r="FS219" s="24"/>
      <c r="FT219" s="24"/>
      <c r="FU219" s="24"/>
      <c r="FV219" s="24"/>
      <c r="FW219" s="24"/>
      <c r="FX219" s="24"/>
      <c r="FY219" s="24"/>
      <c r="FZ219" s="24"/>
      <c r="GA219" s="24"/>
      <c r="GB219" s="24"/>
      <c r="GC219" s="24"/>
      <c r="GD219" s="24"/>
      <c r="GE219" s="24"/>
      <c r="GF219" s="24"/>
      <c r="GG219" s="24"/>
      <c r="GH219" s="24"/>
      <c r="GI219" s="24"/>
      <c r="GJ219" s="24"/>
      <c r="GK219" s="24"/>
      <c r="GL219" s="24"/>
      <c r="GM219" s="24"/>
      <c r="GN219" s="24"/>
      <c r="GO219" s="24"/>
      <c r="GP219" s="24"/>
      <c r="GQ219" s="24"/>
      <c r="GR219" s="24"/>
      <c r="GS219" s="24"/>
      <c r="GT219" s="24"/>
      <c r="GU219" s="24"/>
      <c r="GV219" s="24"/>
      <c r="GW219" s="24"/>
      <c r="GX219" s="24"/>
      <c r="GY219" s="24"/>
    </row>
    <row r="220" spans="1:1589" s="11" customFormat="1" ht="30.75" customHeight="1">
      <c r="A220" s="70" t="s">
        <v>40</v>
      </c>
      <c r="B220" s="50"/>
      <c r="C220" s="316" t="s">
        <v>141</v>
      </c>
      <c r="D220" s="313" t="s">
        <v>10</v>
      </c>
      <c r="E220" s="87">
        <v>41640</v>
      </c>
      <c r="F220" s="87">
        <v>42004</v>
      </c>
      <c r="G220" s="93" t="s">
        <v>6</v>
      </c>
      <c r="H220" s="104"/>
      <c r="I220" s="104"/>
      <c r="J220" s="104">
        <v>29720094</v>
      </c>
      <c r="K220" s="104"/>
      <c r="L220" s="104"/>
      <c r="M220" s="104"/>
      <c r="N220" s="104">
        <v>29692327.16</v>
      </c>
      <c r="O220" s="104"/>
      <c r="P220" s="104"/>
      <c r="Q220" s="104"/>
      <c r="R220" s="104">
        <f>N220</f>
        <v>29692327.16</v>
      </c>
      <c r="S220" s="104"/>
      <c r="T220" s="9"/>
      <c r="U220" s="188">
        <f>J220-N220</f>
        <v>27766.839999999851</v>
      </c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  <c r="FJ220" s="24"/>
      <c r="FK220" s="24"/>
      <c r="FL220" s="24"/>
      <c r="FM220" s="24"/>
      <c r="FN220" s="24"/>
      <c r="FO220" s="24"/>
      <c r="FP220" s="24"/>
      <c r="FQ220" s="24"/>
      <c r="FR220" s="24"/>
      <c r="FS220" s="24"/>
      <c r="FT220" s="24"/>
      <c r="FU220" s="24"/>
      <c r="FV220" s="24"/>
      <c r="FW220" s="24"/>
      <c r="FX220" s="24"/>
      <c r="FY220" s="24"/>
      <c r="FZ220" s="24"/>
      <c r="GA220" s="24"/>
      <c r="GB220" s="24"/>
      <c r="GC220" s="24"/>
      <c r="GD220" s="24"/>
      <c r="GE220" s="24"/>
      <c r="GF220" s="24"/>
      <c r="GG220" s="24"/>
      <c r="GH220" s="24"/>
      <c r="GI220" s="24"/>
      <c r="GJ220" s="24"/>
      <c r="GK220" s="24"/>
      <c r="GL220" s="24"/>
      <c r="GM220" s="24"/>
      <c r="GN220" s="24"/>
      <c r="GO220" s="24"/>
      <c r="GP220" s="24"/>
      <c r="GQ220" s="24"/>
      <c r="GR220" s="24"/>
      <c r="GS220" s="24"/>
      <c r="GT220" s="24"/>
      <c r="GU220" s="24"/>
      <c r="GV220" s="24"/>
      <c r="GW220" s="24"/>
      <c r="GX220" s="24"/>
      <c r="GY220" s="24"/>
    </row>
    <row r="221" spans="1:1589" s="11" customFormat="1" ht="30.75" customHeight="1">
      <c r="A221" s="70" t="s">
        <v>41</v>
      </c>
      <c r="B221" s="50"/>
      <c r="C221" s="317"/>
      <c r="D221" s="318"/>
      <c r="E221" s="96" t="s">
        <v>9</v>
      </c>
      <c r="F221" s="96">
        <v>42369</v>
      </c>
      <c r="G221" s="97" t="s">
        <v>7</v>
      </c>
      <c r="H221" s="121"/>
      <c r="I221" s="121"/>
      <c r="J221" s="121">
        <v>35994569.799999997</v>
      </c>
      <c r="K221" s="104"/>
      <c r="L221" s="115"/>
      <c r="M221" s="104"/>
      <c r="N221" s="121">
        <v>35940867.460000001</v>
      </c>
      <c r="O221" s="115"/>
      <c r="P221" s="115"/>
      <c r="Q221" s="115"/>
      <c r="R221" s="121">
        <v>35940867.460000001</v>
      </c>
      <c r="S221" s="115"/>
      <c r="T221" s="9"/>
      <c r="U221" s="187">
        <f>J221-R221</f>
        <v>53702.339999996126</v>
      </c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  <c r="FJ221" s="24"/>
      <c r="FK221" s="24"/>
      <c r="FL221" s="24"/>
      <c r="FM221" s="24"/>
      <c r="FN221" s="24"/>
      <c r="FO221" s="24"/>
      <c r="FP221" s="24"/>
      <c r="FQ221" s="24"/>
      <c r="FR221" s="24"/>
      <c r="FS221" s="24"/>
      <c r="FT221" s="24"/>
      <c r="FU221" s="24"/>
      <c r="FV221" s="24"/>
      <c r="FW221" s="24"/>
      <c r="FX221" s="24"/>
      <c r="FY221" s="24"/>
      <c r="FZ221" s="24"/>
      <c r="GA221" s="24"/>
      <c r="GB221" s="24"/>
      <c r="GC221" s="24"/>
      <c r="GD221" s="24"/>
      <c r="GE221" s="24"/>
      <c r="GF221" s="24"/>
      <c r="GG221" s="24"/>
      <c r="GH221" s="24"/>
      <c r="GI221" s="24"/>
      <c r="GJ221" s="24"/>
      <c r="GK221" s="24"/>
      <c r="GL221" s="24"/>
      <c r="GM221" s="24"/>
      <c r="GN221" s="24"/>
      <c r="GO221" s="24"/>
      <c r="GP221" s="24"/>
      <c r="GQ221" s="24"/>
      <c r="GR221" s="24"/>
      <c r="GS221" s="24"/>
      <c r="GT221" s="24"/>
      <c r="GU221" s="24"/>
      <c r="GV221" s="24"/>
      <c r="GW221" s="24"/>
      <c r="GX221" s="24"/>
      <c r="GY221" s="24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  <c r="IW221" s="10"/>
      <c r="IX221" s="10"/>
      <c r="IY221" s="10"/>
      <c r="IZ221" s="10"/>
      <c r="JA221" s="10"/>
      <c r="JB221" s="10"/>
      <c r="JC221" s="10"/>
      <c r="JD221" s="10"/>
      <c r="JE221" s="10"/>
      <c r="JF221" s="10"/>
      <c r="JG221" s="10"/>
      <c r="JH221" s="10"/>
      <c r="JI221" s="10"/>
      <c r="JJ221" s="10"/>
      <c r="JK221" s="10"/>
      <c r="JL221" s="10"/>
      <c r="JM221" s="10"/>
      <c r="JN221" s="10"/>
      <c r="JO221" s="10"/>
      <c r="JP221" s="10"/>
      <c r="JQ221" s="10"/>
      <c r="JR221" s="10"/>
      <c r="JS221" s="10"/>
      <c r="JT221" s="10"/>
      <c r="JU221" s="10"/>
      <c r="JV221" s="10"/>
      <c r="JW221" s="10"/>
      <c r="JX221" s="10"/>
      <c r="JY221" s="10"/>
      <c r="JZ221" s="10"/>
      <c r="KA221" s="10"/>
      <c r="KB221" s="10"/>
      <c r="KC221" s="10"/>
      <c r="KD221" s="10"/>
      <c r="KE221" s="10"/>
      <c r="KF221" s="10"/>
      <c r="KG221" s="10"/>
      <c r="KH221" s="10"/>
      <c r="KI221" s="10"/>
      <c r="KJ221" s="10"/>
      <c r="KK221" s="10"/>
      <c r="KL221" s="10"/>
      <c r="KM221" s="10"/>
      <c r="KN221" s="10"/>
      <c r="KO221" s="10"/>
      <c r="KP221" s="10"/>
      <c r="KQ221" s="10"/>
      <c r="KR221" s="10"/>
      <c r="KS221" s="10"/>
      <c r="KT221" s="10"/>
      <c r="KU221" s="10"/>
      <c r="KV221" s="10"/>
      <c r="KW221" s="10"/>
      <c r="KX221" s="10"/>
      <c r="KY221" s="10"/>
      <c r="KZ221" s="10"/>
      <c r="LA221" s="10"/>
      <c r="LB221" s="10"/>
      <c r="LC221" s="10"/>
      <c r="LD221" s="10"/>
      <c r="LE221" s="10"/>
      <c r="LF221" s="10"/>
      <c r="LG221" s="10"/>
      <c r="LH221" s="10"/>
      <c r="LI221" s="10"/>
      <c r="LJ221" s="10"/>
      <c r="LK221" s="10"/>
      <c r="LL221" s="10"/>
      <c r="LM221" s="10"/>
      <c r="LN221" s="10"/>
      <c r="LO221" s="10"/>
      <c r="LP221" s="10"/>
      <c r="LQ221" s="10"/>
      <c r="LR221" s="10"/>
      <c r="LS221" s="10"/>
      <c r="LT221" s="10"/>
      <c r="LU221" s="10"/>
      <c r="LV221" s="10"/>
      <c r="LW221" s="10"/>
      <c r="LX221" s="10"/>
      <c r="LY221" s="10"/>
      <c r="LZ221" s="10"/>
      <c r="MA221" s="10"/>
      <c r="MB221" s="10"/>
      <c r="MC221" s="10"/>
      <c r="MD221" s="10"/>
      <c r="ME221" s="10"/>
      <c r="MF221" s="10"/>
      <c r="MG221" s="10"/>
      <c r="MH221" s="10"/>
      <c r="MI221" s="10"/>
      <c r="MJ221" s="10"/>
      <c r="MK221" s="10"/>
      <c r="ML221" s="10"/>
      <c r="MM221" s="10"/>
      <c r="MN221" s="10"/>
      <c r="MO221" s="10"/>
      <c r="MP221" s="10"/>
      <c r="MQ221" s="10"/>
      <c r="MR221" s="10"/>
      <c r="MS221" s="10"/>
      <c r="MT221" s="10"/>
      <c r="MU221" s="10"/>
      <c r="MV221" s="10"/>
      <c r="MW221" s="10"/>
      <c r="MX221" s="10"/>
      <c r="MY221" s="10"/>
      <c r="MZ221" s="10"/>
      <c r="NA221" s="10"/>
      <c r="NB221" s="10"/>
      <c r="NC221" s="10"/>
      <c r="ND221" s="10"/>
      <c r="NE221" s="10"/>
      <c r="NF221" s="10"/>
      <c r="NG221" s="10"/>
      <c r="NH221" s="10"/>
      <c r="NI221" s="10"/>
      <c r="NJ221" s="10"/>
      <c r="NK221" s="10"/>
      <c r="NL221" s="10"/>
      <c r="NM221" s="10"/>
      <c r="NN221" s="10"/>
      <c r="NO221" s="10"/>
      <c r="NP221" s="10"/>
      <c r="NQ221" s="10"/>
      <c r="NR221" s="10"/>
      <c r="NS221" s="10"/>
      <c r="NT221" s="10"/>
      <c r="NU221" s="10"/>
      <c r="NV221" s="10"/>
      <c r="NW221" s="10"/>
      <c r="NX221" s="10"/>
      <c r="NY221" s="10"/>
      <c r="NZ221" s="10"/>
      <c r="OA221" s="10"/>
      <c r="OB221" s="10"/>
      <c r="OC221" s="10"/>
      <c r="OD221" s="10"/>
      <c r="OE221" s="10"/>
      <c r="OF221" s="10"/>
      <c r="OG221" s="10"/>
      <c r="OH221" s="10"/>
      <c r="OI221" s="10"/>
      <c r="OJ221" s="10"/>
      <c r="OK221" s="10"/>
      <c r="OL221" s="10"/>
      <c r="OM221" s="10"/>
      <c r="ON221" s="10"/>
      <c r="OO221" s="10"/>
      <c r="OP221" s="10"/>
      <c r="OQ221" s="10"/>
      <c r="OR221" s="10"/>
      <c r="OS221" s="10"/>
      <c r="OT221" s="10"/>
      <c r="OU221" s="10"/>
      <c r="OV221" s="10"/>
      <c r="OW221" s="10"/>
      <c r="OX221" s="10"/>
      <c r="OY221" s="10"/>
      <c r="OZ221" s="10"/>
      <c r="PA221" s="10"/>
      <c r="PB221" s="10"/>
      <c r="PC221" s="10"/>
      <c r="PD221" s="10"/>
      <c r="PE221" s="10"/>
      <c r="PF221" s="10"/>
      <c r="PG221" s="10"/>
      <c r="PH221" s="10"/>
      <c r="PI221" s="10"/>
      <c r="PJ221" s="10"/>
      <c r="PK221" s="10"/>
      <c r="PL221" s="10"/>
      <c r="PM221" s="10"/>
      <c r="PN221" s="10"/>
      <c r="PO221" s="10"/>
      <c r="PP221" s="10"/>
      <c r="PQ221" s="10"/>
      <c r="PR221" s="10"/>
      <c r="PS221" s="10"/>
      <c r="PT221" s="10"/>
      <c r="PU221" s="10"/>
      <c r="PV221" s="10"/>
      <c r="PW221" s="10"/>
      <c r="PX221" s="10"/>
      <c r="PY221" s="10"/>
      <c r="PZ221" s="10"/>
      <c r="QA221" s="10"/>
      <c r="QB221" s="10"/>
      <c r="QC221" s="10"/>
      <c r="QD221" s="10"/>
      <c r="QE221" s="10"/>
      <c r="QF221" s="10"/>
      <c r="QG221" s="10"/>
      <c r="QH221" s="10"/>
      <c r="QI221" s="10"/>
      <c r="QJ221" s="10"/>
      <c r="QK221" s="10"/>
      <c r="QL221" s="10"/>
      <c r="QM221" s="10"/>
      <c r="QN221" s="10"/>
      <c r="QO221" s="10"/>
      <c r="QP221" s="10"/>
      <c r="QQ221" s="10"/>
      <c r="QR221" s="10"/>
      <c r="QS221" s="10"/>
      <c r="QT221" s="10"/>
      <c r="QU221" s="10"/>
      <c r="QV221" s="10"/>
      <c r="QW221" s="10"/>
      <c r="QX221" s="10"/>
      <c r="QY221" s="10"/>
      <c r="QZ221" s="10"/>
      <c r="RA221" s="10"/>
      <c r="RB221" s="10"/>
      <c r="RC221" s="10"/>
      <c r="RD221" s="10"/>
      <c r="RE221" s="10"/>
      <c r="RF221" s="10"/>
      <c r="RG221" s="10"/>
      <c r="RH221" s="10"/>
      <c r="RI221" s="10"/>
      <c r="RJ221" s="10"/>
      <c r="RK221" s="10"/>
      <c r="RL221" s="10"/>
      <c r="RM221" s="10"/>
      <c r="RN221" s="10"/>
      <c r="RO221" s="10"/>
      <c r="RP221" s="10"/>
      <c r="RQ221" s="10"/>
      <c r="RR221" s="10"/>
      <c r="RS221" s="10"/>
      <c r="RT221" s="10"/>
      <c r="RU221" s="10"/>
      <c r="RV221" s="10"/>
      <c r="RW221" s="10"/>
      <c r="RX221" s="10"/>
      <c r="RY221" s="10"/>
      <c r="RZ221" s="10"/>
      <c r="SA221" s="10"/>
      <c r="SB221" s="10"/>
      <c r="SC221" s="10"/>
      <c r="SD221" s="10"/>
      <c r="SE221" s="10"/>
      <c r="SF221" s="10"/>
      <c r="SG221" s="10"/>
      <c r="SH221" s="10"/>
      <c r="SI221" s="10"/>
      <c r="SJ221" s="10"/>
      <c r="SK221" s="10"/>
      <c r="SL221" s="10"/>
      <c r="SM221" s="10"/>
      <c r="SN221" s="10"/>
      <c r="SO221" s="10"/>
      <c r="SP221" s="10"/>
      <c r="SQ221" s="10"/>
      <c r="SR221" s="10"/>
      <c r="SS221" s="10"/>
      <c r="ST221" s="10"/>
      <c r="SU221" s="10"/>
      <c r="SV221" s="10"/>
      <c r="SW221" s="10"/>
      <c r="SX221" s="10"/>
      <c r="SY221" s="10"/>
      <c r="SZ221" s="10"/>
      <c r="TA221" s="10"/>
      <c r="TB221" s="10"/>
      <c r="TC221" s="10"/>
      <c r="TD221" s="10"/>
      <c r="TE221" s="10"/>
      <c r="TF221" s="10"/>
      <c r="TG221" s="10"/>
      <c r="TH221" s="10"/>
      <c r="TI221" s="10"/>
      <c r="TJ221" s="10"/>
      <c r="TK221" s="10"/>
      <c r="TL221" s="10"/>
      <c r="TM221" s="10"/>
      <c r="TN221" s="10"/>
      <c r="TO221" s="10"/>
      <c r="TP221" s="10"/>
      <c r="TQ221" s="10"/>
      <c r="TR221" s="10"/>
      <c r="TS221" s="10"/>
      <c r="TT221" s="10"/>
      <c r="TU221" s="10"/>
      <c r="TV221" s="10"/>
      <c r="TW221" s="10"/>
      <c r="TX221" s="10"/>
      <c r="TY221" s="10"/>
      <c r="TZ221" s="10"/>
      <c r="UA221" s="10"/>
      <c r="UB221" s="10"/>
      <c r="UC221" s="10"/>
      <c r="UD221" s="10"/>
      <c r="UE221" s="10"/>
      <c r="UF221" s="10"/>
      <c r="UG221" s="10"/>
      <c r="UH221" s="10"/>
      <c r="UI221" s="10"/>
      <c r="UJ221" s="10"/>
      <c r="UK221" s="10"/>
      <c r="UL221" s="10"/>
      <c r="UM221" s="10"/>
      <c r="UN221" s="10"/>
      <c r="UO221" s="10"/>
      <c r="UP221" s="10"/>
      <c r="UQ221" s="10"/>
      <c r="UR221" s="10"/>
      <c r="US221" s="10"/>
      <c r="UT221" s="10"/>
      <c r="UU221" s="10"/>
      <c r="UV221" s="10"/>
      <c r="UW221" s="10"/>
      <c r="UX221" s="10"/>
      <c r="UY221" s="10"/>
      <c r="UZ221" s="10"/>
      <c r="VA221" s="10"/>
      <c r="VB221" s="10"/>
      <c r="VC221" s="10"/>
      <c r="VD221" s="10"/>
      <c r="VE221" s="10"/>
      <c r="VF221" s="10"/>
      <c r="VG221" s="10"/>
      <c r="VH221" s="10"/>
      <c r="VI221" s="10"/>
      <c r="VJ221" s="10"/>
      <c r="VK221" s="10"/>
      <c r="VL221" s="10"/>
      <c r="VM221" s="10"/>
      <c r="VN221" s="10"/>
      <c r="VO221" s="10"/>
      <c r="VP221" s="10"/>
      <c r="VQ221" s="10"/>
      <c r="VR221" s="10"/>
      <c r="VS221" s="10"/>
      <c r="VT221" s="10"/>
      <c r="VU221" s="10"/>
      <c r="VV221" s="10"/>
      <c r="VW221" s="10"/>
      <c r="VX221" s="10"/>
      <c r="VY221" s="10"/>
      <c r="VZ221" s="10"/>
      <c r="WA221" s="10"/>
      <c r="WB221" s="10"/>
      <c r="WC221" s="10"/>
      <c r="WD221" s="10"/>
      <c r="WE221" s="10"/>
      <c r="WF221" s="10"/>
      <c r="WG221" s="10"/>
      <c r="WH221" s="10"/>
      <c r="WI221" s="10"/>
      <c r="WJ221" s="10"/>
      <c r="WK221" s="10"/>
      <c r="WL221" s="10"/>
      <c r="WM221" s="10"/>
      <c r="WN221" s="10"/>
      <c r="WO221" s="10"/>
      <c r="WP221" s="10"/>
      <c r="WQ221" s="10"/>
      <c r="WR221" s="10"/>
      <c r="WS221" s="10"/>
      <c r="WT221" s="10"/>
      <c r="WU221" s="10"/>
      <c r="WV221" s="10"/>
      <c r="WW221" s="10"/>
      <c r="WX221" s="10"/>
      <c r="WY221" s="10"/>
      <c r="WZ221" s="10"/>
      <c r="XA221" s="10"/>
      <c r="XB221" s="10"/>
      <c r="XC221" s="10"/>
      <c r="XD221" s="10"/>
      <c r="XE221" s="10"/>
      <c r="XF221" s="10"/>
      <c r="XG221" s="10"/>
      <c r="XH221" s="10"/>
      <c r="XI221" s="10"/>
      <c r="XJ221" s="10"/>
      <c r="XK221" s="10"/>
      <c r="XL221" s="10"/>
      <c r="XM221" s="10"/>
      <c r="XN221" s="10"/>
      <c r="XO221" s="10"/>
      <c r="XP221" s="10"/>
      <c r="XQ221" s="10"/>
      <c r="XR221" s="10"/>
      <c r="XS221" s="10"/>
      <c r="XT221" s="10"/>
      <c r="XU221" s="10"/>
      <c r="XV221" s="10"/>
      <c r="XW221" s="10"/>
      <c r="XX221" s="10"/>
      <c r="XY221" s="10"/>
      <c r="XZ221" s="10"/>
      <c r="YA221" s="10"/>
      <c r="YB221" s="10"/>
      <c r="YC221" s="10"/>
      <c r="YD221" s="10"/>
      <c r="YE221" s="10"/>
      <c r="YF221" s="10"/>
      <c r="YG221" s="10"/>
      <c r="YH221" s="10"/>
      <c r="YI221" s="10"/>
      <c r="YJ221" s="10"/>
      <c r="YK221" s="10"/>
      <c r="YL221" s="10"/>
      <c r="YM221" s="10"/>
      <c r="YN221" s="10"/>
      <c r="YO221" s="10"/>
      <c r="YP221" s="10"/>
      <c r="YQ221" s="10"/>
      <c r="YR221" s="10"/>
      <c r="YS221" s="10"/>
      <c r="YT221" s="10"/>
      <c r="YU221" s="10"/>
      <c r="YV221" s="10"/>
      <c r="YW221" s="10"/>
      <c r="YX221" s="10"/>
      <c r="YY221" s="10"/>
      <c r="YZ221" s="10"/>
      <c r="ZA221" s="10"/>
      <c r="ZB221" s="10"/>
      <c r="ZC221" s="10"/>
      <c r="ZD221" s="10"/>
      <c r="ZE221" s="10"/>
      <c r="ZF221" s="10"/>
      <c r="ZG221" s="10"/>
      <c r="ZH221" s="10"/>
      <c r="ZI221" s="10"/>
      <c r="ZJ221" s="10"/>
      <c r="ZK221" s="10"/>
      <c r="ZL221" s="10"/>
      <c r="ZM221" s="10"/>
      <c r="ZN221" s="10"/>
      <c r="ZO221" s="10"/>
      <c r="ZP221" s="10"/>
      <c r="ZQ221" s="10"/>
      <c r="ZR221" s="10"/>
      <c r="ZS221" s="10"/>
      <c r="ZT221" s="10"/>
      <c r="ZU221" s="10"/>
      <c r="ZV221" s="10"/>
      <c r="ZW221" s="10"/>
      <c r="ZX221" s="10"/>
      <c r="ZY221" s="10"/>
      <c r="ZZ221" s="10"/>
      <c r="AAA221" s="10"/>
      <c r="AAB221" s="10"/>
      <c r="AAC221" s="10"/>
      <c r="AAD221" s="10"/>
      <c r="AAE221" s="10"/>
      <c r="AAF221" s="10"/>
      <c r="AAG221" s="10"/>
      <c r="AAH221" s="10"/>
      <c r="AAI221" s="10"/>
      <c r="AAJ221" s="10"/>
      <c r="AAK221" s="10"/>
      <c r="AAL221" s="10"/>
      <c r="AAM221" s="10"/>
      <c r="AAN221" s="10"/>
      <c r="AAO221" s="10"/>
      <c r="AAP221" s="10"/>
      <c r="AAQ221" s="10"/>
      <c r="AAR221" s="10"/>
      <c r="AAS221" s="10"/>
      <c r="AAT221" s="10"/>
      <c r="AAU221" s="10"/>
      <c r="AAV221" s="10"/>
      <c r="AAW221" s="10"/>
      <c r="AAX221" s="10"/>
      <c r="AAY221" s="10"/>
      <c r="AAZ221" s="10"/>
      <c r="ABA221" s="10"/>
      <c r="ABB221" s="10"/>
      <c r="ABC221" s="10"/>
      <c r="ABD221" s="10"/>
      <c r="ABE221" s="10"/>
      <c r="ABF221" s="10"/>
      <c r="ABG221" s="10"/>
      <c r="ABH221" s="10"/>
      <c r="ABI221" s="10"/>
      <c r="ABJ221" s="10"/>
      <c r="ABK221" s="10"/>
      <c r="ABL221" s="10"/>
      <c r="ABM221" s="10"/>
      <c r="ABN221" s="10"/>
      <c r="ABO221" s="10"/>
      <c r="ABP221" s="10"/>
      <c r="ABQ221" s="10"/>
      <c r="ABR221" s="10"/>
      <c r="ABS221" s="10"/>
      <c r="ABT221" s="10"/>
      <c r="ABU221" s="10"/>
      <c r="ABV221" s="10"/>
      <c r="ABW221" s="10"/>
      <c r="ABX221" s="10"/>
      <c r="ABY221" s="10"/>
      <c r="ABZ221" s="10"/>
      <c r="ACA221" s="10"/>
      <c r="ACB221" s="10"/>
      <c r="ACC221" s="10"/>
      <c r="ACD221" s="10"/>
      <c r="ACE221" s="10"/>
      <c r="ACF221" s="10"/>
      <c r="ACG221" s="10"/>
      <c r="ACH221" s="10"/>
      <c r="ACI221" s="10"/>
      <c r="ACJ221" s="10"/>
      <c r="ACK221" s="10"/>
      <c r="ACL221" s="10"/>
      <c r="ACM221" s="10"/>
      <c r="ACN221" s="10"/>
      <c r="ACO221" s="10"/>
      <c r="ACP221" s="10"/>
      <c r="ACQ221" s="10"/>
      <c r="ACR221" s="10"/>
      <c r="ACS221" s="10"/>
      <c r="ACT221" s="10"/>
      <c r="ACU221" s="10"/>
      <c r="ACV221" s="10"/>
      <c r="ACW221" s="10"/>
      <c r="ACX221" s="10"/>
      <c r="ACY221" s="10"/>
      <c r="ACZ221" s="10"/>
      <c r="ADA221" s="10"/>
      <c r="ADB221" s="10"/>
      <c r="ADC221" s="10"/>
      <c r="ADD221" s="10"/>
      <c r="ADE221" s="10"/>
      <c r="ADF221" s="10"/>
      <c r="ADG221" s="10"/>
      <c r="ADH221" s="10"/>
      <c r="ADI221" s="10"/>
      <c r="ADJ221" s="10"/>
      <c r="ADK221" s="10"/>
      <c r="ADL221" s="10"/>
      <c r="ADM221" s="10"/>
      <c r="ADN221" s="10"/>
      <c r="ADO221" s="10"/>
      <c r="ADP221" s="10"/>
      <c r="ADQ221" s="10"/>
      <c r="ADR221" s="10"/>
      <c r="ADS221" s="10"/>
      <c r="ADT221" s="10"/>
      <c r="ADU221" s="10"/>
      <c r="ADV221" s="10"/>
      <c r="ADW221" s="10"/>
      <c r="ADX221" s="10"/>
      <c r="ADY221" s="10"/>
      <c r="ADZ221" s="10"/>
      <c r="AEA221" s="10"/>
      <c r="AEB221" s="10"/>
      <c r="AEC221" s="10"/>
      <c r="AED221" s="10"/>
      <c r="AEE221" s="10"/>
      <c r="AEF221" s="10"/>
      <c r="AEG221" s="10"/>
      <c r="AEH221" s="10"/>
      <c r="AEI221" s="10"/>
      <c r="AEJ221" s="10"/>
      <c r="AEK221" s="10"/>
      <c r="AEL221" s="10"/>
      <c r="AEM221" s="10"/>
      <c r="AEN221" s="10"/>
      <c r="AEO221" s="10"/>
      <c r="AEP221" s="10"/>
      <c r="AEQ221" s="10"/>
      <c r="AER221" s="10"/>
      <c r="AES221" s="10"/>
      <c r="AET221" s="10"/>
      <c r="AEU221" s="10"/>
      <c r="AEV221" s="10"/>
      <c r="AEW221" s="10"/>
      <c r="AEX221" s="10"/>
      <c r="AEY221" s="10"/>
      <c r="AEZ221" s="10"/>
      <c r="AFA221" s="10"/>
      <c r="AFB221" s="10"/>
      <c r="AFC221" s="10"/>
      <c r="AFD221" s="10"/>
      <c r="AFE221" s="10"/>
      <c r="AFF221" s="10"/>
      <c r="AFG221" s="10"/>
      <c r="AFH221" s="10"/>
      <c r="AFI221" s="10"/>
      <c r="AFJ221" s="10"/>
      <c r="AFK221" s="10"/>
      <c r="AFL221" s="10"/>
      <c r="AFM221" s="10"/>
      <c r="AFN221" s="10"/>
      <c r="AFO221" s="10"/>
      <c r="AFP221" s="10"/>
      <c r="AFQ221" s="10"/>
      <c r="AFR221" s="10"/>
      <c r="AFS221" s="10"/>
      <c r="AFT221" s="10"/>
      <c r="AFU221" s="10"/>
      <c r="AFV221" s="10"/>
      <c r="AFW221" s="10"/>
      <c r="AFX221" s="10"/>
      <c r="AFY221" s="10"/>
      <c r="AFZ221" s="10"/>
      <c r="AGA221" s="10"/>
      <c r="AGB221" s="10"/>
      <c r="AGC221" s="10"/>
      <c r="AGD221" s="10"/>
      <c r="AGE221" s="10"/>
      <c r="AGF221" s="10"/>
      <c r="AGG221" s="10"/>
      <c r="AGH221" s="10"/>
      <c r="AGI221" s="10"/>
      <c r="AGJ221" s="10"/>
      <c r="AGK221" s="10"/>
      <c r="AGL221" s="10"/>
      <c r="AGM221" s="10"/>
      <c r="AGN221" s="10"/>
      <c r="AGO221" s="10"/>
      <c r="AGP221" s="10"/>
      <c r="AGQ221" s="10"/>
      <c r="AGR221" s="10"/>
      <c r="AGS221" s="10"/>
      <c r="AGT221" s="10"/>
      <c r="AGU221" s="10"/>
      <c r="AGV221" s="10"/>
      <c r="AGW221" s="10"/>
      <c r="AGX221" s="10"/>
      <c r="AGY221" s="10"/>
      <c r="AGZ221" s="10"/>
      <c r="AHA221" s="10"/>
      <c r="AHB221" s="10"/>
      <c r="AHC221" s="10"/>
      <c r="AHD221" s="10"/>
      <c r="AHE221" s="10"/>
      <c r="AHF221" s="10"/>
      <c r="AHG221" s="10"/>
      <c r="AHH221" s="10"/>
      <c r="AHI221" s="10"/>
      <c r="AHJ221" s="10"/>
      <c r="AHK221" s="10"/>
      <c r="AHL221" s="10"/>
      <c r="AHM221" s="10"/>
      <c r="AHN221" s="10"/>
      <c r="AHO221" s="10"/>
      <c r="AHP221" s="10"/>
      <c r="AHQ221" s="10"/>
      <c r="AHR221" s="10"/>
      <c r="AHS221" s="10"/>
      <c r="AHT221" s="10"/>
      <c r="AHU221" s="10"/>
      <c r="AHV221" s="10"/>
      <c r="AHW221" s="10"/>
      <c r="AHX221" s="10"/>
      <c r="AHY221" s="10"/>
      <c r="AHZ221" s="10"/>
      <c r="AIA221" s="10"/>
      <c r="AIB221" s="10"/>
      <c r="AIC221" s="10"/>
      <c r="AID221" s="10"/>
      <c r="AIE221" s="10"/>
      <c r="AIF221" s="10"/>
      <c r="AIG221" s="10"/>
      <c r="AIH221" s="10"/>
      <c r="AII221" s="10"/>
      <c r="AIJ221" s="10"/>
      <c r="AIK221" s="10"/>
      <c r="AIL221" s="10"/>
      <c r="AIM221" s="10"/>
      <c r="AIN221" s="10"/>
      <c r="AIO221" s="10"/>
      <c r="AIP221" s="10"/>
      <c r="AIQ221" s="10"/>
      <c r="AIR221" s="10"/>
      <c r="AIS221" s="10"/>
      <c r="AIT221" s="10"/>
      <c r="AIU221" s="10"/>
      <c r="AIV221" s="10"/>
      <c r="AIW221" s="10"/>
      <c r="AIX221" s="10"/>
      <c r="AIY221" s="10"/>
      <c r="AIZ221" s="10"/>
      <c r="AJA221" s="10"/>
      <c r="AJB221" s="10"/>
      <c r="AJC221" s="10"/>
      <c r="AJD221" s="10"/>
      <c r="AJE221" s="10"/>
      <c r="AJF221" s="10"/>
      <c r="AJG221" s="10"/>
      <c r="AJH221" s="10"/>
      <c r="AJI221" s="10"/>
      <c r="AJJ221" s="10"/>
      <c r="AJK221" s="10"/>
      <c r="AJL221" s="10"/>
      <c r="AJM221" s="10"/>
      <c r="AJN221" s="10"/>
      <c r="AJO221" s="10"/>
      <c r="AJP221" s="10"/>
      <c r="AJQ221" s="10"/>
      <c r="AJR221" s="10"/>
      <c r="AJS221" s="10"/>
      <c r="AJT221" s="10"/>
      <c r="AJU221" s="10"/>
      <c r="AJV221" s="10"/>
      <c r="AJW221" s="10"/>
      <c r="AJX221" s="10"/>
      <c r="AJY221" s="10"/>
      <c r="AJZ221" s="10"/>
      <c r="AKA221" s="10"/>
      <c r="AKB221" s="10"/>
      <c r="AKC221" s="10"/>
      <c r="AKD221" s="10"/>
      <c r="AKE221" s="10"/>
      <c r="AKF221" s="10"/>
      <c r="AKG221" s="10"/>
      <c r="AKH221" s="10"/>
      <c r="AKI221" s="10"/>
      <c r="AKJ221" s="10"/>
      <c r="AKK221" s="10"/>
      <c r="AKL221" s="10"/>
      <c r="AKM221" s="10"/>
      <c r="AKN221" s="10"/>
      <c r="AKO221" s="10"/>
      <c r="AKP221" s="10"/>
      <c r="AKQ221" s="10"/>
      <c r="AKR221" s="10"/>
      <c r="AKS221" s="10"/>
      <c r="AKT221" s="10"/>
      <c r="AKU221" s="10"/>
      <c r="AKV221" s="10"/>
      <c r="AKW221" s="10"/>
      <c r="AKX221" s="10"/>
      <c r="AKY221" s="10"/>
      <c r="AKZ221" s="10"/>
      <c r="ALA221" s="10"/>
      <c r="ALB221" s="10"/>
      <c r="ALC221" s="10"/>
      <c r="ALD221" s="10"/>
      <c r="ALE221" s="10"/>
      <c r="ALF221" s="10"/>
      <c r="ALG221" s="10"/>
      <c r="ALH221" s="10"/>
      <c r="ALI221" s="10"/>
      <c r="ALJ221" s="10"/>
      <c r="ALK221" s="10"/>
      <c r="ALL221" s="10"/>
      <c r="ALM221" s="10"/>
      <c r="ALN221" s="10"/>
      <c r="ALO221" s="10"/>
      <c r="ALP221" s="10"/>
      <c r="ALQ221" s="10"/>
      <c r="ALR221" s="10"/>
      <c r="ALS221" s="10"/>
      <c r="ALT221" s="10"/>
      <c r="ALU221" s="10"/>
      <c r="ALV221" s="10"/>
      <c r="ALW221" s="10"/>
      <c r="ALX221" s="10"/>
      <c r="ALY221" s="10"/>
      <c r="ALZ221" s="10"/>
      <c r="AMA221" s="10"/>
      <c r="AMB221" s="10"/>
      <c r="AMC221" s="10"/>
      <c r="AMD221" s="10"/>
      <c r="AME221" s="10"/>
      <c r="AMF221" s="10"/>
      <c r="AMG221" s="10"/>
      <c r="AMH221" s="10"/>
      <c r="AMI221" s="10"/>
      <c r="AMJ221" s="10"/>
      <c r="AMK221" s="10"/>
      <c r="AML221" s="10"/>
      <c r="AMM221" s="10"/>
      <c r="AMN221" s="10"/>
      <c r="AMO221" s="10"/>
      <c r="AMP221" s="10"/>
      <c r="AMQ221" s="10"/>
      <c r="AMR221" s="10"/>
      <c r="AMS221" s="10"/>
      <c r="AMT221" s="10"/>
      <c r="AMU221" s="10"/>
      <c r="AMV221" s="10"/>
      <c r="AMW221" s="10"/>
      <c r="AMX221" s="10"/>
      <c r="AMY221" s="10"/>
      <c r="AMZ221" s="10"/>
      <c r="ANA221" s="10"/>
      <c r="ANB221" s="10"/>
      <c r="ANC221" s="10"/>
      <c r="AND221" s="10"/>
      <c r="ANE221" s="10"/>
      <c r="ANF221" s="10"/>
      <c r="ANG221" s="10"/>
      <c r="ANH221" s="10"/>
      <c r="ANI221" s="10"/>
      <c r="ANJ221" s="10"/>
      <c r="ANK221" s="10"/>
      <c r="ANL221" s="10"/>
      <c r="ANM221" s="10"/>
      <c r="ANN221" s="10"/>
      <c r="ANO221" s="10"/>
      <c r="ANP221" s="10"/>
      <c r="ANQ221" s="10"/>
      <c r="ANR221" s="10"/>
      <c r="ANS221" s="10"/>
      <c r="ANT221" s="10"/>
      <c r="ANU221" s="10"/>
      <c r="ANV221" s="10"/>
      <c r="ANW221" s="10"/>
      <c r="ANX221" s="10"/>
      <c r="ANY221" s="10"/>
      <c r="ANZ221" s="10"/>
      <c r="AOA221" s="10"/>
      <c r="AOB221" s="10"/>
      <c r="AOC221" s="10"/>
      <c r="AOD221" s="10"/>
      <c r="AOE221" s="10"/>
      <c r="AOF221" s="10"/>
      <c r="AOG221" s="10"/>
      <c r="AOH221" s="10"/>
      <c r="AOI221" s="10"/>
      <c r="AOJ221" s="10"/>
      <c r="AOK221" s="10"/>
      <c r="AOL221" s="10"/>
      <c r="AOM221" s="10"/>
      <c r="AON221" s="10"/>
      <c r="AOO221" s="10"/>
      <c r="AOP221" s="10"/>
      <c r="AOQ221" s="10"/>
      <c r="AOR221" s="10"/>
      <c r="AOS221" s="10"/>
      <c r="AOT221" s="10"/>
      <c r="AOU221" s="10"/>
      <c r="AOV221" s="10"/>
      <c r="AOW221" s="10"/>
      <c r="AOX221" s="10"/>
      <c r="AOY221" s="10"/>
      <c r="AOZ221" s="10"/>
      <c r="APA221" s="10"/>
      <c r="APB221" s="10"/>
      <c r="APC221" s="10"/>
      <c r="APD221" s="10"/>
      <c r="APE221" s="10"/>
      <c r="APF221" s="10"/>
      <c r="APG221" s="10"/>
      <c r="APH221" s="10"/>
      <c r="API221" s="10"/>
      <c r="APJ221" s="10"/>
      <c r="APK221" s="10"/>
      <c r="APL221" s="10"/>
      <c r="APM221" s="10"/>
      <c r="APN221" s="10"/>
      <c r="APO221" s="10"/>
      <c r="APP221" s="10"/>
      <c r="APQ221" s="10"/>
      <c r="APR221" s="10"/>
      <c r="APS221" s="10"/>
      <c r="APT221" s="10"/>
      <c r="APU221" s="10"/>
      <c r="APV221" s="10"/>
      <c r="APW221" s="10"/>
      <c r="APX221" s="10"/>
      <c r="APY221" s="10"/>
      <c r="APZ221" s="10"/>
      <c r="AQA221" s="10"/>
      <c r="AQB221" s="10"/>
      <c r="AQC221" s="10"/>
      <c r="AQD221" s="10"/>
      <c r="AQE221" s="10"/>
      <c r="AQF221" s="10"/>
      <c r="AQG221" s="10"/>
      <c r="AQH221" s="10"/>
      <c r="AQI221" s="10"/>
      <c r="AQJ221" s="10"/>
      <c r="AQK221" s="10"/>
      <c r="AQL221" s="10"/>
      <c r="AQM221" s="10"/>
      <c r="AQN221" s="10"/>
      <c r="AQO221" s="10"/>
      <c r="AQP221" s="10"/>
      <c r="AQQ221" s="10"/>
      <c r="AQR221" s="10"/>
      <c r="AQS221" s="10"/>
      <c r="AQT221" s="10"/>
      <c r="AQU221" s="10"/>
      <c r="AQV221" s="10"/>
      <c r="AQW221" s="10"/>
      <c r="AQX221" s="10"/>
      <c r="AQY221" s="10"/>
      <c r="AQZ221" s="10"/>
      <c r="ARA221" s="10"/>
      <c r="ARB221" s="10"/>
      <c r="ARC221" s="10"/>
      <c r="ARD221" s="10"/>
      <c r="ARE221" s="10"/>
      <c r="ARF221" s="10"/>
      <c r="ARG221" s="10"/>
      <c r="ARH221" s="10"/>
      <c r="ARI221" s="10"/>
      <c r="ARJ221" s="10"/>
      <c r="ARK221" s="10"/>
      <c r="ARL221" s="10"/>
      <c r="ARM221" s="10"/>
      <c r="ARN221" s="10"/>
      <c r="ARO221" s="10"/>
      <c r="ARP221" s="10"/>
      <c r="ARQ221" s="10"/>
      <c r="ARR221" s="10"/>
      <c r="ARS221" s="10"/>
      <c r="ART221" s="10"/>
      <c r="ARU221" s="10"/>
      <c r="ARV221" s="10"/>
      <c r="ARW221" s="10"/>
      <c r="ARX221" s="10"/>
      <c r="ARY221" s="10"/>
      <c r="ARZ221" s="10"/>
      <c r="ASA221" s="10"/>
      <c r="ASB221" s="10"/>
      <c r="ASC221" s="10"/>
      <c r="ASD221" s="10"/>
      <c r="ASE221" s="10"/>
      <c r="ASF221" s="10"/>
      <c r="ASG221" s="10"/>
      <c r="ASH221" s="10"/>
      <c r="ASI221" s="10"/>
      <c r="ASJ221" s="10"/>
      <c r="ASK221" s="10"/>
      <c r="ASL221" s="10"/>
      <c r="ASM221" s="10"/>
      <c r="ASN221" s="10"/>
      <c r="ASO221" s="10"/>
      <c r="ASP221" s="10"/>
      <c r="ASQ221" s="10"/>
      <c r="ASR221" s="10"/>
      <c r="ASS221" s="10"/>
      <c r="AST221" s="10"/>
      <c r="ASU221" s="10"/>
      <c r="ASV221" s="10"/>
      <c r="ASW221" s="10"/>
      <c r="ASX221" s="10"/>
      <c r="ASY221" s="10"/>
      <c r="ASZ221" s="10"/>
      <c r="ATA221" s="10"/>
      <c r="ATB221" s="10"/>
      <c r="ATC221" s="10"/>
      <c r="ATD221" s="10"/>
      <c r="ATE221" s="10"/>
      <c r="ATF221" s="10"/>
      <c r="ATG221" s="10"/>
      <c r="ATH221" s="10"/>
      <c r="ATI221" s="10"/>
      <c r="ATJ221" s="10"/>
      <c r="ATK221" s="10"/>
      <c r="ATL221" s="10"/>
      <c r="ATM221" s="10"/>
      <c r="ATN221" s="10"/>
      <c r="ATO221" s="10"/>
      <c r="ATP221" s="10"/>
      <c r="ATQ221" s="10"/>
      <c r="ATR221" s="10"/>
      <c r="ATS221" s="10"/>
      <c r="ATT221" s="10"/>
      <c r="ATU221" s="10"/>
      <c r="ATV221" s="10"/>
      <c r="ATW221" s="10"/>
      <c r="ATX221" s="10"/>
      <c r="ATY221" s="10"/>
      <c r="ATZ221" s="10"/>
      <c r="AUA221" s="10"/>
      <c r="AUB221" s="10"/>
      <c r="AUC221" s="10"/>
      <c r="AUD221" s="10"/>
      <c r="AUE221" s="10"/>
      <c r="AUF221" s="10"/>
      <c r="AUG221" s="10"/>
      <c r="AUH221" s="10"/>
      <c r="AUI221" s="10"/>
      <c r="AUJ221" s="10"/>
      <c r="AUK221" s="10"/>
      <c r="AUL221" s="10"/>
      <c r="AUM221" s="10"/>
      <c r="AUN221" s="10"/>
      <c r="AUO221" s="10"/>
      <c r="AUP221" s="10"/>
      <c r="AUQ221" s="10"/>
      <c r="AUR221" s="10"/>
      <c r="AUS221" s="10"/>
      <c r="AUT221" s="10"/>
      <c r="AUU221" s="10"/>
      <c r="AUV221" s="10"/>
      <c r="AUW221" s="10"/>
      <c r="AUX221" s="10"/>
      <c r="AUY221" s="10"/>
      <c r="AUZ221" s="10"/>
      <c r="AVA221" s="10"/>
      <c r="AVB221" s="10"/>
      <c r="AVC221" s="10"/>
      <c r="AVD221" s="10"/>
      <c r="AVE221" s="10"/>
      <c r="AVF221" s="10"/>
      <c r="AVG221" s="10"/>
      <c r="AVH221" s="10"/>
      <c r="AVI221" s="10"/>
      <c r="AVJ221" s="10"/>
      <c r="AVK221" s="10"/>
      <c r="AVL221" s="10"/>
      <c r="AVM221" s="10"/>
      <c r="AVN221" s="10"/>
      <c r="AVO221" s="10"/>
      <c r="AVP221" s="10"/>
      <c r="AVQ221" s="10"/>
      <c r="AVR221" s="10"/>
      <c r="AVS221" s="10"/>
      <c r="AVT221" s="10"/>
      <c r="AVU221" s="10"/>
      <c r="AVV221" s="10"/>
      <c r="AVW221" s="10"/>
      <c r="AVX221" s="10"/>
      <c r="AVY221" s="10"/>
      <c r="AVZ221" s="10"/>
      <c r="AWA221" s="10"/>
      <c r="AWB221" s="10"/>
      <c r="AWC221" s="10"/>
      <c r="AWD221" s="10"/>
      <c r="AWE221" s="10"/>
      <c r="AWF221" s="10"/>
      <c r="AWG221" s="10"/>
      <c r="AWH221" s="10"/>
      <c r="AWI221" s="10"/>
      <c r="AWJ221" s="10"/>
      <c r="AWK221" s="10"/>
      <c r="AWL221" s="10"/>
      <c r="AWM221" s="10"/>
      <c r="AWN221" s="10"/>
      <c r="AWO221" s="10"/>
      <c r="AWP221" s="10"/>
      <c r="AWQ221" s="10"/>
      <c r="AWR221" s="10"/>
      <c r="AWS221" s="10"/>
      <c r="AWT221" s="10"/>
      <c r="AWU221" s="10"/>
      <c r="AWV221" s="10"/>
      <c r="AWW221" s="10"/>
      <c r="AWX221" s="10"/>
      <c r="AWY221" s="10"/>
      <c r="AWZ221" s="10"/>
      <c r="AXA221" s="10"/>
      <c r="AXB221" s="10"/>
      <c r="AXC221" s="10"/>
      <c r="AXD221" s="10"/>
      <c r="AXE221" s="10"/>
      <c r="AXF221" s="10"/>
      <c r="AXG221" s="10"/>
      <c r="AXH221" s="10"/>
      <c r="AXI221" s="10"/>
      <c r="AXJ221" s="10"/>
      <c r="AXK221" s="10"/>
      <c r="AXL221" s="10"/>
      <c r="AXM221" s="10"/>
      <c r="AXN221" s="10"/>
      <c r="AXO221" s="10"/>
      <c r="AXP221" s="10"/>
      <c r="AXQ221" s="10"/>
      <c r="AXR221" s="10"/>
      <c r="AXS221" s="10"/>
      <c r="AXT221" s="10"/>
      <c r="AXU221" s="10"/>
      <c r="AXV221" s="10"/>
      <c r="AXW221" s="10"/>
      <c r="AXX221" s="10"/>
      <c r="AXY221" s="10"/>
      <c r="AXZ221" s="10"/>
      <c r="AYA221" s="10"/>
      <c r="AYB221" s="10"/>
      <c r="AYC221" s="10"/>
      <c r="AYD221" s="10"/>
      <c r="AYE221" s="10"/>
      <c r="AYF221" s="10"/>
      <c r="AYG221" s="10"/>
      <c r="AYH221" s="10"/>
      <c r="AYI221" s="10"/>
      <c r="AYJ221" s="10"/>
      <c r="AYK221" s="10"/>
      <c r="AYL221" s="10"/>
      <c r="AYM221" s="10"/>
      <c r="AYN221" s="10"/>
      <c r="AYO221" s="10"/>
      <c r="AYP221" s="10"/>
      <c r="AYQ221" s="10"/>
      <c r="AYR221" s="10"/>
      <c r="AYS221" s="10"/>
      <c r="AYT221" s="10"/>
      <c r="AYU221" s="10"/>
      <c r="AYV221" s="10"/>
      <c r="AYW221" s="10"/>
      <c r="AYX221" s="10"/>
      <c r="AYY221" s="10"/>
      <c r="AYZ221" s="10"/>
      <c r="AZA221" s="10"/>
      <c r="AZB221" s="10"/>
      <c r="AZC221" s="10"/>
      <c r="AZD221" s="10"/>
      <c r="AZE221" s="10"/>
      <c r="AZF221" s="10"/>
      <c r="AZG221" s="10"/>
      <c r="AZH221" s="10"/>
      <c r="AZI221" s="10"/>
      <c r="AZJ221" s="10"/>
      <c r="AZK221" s="10"/>
      <c r="AZL221" s="10"/>
      <c r="AZM221" s="10"/>
      <c r="AZN221" s="10"/>
      <c r="AZO221" s="10"/>
      <c r="AZP221" s="10"/>
      <c r="AZQ221" s="10"/>
      <c r="AZR221" s="10"/>
      <c r="AZS221" s="10"/>
      <c r="AZT221" s="10"/>
      <c r="AZU221" s="10"/>
      <c r="AZV221" s="10"/>
      <c r="AZW221" s="10"/>
      <c r="AZX221" s="10"/>
      <c r="AZY221" s="10"/>
      <c r="AZZ221" s="10"/>
      <c r="BAA221" s="10"/>
      <c r="BAB221" s="10"/>
      <c r="BAC221" s="10"/>
      <c r="BAD221" s="10"/>
      <c r="BAE221" s="10"/>
      <c r="BAF221" s="10"/>
      <c r="BAG221" s="10"/>
      <c r="BAH221" s="10"/>
      <c r="BAI221" s="10"/>
      <c r="BAJ221" s="10"/>
      <c r="BAK221" s="10"/>
      <c r="BAL221" s="10"/>
      <c r="BAM221" s="10"/>
      <c r="BAN221" s="10"/>
      <c r="BAO221" s="10"/>
      <c r="BAP221" s="10"/>
      <c r="BAQ221" s="10"/>
      <c r="BAR221" s="10"/>
      <c r="BAS221" s="10"/>
      <c r="BAT221" s="10"/>
      <c r="BAU221" s="10"/>
      <c r="BAV221" s="10"/>
      <c r="BAW221" s="10"/>
      <c r="BAX221" s="10"/>
      <c r="BAY221" s="10"/>
      <c r="BAZ221" s="10"/>
      <c r="BBA221" s="10"/>
      <c r="BBB221" s="10"/>
      <c r="BBC221" s="10"/>
      <c r="BBD221" s="10"/>
      <c r="BBE221" s="10"/>
      <c r="BBF221" s="10"/>
      <c r="BBG221" s="10"/>
      <c r="BBH221" s="10"/>
      <c r="BBI221" s="10"/>
      <c r="BBJ221" s="10"/>
      <c r="BBK221" s="10"/>
      <c r="BBL221" s="10"/>
      <c r="BBM221" s="10"/>
      <c r="BBN221" s="10"/>
      <c r="BBO221" s="10"/>
      <c r="BBP221" s="10"/>
      <c r="BBQ221" s="10"/>
      <c r="BBR221" s="10"/>
      <c r="BBS221" s="10"/>
      <c r="BBT221" s="10"/>
      <c r="BBU221" s="10"/>
      <c r="BBV221" s="10"/>
      <c r="BBW221" s="10"/>
      <c r="BBX221" s="10"/>
      <c r="BBY221" s="10"/>
      <c r="BBZ221" s="10"/>
      <c r="BCA221" s="10"/>
      <c r="BCB221" s="10"/>
      <c r="BCC221" s="10"/>
      <c r="BCD221" s="10"/>
      <c r="BCE221" s="10"/>
      <c r="BCF221" s="10"/>
      <c r="BCG221" s="10"/>
      <c r="BCH221" s="10"/>
      <c r="BCI221" s="10"/>
      <c r="BCJ221" s="10"/>
      <c r="BCK221" s="10"/>
      <c r="BCL221" s="10"/>
      <c r="BCM221" s="10"/>
      <c r="BCN221" s="10"/>
      <c r="BCO221" s="10"/>
      <c r="BCP221" s="10"/>
      <c r="BCQ221" s="10"/>
      <c r="BCR221" s="10"/>
      <c r="BCS221" s="10"/>
      <c r="BCT221" s="10"/>
      <c r="BCU221" s="10"/>
      <c r="BCV221" s="10"/>
      <c r="BCW221" s="10"/>
      <c r="BCX221" s="10"/>
      <c r="BCY221" s="10"/>
      <c r="BCZ221" s="10"/>
      <c r="BDA221" s="10"/>
      <c r="BDB221" s="10"/>
      <c r="BDC221" s="10"/>
      <c r="BDD221" s="10"/>
      <c r="BDE221" s="10"/>
      <c r="BDF221" s="10"/>
      <c r="BDG221" s="10"/>
      <c r="BDH221" s="10"/>
      <c r="BDI221" s="10"/>
      <c r="BDJ221" s="10"/>
      <c r="BDK221" s="10"/>
      <c r="BDL221" s="10"/>
      <c r="BDM221" s="10"/>
      <c r="BDN221" s="10"/>
      <c r="BDO221" s="10"/>
      <c r="BDP221" s="10"/>
      <c r="BDQ221" s="10"/>
      <c r="BDR221" s="10"/>
      <c r="BDS221" s="10"/>
      <c r="BDT221" s="10"/>
      <c r="BDU221" s="10"/>
      <c r="BDV221" s="10"/>
      <c r="BDW221" s="10"/>
      <c r="BDX221" s="10"/>
      <c r="BDY221" s="10"/>
      <c r="BDZ221" s="10"/>
      <c r="BEA221" s="10"/>
      <c r="BEB221" s="10"/>
      <c r="BEC221" s="10"/>
      <c r="BED221" s="10"/>
      <c r="BEE221" s="10"/>
      <c r="BEF221" s="10"/>
      <c r="BEG221" s="10"/>
      <c r="BEH221" s="10"/>
      <c r="BEI221" s="10"/>
      <c r="BEJ221" s="10"/>
      <c r="BEK221" s="10"/>
      <c r="BEL221" s="10"/>
      <c r="BEM221" s="10"/>
      <c r="BEN221" s="10"/>
      <c r="BEO221" s="10"/>
      <c r="BEP221" s="10"/>
      <c r="BEQ221" s="10"/>
      <c r="BER221" s="10"/>
      <c r="BES221" s="10"/>
      <c r="BET221" s="10"/>
      <c r="BEU221" s="10"/>
      <c r="BEV221" s="10"/>
      <c r="BEW221" s="10"/>
      <c r="BEX221" s="10"/>
      <c r="BEY221" s="10"/>
      <c r="BEZ221" s="10"/>
      <c r="BFA221" s="10"/>
      <c r="BFB221" s="10"/>
      <c r="BFC221" s="10"/>
      <c r="BFD221" s="10"/>
      <c r="BFE221" s="10"/>
      <c r="BFF221" s="10"/>
      <c r="BFG221" s="10"/>
      <c r="BFH221" s="10"/>
      <c r="BFI221" s="10"/>
      <c r="BFJ221" s="10"/>
      <c r="BFK221" s="10"/>
      <c r="BFL221" s="10"/>
      <c r="BFM221" s="10"/>
      <c r="BFN221" s="10"/>
      <c r="BFO221" s="10"/>
      <c r="BFP221" s="10"/>
      <c r="BFQ221" s="10"/>
      <c r="BFR221" s="10"/>
      <c r="BFS221" s="10"/>
      <c r="BFT221" s="10"/>
      <c r="BFU221" s="10"/>
      <c r="BFV221" s="10"/>
      <c r="BFW221" s="10"/>
      <c r="BFX221" s="10"/>
      <c r="BFY221" s="10"/>
      <c r="BFZ221" s="10"/>
      <c r="BGA221" s="10"/>
      <c r="BGB221" s="10"/>
      <c r="BGC221" s="10"/>
      <c r="BGD221" s="10"/>
      <c r="BGE221" s="10"/>
      <c r="BGF221" s="10"/>
      <c r="BGG221" s="10"/>
      <c r="BGH221" s="10"/>
      <c r="BGI221" s="10"/>
      <c r="BGJ221" s="10"/>
      <c r="BGK221" s="10"/>
      <c r="BGL221" s="10"/>
      <c r="BGM221" s="10"/>
      <c r="BGN221" s="10"/>
      <c r="BGO221" s="10"/>
      <c r="BGP221" s="10"/>
      <c r="BGQ221" s="10"/>
      <c r="BGR221" s="10"/>
      <c r="BGS221" s="10"/>
      <c r="BGT221" s="10"/>
      <c r="BGU221" s="10"/>
      <c r="BGV221" s="10"/>
      <c r="BGW221" s="10"/>
      <c r="BGX221" s="10"/>
      <c r="BGY221" s="10"/>
      <c r="BGZ221" s="10"/>
      <c r="BHA221" s="10"/>
      <c r="BHB221" s="10"/>
      <c r="BHC221" s="10"/>
      <c r="BHD221" s="10"/>
      <c r="BHE221" s="10"/>
      <c r="BHF221" s="10"/>
      <c r="BHG221" s="10"/>
      <c r="BHH221" s="10"/>
      <c r="BHI221" s="10"/>
      <c r="BHJ221" s="10"/>
      <c r="BHK221" s="10"/>
      <c r="BHL221" s="10"/>
      <c r="BHM221" s="10"/>
      <c r="BHN221" s="10"/>
      <c r="BHO221" s="10"/>
      <c r="BHP221" s="10"/>
      <c r="BHQ221" s="10"/>
      <c r="BHR221" s="10"/>
      <c r="BHS221" s="10"/>
      <c r="BHT221" s="10"/>
      <c r="BHU221" s="10"/>
      <c r="BHV221" s="10"/>
      <c r="BHW221" s="10"/>
      <c r="BHX221" s="10"/>
      <c r="BHY221" s="10"/>
      <c r="BHZ221" s="10"/>
      <c r="BIA221" s="10"/>
      <c r="BIB221" s="10"/>
      <c r="BIC221" s="10"/>
    </row>
    <row r="222" spans="1:1589" s="11" customFormat="1" ht="45.75" customHeight="1">
      <c r="B222" s="50">
        <v>5210216</v>
      </c>
      <c r="C222" s="317"/>
      <c r="D222" s="318"/>
      <c r="E222" s="197">
        <v>42370</v>
      </c>
      <c r="F222" s="197">
        <v>42735</v>
      </c>
      <c r="G222" s="93" t="s">
        <v>8</v>
      </c>
      <c r="H222" s="115"/>
      <c r="I222" s="115"/>
      <c r="J222" s="121">
        <f>40156776-1066288</f>
        <v>39090488</v>
      </c>
      <c r="K222" s="104"/>
      <c r="L222" s="115"/>
      <c r="M222" s="104"/>
      <c r="N222" s="121">
        <v>38874705.289999999</v>
      </c>
      <c r="O222" s="115"/>
      <c r="P222" s="115"/>
      <c r="Q222" s="115"/>
      <c r="R222" s="121">
        <v>38874705.289999999</v>
      </c>
      <c r="S222" s="115"/>
      <c r="T222" s="147">
        <f>M222-Q222</f>
        <v>0</v>
      </c>
      <c r="U222" s="187">
        <f>J222-R222</f>
        <v>215782.71000000089</v>
      </c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  <c r="FJ222" s="24"/>
      <c r="FK222" s="24"/>
      <c r="FL222" s="24"/>
      <c r="FM222" s="24"/>
      <c r="FN222" s="24"/>
      <c r="FO222" s="24"/>
      <c r="FP222" s="24"/>
      <c r="FQ222" s="24"/>
      <c r="FR222" s="24"/>
      <c r="FS222" s="24"/>
      <c r="FT222" s="24"/>
      <c r="FU222" s="24"/>
      <c r="FV222" s="24"/>
      <c r="FW222" s="24"/>
      <c r="FX222" s="24"/>
      <c r="FY222" s="24"/>
      <c r="FZ222" s="24"/>
      <c r="GA222" s="24"/>
      <c r="GB222" s="24"/>
      <c r="GC222" s="24"/>
      <c r="GD222" s="24"/>
      <c r="GE222" s="24"/>
      <c r="GF222" s="24"/>
      <c r="GG222" s="24"/>
      <c r="GH222" s="24"/>
      <c r="GI222" s="24"/>
      <c r="GJ222" s="24"/>
      <c r="GK222" s="24"/>
      <c r="GL222" s="24"/>
      <c r="GM222" s="24"/>
      <c r="GN222" s="24"/>
      <c r="GO222" s="24"/>
      <c r="GP222" s="24"/>
      <c r="GQ222" s="24"/>
      <c r="GR222" s="24"/>
      <c r="GS222" s="24"/>
      <c r="GT222" s="24"/>
      <c r="GU222" s="24"/>
      <c r="GV222" s="24"/>
      <c r="GW222" s="24"/>
      <c r="GX222" s="24"/>
      <c r="GY222" s="24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  <c r="IW222" s="10"/>
      <c r="IX222" s="10"/>
      <c r="IY222" s="10"/>
      <c r="IZ222" s="10"/>
      <c r="JA222" s="10"/>
      <c r="JB222" s="10"/>
      <c r="JC222" s="10"/>
      <c r="JD222" s="10"/>
      <c r="JE222" s="10"/>
      <c r="JF222" s="10"/>
      <c r="JG222" s="10"/>
      <c r="JH222" s="10"/>
      <c r="JI222" s="10"/>
      <c r="JJ222" s="10"/>
      <c r="JK222" s="10"/>
      <c r="JL222" s="10"/>
      <c r="JM222" s="10"/>
      <c r="JN222" s="10"/>
      <c r="JO222" s="10"/>
      <c r="JP222" s="10"/>
      <c r="JQ222" s="10"/>
      <c r="JR222" s="10"/>
      <c r="JS222" s="10"/>
      <c r="JT222" s="10"/>
      <c r="JU222" s="10"/>
      <c r="JV222" s="10"/>
      <c r="JW222" s="10"/>
      <c r="JX222" s="10"/>
      <c r="JY222" s="10"/>
      <c r="JZ222" s="10"/>
      <c r="KA222" s="10"/>
      <c r="KB222" s="10"/>
      <c r="KC222" s="10"/>
      <c r="KD222" s="10"/>
      <c r="KE222" s="10"/>
      <c r="KF222" s="10"/>
      <c r="KG222" s="10"/>
      <c r="KH222" s="10"/>
      <c r="KI222" s="10"/>
      <c r="KJ222" s="10"/>
      <c r="KK222" s="10"/>
      <c r="KL222" s="10"/>
      <c r="KM222" s="10"/>
      <c r="KN222" s="10"/>
      <c r="KO222" s="10"/>
      <c r="KP222" s="10"/>
      <c r="KQ222" s="10"/>
      <c r="KR222" s="10"/>
      <c r="KS222" s="10"/>
      <c r="KT222" s="10"/>
      <c r="KU222" s="10"/>
      <c r="KV222" s="10"/>
      <c r="KW222" s="10"/>
      <c r="KX222" s="10"/>
      <c r="KY222" s="10"/>
      <c r="KZ222" s="10"/>
      <c r="LA222" s="10"/>
      <c r="LB222" s="10"/>
      <c r="LC222" s="10"/>
      <c r="LD222" s="10"/>
      <c r="LE222" s="10"/>
      <c r="LF222" s="10"/>
      <c r="LG222" s="10"/>
      <c r="LH222" s="10"/>
      <c r="LI222" s="10"/>
      <c r="LJ222" s="10"/>
      <c r="LK222" s="10"/>
      <c r="LL222" s="10"/>
      <c r="LM222" s="10"/>
      <c r="LN222" s="10"/>
      <c r="LO222" s="10"/>
      <c r="LP222" s="10"/>
      <c r="LQ222" s="10"/>
      <c r="LR222" s="10"/>
      <c r="LS222" s="10"/>
      <c r="LT222" s="10"/>
      <c r="LU222" s="10"/>
      <c r="LV222" s="10"/>
      <c r="LW222" s="10"/>
      <c r="LX222" s="10"/>
      <c r="LY222" s="10"/>
      <c r="LZ222" s="10"/>
      <c r="MA222" s="10"/>
      <c r="MB222" s="10"/>
      <c r="MC222" s="10"/>
      <c r="MD222" s="10"/>
      <c r="ME222" s="10"/>
      <c r="MF222" s="10"/>
      <c r="MG222" s="10"/>
      <c r="MH222" s="10"/>
      <c r="MI222" s="10"/>
      <c r="MJ222" s="10"/>
      <c r="MK222" s="10"/>
      <c r="ML222" s="10"/>
      <c r="MM222" s="10"/>
      <c r="MN222" s="10"/>
      <c r="MO222" s="10"/>
      <c r="MP222" s="10"/>
      <c r="MQ222" s="10"/>
      <c r="MR222" s="10"/>
      <c r="MS222" s="10"/>
      <c r="MT222" s="10"/>
      <c r="MU222" s="10"/>
      <c r="MV222" s="10"/>
      <c r="MW222" s="10"/>
      <c r="MX222" s="10"/>
      <c r="MY222" s="10"/>
      <c r="MZ222" s="10"/>
      <c r="NA222" s="10"/>
      <c r="NB222" s="10"/>
      <c r="NC222" s="10"/>
      <c r="ND222" s="10"/>
      <c r="NE222" s="10"/>
      <c r="NF222" s="10"/>
      <c r="NG222" s="10"/>
      <c r="NH222" s="10"/>
      <c r="NI222" s="10"/>
      <c r="NJ222" s="10"/>
      <c r="NK222" s="10"/>
      <c r="NL222" s="10"/>
      <c r="NM222" s="10"/>
      <c r="NN222" s="10"/>
      <c r="NO222" s="10"/>
      <c r="NP222" s="10"/>
      <c r="NQ222" s="10"/>
      <c r="NR222" s="10"/>
      <c r="NS222" s="10"/>
      <c r="NT222" s="10"/>
      <c r="NU222" s="10"/>
      <c r="NV222" s="10"/>
      <c r="NW222" s="10"/>
      <c r="NX222" s="10"/>
      <c r="NY222" s="10"/>
      <c r="NZ222" s="10"/>
      <c r="OA222" s="10"/>
      <c r="OB222" s="10"/>
      <c r="OC222" s="10"/>
      <c r="OD222" s="10"/>
      <c r="OE222" s="10"/>
      <c r="OF222" s="10"/>
      <c r="OG222" s="10"/>
      <c r="OH222" s="10"/>
      <c r="OI222" s="10"/>
      <c r="OJ222" s="10"/>
      <c r="OK222" s="10"/>
      <c r="OL222" s="10"/>
      <c r="OM222" s="10"/>
      <c r="ON222" s="10"/>
      <c r="OO222" s="10"/>
      <c r="OP222" s="10"/>
      <c r="OQ222" s="10"/>
      <c r="OR222" s="10"/>
      <c r="OS222" s="10"/>
      <c r="OT222" s="10"/>
      <c r="OU222" s="10"/>
      <c r="OV222" s="10"/>
      <c r="OW222" s="10"/>
      <c r="OX222" s="10"/>
      <c r="OY222" s="10"/>
      <c r="OZ222" s="10"/>
      <c r="PA222" s="10"/>
      <c r="PB222" s="10"/>
      <c r="PC222" s="10"/>
      <c r="PD222" s="10"/>
      <c r="PE222" s="10"/>
      <c r="PF222" s="10"/>
      <c r="PG222" s="10"/>
      <c r="PH222" s="10"/>
      <c r="PI222" s="10"/>
      <c r="PJ222" s="10"/>
      <c r="PK222" s="10"/>
      <c r="PL222" s="10"/>
      <c r="PM222" s="10"/>
      <c r="PN222" s="10"/>
      <c r="PO222" s="10"/>
      <c r="PP222" s="10"/>
      <c r="PQ222" s="10"/>
      <c r="PR222" s="10"/>
      <c r="PS222" s="10"/>
      <c r="PT222" s="10"/>
      <c r="PU222" s="10"/>
      <c r="PV222" s="10"/>
      <c r="PW222" s="10"/>
      <c r="PX222" s="10"/>
      <c r="PY222" s="10"/>
      <c r="PZ222" s="10"/>
      <c r="QA222" s="10"/>
      <c r="QB222" s="10"/>
      <c r="QC222" s="10"/>
      <c r="QD222" s="10"/>
      <c r="QE222" s="10"/>
      <c r="QF222" s="10"/>
      <c r="QG222" s="10"/>
      <c r="QH222" s="10"/>
      <c r="QI222" s="10"/>
      <c r="QJ222" s="10"/>
      <c r="QK222" s="10"/>
      <c r="QL222" s="10"/>
      <c r="QM222" s="10"/>
      <c r="QN222" s="10"/>
      <c r="QO222" s="10"/>
      <c r="QP222" s="10"/>
      <c r="QQ222" s="10"/>
      <c r="QR222" s="10"/>
      <c r="QS222" s="10"/>
      <c r="QT222" s="10"/>
      <c r="QU222" s="10"/>
      <c r="QV222" s="10"/>
      <c r="QW222" s="10"/>
      <c r="QX222" s="10"/>
      <c r="QY222" s="10"/>
      <c r="QZ222" s="10"/>
      <c r="RA222" s="10"/>
      <c r="RB222" s="10"/>
      <c r="RC222" s="10"/>
      <c r="RD222" s="10"/>
      <c r="RE222" s="10"/>
      <c r="RF222" s="10"/>
      <c r="RG222" s="10"/>
      <c r="RH222" s="10"/>
      <c r="RI222" s="10"/>
      <c r="RJ222" s="10"/>
      <c r="RK222" s="10"/>
      <c r="RL222" s="10"/>
      <c r="RM222" s="10"/>
      <c r="RN222" s="10"/>
      <c r="RO222" s="10"/>
      <c r="RP222" s="10"/>
      <c r="RQ222" s="10"/>
      <c r="RR222" s="10"/>
      <c r="RS222" s="10"/>
      <c r="RT222" s="10"/>
      <c r="RU222" s="10"/>
      <c r="RV222" s="10"/>
      <c r="RW222" s="10"/>
      <c r="RX222" s="10"/>
      <c r="RY222" s="10"/>
      <c r="RZ222" s="10"/>
      <c r="SA222" s="10"/>
      <c r="SB222" s="10"/>
      <c r="SC222" s="10"/>
      <c r="SD222" s="10"/>
      <c r="SE222" s="10"/>
      <c r="SF222" s="10"/>
      <c r="SG222" s="10"/>
      <c r="SH222" s="10"/>
      <c r="SI222" s="10"/>
      <c r="SJ222" s="10"/>
      <c r="SK222" s="10"/>
      <c r="SL222" s="10"/>
      <c r="SM222" s="10"/>
      <c r="SN222" s="10"/>
      <c r="SO222" s="10"/>
      <c r="SP222" s="10"/>
      <c r="SQ222" s="10"/>
      <c r="SR222" s="10"/>
      <c r="SS222" s="10"/>
      <c r="ST222" s="10"/>
      <c r="SU222" s="10"/>
      <c r="SV222" s="10"/>
      <c r="SW222" s="10"/>
      <c r="SX222" s="10"/>
      <c r="SY222" s="10"/>
      <c r="SZ222" s="10"/>
      <c r="TA222" s="10"/>
      <c r="TB222" s="10"/>
      <c r="TC222" s="10"/>
      <c r="TD222" s="10"/>
      <c r="TE222" s="10"/>
      <c r="TF222" s="10"/>
      <c r="TG222" s="10"/>
      <c r="TH222" s="10"/>
      <c r="TI222" s="10"/>
      <c r="TJ222" s="10"/>
      <c r="TK222" s="10"/>
      <c r="TL222" s="10"/>
      <c r="TM222" s="10"/>
      <c r="TN222" s="10"/>
      <c r="TO222" s="10"/>
      <c r="TP222" s="10"/>
      <c r="TQ222" s="10"/>
      <c r="TR222" s="10"/>
      <c r="TS222" s="10"/>
      <c r="TT222" s="10"/>
      <c r="TU222" s="10"/>
      <c r="TV222" s="10"/>
      <c r="TW222" s="10"/>
      <c r="TX222" s="10"/>
      <c r="TY222" s="10"/>
      <c r="TZ222" s="10"/>
      <c r="UA222" s="10"/>
      <c r="UB222" s="10"/>
      <c r="UC222" s="10"/>
      <c r="UD222" s="10"/>
      <c r="UE222" s="10"/>
      <c r="UF222" s="10"/>
      <c r="UG222" s="10"/>
      <c r="UH222" s="10"/>
      <c r="UI222" s="10"/>
      <c r="UJ222" s="10"/>
      <c r="UK222" s="10"/>
      <c r="UL222" s="10"/>
      <c r="UM222" s="10"/>
      <c r="UN222" s="10"/>
      <c r="UO222" s="10"/>
      <c r="UP222" s="10"/>
      <c r="UQ222" s="10"/>
      <c r="UR222" s="10"/>
      <c r="US222" s="10"/>
      <c r="UT222" s="10"/>
      <c r="UU222" s="10"/>
      <c r="UV222" s="10"/>
      <c r="UW222" s="10"/>
      <c r="UX222" s="10"/>
      <c r="UY222" s="10"/>
      <c r="UZ222" s="10"/>
      <c r="VA222" s="10"/>
      <c r="VB222" s="10"/>
      <c r="VC222" s="10"/>
      <c r="VD222" s="10"/>
      <c r="VE222" s="10"/>
      <c r="VF222" s="10"/>
      <c r="VG222" s="10"/>
      <c r="VH222" s="10"/>
      <c r="VI222" s="10"/>
      <c r="VJ222" s="10"/>
      <c r="VK222" s="10"/>
      <c r="VL222" s="10"/>
      <c r="VM222" s="10"/>
      <c r="VN222" s="10"/>
      <c r="VO222" s="10"/>
      <c r="VP222" s="10"/>
      <c r="VQ222" s="10"/>
      <c r="VR222" s="10"/>
      <c r="VS222" s="10"/>
      <c r="VT222" s="10"/>
      <c r="VU222" s="10"/>
      <c r="VV222" s="10"/>
      <c r="VW222" s="10"/>
      <c r="VX222" s="10"/>
      <c r="VY222" s="10"/>
      <c r="VZ222" s="10"/>
      <c r="WA222" s="10"/>
      <c r="WB222" s="10"/>
      <c r="WC222" s="10"/>
      <c r="WD222" s="10"/>
      <c r="WE222" s="10"/>
      <c r="WF222" s="10"/>
      <c r="WG222" s="10"/>
      <c r="WH222" s="10"/>
      <c r="WI222" s="10"/>
      <c r="WJ222" s="10"/>
      <c r="WK222" s="10"/>
      <c r="WL222" s="10"/>
      <c r="WM222" s="10"/>
      <c r="WN222" s="10"/>
      <c r="WO222" s="10"/>
      <c r="WP222" s="10"/>
      <c r="WQ222" s="10"/>
      <c r="WR222" s="10"/>
      <c r="WS222" s="10"/>
      <c r="WT222" s="10"/>
      <c r="WU222" s="10"/>
      <c r="WV222" s="10"/>
      <c r="WW222" s="10"/>
      <c r="WX222" s="10"/>
      <c r="WY222" s="10"/>
      <c r="WZ222" s="10"/>
      <c r="XA222" s="10"/>
      <c r="XB222" s="10"/>
      <c r="XC222" s="10"/>
      <c r="XD222" s="10"/>
      <c r="XE222" s="10"/>
      <c r="XF222" s="10"/>
      <c r="XG222" s="10"/>
      <c r="XH222" s="10"/>
      <c r="XI222" s="10"/>
      <c r="XJ222" s="10"/>
      <c r="XK222" s="10"/>
      <c r="XL222" s="10"/>
      <c r="XM222" s="10"/>
      <c r="XN222" s="10"/>
      <c r="XO222" s="10"/>
      <c r="XP222" s="10"/>
      <c r="XQ222" s="10"/>
      <c r="XR222" s="10"/>
      <c r="XS222" s="10"/>
      <c r="XT222" s="10"/>
      <c r="XU222" s="10"/>
      <c r="XV222" s="10"/>
      <c r="XW222" s="10"/>
      <c r="XX222" s="10"/>
      <c r="XY222" s="10"/>
      <c r="XZ222" s="10"/>
      <c r="YA222" s="10"/>
      <c r="YB222" s="10"/>
      <c r="YC222" s="10"/>
      <c r="YD222" s="10"/>
      <c r="YE222" s="10"/>
      <c r="YF222" s="10"/>
      <c r="YG222" s="10"/>
      <c r="YH222" s="10"/>
      <c r="YI222" s="10"/>
      <c r="YJ222" s="10"/>
      <c r="YK222" s="10"/>
      <c r="YL222" s="10"/>
      <c r="YM222" s="10"/>
      <c r="YN222" s="10"/>
      <c r="YO222" s="10"/>
      <c r="YP222" s="10"/>
      <c r="YQ222" s="10"/>
      <c r="YR222" s="10"/>
      <c r="YS222" s="10"/>
      <c r="YT222" s="10"/>
      <c r="YU222" s="10"/>
      <c r="YV222" s="10"/>
      <c r="YW222" s="10"/>
      <c r="YX222" s="10"/>
      <c r="YY222" s="10"/>
      <c r="YZ222" s="10"/>
      <c r="ZA222" s="10"/>
      <c r="ZB222" s="10"/>
      <c r="ZC222" s="10"/>
      <c r="ZD222" s="10"/>
      <c r="ZE222" s="10"/>
      <c r="ZF222" s="10"/>
      <c r="ZG222" s="10"/>
      <c r="ZH222" s="10"/>
      <c r="ZI222" s="10"/>
      <c r="ZJ222" s="10"/>
      <c r="ZK222" s="10"/>
      <c r="ZL222" s="10"/>
      <c r="ZM222" s="10"/>
      <c r="ZN222" s="10"/>
      <c r="ZO222" s="10"/>
      <c r="ZP222" s="10"/>
      <c r="ZQ222" s="10"/>
      <c r="ZR222" s="10"/>
      <c r="ZS222" s="10"/>
      <c r="ZT222" s="10"/>
      <c r="ZU222" s="10"/>
      <c r="ZV222" s="10"/>
      <c r="ZW222" s="10"/>
      <c r="ZX222" s="10"/>
      <c r="ZY222" s="10"/>
      <c r="ZZ222" s="10"/>
      <c r="AAA222" s="10"/>
      <c r="AAB222" s="10"/>
      <c r="AAC222" s="10"/>
      <c r="AAD222" s="10"/>
      <c r="AAE222" s="10"/>
      <c r="AAF222" s="10"/>
      <c r="AAG222" s="10"/>
      <c r="AAH222" s="10"/>
      <c r="AAI222" s="10"/>
      <c r="AAJ222" s="10"/>
      <c r="AAK222" s="10"/>
      <c r="AAL222" s="10"/>
      <c r="AAM222" s="10"/>
      <c r="AAN222" s="10"/>
      <c r="AAO222" s="10"/>
      <c r="AAP222" s="10"/>
      <c r="AAQ222" s="10"/>
      <c r="AAR222" s="10"/>
      <c r="AAS222" s="10"/>
      <c r="AAT222" s="10"/>
      <c r="AAU222" s="10"/>
      <c r="AAV222" s="10"/>
      <c r="AAW222" s="10"/>
      <c r="AAX222" s="10"/>
      <c r="AAY222" s="10"/>
      <c r="AAZ222" s="10"/>
      <c r="ABA222" s="10"/>
      <c r="ABB222" s="10"/>
      <c r="ABC222" s="10"/>
      <c r="ABD222" s="10"/>
      <c r="ABE222" s="10"/>
      <c r="ABF222" s="10"/>
      <c r="ABG222" s="10"/>
      <c r="ABH222" s="10"/>
      <c r="ABI222" s="10"/>
      <c r="ABJ222" s="10"/>
      <c r="ABK222" s="10"/>
      <c r="ABL222" s="10"/>
      <c r="ABM222" s="10"/>
      <c r="ABN222" s="10"/>
      <c r="ABO222" s="10"/>
      <c r="ABP222" s="10"/>
      <c r="ABQ222" s="10"/>
      <c r="ABR222" s="10"/>
      <c r="ABS222" s="10"/>
      <c r="ABT222" s="10"/>
      <c r="ABU222" s="10"/>
      <c r="ABV222" s="10"/>
      <c r="ABW222" s="10"/>
      <c r="ABX222" s="10"/>
      <c r="ABY222" s="10"/>
      <c r="ABZ222" s="10"/>
      <c r="ACA222" s="10"/>
      <c r="ACB222" s="10"/>
      <c r="ACC222" s="10"/>
      <c r="ACD222" s="10"/>
      <c r="ACE222" s="10"/>
      <c r="ACF222" s="10"/>
      <c r="ACG222" s="10"/>
      <c r="ACH222" s="10"/>
      <c r="ACI222" s="10"/>
      <c r="ACJ222" s="10"/>
      <c r="ACK222" s="10"/>
      <c r="ACL222" s="10"/>
      <c r="ACM222" s="10"/>
      <c r="ACN222" s="10"/>
      <c r="ACO222" s="10"/>
      <c r="ACP222" s="10"/>
      <c r="ACQ222" s="10"/>
      <c r="ACR222" s="10"/>
      <c r="ACS222" s="10"/>
      <c r="ACT222" s="10"/>
      <c r="ACU222" s="10"/>
      <c r="ACV222" s="10"/>
      <c r="ACW222" s="10"/>
      <c r="ACX222" s="10"/>
      <c r="ACY222" s="10"/>
      <c r="ACZ222" s="10"/>
      <c r="ADA222" s="10"/>
      <c r="ADB222" s="10"/>
      <c r="ADC222" s="10"/>
      <c r="ADD222" s="10"/>
      <c r="ADE222" s="10"/>
      <c r="ADF222" s="10"/>
      <c r="ADG222" s="10"/>
      <c r="ADH222" s="10"/>
      <c r="ADI222" s="10"/>
      <c r="ADJ222" s="10"/>
      <c r="ADK222" s="10"/>
      <c r="ADL222" s="10"/>
      <c r="ADM222" s="10"/>
      <c r="ADN222" s="10"/>
      <c r="ADO222" s="10"/>
      <c r="ADP222" s="10"/>
      <c r="ADQ222" s="10"/>
      <c r="ADR222" s="10"/>
      <c r="ADS222" s="10"/>
      <c r="ADT222" s="10"/>
      <c r="ADU222" s="10"/>
      <c r="ADV222" s="10"/>
      <c r="ADW222" s="10"/>
      <c r="ADX222" s="10"/>
      <c r="ADY222" s="10"/>
      <c r="ADZ222" s="10"/>
      <c r="AEA222" s="10"/>
      <c r="AEB222" s="10"/>
      <c r="AEC222" s="10"/>
      <c r="AED222" s="10"/>
      <c r="AEE222" s="10"/>
      <c r="AEF222" s="10"/>
      <c r="AEG222" s="10"/>
      <c r="AEH222" s="10"/>
      <c r="AEI222" s="10"/>
      <c r="AEJ222" s="10"/>
      <c r="AEK222" s="10"/>
      <c r="AEL222" s="10"/>
      <c r="AEM222" s="10"/>
      <c r="AEN222" s="10"/>
      <c r="AEO222" s="10"/>
      <c r="AEP222" s="10"/>
      <c r="AEQ222" s="10"/>
      <c r="AER222" s="10"/>
      <c r="AES222" s="10"/>
      <c r="AET222" s="10"/>
      <c r="AEU222" s="10"/>
      <c r="AEV222" s="10"/>
      <c r="AEW222" s="10"/>
      <c r="AEX222" s="10"/>
      <c r="AEY222" s="10"/>
      <c r="AEZ222" s="10"/>
      <c r="AFA222" s="10"/>
      <c r="AFB222" s="10"/>
      <c r="AFC222" s="10"/>
      <c r="AFD222" s="10"/>
      <c r="AFE222" s="10"/>
      <c r="AFF222" s="10"/>
      <c r="AFG222" s="10"/>
      <c r="AFH222" s="10"/>
      <c r="AFI222" s="10"/>
      <c r="AFJ222" s="10"/>
      <c r="AFK222" s="10"/>
      <c r="AFL222" s="10"/>
      <c r="AFM222" s="10"/>
      <c r="AFN222" s="10"/>
      <c r="AFO222" s="10"/>
      <c r="AFP222" s="10"/>
      <c r="AFQ222" s="10"/>
      <c r="AFR222" s="10"/>
      <c r="AFS222" s="10"/>
      <c r="AFT222" s="10"/>
      <c r="AFU222" s="10"/>
      <c r="AFV222" s="10"/>
      <c r="AFW222" s="10"/>
      <c r="AFX222" s="10"/>
      <c r="AFY222" s="10"/>
      <c r="AFZ222" s="10"/>
      <c r="AGA222" s="10"/>
      <c r="AGB222" s="10"/>
      <c r="AGC222" s="10"/>
      <c r="AGD222" s="10"/>
      <c r="AGE222" s="10"/>
      <c r="AGF222" s="10"/>
      <c r="AGG222" s="10"/>
      <c r="AGH222" s="10"/>
      <c r="AGI222" s="10"/>
      <c r="AGJ222" s="10"/>
      <c r="AGK222" s="10"/>
      <c r="AGL222" s="10"/>
      <c r="AGM222" s="10"/>
      <c r="AGN222" s="10"/>
      <c r="AGO222" s="10"/>
      <c r="AGP222" s="10"/>
      <c r="AGQ222" s="10"/>
      <c r="AGR222" s="10"/>
      <c r="AGS222" s="10"/>
      <c r="AGT222" s="10"/>
      <c r="AGU222" s="10"/>
      <c r="AGV222" s="10"/>
      <c r="AGW222" s="10"/>
      <c r="AGX222" s="10"/>
      <c r="AGY222" s="10"/>
      <c r="AGZ222" s="10"/>
      <c r="AHA222" s="10"/>
      <c r="AHB222" s="10"/>
      <c r="AHC222" s="10"/>
      <c r="AHD222" s="10"/>
      <c r="AHE222" s="10"/>
      <c r="AHF222" s="10"/>
      <c r="AHG222" s="10"/>
      <c r="AHH222" s="10"/>
      <c r="AHI222" s="10"/>
      <c r="AHJ222" s="10"/>
      <c r="AHK222" s="10"/>
      <c r="AHL222" s="10"/>
      <c r="AHM222" s="10"/>
      <c r="AHN222" s="10"/>
      <c r="AHO222" s="10"/>
      <c r="AHP222" s="10"/>
      <c r="AHQ222" s="10"/>
      <c r="AHR222" s="10"/>
      <c r="AHS222" s="10"/>
      <c r="AHT222" s="10"/>
      <c r="AHU222" s="10"/>
      <c r="AHV222" s="10"/>
      <c r="AHW222" s="10"/>
      <c r="AHX222" s="10"/>
      <c r="AHY222" s="10"/>
      <c r="AHZ222" s="10"/>
      <c r="AIA222" s="10"/>
      <c r="AIB222" s="10"/>
      <c r="AIC222" s="10"/>
      <c r="AID222" s="10"/>
      <c r="AIE222" s="10"/>
      <c r="AIF222" s="10"/>
      <c r="AIG222" s="10"/>
      <c r="AIH222" s="10"/>
      <c r="AII222" s="10"/>
      <c r="AIJ222" s="10"/>
      <c r="AIK222" s="10"/>
      <c r="AIL222" s="10"/>
      <c r="AIM222" s="10"/>
      <c r="AIN222" s="10"/>
      <c r="AIO222" s="10"/>
      <c r="AIP222" s="10"/>
      <c r="AIQ222" s="10"/>
      <c r="AIR222" s="10"/>
      <c r="AIS222" s="10"/>
      <c r="AIT222" s="10"/>
      <c r="AIU222" s="10"/>
      <c r="AIV222" s="10"/>
      <c r="AIW222" s="10"/>
      <c r="AIX222" s="10"/>
      <c r="AIY222" s="10"/>
      <c r="AIZ222" s="10"/>
      <c r="AJA222" s="10"/>
      <c r="AJB222" s="10"/>
      <c r="AJC222" s="10"/>
      <c r="AJD222" s="10"/>
      <c r="AJE222" s="10"/>
      <c r="AJF222" s="10"/>
      <c r="AJG222" s="10"/>
      <c r="AJH222" s="10"/>
      <c r="AJI222" s="10"/>
      <c r="AJJ222" s="10"/>
      <c r="AJK222" s="10"/>
      <c r="AJL222" s="10"/>
      <c r="AJM222" s="10"/>
      <c r="AJN222" s="10"/>
      <c r="AJO222" s="10"/>
      <c r="AJP222" s="10"/>
      <c r="AJQ222" s="10"/>
      <c r="AJR222" s="10"/>
      <c r="AJS222" s="10"/>
      <c r="AJT222" s="10"/>
      <c r="AJU222" s="10"/>
      <c r="AJV222" s="10"/>
      <c r="AJW222" s="10"/>
      <c r="AJX222" s="10"/>
      <c r="AJY222" s="10"/>
      <c r="AJZ222" s="10"/>
      <c r="AKA222" s="10"/>
      <c r="AKB222" s="10"/>
      <c r="AKC222" s="10"/>
      <c r="AKD222" s="10"/>
      <c r="AKE222" s="10"/>
      <c r="AKF222" s="10"/>
      <c r="AKG222" s="10"/>
      <c r="AKH222" s="10"/>
      <c r="AKI222" s="10"/>
      <c r="AKJ222" s="10"/>
      <c r="AKK222" s="10"/>
      <c r="AKL222" s="10"/>
      <c r="AKM222" s="10"/>
      <c r="AKN222" s="10"/>
      <c r="AKO222" s="10"/>
      <c r="AKP222" s="10"/>
      <c r="AKQ222" s="10"/>
      <c r="AKR222" s="10"/>
      <c r="AKS222" s="10"/>
      <c r="AKT222" s="10"/>
      <c r="AKU222" s="10"/>
      <c r="AKV222" s="10"/>
      <c r="AKW222" s="10"/>
      <c r="AKX222" s="10"/>
      <c r="AKY222" s="10"/>
      <c r="AKZ222" s="10"/>
      <c r="ALA222" s="10"/>
      <c r="ALB222" s="10"/>
      <c r="ALC222" s="10"/>
      <c r="ALD222" s="10"/>
      <c r="ALE222" s="10"/>
      <c r="ALF222" s="10"/>
      <c r="ALG222" s="10"/>
      <c r="ALH222" s="10"/>
      <c r="ALI222" s="10"/>
      <c r="ALJ222" s="10"/>
      <c r="ALK222" s="10"/>
      <c r="ALL222" s="10"/>
      <c r="ALM222" s="10"/>
      <c r="ALN222" s="10"/>
      <c r="ALO222" s="10"/>
      <c r="ALP222" s="10"/>
      <c r="ALQ222" s="10"/>
      <c r="ALR222" s="10"/>
      <c r="ALS222" s="10"/>
      <c r="ALT222" s="10"/>
      <c r="ALU222" s="10"/>
      <c r="ALV222" s="10"/>
      <c r="ALW222" s="10"/>
      <c r="ALX222" s="10"/>
      <c r="ALY222" s="10"/>
      <c r="ALZ222" s="10"/>
      <c r="AMA222" s="10"/>
      <c r="AMB222" s="10"/>
      <c r="AMC222" s="10"/>
      <c r="AMD222" s="10"/>
      <c r="AME222" s="10"/>
      <c r="AMF222" s="10"/>
      <c r="AMG222" s="10"/>
      <c r="AMH222" s="10"/>
      <c r="AMI222" s="10"/>
      <c r="AMJ222" s="10"/>
      <c r="AMK222" s="10"/>
      <c r="AML222" s="10"/>
      <c r="AMM222" s="10"/>
      <c r="AMN222" s="10"/>
      <c r="AMO222" s="10"/>
      <c r="AMP222" s="10"/>
      <c r="AMQ222" s="10"/>
      <c r="AMR222" s="10"/>
      <c r="AMS222" s="10"/>
      <c r="AMT222" s="10"/>
      <c r="AMU222" s="10"/>
      <c r="AMV222" s="10"/>
      <c r="AMW222" s="10"/>
      <c r="AMX222" s="10"/>
      <c r="AMY222" s="10"/>
      <c r="AMZ222" s="10"/>
      <c r="ANA222" s="10"/>
      <c r="ANB222" s="10"/>
      <c r="ANC222" s="10"/>
      <c r="AND222" s="10"/>
      <c r="ANE222" s="10"/>
      <c r="ANF222" s="10"/>
      <c r="ANG222" s="10"/>
      <c r="ANH222" s="10"/>
      <c r="ANI222" s="10"/>
      <c r="ANJ222" s="10"/>
      <c r="ANK222" s="10"/>
      <c r="ANL222" s="10"/>
      <c r="ANM222" s="10"/>
      <c r="ANN222" s="10"/>
      <c r="ANO222" s="10"/>
      <c r="ANP222" s="10"/>
      <c r="ANQ222" s="10"/>
      <c r="ANR222" s="10"/>
      <c r="ANS222" s="10"/>
      <c r="ANT222" s="10"/>
      <c r="ANU222" s="10"/>
      <c r="ANV222" s="10"/>
      <c r="ANW222" s="10"/>
      <c r="ANX222" s="10"/>
      <c r="ANY222" s="10"/>
      <c r="ANZ222" s="10"/>
      <c r="AOA222" s="10"/>
      <c r="AOB222" s="10"/>
      <c r="AOC222" s="10"/>
      <c r="AOD222" s="10"/>
      <c r="AOE222" s="10"/>
      <c r="AOF222" s="10"/>
      <c r="AOG222" s="10"/>
      <c r="AOH222" s="10"/>
      <c r="AOI222" s="10"/>
      <c r="AOJ222" s="10"/>
      <c r="AOK222" s="10"/>
      <c r="AOL222" s="10"/>
      <c r="AOM222" s="10"/>
      <c r="AON222" s="10"/>
      <c r="AOO222" s="10"/>
      <c r="AOP222" s="10"/>
      <c r="AOQ222" s="10"/>
      <c r="AOR222" s="10"/>
      <c r="AOS222" s="10"/>
      <c r="AOT222" s="10"/>
      <c r="AOU222" s="10"/>
      <c r="AOV222" s="10"/>
      <c r="AOW222" s="10"/>
      <c r="AOX222" s="10"/>
      <c r="AOY222" s="10"/>
      <c r="AOZ222" s="10"/>
      <c r="APA222" s="10"/>
      <c r="APB222" s="10"/>
      <c r="APC222" s="10"/>
      <c r="APD222" s="10"/>
      <c r="APE222" s="10"/>
      <c r="APF222" s="10"/>
      <c r="APG222" s="10"/>
      <c r="APH222" s="10"/>
      <c r="API222" s="10"/>
      <c r="APJ222" s="10"/>
      <c r="APK222" s="10"/>
      <c r="APL222" s="10"/>
      <c r="APM222" s="10"/>
      <c r="APN222" s="10"/>
      <c r="APO222" s="10"/>
      <c r="APP222" s="10"/>
      <c r="APQ222" s="10"/>
      <c r="APR222" s="10"/>
      <c r="APS222" s="10"/>
      <c r="APT222" s="10"/>
      <c r="APU222" s="10"/>
      <c r="APV222" s="10"/>
      <c r="APW222" s="10"/>
      <c r="APX222" s="10"/>
      <c r="APY222" s="10"/>
      <c r="APZ222" s="10"/>
      <c r="AQA222" s="10"/>
      <c r="AQB222" s="10"/>
      <c r="AQC222" s="10"/>
      <c r="AQD222" s="10"/>
      <c r="AQE222" s="10"/>
      <c r="AQF222" s="10"/>
      <c r="AQG222" s="10"/>
      <c r="AQH222" s="10"/>
      <c r="AQI222" s="10"/>
      <c r="AQJ222" s="10"/>
      <c r="AQK222" s="10"/>
      <c r="AQL222" s="10"/>
      <c r="AQM222" s="10"/>
      <c r="AQN222" s="10"/>
      <c r="AQO222" s="10"/>
      <c r="AQP222" s="10"/>
      <c r="AQQ222" s="10"/>
      <c r="AQR222" s="10"/>
      <c r="AQS222" s="10"/>
      <c r="AQT222" s="10"/>
      <c r="AQU222" s="10"/>
      <c r="AQV222" s="10"/>
      <c r="AQW222" s="10"/>
      <c r="AQX222" s="10"/>
      <c r="AQY222" s="10"/>
      <c r="AQZ222" s="10"/>
      <c r="ARA222" s="10"/>
      <c r="ARB222" s="10"/>
      <c r="ARC222" s="10"/>
      <c r="ARD222" s="10"/>
      <c r="ARE222" s="10"/>
      <c r="ARF222" s="10"/>
      <c r="ARG222" s="10"/>
      <c r="ARH222" s="10"/>
      <c r="ARI222" s="10"/>
      <c r="ARJ222" s="10"/>
      <c r="ARK222" s="10"/>
      <c r="ARL222" s="10"/>
      <c r="ARM222" s="10"/>
      <c r="ARN222" s="10"/>
      <c r="ARO222" s="10"/>
      <c r="ARP222" s="10"/>
      <c r="ARQ222" s="10"/>
      <c r="ARR222" s="10"/>
      <c r="ARS222" s="10"/>
      <c r="ART222" s="10"/>
      <c r="ARU222" s="10"/>
      <c r="ARV222" s="10"/>
      <c r="ARW222" s="10"/>
      <c r="ARX222" s="10"/>
      <c r="ARY222" s="10"/>
      <c r="ARZ222" s="10"/>
      <c r="ASA222" s="10"/>
      <c r="ASB222" s="10"/>
      <c r="ASC222" s="10"/>
      <c r="ASD222" s="10"/>
      <c r="ASE222" s="10"/>
      <c r="ASF222" s="10"/>
      <c r="ASG222" s="10"/>
      <c r="ASH222" s="10"/>
      <c r="ASI222" s="10"/>
      <c r="ASJ222" s="10"/>
      <c r="ASK222" s="10"/>
      <c r="ASL222" s="10"/>
      <c r="ASM222" s="10"/>
      <c r="ASN222" s="10"/>
      <c r="ASO222" s="10"/>
      <c r="ASP222" s="10"/>
      <c r="ASQ222" s="10"/>
      <c r="ASR222" s="10"/>
      <c r="ASS222" s="10"/>
      <c r="AST222" s="10"/>
      <c r="ASU222" s="10"/>
      <c r="ASV222" s="10"/>
      <c r="ASW222" s="10"/>
      <c r="ASX222" s="10"/>
      <c r="ASY222" s="10"/>
      <c r="ASZ222" s="10"/>
      <c r="ATA222" s="10"/>
      <c r="ATB222" s="10"/>
      <c r="ATC222" s="10"/>
      <c r="ATD222" s="10"/>
      <c r="ATE222" s="10"/>
      <c r="ATF222" s="10"/>
      <c r="ATG222" s="10"/>
      <c r="ATH222" s="10"/>
      <c r="ATI222" s="10"/>
      <c r="ATJ222" s="10"/>
      <c r="ATK222" s="10"/>
      <c r="ATL222" s="10"/>
      <c r="ATM222" s="10"/>
      <c r="ATN222" s="10"/>
      <c r="ATO222" s="10"/>
      <c r="ATP222" s="10"/>
      <c r="ATQ222" s="10"/>
      <c r="ATR222" s="10"/>
      <c r="ATS222" s="10"/>
      <c r="ATT222" s="10"/>
      <c r="ATU222" s="10"/>
      <c r="ATV222" s="10"/>
      <c r="ATW222" s="10"/>
      <c r="ATX222" s="10"/>
      <c r="ATY222" s="10"/>
      <c r="ATZ222" s="10"/>
      <c r="AUA222" s="10"/>
      <c r="AUB222" s="10"/>
      <c r="AUC222" s="10"/>
      <c r="AUD222" s="10"/>
      <c r="AUE222" s="10"/>
      <c r="AUF222" s="10"/>
      <c r="AUG222" s="10"/>
      <c r="AUH222" s="10"/>
      <c r="AUI222" s="10"/>
      <c r="AUJ222" s="10"/>
      <c r="AUK222" s="10"/>
      <c r="AUL222" s="10"/>
      <c r="AUM222" s="10"/>
      <c r="AUN222" s="10"/>
      <c r="AUO222" s="10"/>
      <c r="AUP222" s="10"/>
      <c r="AUQ222" s="10"/>
      <c r="AUR222" s="10"/>
      <c r="AUS222" s="10"/>
      <c r="AUT222" s="10"/>
      <c r="AUU222" s="10"/>
      <c r="AUV222" s="10"/>
      <c r="AUW222" s="10"/>
      <c r="AUX222" s="10"/>
      <c r="AUY222" s="10"/>
      <c r="AUZ222" s="10"/>
      <c r="AVA222" s="10"/>
      <c r="AVB222" s="10"/>
      <c r="AVC222" s="10"/>
      <c r="AVD222" s="10"/>
      <c r="AVE222" s="10"/>
      <c r="AVF222" s="10"/>
      <c r="AVG222" s="10"/>
      <c r="AVH222" s="10"/>
      <c r="AVI222" s="10"/>
      <c r="AVJ222" s="10"/>
      <c r="AVK222" s="10"/>
      <c r="AVL222" s="10"/>
      <c r="AVM222" s="10"/>
      <c r="AVN222" s="10"/>
      <c r="AVO222" s="10"/>
      <c r="AVP222" s="10"/>
      <c r="AVQ222" s="10"/>
      <c r="AVR222" s="10"/>
      <c r="AVS222" s="10"/>
      <c r="AVT222" s="10"/>
      <c r="AVU222" s="10"/>
      <c r="AVV222" s="10"/>
      <c r="AVW222" s="10"/>
      <c r="AVX222" s="10"/>
      <c r="AVY222" s="10"/>
      <c r="AVZ222" s="10"/>
      <c r="AWA222" s="10"/>
      <c r="AWB222" s="10"/>
      <c r="AWC222" s="10"/>
      <c r="AWD222" s="10"/>
      <c r="AWE222" s="10"/>
      <c r="AWF222" s="10"/>
      <c r="AWG222" s="10"/>
      <c r="AWH222" s="10"/>
      <c r="AWI222" s="10"/>
      <c r="AWJ222" s="10"/>
      <c r="AWK222" s="10"/>
      <c r="AWL222" s="10"/>
      <c r="AWM222" s="10"/>
      <c r="AWN222" s="10"/>
      <c r="AWO222" s="10"/>
      <c r="AWP222" s="10"/>
      <c r="AWQ222" s="10"/>
      <c r="AWR222" s="10"/>
      <c r="AWS222" s="10"/>
      <c r="AWT222" s="10"/>
      <c r="AWU222" s="10"/>
      <c r="AWV222" s="10"/>
      <c r="AWW222" s="10"/>
      <c r="AWX222" s="10"/>
      <c r="AWY222" s="10"/>
      <c r="AWZ222" s="10"/>
      <c r="AXA222" s="10"/>
      <c r="AXB222" s="10"/>
      <c r="AXC222" s="10"/>
      <c r="AXD222" s="10"/>
      <c r="AXE222" s="10"/>
      <c r="AXF222" s="10"/>
      <c r="AXG222" s="10"/>
      <c r="AXH222" s="10"/>
      <c r="AXI222" s="10"/>
      <c r="AXJ222" s="10"/>
      <c r="AXK222" s="10"/>
      <c r="AXL222" s="10"/>
      <c r="AXM222" s="10"/>
      <c r="AXN222" s="10"/>
      <c r="AXO222" s="10"/>
      <c r="AXP222" s="10"/>
      <c r="AXQ222" s="10"/>
      <c r="AXR222" s="10"/>
      <c r="AXS222" s="10"/>
      <c r="AXT222" s="10"/>
      <c r="AXU222" s="10"/>
      <c r="AXV222" s="10"/>
      <c r="AXW222" s="10"/>
      <c r="AXX222" s="10"/>
      <c r="AXY222" s="10"/>
      <c r="AXZ222" s="10"/>
      <c r="AYA222" s="10"/>
      <c r="AYB222" s="10"/>
      <c r="AYC222" s="10"/>
      <c r="AYD222" s="10"/>
      <c r="AYE222" s="10"/>
      <c r="AYF222" s="10"/>
      <c r="AYG222" s="10"/>
      <c r="AYH222" s="10"/>
      <c r="AYI222" s="10"/>
      <c r="AYJ222" s="10"/>
      <c r="AYK222" s="10"/>
      <c r="AYL222" s="10"/>
      <c r="AYM222" s="10"/>
      <c r="AYN222" s="10"/>
      <c r="AYO222" s="10"/>
      <c r="AYP222" s="10"/>
      <c r="AYQ222" s="10"/>
      <c r="AYR222" s="10"/>
      <c r="AYS222" s="10"/>
      <c r="AYT222" s="10"/>
      <c r="AYU222" s="10"/>
      <c r="AYV222" s="10"/>
      <c r="AYW222" s="10"/>
      <c r="AYX222" s="10"/>
      <c r="AYY222" s="10"/>
      <c r="AYZ222" s="10"/>
      <c r="AZA222" s="10"/>
      <c r="AZB222" s="10"/>
      <c r="AZC222" s="10"/>
      <c r="AZD222" s="10"/>
      <c r="AZE222" s="10"/>
      <c r="AZF222" s="10"/>
      <c r="AZG222" s="10"/>
      <c r="AZH222" s="10"/>
      <c r="AZI222" s="10"/>
      <c r="AZJ222" s="10"/>
      <c r="AZK222" s="10"/>
      <c r="AZL222" s="10"/>
      <c r="AZM222" s="10"/>
      <c r="AZN222" s="10"/>
      <c r="AZO222" s="10"/>
      <c r="AZP222" s="10"/>
      <c r="AZQ222" s="10"/>
      <c r="AZR222" s="10"/>
      <c r="AZS222" s="10"/>
      <c r="AZT222" s="10"/>
      <c r="AZU222" s="10"/>
      <c r="AZV222" s="10"/>
      <c r="AZW222" s="10"/>
      <c r="AZX222" s="10"/>
      <c r="AZY222" s="10"/>
      <c r="AZZ222" s="10"/>
      <c r="BAA222" s="10"/>
      <c r="BAB222" s="10"/>
      <c r="BAC222" s="10"/>
      <c r="BAD222" s="10"/>
      <c r="BAE222" s="10"/>
      <c r="BAF222" s="10"/>
      <c r="BAG222" s="10"/>
      <c r="BAH222" s="10"/>
      <c r="BAI222" s="10"/>
      <c r="BAJ222" s="10"/>
      <c r="BAK222" s="10"/>
      <c r="BAL222" s="10"/>
      <c r="BAM222" s="10"/>
      <c r="BAN222" s="10"/>
      <c r="BAO222" s="10"/>
      <c r="BAP222" s="10"/>
      <c r="BAQ222" s="10"/>
      <c r="BAR222" s="10"/>
      <c r="BAS222" s="10"/>
      <c r="BAT222" s="10"/>
      <c r="BAU222" s="10"/>
      <c r="BAV222" s="10"/>
      <c r="BAW222" s="10"/>
      <c r="BAX222" s="10"/>
      <c r="BAY222" s="10"/>
      <c r="BAZ222" s="10"/>
      <c r="BBA222" s="10"/>
      <c r="BBB222" s="10"/>
      <c r="BBC222" s="10"/>
      <c r="BBD222" s="10"/>
      <c r="BBE222" s="10"/>
      <c r="BBF222" s="10"/>
      <c r="BBG222" s="10"/>
      <c r="BBH222" s="10"/>
      <c r="BBI222" s="10"/>
      <c r="BBJ222" s="10"/>
      <c r="BBK222" s="10"/>
      <c r="BBL222" s="10"/>
      <c r="BBM222" s="10"/>
      <c r="BBN222" s="10"/>
      <c r="BBO222" s="10"/>
      <c r="BBP222" s="10"/>
      <c r="BBQ222" s="10"/>
      <c r="BBR222" s="10"/>
      <c r="BBS222" s="10"/>
      <c r="BBT222" s="10"/>
      <c r="BBU222" s="10"/>
      <c r="BBV222" s="10"/>
      <c r="BBW222" s="10"/>
      <c r="BBX222" s="10"/>
      <c r="BBY222" s="10"/>
      <c r="BBZ222" s="10"/>
      <c r="BCA222" s="10"/>
      <c r="BCB222" s="10"/>
      <c r="BCC222" s="10"/>
      <c r="BCD222" s="10"/>
      <c r="BCE222" s="10"/>
      <c r="BCF222" s="10"/>
      <c r="BCG222" s="10"/>
      <c r="BCH222" s="10"/>
      <c r="BCI222" s="10"/>
      <c r="BCJ222" s="10"/>
      <c r="BCK222" s="10"/>
      <c r="BCL222" s="10"/>
      <c r="BCM222" s="10"/>
      <c r="BCN222" s="10"/>
      <c r="BCO222" s="10"/>
      <c r="BCP222" s="10"/>
      <c r="BCQ222" s="10"/>
      <c r="BCR222" s="10"/>
      <c r="BCS222" s="10"/>
      <c r="BCT222" s="10"/>
      <c r="BCU222" s="10"/>
      <c r="BCV222" s="10"/>
      <c r="BCW222" s="10"/>
      <c r="BCX222" s="10"/>
      <c r="BCY222" s="10"/>
      <c r="BCZ222" s="10"/>
      <c r="BDA222" s="10"/>
      <c r="BDB222" s="10"/>
      <c r="BDC222" s="10"/>
      <c r="BDD222" s="10"/>
      <c r="BDE222" s="10"/>
      <c r="BDF222" s="10"/>
      <c r="BDG222" s="10"/>
      <c r="BDH222" s="10"/>
      <c r="BDI222" s="10"/>
      <c r="BDJ222" s="10"/>
      <c r="BDK222" s="10"/>
      <c r="BDL222" s="10"/>
      <c r="BDM222" s="10"/>
      <c r="BDN222" s="10"/>
      <c r="BDO222" s="10"/>
      <c r="BDP222" s="10"/>
      <c r="BDQ222" s="10"/>
      <c r="BDR222" s="10"/>
      <c r="BDS222" s="10"/>
      <c r="BDT222" s="10"/>
      <c r="BDU222" s="10"/>
      <c r="BDV222" s="10"/>
      <c r="BDW222" s="10"/>
      <c r="BDX222" s="10"/>
      <c r="BDY222" s="10"/>
      <c r="BDZ222" s="10"/>
      <c r="BEA222" s="10"/>
      <c r="BEB222" s="10"/>
      <c r="BEC222" s="10"/>
      <c r="BED222" s="10"/>
      <c r="BEE222" s="10"/>
      <c r="BEF222" s="10"/>
      <c r="BEG222" s="10"/>
      <c r="BEH222" s="10"/>
      <c r="BEI222" s="10"/>
      <c r="BEJ222" s="10"/>
      <c r="BEK222" s="10"/>
      <c r="BEL222" s="10"/>
      <c r="BEM222" s="10"/>
      <c r="BEN222" s="10"/>
      <c r="BEO222" s="10"/>
      <c r="BEP222" s="10"/>
      <c r="BEQ222" s="10"/>
      <c r="BER222" s="10"/>
      <c r="BES222" s="10"/>
      <c r="BET222" s="10"/>
      <c r="BEU222" s="10"/>
      <c r="BEV222" s="10"/>
      <c r="BEW222" s="10"/>
      <c r="BEX222" s="10"/>
      <c r="BEY222" s="10"/>
      <c r="BEZ222" s="10"/>
      <c r="BFA222" s="10"/>
      <c r="BFB222" s="10"/>
      <c r="BFC222" s="10"/>
      <c r="BFD222" s="10"/>
      <c r="BFE222" s="10"/>
      <c r="BFF222" s="10"/>
      <c r="BFG222" s="10"/>
      <c r="BFH222" s="10"/>
      <c r="BFI222" s="10"/>
      <c r="BFJ222" s="10"/>
      <c r="BFK222" s="10"/>
      <c r="BFL222" s="10"/>
      <c r="BFM222" s="10"/>
      <c r="BFN222" s="10"/>
      <c r="BFO222" s="10"/>
      <c r="BFP222" s="10"/>
      <c r="BFQ222" s="10"/>
      <c r="BFR222" s="10"/>
      <c r="BFS222" s="10"/>
      <c r="BFT222" s="10"/>
      <c r="BFU222" s="10"/>
      <c r="BFV222" s="10"/>
      <c r="BFW222" s="10"/>
      <c r="BFX222" s="10"/>
      <c r="BFY222" s="10"/>
      <c r="BFZ222" s="10"/>
      <c r="BGA222" s="10"/>
      <c r="BGB222" s="10"/>
      <c r="BGC222" s="10"/>
      <c r="BGD222" s="10"/>
      <c r="BGE222" s="10"/>
      <c r="BGF222" s="10"/>
      <c r="BGG222" s="10"/>
      <c r="BGH222" s="10"/>
      <c r="BGI222" s="10"/>
      <c r="BGJ222" s="10"/>
      <c r="BGK222" s="10"/>
      <c r="BGL222" s="10"/>
      <c r="BGM222" s="10"/>
      <c r="BGN222" s="10"/>
      <c r="BGO222" s="10"/>
      <c r="BGP222" s="10"/>
      <c r="BGQ222" s="10"/>
      <c r="BGR222" s="10"/>
      <c r="BGS222" s="10"/>
      <c r="BGT222" s="10"/>
      <c r="BGU222" s="10"/>
      <c r="BGV222" s="10"/>
      <c r="BGW222" s="10"/>
      <c r="BGX222" s="10"/>
      <c r="BGY222" s="10"/>
      <c r="BGZ222" s="10"/>
      <c r="BHA222" s="10"/>
      <c r="BHB222" s="10"/>
      <c r="BHC222" s="10"/>
      <c r="BHD222" s="10"/>
      <c r="BHE222" s="10"/>
      <c r="BHF222" s="10"/>
      <c r="BHG222" s="10"/>
      <c r="BHH222" s="10"/>
      <c r="BHI222" s="10"/>
      <c r="BHJ222" s="10"/>
      <c r="BHK222" s="10"/>
      <c r="BHL222" s="10"/>
      <c r="BHM222" s="10"/>
      <c r="BHN222" s="10"/>
      <c r="BHO222" s="10"/>
      <c r="BHP222" s="10"/>
      <c r="BHQ222" s="10"/>
      <c r="BHR222" s="10"/>
      <c r="BHS222" s="10"/>
      <c r="BHT222" s="10"/>
      <c r="BHU222" s="10"/>
      <c r="BHV222" s="10"/>
      <c r="BHW222" s="10"/>
      <c r="BHX222" s="10"/>
      <c r="BHY222" s="10"/>
      <c r="BHZ222" s="10"/>
      <c r="BIA222" s="10"/>
      <c r="BIB222" s="10"/>
      <c r="BIC222" s="10"/>
    </row>
    <row r="223" spans="1:1589" s="11" customFormat="1" ht="45.75" customHeight="1">
      <c r="A223" s="227" t="s">
        <v>139</v>
      </c>
      <c r="B223" s="50"/>
      <c r="C223" s="314"/>
      <c r="D223" s="314"/>
      <c r="E223" s="197">
        <v>42736</v>
      </c>
      <c r="F223" s="197">
        <v>43100</v>
      </c>
      <c r="G223" s="93" t="s">
        <v>220</v>
      </c>
      <c r="H223" s="115"/>
      <c r="I223" s="115"/>
      <c r="J223" s="121">
        <v>43466035.609999999</v>
      </c>
      <c r="K223" s="104"/>
      <c r="L223" s="115"/>
      <c r="M223" s="104"/>
      <c r="N223" s="121">
        <v>43380764.310000002</v>
      </c>
      <c r="O223" s="115"/>
      <c r="P223" s="115"/>
      <c r="Q223" s="115"/>
      <c r="R223" s="121">
        <v>43380764.310000002</v>
      </c>
      <c r="S223" s="115"/>
      <c r="T223" s="147"/>
      <c r="U223" s="187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  <c r="IW223" s="10"/>
      <c r="IX223" s="10"/>
      <c r="IY223" s="10"/>
      <c r="IZ223" s="10"/>
      <c r="JA223" s="10"/>
      <c r="JB223" s="10"/>
      <c r="JC223" s="10"/>
      <c r="JD223" s="10"/>
      <c r="JE223" s="10"/>
      <c r="JF223" s="10"/>
      <c r="JG223" s="10"/>
      <c r="JH223" s="10"/>
      <c r="JI223" s="10"/>
      <c r="JJ223" s="10"/>
      <c r="JK223" s="10"/>
      <c r="JL223" s="10"/>
      <c r="JM223" s="10"/>
      <c r="JN223" s="10"/>
      <c r="JO223" s="10"/>
      <c r="JP223" s="10"/>
      <c r="JQ223" s="10"/>
      <c r="JR223" s="10"/>
      <c r="JS223" s="10"/>
      <c r="JT223" s="10"/>
      <c r="JU223" s="10"/>
      <c r="JV223" s="10"/>
      <c r="JW223" s="10"/>
      <c r="JX223" s="10"/>
      <c r="JY223" s="10"/>
      <c r="JZ223" s="10"/>
      <c r="KA223" s="10"/>
      <c r="KB223" s="10"/>
      <c r="KC223" s="10"/>
      <c r="KD223" s="10"/>
      <c r="KE223" s="10"/>
      <c r="KF223" s="10"/>
      <c r="KG223" s="10"/>
      <c r="KH223" s="10"/>
      <c r="KI223" s="10"/>
      <c r="KJ223" s="10"/>
      <c r="KK223" s="10"/>
      <c r="KL223" s="10"/>
      <c r="KM223" s="10"/>
      <c r="KN223" s="10"/>
      <c r="KO223" s="10"/>
      <c r="KP223" s="10"/>
      <c r="KQ223" s="10"/>
      <c r="KR223" s="10"/>
      <c r="KS223" s="10"/>
      <c r="KT223" s="10"/>
      <c r="KU223" s="10"/>
      <c r="KV223" s="10"/>
      <c r="KW223" s="10"/>
      <c r="KX223" s="10"/>
      <c r="KY223" s="10"/>
      <c r="KZ223" s="10"/>
      <c r="LA223" s="10"/>
      <c r="LB223" s="10"/>
      <c r="LC223" s="10"/>
      <c r="LD223" s="10"/>
      <c r="LE223" s="10"/>
      <c r="LF223" s="10"/>
      <c r="LG223" s="10"/>
      <c r="LH223" s="10"/>
      <c r="LI223" s="10"/>
      <c r="LJ223" s="10"/>
      <c r="LK223" s="10"/>
      <c r="LL223" s="10"/>
      <c r="LM223" s="10"/>
      <c r="LN223" s="10"/>
      <c r="LO223" s="10"/>
      <c r="LP223" s="10"/>
      <c r="LQ223" s="10"/>
      <c r="LR223" s="10"/>
      <c r="LS223" s="10"/>
      <c r="LT223" s="10"/>
      <c r="LU223" s="10"/>
      <c r="LV223" s="10"/>
      <c r="LW223" s="10"/>
      <c r="LX223" s="10"/>
      <c r="LY223" s="10"/>
      <c r="LZ223" s="10"/>
      <c r="MA223" s="10"/>
      <c r="MB223" s="10"/>
      <c r="MC223" s="10"/>
      <c r="MD223" s="10"/>
      <c r="ME223" s="10"/>
      <c r="MF223" s="10"/>
      <c r="MG223" s="10"/>
      <c r="MH223" s="10"/>
      <c r="MI223" s="10"/>
      <c r="MJ223" s="10"/>
      <c r="MK223" s="10"/>
      <c r="ML223" s="10"/>
      <c r="MM223" s="10"/>
      <c r="MN223" s="10"/>
      <c r="MO223" s="10"/>
      <c r="MP223" s="10"/>
      <c r="MQ223" s="10"/>
      <c r="MR223" s="10"/>
      <c r="MS223" s="10"/>
      <c r="MT223" s="10"/>
      <c r="MU223" s="10"/>
      <c r="MV223" s="10"/>
      <c r="MW223" s="10"/>
      <c r="MX223" s="10"/>
      <c r="MY223" s="10"/>
      <c r="MZ223" s="10"/>
      <c r="NA223" s="10"/>
      <c r="NB223" s="10"/>
      <c r="NC223" s="10"/>
      <c r="ND223" s="10"/>
      <c r="NE223" s="10"/>
      <c r="NF223" s="10"/>
      <c r="NG223" s="10"/>
      <c r="NH223" s="10"/>
      <c r="NI223" s="10"/>
      <c r="NJ223" s="10"/>
      <c r="NK223" s="10"/>
      <c r="NL223" s="10"/>
      <c r="NM223" s="10"/>
      <c r="NN223" s="10"/>
      <c r="NO223" s="10"/>
      <c r="NP223" s="10"/>
      <c r="NQ223" s="10"/>
      <c r="NR223" s="10"/>
      <c r="NS223" s="10"/>
      <c r="NT223" s="10"/>
      <c r="NU223" s="10"/>
      <c r="NV223" s="10"/>
      <c r="NW223" s="10"/>
      <c r="NX223" s="10"/>
      <c r="NY223" s="10"/>
      <c r="NZ223" s="10"/>
      <c r="OA223" s="10"/>
      <c r="OB223" s="10"/>
      <c r="OC223" s="10"/>
      <c r="OD223" s="10"/>
      <c r="OE223" s="10"/>
      <c r="OF223" s="10"/>
      <c r="OG223" s="10"/>
      <c r="OH223" s="10"/>
      <c r="OI223" s="10"/>
      <c r="OJ223" s="10"/>
      <c r="OK223" s="10"/>
      <c r="OL223" s="10"/>
      <c r="OM223" s="10"/>
      <c r="ON223" s="10"/>
      <c r="OO223" s="10"/>
      <c r="OP223" s="10"/>
      <c r="OQ223" s="10"/>
      <c r="OR223" s="10"/>
      <c r="OS223" s="10"/>
      <c r="OT223" s="10"/>
      <c r="OU223" s="10"/>
      <c r="OV223" s="10"/>
      <c r="OW223" s="10"/>
      <c r="OX223" s="10"/>
      <c r="OY223" s="10"/>
      <c r="OZ223" s="10"/>
      <c r="PA223" s="10"/>
      <c r="PB223" s="10"/>
      <c r="PC223" s="10"/>
      <c r="PD223" s="10"/>
      <c r="PE223" s="10"/>
      <c r="PF223" s="10"/>
      <c r="PG223" s="10"/>
      <c r="PH223" s="10"/>
      <c r="PI223" s="10"/>
      <c r="PJ223" s="10"/>
      <c r="PK223" s="10"/>
      <c r="PL223" s="10"/>
      <c r="PM223" s="10"/>
      <c r="PN223" s="10"/>
      <c r="PO223" s="10"/>
      <c r="PP223" s="10"/>
      <c r="PQ223" s="10"/>
      <c r="PR223" s="10"/>
      <c r="PS223" s="10"/>
      <c r="PT223" s="10"/>
      <c r="PU223" s="10"/>
      <c r="PV223" s="10"/>
      <c r="PW223" s="10"/>
      <c r="PX223" s="10"/>
      <c r="PY223" s="10"/>
      <c r="PZ223" s="10"/>
      <c r="QA223" s="10"/>
      <c r="QB223" s="10"/>
      <c r="QC223" s="10"/>
      <c r="QD223" s="10"/>
      <c r="QE223" s="10"/>
      <c r="QF223" s="10"/>
      <c r="QG223" s="10"/>
      <c r="QH223" s="10"/>
      <c r="QI223" s="10"/>
      <c r="QJ223" s="10"/>
      <c r="QK223" s="10"/>
      <c r="QL223" s="10"/>
      <c r="QM223" s="10"/>
      <c r="QN223" s="10"/>
      <c r="QO223" s="10"/>
      <c r="QP223" s="10"/>
      <c r="QQ223" s="10"/>
      <c r="QR223" s="10"/>
      <c r="QS223" s="10"/>
      <c r="QT223" s="10"/>
      <c r="QU223" s="10"/>
      <c r="QV223" s="10"/>
      <c r="QW223" s="10"/>
      <c r="QX223" s="10"/>
      <c r="QY223" s="10"/>
      <c r="QZ223" s="10"/>
      <c r="RA223" s="10"/>
      <c r="RB223" s="10"/>
      <c r="RC223" s="10"/>
      <c r="RD223" s="10"/>
      <c r="RE223" s="10"/>
      <c r="RF223" s="10"/>
      <c r="RG223" s="10"/>
      <c r="RH223" s="10"/>
      <c r="RI223" s="10"/>
      <c r="RJ223" s="10"/>
      <c r="RK223" s="10"/>
      <c r="RL223" s="10"/>
      <c r="RM223" s="10"/>
      <c r="RN223" s="10"/>
      <c r="RO223" s="10"/>
      <c r="RP223" s="10"/>
      <c r="RQ223" s="10"/>
      <c r="RR223" s="10"/>
      <c r="RS223" s="10"/>
      <c r="RT223" s="10"/>
      <c r="RU223" s="10"/>
      <c r="RV223" s="10"/>
      <c r="RW223" s="10"/>
      <c r="RX223" s="10"/>
      <c r="RY223" s="10"/>
      <c r="RZ223" s="10"/>
      <c r="SA223" s="10"/>
      <c r="SB223" s="10"/>
      <c r="SC223" s="10"/>
      <c r="SD223" s="10"/>
      <c r="SE223" s="10"/>
      <c r="SF223" s="10"/>
      <c r="SG223" s="10"/>
      <c r="SH223" s="10"/>
      <c r="SI223" s="10"/>
      <c r="SJ223" s="10"/>
      <c r="SK223" s="10"/>
      <c r="SL223" s="10"/>
      <c r="SM223" s="10"/>
      <c r="SN223" s="10"/>
      <c r="SO223" s="10"/>
      <c r="SP223" s="10"/>
      <c r="SQ223" s="10"/>
      <c r="SR223" s="10"/>
      <c r="SS223" s="10"/>
      <c r="ST223" s="10"/>
      <c r="SU223" s="10"/>
      <c r="SV223" s="10"/>
      <c r="SW223" s="10"/>
      <c r="SX223" s="10"/>
      <c r="SY223" s="10"/>
      <c r="SZ223" s="10"/>
      <c r="TA223" s="10"/>
      <c r="TB223" s="10"/>
      <c r="TC223" s="10"/>
      <c r="TD223" s="10"/>
      <c r="TE223" s="10"/>
      <c r="TF223" s="10"/>
      <c r="TG223" s="10"/>
      <c r="TH223" s="10"/>
      <c r="TI223" s="10"/>
      <c r="TJ223" s="10"/>
      <c r="TK223" s="10"/>
      <c r="TL223" s="10"/>
      <c r="TM223" s="10"/>
      <c r="TN223" s="10"/>
      <c r="TO223" s="10"/>
      <c r="TP223" s="10"/>
      <c r="TQ223" s="10"/>
      <c r="TR223" s="10"/>
      <c r="TS223" s="10"/>
      <c r="TT223" s="10"/>
      <c r="TU223" s="10"/>
      <c r="TV223" s="10"/>
      <c r="TW223" s="10"/>
      <c r="TX223" s="10"/>
      <c r="TY223" s="10"/>
      <c r="TZ223" s="10"/>
      <c r="UA223" s="10"/>
      <c r="UB223" s="10"/>
      <c r="UC223" s="10"/>
      <c r="UD223" s="10"/>
      <c r="UE223" s="10"/>
      <c r="UF223" s="10"/>
      <c r="UG223" s="10"/>
      <c r="UH223" s="10"/>
      <c r="UI223" s="10"/>
      <c r="UJ223" s="10"/>
      <c r="UK223" s="10"/>
      <c r="UL223" s="10"/>
      <c r="UM223" s="10"/>
      <c r="UN223" s="10"/>
      <c r="UO223" s="10"/>
      <c r="UP223" s="10"/>
      <c r="UQ223" s="10"/>
      <c r="UR223" s="10"/>
      <c r="US223" s="10"/>
      <c r="UT223" s="10"/>
      <c r="UU223" s="10"/>
      <c r="UV223" s="10"/>
      <c r="UW223" s="10"/>
      <c r="UX223" s="10"/>
      <c r="UY223" s="10"/>
      <c r="UZ223" s="10"/>
      <c r="VA223" s="10"/>
      <c r="VB223" s="10"/>
      <c r="VC223" s="10"/>
      <c r="VD223" s="10"/>
      <c r="VE223" s="10"/>
      <c r="VF223" s="10"/>
      <c r="VG223" s="10"/>
      <c r="VH223" s="10"/>
      <c r="VI223" s="10"/>
      <c r="VJ223" s="10"/>
      <c r="VK223" s="10"/>
      <c r="VL223" s="10"/>
      <c r="VM223" s="10"/>
      <c r="VN223" s="10"/>
      <c r="VO223" s="10"/>
      <c r="VP223" s="10"/>
      <c r="VQ223" s="10"/>
      <c r="VR223" s="10"/>
      <c r="VS223" s="10"/>
      <c r="VT223" s="10"/>
      <c r="VU223" s="10"/>
      <c r="VV223" s="10"/>
      <c r="VW223" s="10"/>
      <c r="VX223" s="10"/>
      <c r="VY223" s="10"/>
      <c r="VZ223" s="10"/>
      <c r="WA223" s="10"/>
      <c r="WB223" s="10"/>
      <c r="WC223" s="10"/>
      <c r="WD223" s="10"/>
      <c r="WE223" s="10"/>
      <c r="WF223" s="10"/>
      <c r="WG223" s="10"/>
      <c r="WH223" s="10"/>
      <c r="WI223" s="10"/>
      <c r="WJ223" s="10"/>
      <c r="WK223" s="10"/>
      <c r="WL223" s="10"/>
      <c r="WM223" s="10"/>
      <c r="WN223" s="10"/>
      <c r="WO223" s="10"/>
      <c r="WP223" s="10"/>
      <c r="WQ223" s="10"/>
      <c r="WR223" s="10"/>
      <c r="WS223" s="10"/>
      <c r="WT223" s="10"/>
      <c r="WU223" s="10"/>
      <c r="WV223" s="10"/>
      <c r="WW223" s="10"/>
      <c r="WX223" s="10"/>
      <c r="WY223" s="10"/>
      <c r="WZ223" s="10"/>
      <c r="XA223" s="10"/>
      <c r="XB223" s="10"/>
      <c r="XC223" s="10"/>
      <c r="XD223" s="10"/>
      <c r="XE223" s="10"/>
      <c r="XF223" s="10"/>
      <c r="XG223" s="10"/>
      <c r="XH223" s="10"/>
      <c r="XI223" s="10"/>
      <c r="XJ223" s="10"/>
      <c r="XK223" s="10"/>
      <c r="XL223" s="10"/>
      <c r="XM223" s="10"/>
      <c r="XN223" s="10"/>
      <c r="XO223" s="10"/>
      <c r="XP223" s="10"/>
      <c r="XQ223" s="10"/>
      <c r="XR223" s="10"/>
      <c r="XS223" s="10"/>
      <c r="XT223" s="10"/>
      <c r="XU223" s="10"/>
      <c r="XV223" s="10"/>
      <c r="XW223" s="10"/>
      <c r="XX223" s="10"/>
      <c r="XY223" s="10"/>
      <c r="XZ223" s="10"/>
      <c r="YA223" s="10"/>
      <c r="YB223" s="10"/>
      <c r="YC223" s="10"/>
      <c r="YD223" s="10"/>
      <c r="YE223" s="10"/>
      <c r="YF223" s="10"/>
      <c r="YG223" s="10"/>
      <c r="YH223" s="10"/>
      <c r="YI223" s="10"/>
      <c r="YJ223" s="10"/>
      <c r="YK223" s="10"/>
      <c r="YL223" s="10"/>
      <c r="YM223" s="10"/>
      <c r="YN223" s="10"/>
      <c r="YO223" s="10"/>
      <c r="YP223" s="10"/>
      <c r="YQ223" s="10"/>
      <c r="YR223" s="10"/>
      <c r="YS223" s="10"/>
      <c r="YT223" s="10"/>
      <c r="YU223" s="10"/>
      <c r="YV223" s="10"/>
      <c r="YW223" s="10"/>
      <c r="YX223" s="10"/>
      <c r="YY223" s="10"/>
      <c r="YZ223" s="10"/>
      <c r="ZA223" s="10"/>
      <c r="ZB223" s="10"/>
      <c r="ZC223" s="10"/>
      <c r="ZD223" s="10"/>
      <c r="ZE223" s="10"/>
      <c r="ZF223" s="10"/>
      <c r="ZG223" s="10"/>
      <c r="ZH223" s="10"/>
      <c r="ZI223" s="10"/>
      <c r="ZJ223" s="10"/>
      <c r="ZK223" s="10"/>
      <c r="ZL223" s="10"/>
      <c r="ZM223" s="10"/>
      <c r="ZN223" s="10"/>
      <c r="ZO223" s="10"/>
      <c r="ZP223" s="10"/>
      <c r="ZQ223" s="10"/>
      <c r="ZR223" s="10"/>
      <c r="ZS223" s="10"/>
      <c r="ZT223" s="10"/>
      <c r="ZU223" s="10"/>
      <c r="ZV223" s="10"/>
      <c r="ZW223" s="10"/>
      <c r="ZX223" s="10"/>
      <c r="ZY223" s="10"/>
      <c r="ZZ223" s="10"/>
      <c r="AAA223" s="10"/>
      <c r="AAB223" s="10"/>
      <c r="AAC223" s="10"/>
      <c r="AAD223" s="10"/>
      <c r="AAE223" s="10"/>
      <c r="AAF223" s="10"/>
      <c r="AAG223" s="10"/>
      <c r="AAH223" s="10"/>
      <c r="AAI223" s="10"/>
      <c r="AAJ223" s="10"/>
      <c r="AAK223" s="10"/>
      <c r="AAL223" s="10"/>
      <c r="AAM223" s="10"/>
      <c r="AAN223" s="10"/>
      <c r="AAO223" s="10"/>
      <c r="AAP223" s="10"/>
      <c r="AAQ223" s="10"/>
      <c r="AAR223" s="10"/>
      <c r="AAS223" s="10"/>
      <c r="AAT223" s="10"/>
      <c r="AAU223" s="10"/>
      <c r="AAV223" s="10"/>
      <c r="AAW223" s="10"/>
      <c r="AAX223" s="10"/>
      <c r="AAY223" s="10"/>
      <c r="AAZ223" s="10"/>
      <c r="ABA223" s="10"/>
      <c r="ABB223" s="10"/>
      <c r="ABC223" s="10"/>
      <c r="ABD223" s="10"/>
      <c r="ABE223" s="10"/>
      <c r="ABF223" s="10"/>
      <c r="ABG223" s="10"/>
      <c r="ABH223" s="10"/>
      <c r="ABI223" s="10"/>
      <c r="ABJ223" s="10"/>
      <c r="ABK223" s="10"/>
      <c r="ABL223" s="10"/>
      <c r="ABM223" s="10"/>
      <c r="ABN223" s="10"/>
      <c r="ABO223" s="10"/>
      <c r="ABP223" s="10"/>
      <c r="ABQ223" s="10"/>
      <c r="ABR223" s="10"/>
      <c r="ABS223" s="10"/>
      <c r="ABT223" s="10"/>
      <c r="ABU223" s="10"/>
      <c r="ABV223" s="10"/>
      <c r="ABW223" s="10"/>
      <c r="ABX223" s="10"/>
      <c r="ABY223" s="10"/>
      <c r="ABZ223" s="10"/>
      <c r="ACA223" s="10"/>
      <c r="ACB223" s="10"/>
      <c r="ACC223" s="10"/>
      <c r="ACD223" s="10"/>
      <c r="ACE223" s="10"/>
      <c r="ACF223" s="10"/>
      <c r="ACG223" s="10"/>
      <c r="ACH223" s="10"/>
      <c r="ACI223" s="10"/>
      <c r="ACJ223" s="10"/>
      <c r="ACK223" s="10"/>
      <c r="ACL223" s="10"/>
      <c r="ACM223" s="10"/>
      <c r="ACN223" s="10"/>
      <c r="ACO223" s="10"/>
      <c r="ACP223" s="10"/>
      <c r="ACQ223" s="10"/>
      <c r="ACR223" s="10"/>
      <c r="ACS223" s="10"/>
      <c r="ACT223" s="10"/>
      <c r="ACU223" s="10"/>
      <c r="ACV223" s="10"/>
      <c r="ACW223" s="10"/>
      <c r="ACX223" s="10"/>
      <c r="ACY223" s="10"/>
      <c r="ACZ223" s="10"/>
      <c r="ADA223" s="10"/>
      <c r="ADB223" s="10"/>
      <c r="ADC223" s="10"/>
      <c r="ADD223" s="10"/>
      <c r="ADE223" s="10"/>
      <c r="ADF223" s="10"/>
      <c r="ADG223" s="10"/>
      <c r="ADH223" s="10"/>
      <c r="ADI223" s="10"/>
      <c r="ADJ223" s="10"/>
      <c r="ADK223" s="10"/>
      <c r="ADL223" s="10"/>
      <c r="ADM223" s="10"/>
      <c r="ADN223" s="10"/>
      <c r="ADO223" s="10"/>
      <c r="ADP223" s="10"/>
      <c r="ADQ223" s="10"/>
      <c r="ADR223" s="10"/>
      <c r="ADS223" s="10"/>
      <c r="ADT223" s="10"/>
      <c r="ADU223" s="10"/>
      <c r="ADV223" s="10"/>
      <c r="ADW223" s="10"/>
      <c r="ADX223" s="10"/>
      <c r="ADY223" s="10"/>
      <c r="ADZ223" s="10"/>
      <c r="AEA223" s="10"/>
      <c r="AEB223" s="10"/>
      <c r="AEC223" s="10"/>
      <c r="AED223" s="10"/>
      <c r="AEE223" s="10"/>
      <c r="AEF223" s="10"/>
      <c r="AEG223" s="10"/>
      <c r="AEH223" s="10"/>
      <c r="AEI223" s="10"/>
      <c r="AEJ223" s="10"/>
      <c r="AEK223" s="10"/>
      <c r="AEL223" s="10"/>
      <c r="AEM223" s="10"/>
      <c r="AEN223" s="10"/>
      <c r="AEO223" s="10"/>
      <c r="AEP223" s="10"/>
      <c r="AEQ223" s="10"/>
      <c r="AER223" s="10"/>
      <c r="AES223" s="10"/>
      <c r="AET223" s="10"/>
      <c r="AEU223" s="10"/>
      <c r="AEV223" s="10"/>
      <c r="AEW223" s="10"/>
      <c r="AEX223" s="10"/>
      <c r="AEY223" s="10"/>
      <c r="AEZ223" s="10"/>
      <c r="AFA223" s="10"/>
      <c r="AFB223" s="10"/>
      <c r="AFC223" s="10"/>
      <c r="AFD223" s="10"/>
      <c r="AFE223" s="10"/>
      <c r="AFF223" s="10"/>
      <c r="AFG223" s="10"/>
      <c r="AFH223" s="10"/>
      <c r="AFI223" s="10"/>
      <c r="AFJ223" s="10"/>
      <c r="AFK223" s="10"/>
      <c r="AFL223" s="10"/>
      <c r="AFM223" s="10"/>
      <c r="AFN223" s="10"/>
      <c r="AFO223" s="10"/>
      <c r="AFP223" s="10"/>
      <c r="AFQ223" s="10"/>
      <c r="AFR223" s="10"/>
      <c r="AFS223" s="10"/>
      <c r="AFT223" s="10"/>
      <c r="AFU223" s="10"/>
      <c r="AFV223" s="10"/>
      <c r="AFW223" s="10"/>
      <c r="AFX223" s="10"/>
      <c r="AFY223" s="10"/>
      <c r="AFZ223" s="10"/>
      <c r="AGA223" s="10"/>
      <c r="AGB223" s="10"/>
      <c r="AGC223" s="10"/>
      <c r="AGD223" s="10"/>
      <c r="AGE223" s="10"/>
      <c r="AGF223" s="10"/>
      <c r="AGG223" s="10"/>
      <c r="AGH223" s="10"/>
      <c r="AGI223" s="10"/>
      <c r="AGJ223" s="10"/>
      <c r="AGK223" s="10"/>
      <c r="AGL223" s="10"/>
      <c r="AGM223" s="10"/>
      <c r="AGN223" s="10"/>
      <c r="AGO223" s="10"/>
      <c r="AGP223" s="10"/>
      <c r="AGQ223" s="10"/>
      <c r="AGR223" s="10"/>
      <c r="AGS223" s="10"/>
      <c r="AGT223" s="10"/>
      <c r="AGU223" s="10"/>
      <c r="AGV223" s="10"/>
      <c r="AGW223" s="10"/>
      <c r="AGX223" s="10"/>
      <c r="AGY223" s="10"/>
      <c r="AGZ223" s="10"/>
      <c r="AHA223" s="10"/>
      <c r="AHB223" s="10"/>
      <c r="AHC223" s="10"/>
      <c r="AHD223" s="10"/>
      <c r="AHE223" s="10"/>
      <c r="AHF223" s="10"/>
      <c r="AHG223" s="10"/>
      <c r="AHH223" s="10"/>
      <c r="AHI223" s="10"/>
      <c r="AHJ223" s="10"/>
      <c r="AHK223" s="10"/>
      <c r="AHL223" s="10"/>
      <c r="AHM223" s="10"/>
      <c r="AHN223" s="10"/>
      <c r="AHO223" s="10"/>
      <c r="AHP223" s="10"/>
      <c r="AHQ223" s="10"/>
      <c r="AHR223" s="10"/>
      <c r="AHS223" s="10"/>
      <c r="AHT223" s="10"/>
      <c r="AHU223" s="10"/>
      <c r="AHV223" s="10"/>
      <c r="AHW223" s="10"/>
      <c r="AHX223" s="10"/>
      <c r="AHY223" s="10"/>
      <c r="AHZ223" s="10"/>
      <c r="AIA223" s="10"/>
      <c r="AIB223" s="10"/>
      <c r="AIC223" s="10"/>
      <c r="AID223" s="10"/>
      <c r="AIE223" s="10"/>
      <c r="AIF223" s="10"/>
      <c r="AIG223" s="10"/>
      <c r="AIH223" s="10"/>
      <c r="AII223" s="10"/>
      <c r="AIJ223" s="10"/>
      <c r="AIK223" s="10"/>
      <c r="AIL223" s="10"/>
      <c r="AIM223" s="10"/>
      <c r="AIN223" s="10"/>
      <c r="AIO223" s="10"/>
      <c r="AIP223" s="10"/>
      <c r="AIQ223" s="10"/>
      <c r="AIR223" s="10"/>
      <c r="AIS223" s="10"/>
      <c r="AIT223" s="10"/>
      <c r="AIU223" s="10"/>
      <c r="AIV223" s="10"/>
      <c r="AIW223" s="10"/>
      <c r="AIX223" s="10"/>
      <c r="AIY223" s="10"/>
      <c r="AIZ223" s="10"/>
      <c r="AJA223" s="10"/>
      <c r="AJB223" s="10"/>
      <c r="AJC223" s="10"/>
      <c r="AJD223" s="10"/>
      <c r="AJE223" s="10"/>
      <c r="AJF223" s="10"/>
      <c r="AJG223" s="10"/>
      <c r="AJH223" s="10"/>
      <c r="AJI223" s="10"/>
      <c r="AJJ223" s="10"/>
      <c r="AJK223" s="10"/>
      <c r="AJL223" s="10"/>
      <c r="AJM223" s="10"/>
      <c r="AJN223" s="10"/>
      <c r="AJO223" s="10"/>
      <c r="AJP223" s="10"/>
      <c r="AJQ223" s="10"/>
      <c r="AJR223" s="10"/>
      <c r="AJS223" s="10"/>
      <c r="AJT223" s="10"/>
      <c r="AJU223" s="10"/>
      <c r="AJV223" s="10"/>
      <c r="AJW223" s="10"/>
      <c r="AJX223" s="10"/>
      <c r="AJY223" s="10"/>
      <c r="AJZ223" s="10"/>
      <c r="AKA223" s="10"/>
      <c r="AKB223" s="10"/>
      <c r="AKC223" s="10"/>
      <c r="AKD223" s="10"/>
      <c r="AKE223" s="10"/>
      <c r="AKF223" s="10"/>
      <c r="AKG223" s="10"/>
      <c r="AKH223" s="10"/>
      <c r="AKI223" s="10"/>
      <c r="AKJ223" s="10"/>
      <c r="AKK223" s="10"/>
      <c r="AKL223" s="10"/>
      <c r="AKM223" s="10"/>
      <c r="AKN223" s="10"/>
      <c r="AKO223" s="10"/>
      <c r="AKP223" s="10"/>
      <c r="AKQ223" s="10"/>
      <c r="AKR223" s="10"/>
      <c r="AKS223" s="10"/>
      <c r="AKT223" s="10"/>
      <c r="AKU223" s="10"/>
      <c r="AKV223" s="10"/>
      <c r="AKW223" s="10"/>
      <c r="AKX223" s="10"/>
      <c r="AKY223" s="10"/>
      <c r="AKZ223" s="10"/>
      <c r="ALA223" s="10"/>
      <c r="ALB223" s="10"/>
      <c r="ALC223" s="10"/>
      <c r="ALD223" s="10"/>
      <c r="ALE223" s="10"/>
      <c r="ALF223" s="10"/>
      <c r="ALG223" s="10"/>
      <c r="ALH223" s="10"/>
      <c r="ALI223" s="10"/>
      <c r="ALJ223" s="10"/>
      <c r="ALK223" s="10"/>
      <c r="ALL223" s="10"/>
      <c r="ALM223" s="10"/>
      <c r="ALN223" s="10"/>
      <c r="ALO223" s="10"/>
      <c r="ALP223" s="10"/>
      <c r="ALQ223" s="10"/>
      <c r="ALR223" s="10"/>
      <c r="ALS223" s="10"/>
      <c r="ALT223" s="10"/>
      <c r="ALU223" s="10"/>
      <c r="ALV223" s="10"/>
      <c r="ALW223" s="10"/>
      <c r="ALX223" s="10"/>
      <c r="ALY223" s="10"/>
      <c r="ALZ223" s="10"/>
      <c r="AMA223" s="10"/>
      <c r="AMB223" s="10"/>
      <c r="AMC223" s="10"/>
      <c r="AMD223" s="10"/>
      <c r="AME223" s="10"/>
      <c r="AMF223" s="10"/>
      <c r="AMG223" s="10"/>
      <c r="AMH223" s="10"/>
      <c r="AMI223" s="10"/>
      <c r="AMJ223" s="10"/>
      <c r="AMK223" s="10"/>
      <c r="AML223" s="10"/>
      <c r="AMM223" s="10"/>
      <c r="AMN223" s="10"/>
      <c r="AMO223" s="10"/>
      <c r="AMP223" s="10"/>
      <c r="AMQ223" s="10"/>
      <c r="AMR223" s="10"/>
      <c r="AMS223" s="10"/>
      <c r="AMT223" s="10"/>
      <c r="AMU223" s="10"/>
      <c r="AMV223" s="10"/>
      <c r="AMW223" s="10"/>
      <c r="AMX223" s="10"/>
      <c r="AMY223" s="10"/>
      <c r="AMZ223" s="10"/>
      <c r="ANA223" s="10"/>
      <c r="ANB223" s="10"/>
      <c r="ANC223" s="10"/>
      <c r="AND223" s="10"/>
      <c r="ANE223" s="10"/>
      <c r="ANF223" s="10"/>
      <c r="ANG223" s="10"/>
      <c r="ANH223" s="10"/>
      <c r="ANI223" s="10"/>
      <c r="ANJ223" s="10"/>
      <c r="ANK223" s="10"/>
      <c r="ANL223" s="10"/>
      <c r="ANM223" s="10"/>
      <c r="ANN223" s="10"/>
      <c r="ANO223" s="10"/>
      <c r="ANP223" s="10"/>
      <c r="ANQ223" s="10"/>
      <c r="ANR223" s="10"/>
      <c r="ANS223" s="10"/>
      <c r="ANT223" s="10"/>
      <c r="ANU223" s="10"/>
      <c r="ANV223" s="10"/>
      <c r="ANW223" s="10"/>
      <c r="ANX223" s="10"/>
      <c r="ANY223" s="10"/>
      <c r="ANZ223" s="10"/>
      <c r="AOA223" s="10"/>
      <c r="AOB223" s="10"/>
      <c r="AOC223" s="10"/>
      <c r="AOD223" s="10"/>
      <c r="AOE223" s="10"/>
      <c r="AOF223" s="10"/>
      <c r="AOG223" s="10"/>
      <c r="AOH223" s="10"/>
      <c r="AOI223" s="10"/>
      <c r="AOJ223" s="10"/>
      <c r="AOK223" s="10"/>
      <c r="AOL223" s="10"/>
      <c r="AOM223" s="10"/>
      <c r="AON223" s="10"/>
      <c r="AOO223" s="10"/>
      <c r="AOP223" s="10"/>
      <c r="AOQ223" s="10"/>
      <c r="AOR223" s="10"/>
      <c r="AOS223" s="10"/>
      <c r="AOT223" s="10"/>
      <c r="AOU223" s="10"/>
      <c r="AOV223" s="10"/>
      <c r="AOW223" s="10"/>
      <c r="AOX223" s="10"/>
      <c r="AOY223" s="10"/>
      <c r="AOZ223" s="10"/>
      <c r="APA223" s="10"/>
      <c r="APB223" s="10"/>
      <c r="APC223" s="10"/>
      <c r="APD223" s="10"/>
      <c r="APE223" s="10"/>
      <c r="APF223" s="10"/>
      <c r="APG223" s="10"/>
      <c r="APH223" s="10"/>
      <c r="API223" s="10"/>
      <c r="APJ223" s="10"/>
      <c r="APK223" s="10"/>
      <c r="APL223" s="10"/>
      <c r="APM223" s="10"/>
      <c r="APN223" s="10"/>
      <c r="APO223" s="10"/>
      <c r="APP223" s="10"/>
      <c r="APQ223" s="10"/>
      <c r="APR223" s="10"/>
      <c r="APS223" s="10"/>
      <c r="APT223" s="10"/>
      <c r="APU223" s="10"/>
      <c r="APV223" s="10"/>
      <c r="APW223" s="10"/>
      <c r="APX223" s="10"/>
      <c r="APY223" s="10"/>
      <c r="APZ223" s="10"/>
      <c r="AQA223" s="10"/>
      <c r="AQB223" s="10"/>
      <c r="AQC223" s="10"/>
      <c r="AQD223" s="10"/>
      <c r="AQE223" s="10"/>
      <c r="AQF223" s="10"/>
      <c r="AQG223" s="10"/>
      <c r="AQH223" s="10"/>
      <c r="AQI223" s="10"/>
      <c r="AQJ223" s="10"/>
      <c r="AQK223" s="10"/>
      <c r="AQL223" s="10"/>
      <c r="AQM223" s="10"/>
      <c r="AQN223" s="10"/>
      <c r="AQO223" s="10"/>
      <c r="AQP223" s="10"/>
      <c r="AQQ223" s="10"/>
      <c r="AQR223" s="10"/>
      <c r="AQS223" s="10"/>
      <c r="AQT223" s="10"/>
      <c r="AQU223" s="10"/>
      <c r="AQV223" s="10"/>
      <c r="AQW223" s="10"/>
      <c r="AQX223" s="10"/>
      <c r="AQY223" s="10"/>
      <c r="AQZ223" s="10"/>
      <c r="ARA223" s="10"/>
      <c r="ARB223" s="10"/>
      <c r="ARC223" s="10"/>
      <c r="ARD223" s="10"/>
      <c r="ARE223" s="10"/>
      <c r="ARF223" s="10"/>
      <c r="ARG223" s="10"/>
      <c r="ARH223" s="10"/>
      <c r="ARI223" s="10"/>
      <c r="ARJ223" s="10"/>
      <c r="ARK223" s="10"/>
      <c r="ARL223" s="10"/>
      <c r="ARM223" s="10"/>
      <c r="ARN223" s="10"/>
      <c r="ARO223" s="10"/>
      <c r="ARP223" s="10"/>
      <c r="ARQ223" s="10"/>
      <c r="ARR223" s="10"/>
      <c r="ARS223" s="10"/>
      <c r="ART223" s="10"/>
      <c r="ARU223" s="10"/>
      <c r="ARV223" s="10"/>
      <c r="ARW223" s="10"/>
      <c r="ARX223" s="10"/>
      <c r="ARY223" s="10"/>
      <c r="ARZ223" s="10"/>
      <c r="ASA223" s="10"/>
      <c r="ASB223" s="10"/>
      <c r="ASC223" s="10"/>
      <c r="ASD223" s="10"/>
      <c r="ASE223" s="10"/>
      <c r="ASF223" s="10"/>
      <c r="ASG223" s="10"/>
      <c r="ASH223" s="10"/>
      <c r="ASI223" s="10"/>
      <c r="ASJ223" s="10"/>
      <c r="ASK223" s="10"/>
      <c r="ASL223" s="10"/>
      <c r="ASM223" s="10"/>
      <c r="ASN223" s="10"/>
      <c r="ASO223" s="10"/>
      <c r="ASP223" s="10"/>
      <c r="ASQ223" s="10"/>
      <c r="ASR223" s="10"/>
      <c r="ASS223" s="10"/>
      <c r="AST223" s="10"/>
      <c r="ASU223" s="10"/>
      <c r="ASV223" s="10"/>
      <c r="ASW223" s="10"/>
      <c r="ASX223" s="10"/>
      <c r="ASY223" s="10"/>
      <c r="ASZ223" s="10"/>
      <c r="ATA223" s="10"/>
      <c r="ATB223" s="10"/>
      <c r="ATC223" s="10"/>
      <c r="ATD223" s="10"/>
      <c r="ATE223" s="10"/>
      <c r="ATF223" s="10"/>
      <c r="ATG223" s="10"/>
      <c r="ATH223" s="10"/>
      <c r="ATI223" s="10"/>
      <c r="ATJ223" s="10"/>
      <c r="ATK223" s="10"/>
      <c r="ATL223" s="10"/>
      <c r="ATM223" s="10"/>
      <c r="ATN223" s="10"/>
      <c r="ATO223" s="10"/>
      <c r="ATP223" s="10"/>
      <c r="ATQ223" s="10"/>
      <c r="ATR223" s="10"/>
      <c r="ATS223" s="10"/>
      <c r="ATT223" s="10"/>
      <c r="ATU223" s="10"/>
      <c r="ATV223" s="10"/>
      <c r="ATW223" s="10"/>
      <c r="ATX223" s="10"/>
      <c r="ATY223" s="10"/>
      <c r="ATZ223" s="10"/>
      <c r="AUA223" s="10"/>
      <c r="AUB223" s="10"/>
      <c r="AUC223" s="10"/>
      <c r="AUD223" s="10"/>
      <c r="AUE223" s="10"/>
      <c r="AUF223" s="10"/>
      <c r="AUG223" s="10"/>
      <c r="AUH223" s="10"/>
      <c r="AUI223" s="10"/>
      <c r="AUJ223" s="10"/>
      <c r="AUK223" s="10"/>
      <c r="AUL223" s="10"/>
      <c r="AUM223" s="10"/>
      <c r="AUN223" s="10"/>
      <c r="AUO223" s="10"/>
      <c r="AUP223" s="10"/>
      <c r="AUQ223" s="10"/>
      <c r="AUR223" s="10"/>
      <c r="AUS223" s="10"/>
      <c r="AUT223" s="10"/>
      <c r="AUU223" s="10"/>
      <c r="AUV223" s="10"/>
      <c r="AUW223" s="10"/>
      <c r="AUX223" s="10"/>
      <c r="AUY223" s="10"/>
      <c r="AUZ223" s="10"/>
      <c r="AVA223" s="10"/>
      <c r="AVB223" s="10"/>
      <c r="AVC223" s="10"/>
      <c r="AVD223" s="10"/>
      <c r="AVE223" s="10"/>
      <c r="AVF223" s="10"/>
      <c r="AVG223" s="10"/>
      <c r="AVH223" s="10"/>
      <c r="AVI223" s="10"/>
      <c r="AVJ223" s="10"/>
      <c r="AVK223" s="10"/>
      <c r="AVL223" s="10"/>
      <c r="AVM223" s="10"/>
      <c r="AVN223" s="10"/>
      <c r="AVO223" s="10"/>
      <c r="AVP223" s="10"/>
      <c r="AVQ223" s="10"/>
      <c r="AVR223" s="10"/>
      <c r="AVS223" s="10"/>
      <c r="AVT223" s="10"/>
      <c r="AVU223" s="10"/>
      <c r="AVV223" s="10"/>
      <c r="AVW223" s="10"/>
      <c r="AVX223" s="10"/>
      <c r="AVY223" s="10"/>
      <c r="AVZ223" s="10"/>
      <c r="AWA223" s="10"/>
      <c r="AWB223" s="10"/>
      <c r="AWC223" s="10"/>
      <c r="AWD223" s="10"/>
      <c r="AWE223" s="10"/>
      <c r="AWF223" s="10"/>
      <c r="AWG223" s="10"/>
      <c r="AWH223" s="10"/>
      <c r="AWI223" s="10"/>
      <c r="AWJ223" s="10"/>
      <c r="AWK223" s="10"/>
      <c r="AWL223" s="10"/>
      <c r="AWM223" s="10"/>
      <c r="AWN223" s="10"/>
      <c r="AWO223" s="10"/>
      <c r="AWP223" s="10"/>
      <c r="AWQ223" s="10"/>
      <c r="AWR223" s="10"/>
      <c r="AWS223" s="10"/>
      <c r="AWT223" s="10"/>
      <c r="AWU223" s="10"/>
      <c r="AWV223" s="10"/>
      <c r="AWW223" s="10"/>
      <c r="AWX223" s="10"/>
      <c r="AWY223" s="10"/>
      <c r="AWZ223" s="10"/>
      <c r="AXA223" s="10"/>
      <c r="AXB223" s="10"/>
      <c r="AXC223" s="10"/>
      <c r="AXD223" s="10"/>
      <c r="AXE223" s="10"/>
      <c r="AXF223" s="10"/>
      <c r="AXG223" s="10"/>
      <c r="AXH223" s="10"/>
      <c r="AXI223" s="10"/>
      <c r="AXJ223" s="10"/>
      <c r="AXK223" s="10"/>
      <c r="AXL223" s="10"/>
      <c r="AXM223" s="10"/>
      <c r="AXN223" s="10"/>
      <c r="AXO223" s="10"/>
      <c r="AXP223" s="10"/>
      <c r="AXQ223" s="10"/>
      <c r="AXR223" s="10"/>
      <c r="AXS223" s="10"/>
      <c r="AXT223" s="10"/>
      <c r="AXU223" s="10"/>
      <c r="AXV223" s="10"/>
      <c r="AXW223" s="10"/>
      <c r="AXX223" s="10"/>
      <c r="AXY223" s="10"/>
      <c r="AXZ223" s="10"/>
      <c r="AYA223" s="10"/>
      <c r="AYB223" s="10"/>
      <c r="AYC223" s="10"/>
      <c r="AYD223" s="10"/>
      <c r="AYE223" s="10"/>
      <c r="AYF223" s="10"/>
      <c r="AYG223" s="10"/>
      <c r="AYH223" s="10"/>
      <c r="AYI223" s="10"/>
      <c r="AYJ223" s="10"/>
      <c r="AYK223" s="10"/>
      <c r="AYL223" s="10"/>
      <c r="AYM223" s="10"/>
      <c r="AYN223" s="10"/>
      <c r="AYO223" s="10"/>
      <c r="AYP223" s="10"/>
      <c r="AYQ223" s="10"/>
      <c r="AYR223" s="10"/>
      <c r="AYS223" s="10"/>
      <c r="AYT223" s="10"/>
      <c r="AYU223" s="10"/>
      <c r="AYV223" s="10"/>
      <c r="AYW223" s="10"/>
      <c r="AYX223" s="10"/>
      <c r="AYY223" s="10"/>
      <c r="AYZ223" s="10"/>
      <c r="AZA223" s="10"/>
      <c r="AZB223" s="10"/>
      <c r="AZC223" s="10"/>
      <c r="AZD223" s="10"/>
      <c r="AZE223" s="10"/>
      <c r="AZF223" s="10"/>
      <c r="AZG223" s="10"/>
      <c r="AZH223" s="10"/>
      <c r="AZI223" s="10"/>
      <c r="AZJ223" s="10"/>
      <c r="AZK223" s="10"/>
      <c r="AZL223" s="10"/>
      <c r="AZM223" s="10"/>
      <c r="AZN223" s="10"/>
      <c r="AZO223" s="10"/>
      <c r="AZP223" s="10"/>
      <c r="AZQ223" s="10"/>
      <c r="AZR223" s="10"/>
      <c r="AZS223" s="10"/>
      <c r="AZT223" s="10"/>
      <c r="AZU223" s="10"/>
      <c r="AZV223" s="10"/>
      <c r="AZW223" s="10"/>
      <c r="AZX223" s="10"/>
      <c r="AZY223" s="10"/>
      <c r="AZZ223" s="10"/>
      <c r="BAA223" s="10"/>
      <c r="BAB223" s="10"/>
      <c r="BAC223" s="10"/>
      <c r="BAD223" s="10"/>
      <c r="BAE223" s="10"/>
      <c r="BAF223" s="10"/>
      <c r="BAG223" s="10"/>
      <c r="BAH223" s="10"/>
      <c r="BAI223" s="10"/>
      <c r="BAJ223" s="10"/>
      <c r="BAK223" s="10"/>
      <c r="BAL223" s="10"/>
      <c r="BAM223" s="10"/>
      <c r="BAN223" s="10"/>
      <c r="BAO223" s="10"/>
      <c r="BAP223" s="10"/>
      <c r="BAQ223" s="10"/>
      <c r="BAR223" s="10"/>
      <c r="BAS223" s="10"/>
      <c r="BAT223" s="10"/>
      <c r="BAU223" s="10"/>
      <c r="BAV223" s="10"/>
      <c r="BAW223" s="10"/>
      <c r="BAX223" s="10"/>
      <c r="BAY223" s="10"/>
      <c r="BAZ223" s="10"/>
      <c r="BBA223" s="10"/>
      <c r="BBB223" s="10"/>
      <c r="BBC223" s="10"/>
      <c r="BBD223" s="10"/>
      <c r="BBE223" s="10"/>
      <c r="BBF223" s="10"/>
      <c r="BBG223" s="10"/>
      <c r="BBH223" s="10"/>
      <c r="BBI223" s="10"/>
      <c r="BBJ223" s="10"/>
      <c r="BBK223" s="10"/>
      <c r="BBL223" s="10"/>
      <c r="BBM223" s="10"/>
      <c r="BBN223" s="10"/>
      <c r="BBO223" s="10"/>
      <c r="BBP223" s="10"/>
      <c r="BBQ223" s="10"/>
      <c r="BBR223" s="10"/>
      <c r="BBS223" s="10"/>
      <c r="BBT223" s="10"/>
      <c r="BBU223" s="10"/>
      <c r="BBV223" s="10"/>
      <c r="BBW223" s="10"/>
      <c r="BBX223" s="10"/>
      <c r="BBY223" s="10"/>
      <c r="BBZ223" s="10"/>
      <c r="BCA223" s="10"/>
      <c r="BCB223" s="10"/>
      <c r="BCC223" s="10"/>
      <c r="BCD223" s="10"/>
      <c r="BCE223" s="10"/>
      <c r="BCF223" s="10"/>
      <c r="BCG223" s="10"/>
      <c r="BCH223" s="10"/>
      <c r="BCI223" s="10"/>
      <c r="BCJ223" s="10"/>
      <c r="BCK223" s="10"/>
      <c r="BCL223" s="10"/>
      <c r="BCM223" s="10"/>
      <c r="BCN223" s="10"/>
      <c r="BCO223" s="10"/>
      <c r="BCP223" s="10"/>
      <c r="BCQ223" s="10"/>
      <c r="BCR223" s="10"/>
      <c r="BCS223" s="10"/>
      <c r="BCT223" s="10"/>
      <c r="BCU223" s="10"/>
      <c r="BCV223" s="10"/>
      <c r="BCW223" s="10"/>
      <c r="BCX223" s="10"/>
      <c r="BCY223" s="10"/>
      <c r="BCZ223" s="10"/>
      <c r="BDA223" s="10"/>
      <c r="BDB223" s="10"/>
      <c r="BDC223" s="10"/>
      <c r="BDD223" s="10"/>
      <c r="BDE223" s="10"/>
      <c r="BDF223" s="10"/>
      <c r="BDG223" s="10"/>
      <c r="BDH223" s="10"/>
      <c r="BDI223" s="10"/>
      <c r="BDJ223" s="10"/>
      <c r="BDK223" s="10"/>
      <c r="BDL223" s="10"/>
      <c r="BDM223" s="10"/>
      <c r="BDN223" s="10"/>
      <c r="BDO223" s="10"/>
      <c r="BDP223" s="10"/>
      <c r="BDQ223" s="10"/>
      <c r="BDR223" s="10"/>
      <c r="BDS223" s="10"/>
      <c r="BDT223" s="10"/>
      <c r="BDU223" s="10"/>
      <c r="BDV223" s="10"/>
      <c r="BDW223" s="10"/>
      <c r="BDX223" s="10"/>
      <c r="BDY223" s="10"/>
      <c r="BDZ223" s="10"/>
      <c r="BEA223" s="10"/>
      <c r="BEB223" s="10"/>
      <c r="BEC223" s="10"/>
      <c r="BED223" s="10"/>
      <c r="BEE223" s="10"/>
      <c r="BEF223" s="10"/>
      <c r="BEG223" s="10"/>
      <c r="BEH223" s="10"/>
      <c r="BEI223" s="10"/>
      <c r="BEJ223" s="10"/>
      <c r="BEK223" s="10"/>
      <c r="BEL223" s="10"/>
      <c r="BEM223" s="10"/>
      <c r="BEN223" s="10"/>
      <c r="BEO223" s="10"/>
      <c r="BEP223" s="10"/>
      <c r="BEQ223" s="10"/>
      <c r="BER223" s="10"/>
      <c r="BES223" s="10"/>
      <c r="BET223" s="10"/>
      <c r="BEU223" s="10"/>
      <c r="BEV223" s="10"/>
      <c r="BEW223" s="10"/>
      <c r="BEX223" s="10"/>
      <c r="BEY223" s="10"/>
      <c r="BEZ223" s="10"/>
      <c r="BFA223" s="10"/>
      <c r="BFB223" s="10"/>
      <c r="BFC223" s="10"/>
      <c r="BFD223" s="10"/>
      <c r="BFE223" s="10"/>
      <c r="BFF223" s="10"/>
      <c r="BFG223" s="10"/>
      <c r="BFH223" s="10"/>
      <c r="BFI223" s="10"/>
      <c r="BFJ223" s="10"/>
      <c r="BFK223" s="10"/>
      <c r="BFL223" s="10"/>
      <c r="BFM223" s="10"/>
      <c r="BFN223" s="10"/>
      <c r="BFO223" s="10"/>
      <c r="BFP223" s="10"/>
      <c r="BFQ223" s="10"/>
      <c r="BFR223" s="10"/>
      <c r="BFS223" s="10"/>
      <c r="BFT223" s="10"/>
      <c r="BFU223" s="10"/>
      <c r="BFV223" s="10"/>
      <c r="BFW223" s="10"/>
      <c r="BFX223" s="10"/>
      <c r="BFY223" s="10"/>
      <c r="BFZ223" s="10"/>
      <c r="BGA223" s="10"/>
      <c r="BGB223" s="10"/>
      <c r="BGC223" s="10"/>
      <c r="BGD223" s="10"/>
      <c r="BGE223" s="10"/>
      <c r="BGF223" s="10"/>
      <c r="BGG223" s="10"/>
      <c r="BGH223" s="10"/>
      <c r="BGI223" s="10"/>
      <c r="BGJ223" s="10"/>
      <c r="BGK223" s="10"/>
      <c r="BGL223" s="10"/>
      <c r="BGM223" s="10"/>
      <c r="BGN223" s="10"/>
      <c r="BGO223" s="10"/>
      <c r="BGP223" s="10"/>
      <c r="BGQ223" s="10"/>
      <c r="BGR223" s="10"/>
      <c r="BGS223" s="10"/>
      <c r="BGT223" s="10"/>
      <c r="BGU223" s="10"/>
      <c r="BGV223" s="10"/>
      <c r="BGW223" s="10"/>
      <c r="BGX223" s="10"/>
      <c r="BGY223" s="10"/>
      <c r="BGZ223" s="10"/>
      <c r="BHA223" s="10"/>
      <c r="BHB223" s="10"/>
      <c r="BHC223" s="10"/>
      <c r="BHD223" s="10"/>
      <c r="BHE223" s="10"/>
      <c r="BHF223" s="10"/>
      <c r="BHG223" s="10"/>
      <c r="BHH223" s="10"/>
      <c r="BHI223" s="10"/>
      <c r="BHJ223" s="10"/>
      <c r="BHK223" s="10"/>
      <c r="BHL223" s="10"/>
      <c r="BHM223" s="10"/>
      <c r="BHN223" s="10"/>
      <c r="BHO223" s="10"/>
      <c r="BHP223" s="10"/>
      <c r="BHQ223" s="10"/>
      <c r="BHR223" s="10"/>
      <c r="BHS223" s="10"/>
      <c r="BHT223" s="10"/>
      <c r="BHU223" s="10"/>
      <c r="BHV223" s="10"/>
      <c r="BHW223" s="10"/>
      <c r="BHX223" s="10"/>
      <c r="BHY223" s="10"/>
      <c r="BHZ223" s="10"/>
      <c r="BIA223" s="10"/>
      <c r="BIB223" s="10"/>
      <c r="BIC223" s="10"/>
    </row>
    <row r="224" spans="1:1589" s="11" customFormat="1" ht="45.75" customHeight="1">
      <c r="A224" s="167" t="s">
        <v>139</v>
      </c>
      <c r="B224" s="50"/>
      <c r="C224" s="314"/>
      <c r="D224" s="314"/>
      <c r="E224" s="197">
        <v>43101</v>
      </c>
      <c r="F224" s="197">
        <v>43465</v>
      </c>
      <c r="G224" s="93" t="s">
        <v>115</v>
      </c>
      <c r="H224" s="115"/>
      <c r="I224" s="115"/>
      <c r="J224" s="121">
        <v>56524443</v>
      </c>
      <c r="K224" s="104"/>
      <c r="L224" s="115"/>
      <c r="M224" s="104"/>
      <c r="N224" s="121">
        <v>55910559.890000001</v>
      </c>
      <c r="O224" s="115"/>
      <c r="P224" s="115"/>
      <c r="Q224" s="115"/>
      <c r="R224" s="121">
        <v>55910559.890000001</v>
      </c>
      <c r="S224" s="115"/>
      <c r="T224" s="147"/>
      <c r="U224" s="187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  <c r="FJ224" s="24"/>
      <c r="FK224" s="24"/>
      <c r="FL224" s="24"/>
      <c r="FM224" s="24"/>
      <c r="FN224" s="24"/>
      <c r="FO224" s="24"/>
      <c r="FP224" s="24"/>
      <c r="FQ224" s="24"/>
      <c r="FR224" s="24"/>
      <c r="FS224" s="24"/>
      <c r="FT224" s="24"/>
      <c r="FU224" s="24"/>
      <c r="FV224" s="24"/>
      <c r="FW224" s="24"/>
      <c r="FX224" s="24"/>
      <c r="FY224" s="24"/>
      <c r="FZ224" s="24"/>
      <c r="GA224" s="24"/>
      <c r="GB224" s="24"/>
      <c r="GC224" s="24"/>
      <c r="GD224" s="24"/>
      <c r="GE224" s="24"/>
      <c r="GF224" s="24"/>
      <c r="GG224" s="24"/>
      <c r="GH224" s="24"/>
      <c r="GI224" s="24"/>
      <c r="GJ224" s="24"/>
      <c r="GK224" s="24"/>
      <c r="GL224" s="24"/>
      <c r="GM224" s="24"/>
      <c r="GN224" s="24"/>
      <c r="GO224" s="24"/>
      <c r="GP224" s="24"/>
      <c r="GQ224" s="24"/>
      <c r="GR224" s="24"/>
      <c r="GS224" s="24"/>
      <c r="GT224" s="24"/>
      <c r="GU224" s="24"/>
      <c r="GV224" s="24"/>
      <c r="GW224" s="24"/>
      <c r="GX224" s="24"/>
      <c r="GY224" s="24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  <c r="IW224" s="10"/>
      <c r="IX224" s="10"/>
      <c r="IY224" s="10"/>
      <c r="IZ224" s="10"/>
      <c r="JA224" s="10"/>
      <c r="JB224" s="10"/>
      <c r="JC224" s="10"/>
      <c r="JD224" s="10"/>
      <c r="JE224" s="10"/>
      <c r="JF224" s="10"/>
      <c r="JG224" s="10"/>
      <c r="JH224" s="10"/>
      <c r="JI224" s="10"/>
      <c r="JJ224" s="10"/>
      <c r="JK224" s="10"/>
      <c r="JL224" s="10"/>
      <c r="JM224" s="10"/>
      <c r="JN224" s="10"/>
      <c r="JO224" s="10"/>
      <c r="JP224" s="10"/>
      <c r="JQ224" s="10"/>
      <c r="JR224" s="10"/>
      <c r="JS224" s="10"/>
      <c r="JT224" s="10"/>
      <c r="JU224" s="10"/>
      <c r="JV224" s="10"/>
      <c r="JW224" s="10"/>
      <c r="JX224" s="10"/>
      <c r="JY224" s="10"/>
      <c r="JZ224" s="10"/>
      <c r="KA224" s="10"/>
      <c r="KB224" s="10"/>
      <c r="KC224" s="10"/>
      <c r="KD224" s="10"/>
      <c r="KE224" s="10"/>
      <c r="KF224" s="10"/>
      <c r="KG224" s="10"/>
      <c r="KH224" s="10"/>
      <c r="KI224" s="10"/>
      <c r="KJ224" s="10"/>
      <c r="KK224" s="10"/>
      <c r="KL224" s="10"/>
      <c r="KM224" s="10"/>
      <c r="KN224" s="10"/>
      <c r="KO224" s="10"/>
      <c r="KP224" s="10"/>
      <c r="KQ224" s="10"/>
      <c r="KR224" s="10"/>
      <c r="KS224" s="10"/>
      <c r="KT224" s="10"/>
      <c r="KU224" s="10"/>
      <c r="KV224" s="10"/>
      <c r="KW224" s="10"/>
      <c r="KX224" s="10"/>
      <c r="KY224" s="10"/>
      <c r="KZ224" s="10"/>
      <c r="LA224" s="10"/>
      <c r="LB224" s="10"/>
      <c r="LC224" s="10"/>
      <c r="LD224" s="10"/>
      <c r="LE224" s="10"/>
      <c r="LF224" s="10"/>
      <c r="LG224" s="10"/>
      <c r="LH224" s="10"/>
      <c r="LI224" s="10"/>
      <c r="LJ224" s="10"/>
      <c r="LK224" s="10"/>
      <c r="LL224" s="10"/>
      <c r="LM224" s="10"/>
      <c r="LN224" s="10"/>
      <c r="LO224" s="10"/>
      <c r="LP224" s="10"/>
      <c r="LQ224" s="10"/>
      <c r="LR224" s="10"/>
      <c r="LS224" s="10"/>
      <c r="LT224" s="10"/>
      <c r="LU224" s="10"/>
      <c r="LV224" s="10"/>
      <c r="LW224" s="10"/>
      <c r="LX224" s="10"/>
      <c r="LY224" s="10"/>
      <c r="LZ224" s="10"/>
      <c r="MA224" s="10"/>
      <c r="MB224" s="10"/>
      <c r="MC224" s="10"/>
      <c r="MD224" s="10"/>
      <c r="ME224" s="10"/>
      <c r="MF224" s="10"/>
      <c r="MG224" s="10"/>
      <c r="MH224" s="10"/>
      <c r="MI224" s="10"/>
      <c r="MJ224" s="10"/>
      <c r="MK224" s="10"/>
      <c r="ML224" s="10"/>
      <c r="MM224" s="10"/>
      <c r="MN224" s="10"/>
      <c r="MO224" s="10"/>
      <c r="MP224" s="10"/>
      <c r="MQ224" s="10"/>
      <c r="MR224" s="10"/>
      <c r="MS224" s="10"/>
      <c r="MT224" s="10"/>
      <c r="MU224" s="10"/>
      <c r="MV224" s="10"/>
      <c r="MW224" s="10"/>
      <c r="MX224" s="10"/>
      <c r="MY224" s="10"/>
      <c r="MZ224" s="10"/>
      <c r="NA224" s="10"/>
      <c r="NB224" s="10"/>
      <c r="NC224" s="10"/>
      <c r="ND224" s="10"/>
      <c r="NE224" s="10"/>
      <c r="NF224" s="10"/>
      <c r="NG224" s="10"/>
      <c r="NH224" s="10"/>
      <c r="NI224" s="10"/>
      <c r="NJ224" s="10"/>
      <c r="NK224" s="10"/>
      <c r="NL224" s="10"/>
      <c r="NM224" s="10"/>
      <c r="NN224" s="10"/>
      <c r="NO224" s="10"/>
      <c r="NP224" s="10"/>
      <c r="NQ224" s="10"/>
      <c r="NR224" s="10"/>
      <c r="NS224" s="10"/>
      <c r="NT224" s="10"/>
      <c r="NU224" s="10"/>
      <c r="NV224" s="10"/>
      <c r="NW224" s="10"/>
      <c r="NX224" s="10"/>
      <c r="NY224" s="10"/>
      <c r="NZ224" s="10"/>
      <c r="OA224" s="10"/>
      <c r="OB224" s="10"/>
      <c r="OC224" s="10"/>
      <c r="OD224" s="10"/>
      <c r="OE224" s="10"/>
      <c r="OF224" s="10"/>
      <c r="OG224" s="10"/>
      <c r="OH224" s="10"/>
      <c r="OI224" s="10"/>
      <c r="OJ224" s="10"/>
      <c r="OK224" s="10"/>
      <c r="OL224" s="10"/>
      <c r="OM224" s="10"/>
      <c r="ON224" s="10"/>
      <c r="OO224" s="10"/>
      <c r="OP224" s="10"/>
      <c r="OQ224" s="10"/>
      <c r="OR224" s="10"/>
      <c r="OS224" s="10"/>
      <c r="OT224" s="10"/>
      <c r="OU224" s="10"/>
      <c r="OV224" s="10"/>
      <c r="OW224" s="10"/>
      <c r="OX224" s="10"/>
      <c r="OY224" s="10"/>
      <c r="OZ224" s="10"/>
      <c r="PA224" s="10"/>
      <c r="PB224" s="10"/>
      <c r="PC224" s="10"/>
      <c r="PD224" s="10"/>
      <c r="PE224" s="10"/>
      <c r="PF224" s="10"/>
      <c r="PG224" s="10"/>
      <c r="PH224" s="10"/>
      <c r="PI224" s="10"/>
      <c r="PJ224" s="10"/>
      <c r="PK224" s="10"/>
      <c r="PL224" s="10"/>
      <c r="PM224" s="10"/>
      <c r="PN224" s="10"/>
      <c r="PO224" s="10"/>
      <c r="PP224" s="10"/>
      <c r="PQ224" s="10"/>
      <c r="PR224" s="10"/>
      <c r="PS224" s="10"/>
      <c r="PT224" s="10"/>
      <c r="PU224" s="10"/>
      <c r="PV224" s="10"/>
      <c r="PW224" s="10"/>
      <c r="PX224" s="10"/>
      <c r="PY224" s="10"/>
      <c r="PZ224" s="10"/>
      <c r="QA224" s="10"/>
      <c r="QB224" s="10"/>
      <c r="QC224" s="10"/>
      <c r="QD224" s="10"/>
      <c r="QE224" s="10"/>
      <c r="QF224" s="10"/>
      <c r="QG224" s="10"/>
      <c r="QH224" s="10"/>
      <c r="QI224" s="10"/>
      <c r="QJ224" s="10"/>
      <c r="QK224" s="10"/>
      <c r="QL224" s="10"/>
      <c r="QM224" s="10"/>
      <c r="QN224" s="10"/>
      <c r="QO224" s="10"/>
      <c r="QP224" s="10"/>
      <c r="QQ224" s="10"/>
      <c r="QR224" s="10"/>
      <c r="QS224" s="10"/>
      <c r="QT224" s="10"/>
      <c r="QU224" s="10"/>
      <c r="QV224" s="10"/>
      <c r="QW224" s="10"/>
      <c r="QX224" s="10"/>
      <c r="QY224" s="10"/>
      <c r="QZ224" s="10"/>
      <c r="RA224" s="10"/>
      <c r="RB224" s="10"/>
      <c r="RC224" s="10"/>
      <c r="RD224" s="10"/>
      <c r="RE224" s="10"/>
      <c r="RF224" s="10"/>
      <c r="RG224" s="10"/>
      <c r="RH224" s="10"/>
      <c r="RI224" s="10"/>
      <c r="RJ224" s="10"/>
      <c r="RK224" s="10"/>
      <c r="RL224" s="10"/>
      <c r="RM224" s="10"/>
      <c r="RN224" s="10"/>
      <c r="RO224" s="10"/>
      <c r="RP224" s="10"/>
      <c r="RQ224" s="10"/>
      <c r="RR224" s="10"/>
      <c r="RS224" s="10"/>
      <c r="RT224" s="10"/>
      <c r="RU224" s="10"/>
      <c r="RV224" s="10"/>
      <c r="RW224" s="10"/>
      <c r="RX224" s="10"/>
      <c r="RY224" s="10"/>
      <c r="RZ224" s="10"/>
      <c r="SA224" s="10"/>
      <c r="SB224" s="10"/>
      <c r="SC224" s="10"/>
      <c r="SD224" s="10"/>
      <c r="SE224" s="10"/>
      <c r="SF224" s="10"/>
      <c r="SG224" s="10"/>
      <c r="SH224" s="10"/>
      <c r="SI224" s="10"/>
      <c r="SJ224" s="10"/>
      <c r="SK224" s="10"/>
      <c r="SL224" s="10"/>
      <c r="SM224" s="10"/>
      <c r="SN224" s="10"/>
      <c r="SO224" s="10"/>
      <c r="SP224" s="10"/>
      <c r="SQ224" s="10"/>
      <c r="SR224" s="10"/>
      <c r="SS224" s="10"/>
      <c r="ST224" s="10"/>
      <c r="SU224" s="10"/>
      <c r="SV224" s="10"/>
      <c r="SW224" s="10"/>
      <c r="SX224" s="10"/>
      <c r="SY224" s="10"/>
      <c r="SZ224" s="10"/>
      <c r="TA224" s="10"/>
      <c r="TB224" s="10"/>
      <c r="TC224" s="10"/>
      <c r="TD224" s="10"/>
      <c r="TE224" s="10"/>
      <c r="TF224" s="10"/>
      <c r="TG224" s="10"/>
      <c r="TH224" s="10"/>
      <c r="TI224" s="10"/>
      <c r="TJ224" s="10"/>
      <c r="TK224" s="10"/>
      <c r="TL224" s="10"/>
      <c r="TM224" s="10"/>
      <c r="TN224" s="10"/>
      <c r="TO224" s="10"/>
      <c r="TP224" s="10"/>
      <c r="TQ224" s="10"/>
      <c r="TR224" s="10"/>
      <c r="TS224" s="10"/>
      <c r="TT224" s="10"/>
      <c r="TU224" s="10"/>
      <c r="TV224" s="10"/>
      <c r="TW224" s="10"/>
      <c r="TX224" s="10"/>
      <c r="TY224" s="10"/>
      <c r="TZ224" s="10"/>
      <c r="UA224" s="10"/>
      <c r="UB224" s="10"/>
      <c r="UC224" s="10"/>
      <c r="UD224" s="10"/>
      <c r="UE224" s="10"/>
      <c r="UF224" s="10"/>
      <c r="UG224" s="10"/>
      <c r="UH224" s="10"/>
      <c r="UI224" s="10"/>
      <c r="UJ224" s="10"/>
      <c r="UK224" s="10"/>
      <c r="UL224" s="10"/>
      <c r="UM224" s="10"/>
      <c r="UN224" s="10"/>
      <c r="UO224" s="10"/>
      <c r="UP224" s="10"/>
      <c r="UQ224" s="10"/>
      <c r="UR224" s="10"/>
      <c r="US224" s="10"/>
      <c r="UT224" s="10"/>
      <c r="UU224" s="10"/>
      <c r="UV224" s="10"/>
      <c r="UW224" s="10"/>
      <c r="UX224" s="10"/>
      <c r="UY224" s="10"/>
      <c r="UZ224" s="10"/>
      <c r="VA224" s="10"/>
      <c r="VB224" s="10"/>
      <c r="VC224" s="10"/>
      <c r="VD224" s="10"/>
      <c r="VE224" s="10"/>
      <c r="VF224" s="10"/>
      <c r="VG224" s="10"/>
      <c r="VH224" s="10"/>
      <c r="VI224" s="10"/>
      <c r="VJ224" s="10"/>
      <c r="VK224" s="10"/>
      <c r="VL224" s="10"/>
      <c r="VM224" s="10"/>
      <c r="VN224" s="10"/>
      <c r="VO224" s="10"/>
      <c r="VP224" s="10"/>
      <c r="VQ224" s="10"/>
      <c r="VR224" s="10"/>
      <c r="VS224" s="10"/>
      <c r="VT224" s="10"/>
      <c r="VU224" s="10"/>
      <c r="VV224" s="10"/>
      <c r="VW224" s="10"/>
      <c r="VX224" s="10"/>
      <c r="VY224" s="10"/>
      <c r="VZ224" s="10"/>
      <c r="WA224" s="10"/>
      <c r="WB224" s="10"/>
      <c r="WC224" s="10"/>
      <c r="WD224" s="10"/>
      <c r="WE224" s="10"/>
      <c r="WF224" s="10"/>
      <c r="WG224" s="10"/>
      <c r="WH224" s="10"/>
      <c r="WI224" s="10"/>
      <c r="WJ224" s="10"/>
      <c r="WK224" s="10"/>
      <c r="WL224" s="10"/>
      <c r="WM224" s="10"/>
      <c r="WN224" s="10"/>
      <c r="WO224" s="10"/>
      <c r="WP224" s="10"/>
      <c r="WQ224" s="10"/>
      <c r="WR224" s="10"/>
      <c r="WS224" s="10"/>
      <c r="WT224" s="10"/>
      <c r="WU224" s="10"/>
      <c r="WV224" s="10"/>
      <c r="WW224" s="10"/>
      <c r="WX224" s="10"/>
      <c r="WY224" s="10"/>
      <c r="WZ224" s="10"/>
      <c r="XA224" s="10"/>
      <c r="XB224" s="10"/>
      <c r="XC224" s="10"/>
      <c r="XD224" s="10"/>
      <c r="XE224" s="10"/>
      <c r="XF224" s="10"/>
      <c r="XG224" s="10"/>
      <c r="XH224" s="10"/>
      <c r="XI224" s="10"/>
      <c r="XJ224" s="10"/>
      <c r="XK224" s="10"/>
      <c r="XL224" s="10"/>
      <c r="XM224" s="10"/>
      <c r="XN224" s="10"/>
      <c r="XO224" s="10"/>
      <c r="XP224" s="10"/>
      <c r="XQ224" s="10"/>
      <c r="XR224" s="10"/>
      <c r="XS224" s="10"/>
      <c r="XT224" s="10"/>
      <c r="XU224" s="10"/>
      <c r="XV224" s="10"/>
      <c r="XW224" s="10"/>
      <c r="XX224" s="10"/>
      <c r="XY224" s="10"/>
      <c r="XZ224" s="10"/>
      <c r="YA224" s="10"/>
      <c r="YB224" s="10"/>
      <c r="YC224" s="10"/>
      <c r="YD224" s="10"/>
      <c r="YE224" s="10"/>
      <c r="YF224" s="10"/>
      <c r="YG224" s="10"/>
      <c r="YH224" s="10"/>
      <c r="YI224" s="10"/>
      <c r="YJ224" s="10"/>
      <c r="YK224" s="10"/>
      <c r="YL224" s="10"/>
      <c r="YM224" s="10"/>
      <c r="YN224" s="10"/>
      <c r="YO224" s="10"/>
      <c r="YP224" s="10"/>
      <c r="YQ224" s="10"/>
      <c r="YR224" s="10"/>
      <c r="YS224" s="10"/>
      <c r="YT224" s="10"/>
      <c r="YU224" s="10"/>
      <c r="YV224" s="10"/>
      <c r="YW224" s="10"/>
      <c r="YX224" s="10"/>
      <c r="YY224" s="10"/>
      <c r="YZ224" s="10"/>
      <c r="ZA224" s="10"/>
      <c r="ZB224" s="10"/>
      <c r="ZC224" s="10"/>
      <c r="ZD224" s="10"/>
      <c r="ZE224" s="10"/>
      <c r="ZF224" s="10"/>
      <c r="ZG224" s="10"/>
      <c r="ZH224" s="10"/>
      <c r="ZI224" s="10"/>
      <c r="ZJ224" s="10"/>
      <c r="ZK224" s="10"/>
      <c r="ZL224" s="10"/>
      <c r="ZM224" s="10"/>
      <c r="ZN224" s="10"/>
      <c r="ZO224" s="10"/>
      <c r="ZP224" s="10"/>
      <c r="ZQ224" s="10"/>
      <c r="ZR224" s="10"/>
      <c r="ZS224" s="10"/>
      <c r="ZT224" s="10"/>
      <c r="ZU224" s="10"/>
      <c r="ZV224" s="10"/>
      <c r="ZW224" s="10"/>
      <c r="ZX224" s="10"/>
      <c r="ZY224" s="10"/>
      <c r="ZZ224" s="10"/>
      <c r="AAA224" s="10"/>
      <c r="AAB224" s="10"/>
      <c r="AAC224" s="10"/>
      <c r="AAD224" s="10"/>
      <c r="AAE224" s="10"/>
      <c r="AAF224" s="10"/>
      <c r="AAG224" s="10"/>
      <c r="AAH224" s="10"/>
      <c r="AAI224" s="10"/>
      <c r="AAJ224" s="10"/>
      <c r="AAK224" s="10"/>
      <c r="AAL224" s="10"/>
      <c r="AAM224" s="10"/>
      <c r="AAN224" s="10"/>
      <c r="AAO224" s="10"/>
      <c r="AAP224" s="10"/>
      <c r="AAQ224" s="10"/>
      <c r="AAR224" s="10"/>
      <c r="AAS224" s="10"/>
      <c r="AAT224" s="10"/>
      <c r="AAU224" s="10"/>
      <c r="AAV224" s="10"/>
      <c r="AAW224" s="10"/>
      <c r="AAX224" s="10"/>
      <c r="AAY224" s="10"/>
      <c r="AAZ224" s="10"/>
      <c r="ABA224" s="10"/>
      <c r="ABB224" s="10"/>
      <c r="ABC224" s="10"/>
      <c r="ABD224" s="10"/>
      <c r="ABE224" s="10"/>
      <c r="ABF224" s="10"/>
      <c r="ABG224" s="10"/>
      <c r="ABH224" s="10"/>
      <c r="ABI224" s="10"/>
      <c r="ABJ224" s="10"/>
      <c r="ABK224" s="10"/>
      <c r="ABL224" s="10"/>
      <c r="ABM224" s="10"/>
      <c r="ABN224" s="10"/>
      <c r="ABO224" s="10"/>
      <c r="ABP224" s="10"/>
      <c r="ABQ224" s="10"/>
      <c r="ABR224" s="10"/>
      <c r="ABS224" s="10"/>
      <c r="ABT224" s="10"/>
      <c r="ABU224" s="10"/>
      <c r="ABV224" s="10"/>
      <c r="ABW224" s="10"/>
      <c r="ABX224" s="10"/>
      <c r="ABY224" s="10"/>
      <c r="ABZ224" s="10"/>
      <c r="ACA224" s="10"/>
      <c r="ACB224" s="10"/>
      <c r="ACC224" s="10"/>
      <c r="ACD224" s="10"/>
      <c r="ACE224" s="10"/>
      <c r="ACF224" s="10"/>
      <c r="ACG224" s="10"/>
      <c r="ACH224" s="10"/>
      <c r="ACI224" s="10"/>
      <c r="ACJ224" s="10"/>
      <c r="ACK224" s="10"/>
      <c r="ACL224" s="10"/>
      <c r="ACM224" s="10"/>
      <c r="ACN224" s="10"/>
      <c r="ACO224" s="10"/>
      <c r="ACP224" s="10"/>
      <c r="ACQ224" s="10"/>
      <c r="ACR224" s="10"/>
      <c r="ACS224" s="10"/>
      <c r="ACT224" s="10"/>
      <c r="ACU224" s="10"/>
      <c r="ACV224" s="10"/>
      <c r="ACW224" s="10"/>
      <c r="ACX224" s="10"/>
      <c r="ACY224" s="10"/>
      <c r="ACZ224" s="10"/>
      <c r="ADA224" s="10"/>
      <c r="ADB224" s="10"/>
      <c r="ADC224" s="10"/>
      <c r="ADD224" s="10"/>
      <c r="ADE224" s="10"/>
      <c r="ADF224" s="10"/>
      <c r="ADG224" s="10"/>
      <c r="ADH224" s="10"/>
      <c r="ADI224" s="10"/>
      <c r="ADJ224" s="10"/>
      <c r="ADK224" s="10"/>
      <c r="ADL224" s="10"/>
      <c r="ADM224" s="10"/>
      <c r="ADN224" s="10"/>
      <c r="ADO224" s="10"/>
      <c r="ADP224" s="10"/>
      <c r="ADQ224" s="10"/>
      <c r="ADR224" s="10"/>
      <c r="ADS224" s="10"/>
      <c r="ADT224" s="10"/>
      <c r="ADU224" s="10"/>
      <c r="ADV224" s="10"/>
      <c r="ADW224" s="10"/>
      <c r="ADX224" s="10"/>
      <c r="ADY224" s="10"/>
      <c r="ADZ224" s="10"/>
      <c r="AEA224" s="10"/>
      <c r="AEB224" s="10"/>
      <c r="AEC224" s="10"/>
      <c r="AED224" s="10"/>
      <c r="AEE224" s="10"/>
      <c r="AEF224" s="10"/>
      <c r="AEG224" s="10"/>
      <c r="AEH224" s="10"/>
      <c r="AEI224" s="10"/>
      <c r="AEJ224" s="10"/>
      <c r="AEK224" s="10"/>
      <c r="AEL224" s="10"/>
      <c r="AEM224" s="10"/>
      <c r="AEN224" s="10"/>
      <c r="AEO224" s="10"/>
      <c r="AEP224" s="10"/>
      <c r="AEQ224" s="10"/>
      <c r="AER224" s="10"/>
      <c r="AES224" s="10"/>
      <c r="AET224" s="10"/>
      <c r="AEU224" s="10"/>
      <c r="AEV224" s="10"/>
      <c r="AEW224" s="10"/>
      <c r="AEX224" s="10"/>
      <c r="AEY224" s="10"/>
      <c r="AEZ224" s="10"/>
      <c r="AFA224" s="10"/>
      <c r="AFB224" s="10"/>
      <c r="AFC224" s="10"/>
      <c r="AFD224" s="10"/>
      <c r="AFE224" s="10"/>
      <c r="AFF224" s="10"/>
      <c r="AFG224" s="10"/>
      <c r="AFH224" s="10"/>
      <c r="AFI224" s="10"/>
      <c r="AFJ224" s="10"/>
      <c r="AFK224" s="10"/>
      <c r="AFL224" s="10"/>
      <c r="AFM224" s="10"/>
      <c r="AFN224" s="10"/>
      <c r="AFO224" s="10"/>
      <c r="AFP224" s="10"/>
      <c r="AFQ224" s="10"/>
      <c r="AFR224" s="10"/>
      <c r="AFS224" s="10"/>
      <c r="AFT224" s="10"/>
      <c r="AFU224" s="10"/>
      <c r="AFV224" s="10"/>
      <c r="AFW224" s="10"/>
      <c r="AFX224" s="10"/>
      <c r="AFY224" s="10"/>
      <c r="AFZ224" s="10"/>
      <c r="AGA224" s="10"/>
      <c r="AGB224" s="10"/>
      <c r="AGC224" s="10"/>
      <c r="AGD224" s="10"/>
      <c r="AGE224" s="10"/>
      <c r="AGF224" s="10"/>
      <c r="AGG224" s="10"/>
      <c r="AGH224" s="10"/>
      <c r="AGI224" s="10"/>
      <c r="AGJ224" s="10"/>
      <c r="AGK224" s="10"/>
      <c r="AGL224" s="10"/>
      <c r="AGM224" s="10"/>
      <c r="AGN224" s="10"/>
      <c r="AGO224" s="10"/>
      <c r="AGP224" s="10"/>
      <c r="AGQ224" s="10"/>
      <c r="AGR224" s="10"/>
      <c r="AGS224" s="10"/>
      <c r="AGT224" s="10"/>
      <c r="AGU224" s="10"/>
      <c r="AGV224" s="10"/>
      <c r="AGW224" s="10"/>
      <c r="AGX224" s="10"/>
      <c r="AGY224" s="10"/>
      <c r="AGZ224" s="10"/>
      <c r="AHA224" s="10"/>
      <c r="AHB224" s="10"/>
      <c r="AHC224" s="10"/>
      <c r="AHD224" s="10"/>
      <c r="AHE224" s="10"/>
      <c r="AHF224" s="10"/>
      <c r="AHG224" s="10"/>
      <c r="AHH224" s="10"/>
      <c r="AHI224" s="10"/>
      <c r="AHJ224" s="10"/>
      <c r="AHK224" s="10"/>
      <c r="AHL224" s="10"/>
      <c r="AHM224" s="10"/>
      <c r="AHN224" s="10"/>
      <c r="AHO224" s="10"/>
      <c r="AHP224" s="10"/>
      <c r="AHQ224" s="10"/>
      <c r="AHR224" s="10"/>
      <c r="AHS224" s="10"/>
      <c r="AHT224" s="10"/>
      <c r="AHU224" s="10"/>
      <c r="AHV224" s="10"/>
      <c r="AHW224" s="10"/>
      <c r="AHX224" s="10"/>
      <c r="AHY224" s="10"/>
      <c r="AHZ224" s="10"/>
      <c r="AIA224" s="10"/>
      <c r="AIB224" s="10"/>
      <c r="AIC224" s="10"/>
      <c r="AID224" s="10"/>
      <c r="AIE224" s="10"/>
      <c r="AIF224" s="10"/>
      <c r="AIG224" s="10"/>
      <c r="AIH224" s="10"/>
      <c r="AII224" s="10"/>
      <c r="AIJ224" s="10"/>
      <c r="AIK224" s="10"/>
      <c r="AIL224" s="10"/>
      <c r="AIM224" s="10"/>
      <c r="AIN224" s="10"/>
      <c r="AIO224" s="10"/>
      <c r="AIP224" s="10"/>
      <c r="AIQ224" s="10"/>
      <c r="AIR224" s="10"/>
      <c r="AIS224" s="10"/>
      <c r="AIT224" s="10"/>
      <c r="AIU224" s="10"/>
      <c r="AIV224" s="10"/>
      <c r="AIW224" s="10"/>
      <c r="AIX224" s="10"/>
      <c r="AIY224" s="10"/>
      <c r="AIZ224" s="10"/>
      <c r="AJA224" s="10"/>
      <c r="AJB224" s="10"/>
      <c r="AJC224" s="10"/>
      <c r="AJD224" s="10"/>
      <c r="AJE224" s="10"/>
      <c r="AJF224" s="10"/>
      <c r="AJG224" s="10"/>
      <c r="AJH224" s="10"/>
      <c r="AJI224" s="10"/>
      <c r="AJJ224" s="10"/>
      <c r="AJK224" s="10"/>
      <c r="AJL224" s="10"/>
      <c r="AJM224" s="10"/>
      <c r="AJN224" s="10"/>
      <c r="AJO224" s="10"/>
      <c r="AJP224" s="10"/>
      <c r="AJQ224" s="10"/>
      <c r="AJR224" s="10"/>
      <c r="AJS224" s="10"/>
      <c r="AJT224" s="10"/>
      <c r="AJU224" s="10"/>
      <c r="AJV224" s="10"/>
      <c r="AJW224" s="10"/>
      <c r="AJX224" s="10"/>
      <c r="AJY224" s="10"/>
      <c r="AJZ224" s="10"/>
      <c r="AKA224" s="10"/>
      <c r="AKB224" s="10"/>
      <c r="AKC224" s="10"/>
      <c r="AKD224" s="10"/>
      <c r="AKE224" s="10"/>
      <c r="AKF224" s="10"/>
      <c r="AKG224" s="10"/>
      <c r="AKH224" s="10"/>
      <c r="AKI224" s="10"/>
      <c r="AKJ224" s="10"/>
      <c r="AKK224" s="10"/>
      <c r="AKL224" s="10"/>
      <c r="AKM224" s="10"/>
      <c r="AKN224" s="10"/>
      <c r="AKO224" s="10"/>
      <c r="AKP224" s="10"/>
      <c r="AKQ224" s="10"/>
      <c r="AKR224" s="10"/>
      <c r="AKS224" s="10"/>
      <c r="AKT224" s="10"/>
      <c r="AKU224" s="10"/>
      <c r="AKV224" s="10"/>
      <c r="AKW224" s="10"/>
      <c r="AKX224" s="10"/>
      <c r="AKY224" s="10"/>
      <c r="AKZ224" s="10"/>
      <c r="ALA224" s="10"/>
      <c r="ALB224" s="10"/>
      <c r="ALC224" s="10"/>
      <c r="ALD224" s="10"/>
      <c r="ALE224" s="10"/>
      <c r="ALF224" s="10"/>
      <c r="ALG224" s="10"/>
      <c r="ALH224" s="10"/>
      <c r="ALI224" s="10"/>
      <c r="ALJ224" s="10"/>
      <c r="ALK224" s="10"/>
      <c r="ALL224" s="10"/>
      <c r="ALM224" s="10"/>
      <c r="ALN224" s="10"/>
      <c r="ALO224" s="10"/>
      <c r="ALP224" s="10"/>
      <c r="ALQ224" s="10"/>
      <c r="ALR224" s="10"/>
      <c r="ALS224" s="10"/>
      <c r="ALT224" s="10"/>
      <c r="ALU224" s="10"/>
      <c r="ALV224" s="10"/>
      <c r="ALW224" s="10"/>
      <c r="ALX224" s="10"/>
      <c r="ALY224" s="10"/>
      <c r="ALZ224" s="10"/>
      <c r="AMA224" s="10"/>
      <c r="AMB224" s="10"/>
      <c r="AMC224" s="10"/>
      <c r="AMD224" s="10"/>
      <c r="AME224" s="10"/>
      <c r="AMF224" s="10"/>
      <c r="AMG224" s="10"/>
      <c r="AMH224" s="10"/>
      <c r="AMI224" s="10"/>
      <c r="AMJ224" s="10"/>
      <c r="AMK224" s="10"/>
      <c r="AML224" s="10"/>
      <c r="AMM224" s="10"/>
      <c r="AMN224" s="10"/>
      <c r="AMO224" s="10"/>
      <c r="AMP224" s="10"/>
      <c r="AMQ224" s="10"/>
      <c r="AMR224" s="10"/>
      <c r="AMS224" s="10"/>
      <c r="AMT224" s="10"/>
      <c r="AMU224" s="10"/>
      <c r="AMV224" s="10"/>
      <c r="AMW224" s="10"/>
      <c r="AMX224" s="10"/>
      <c r="AMY224" s="10"/>
      <c r="AMZ224" s="10"/>
      <c r="ANA224" s="10"/>
      <c r="ANB224" s="10"/>
      <c r="ANC224" s="10"/>
      <c r="AND224" s="10"/>
      <c r="ANE224" s="10"/>
      <c r="ANF224" s="10"/>
      <c r="ANG224" s="10"/>
      <c r="ANH224" s="10"/>
      <c r="ANI224" s="10"/>
      <c r="ANJ224" s="10"/>
      <c r="ANK224" s="10"/>
      <c r="ANL224" s="10"/>
      <c r="ANM224" s="10"/>
      <c r="ANN224" s="10"/>
      <c r="ANO224" s="10"/>
      <c r="ANP224" s="10"/>
      <c r="ANQ224" s="10"/>
      <c r="ANR224" s="10"/>
      <c r="ANS224" s="10"/>
      <c r="ANT224" s="10"/>
      <c r="ANU224" s="10"/>
      <c r="ANV224" s="10"/>
      <c r="ANW224" s="10"/>
      <c r="ANX224" s="10"/>
      <c r="ANY224" s="10"/>
      <c r="ANZ224" s="10"/>
      <c r="AOA224" s="10"/>
      <c r="AOB224" s="10"/>
      <c r="AOC224" s="10"/>
      <c r="AOD224" s="10"/>
      <c r="AOE224" s="10"/>
      <c r="AOF224" s="10"/>
      <c r="AOG224" s="10"/>
      <c r="AOH224" s="10"/>
      <c r="AOI224" s="10"/>
      <c r="AOJ224" s="10"/>
      <c r="AOK224" s="10"/>
      <c r="AOL224" s="10"/>
      <c r="AOM224" s="10"/>
      <c r="AON224" s="10"/>
      <c r="AOO224" s="10"/>
      <c r="AOP224" s="10"/>
      <c r="AOQ224" s="10"/>
      <c r="AOR224" s="10"/>
      <c r="AOS224" s="10"/>
      <c r="AOT224" s="10"/>
      <c r="AOU224" s="10"/>
      <c r="AOV224" s="10"/>
      <c r="AOW224" s="10"/>
      <c r="AOX224" s="10"/>
      <c r="AOY224" s="10"/>
      <c r="AOZ224" s="10"/>
      <c r="APA224" s="10"/>
      <c r="APB224" s="10"/>
      <c r="APC224" s="10"/>
      <c r="APD224" s="10"/>
      <c r="APE224" s="10"/>
      <c r="APF224" s="10"/>
      <c r="APG224" s="10"/>
      <c r="APH224" s="10"/>
      <c r="API224" s="10"/>
      <c r="APJ224" s="10"/>
      <c r="APK224" s="10"/>
      <c r="APL224" s="10"/>
      <c r="APM224" s="10"/>
      <c r="APN224" s="10"/>
      <c r="APO224" s="10"/>
      <c r="APP224" s="10"/>
      <c r="APQ224" s="10"/>
      <c r="APR224" s="10"/>
      <c r="APS224" s="10"/>
      <c r="APT224" s="10"/>
      <c r="APU224" s="10"/>
      <c r="APV224" s="10"/>
      <c r="APW224" s="10"/>
      <c r="APX224" s="10"/>
      <c r="APY224" s="10"/>
      <c r="APZ224" s="10"/>
      <c r="AQA224" s="10"/>
      <c r="AQB224" s="10"/>
      <c r="AQC224" s="10"/>
      <c r="AQD224" s="10"/>
      <c r="AQE224" s="10"/>
      <c r="AQF224" s="10"/>
      <c r="AQG224" s="10"/>
      <c r="AQH224" s="10"/>
      <c r="AQI224" s="10"/>
      <c r="AQJ224" s="10"/>
      <c r="AQK224" s="10"/>
      <c r="AQL224" s="10"/>
      <c r="AQM224" s="10"/>
      <c r="AQN224" s="10"/>
      <c r="AQO224" s="10"/>
      <c r="AQP224" s="10"/>
      <c r="AQQ224" s="10"/>
      <c r="AQR224" s="10"/>
      <c r="AQS224" s="10"/>
      <c r="AQT224" s="10"/>
      <c r="AQU224" s="10"/>
      <c r="AQV224" s="10"/>
      <c r="AQW224" s="10"/>
      <c r="AQX224" s="10"/>
      <c r="AQY224" s="10"/>
      <c r="AQZ224" s="10"/>
      <c r="ARA224" s="10"/>
      <c r="ARB224" s="10"/>
      <c r="ARC224" s="10"/>
      <c r="ARD224" s="10"/>
      <c r="ARE224" s="10"/>
      <c r="ARF224" s="10"/>
      <c r="ARG224" s="10"/>
      <c r="ARH224" s="10"/>
      <c r="ARI224" s="10"/>
      <c r="ARJ224" s="10"/>
      <c r="ARK224" s="10"/>
      <c r="ARL224" s="10"/>
      <c r="ARM224" s="10"/>
      <c r="ARN224" s="10"/>
      <c r="ARO224" s="10"/>
      <c r="ARP224" s="10"/>
      <c r="ARQ224" s="10"/>
      <c r="ARR224" s="10"/>
      <c r="ARS224" s="10"/>
      <c r="ART224" s="10"/>
      <c r="ARU224" s="10"/>
      <c r="ARV224" s="10"/>
      <c r="ARW224" s="10"/>
      <c r="ARX224" s="10"/>
      <c r="ARY224" s="10"/>
      <c r="ARZ224" s="10"/>
      <c r="ASA224" s="10"/>
      <c r="ASB224" s="10"/>
      <c r="ASC224" s="10"/>
      <c r="ASD224" s="10"/>
      <c r="ASE224" s="10"/>
      <c r="ASF224" s="10"/>
      <c r="ASG224" s="10"/>
      <c r="ASH224" s="10"/>
      <c r="ASI224" s="10"/>
      <c r="ASJ224" s="10"/>
      <c r="ASK224" s="10"/>
      <c r="ASL224" s="10"/>
      <c r="ASM224" s="10"/>
      <c r="ASN224" s="10"/>
      <c r="ASO224" s="10"/>
      <c r="ASP224" s="10"/>
      <c r="ASQ224" s="10"/>
      <c r="ASR224" s="10"/>
      <c r="ASS224" s="10"/>
      <c r="AST224" s="10"/>
      <c r="ASU224" s="10"/>
      <c r="ASV224" s="10"/>
      <c r="ASW224" s="10"/>
      <c r="ASX224" s="10"/>
      <c r="ASY224" s="10"/>
      <c r="ASZ224" s="10"/>
      <c r="ATA224" s="10"/>
      <c r="ATB224" s="10"/>
      <c r="ATC224" s="10"/>
      <c r="ATD224" s="10"/>
      <c r="ATE224" s="10"/>
      <c r="ATF224" s="10"/>
      <c r="ATG224" s="10"/>
      <c r="ATH224" s="10"/>
      <c r="ATI224" s="10"/>
      <c r="ATJ224" s="10"/>
      <c r="ATK224" s="10"/>
      <c r="ATL224" s="10"/>
      <c r="ATM224" s="10"/>
      <c r="ATN224" s="10"/>
      <c r="ATO224" s="10"/>
      <c r="ATP224" s="10"/>
      <c r="ATQ224" s="10"/>
      <c r="ATR224" s="10"/>
      <c r="ATS224" s="10"/>
      <c r="ATT224" s="10"/>
      <c r="ATU224" s="10"/>
      <c r="ATV224" s="10"/>
      <c r="ATW224" s="10"/>
      <c r="ATX224" s="10"/>
      <c r="ATY224" s="10"/>
      <c r="ATZ224" s="10"/>
      <c r="AUA224" s="10"/>
      <c r="AUB224" s="10"/>
      <c r="AUC224" s="10"/>
      <c r="AUD224" s="10"/>
      <c r="AUE224" s="10"/>
      <c r="AUF224" s="10"/>
      <c r="AUG224" s="10"/>
      <c r="AUH224" s="10"/>
      <c r="AUI224" s="10"/>
      <c r="AUJ224" s="10"/>
      <c r="AUK224" s="10"/>
      <c r="AUL224" s="10"/>
      <c r="AUM224" s="10"/>
      <c r="AUN224" s="10"/>
      <c r="AUO224" s="10"/>
      <c r="AUP224" s="10"/>
      <c r="AUQ224" s="10"/>
      <c r="AUR224" s="10"/>
      <c r="AUS224" s="10"/>
      <c r="AUT224" s="10"/>
      <c r="AUU224" s="10"/>
      <c r="AUV224" s="10"/>
      <c r="AUW224" s="10"/>
      <c r="AUX224" s="10"/>
      <c r="AUY224" s="10"/>
      <c r="AUZ224" s="10"/>
      <c r="AVA224" s="10"/>
      <c r="AVB224" s="10"/>
      <c r="AVC224" s="10"/>
      <c r="AVD224" s="10"/>
      <c r="AVE224" s="10"/>
      <c r="AVF224" s="10"/>
      <c r="AVG224" s="10"/>
      <c r="AVH224" s="10"/>
      <c r="AVI224" s="10"/>
      <c r="AVJ224" s="10"/>
      <c r="AVK224" s="10"/>
      <c r="AVL224" s="10"/>
      <c r="AVM224" s="10"/>
      <c r="AVN224" s="10"/>
      <c r="AVO224" s="10"/>
      <c r="AVP224" s="10"/>
      <c r="AVQ224" s="10"/>
      <c r="AVR224" s="10"/>
      <c r="AVS224" s="10"/>
      <c r="AVT224" s="10"/>
      <c r="AVU224" s="10"/>
      <c r="AVV224" s="10"/>
      <c r="AVW224" s="10"/>
      <c r="AVX224" s="10"/>
      <c r="AVY224" s="10"/>
      <c r="AVZ224" s="10"/>
      <c r="AWA224" s="10"/>
      <c r="AWB224" s="10"/>
      <c r="AWC224" s="10"/>
      <c r="AWD224" s="10"/>
      <c r="AWE224" s="10"/>
      <c r="AWF224" s="10"/>
      <c r="AWG224" s="10"/>
      <c r="AWH224" s="10"/>
      <c r="AWI224" s="10"/>
      <c r="AWJ224" s="10"/>
      <c r="AWK224" s="10"/>
      <c r="AWL224" s="10"/>
      <c r="AWM224" s="10"/>
      <c r="AWN224" s="10"/>
      <c r="AWO224" s="10"/>
      <c r="AWP224" s="10"/>
      <c r="AWQ224" s="10"/>
      <c r="AWR224" s="10"/>
      <c r="AWS224" s="10"/>
      <c r="AWT224" s="10"/>
      <c r="AWU224" s="10"/>
      <c r="AWV224" s="10"/>
      <c r="AWW224" s="10"/>
      <c r="AWX224" s="10"/>
      <c r="AWY224" s="10"/>
      <c r="AWZ224" s="10"/>
      <c r="AXA224" s="10"/>
      <c r="AXB224" s="10"/>
      <c r="AXC224" s="10"/>
      <c r="AXD224" s="10"/>
      <c r="AXE224" s="10"/>
      <c r="AXF224" s="10"/>
      <c r="AXG224" s="10"/>
      <c r="AXH224" s="10"/>
      <c r="AXI224" s="10"/>
      <c r="AXJ224" s="10"/>
      <c r="AXK224" s="10"/>
      <c r="AXL224" s="10"/>
      <c r="AXM224" s="10"/>
      <c r="AXN224" s="10"/>
      <c r="AXO224" s="10"/>
      <c r="AXP224" s="10"/>
      <c r="AXQ224" s="10"/>
      <c r="AXR224" s="10"/>
      <c r="AXS224" s="10"/>
      <c r="AXT224" s="10"/>
      <c r="AXU224" s="10"/>
      <c r="AXV224" s="10"/>
      <c r="AXW224" s="10"/>
      <c r="AXX224" s="10"/>
      <c r="AXY224" s="10"/>
      <c r="AXZ224" s="10"/>
      <c r="AYA224" s="10"/>
      <c r="AYB224" s="10"/>
      <c r="AYC224" s="10"/>
      <c r="AYD224" s="10"/>
      <c r="AYE224" s="10"/>
      <c r="AYF224" s="10"/>
      <c r="AYG224" s="10"/>
      <c r="AYH224" s="10"/>
      <c r="AYI224" s="10"/>
      <c r="AYJ224" s="10"/>
      <c r="AYK224" s="10"/>
      <c r="AYL224" s="10"/>
      <c r="AYM224" s="10"/>
      <c r="AYN224" s="10"/>
      <c r="AYO224" s="10"/>
      <c r="AYP224" s="10"/>
      <c r="AYQ224" s="10"/>
      <c r="AYR224" s="10"/>
      <c r="AYS224" s="10"/>
      <c r="AYT224" s="10"/>
      <c r="AYU224" s="10"/>
      <c r="AYV224" s="10"/>
      <c r="AYW224" s="10"/>
      <c r="AYX224" s="10"/>
      <c r="AYY224" s="10"/>
      <c r="AYZ224" s="10"/>
      <c r="AZA224" s="10"/>
      <c r="AZB224" s="10"/>
      <c r="AZC224" s="10"/>
      <c r="AZD224" s="10"/>
      <c r="AZE224" s="10"/>
      <c r="AZF224" s="10"/>
      <c r="AZG224" s="10"/>
      <c r="AZH224" s="10"/>
      <c r="AZI224" s="10"/>
      <c r="AZJ224" s="10"/>
      <c r="AZK224" s="10"/>
      <c r="AZL224" s="10"/>
      <c r="AZM224" s="10"/>
      <c r="AZN224" s="10"/>
      <c r="AZO224" s="10"/>
      <c r="AZP224" s="10"/>
      <c r="AZQ224" s="10"/>
      <c r="AZR224" s="10"/>
      <c r="AZS224" s="10"/>
      <c r="AZT224" s="10"/>
      <c r="AZU224" s="10"/>
      <c r="AZV224" s="10"/>
      <c r="AZW224" s="10"/>
      <c r="AZX224" s="10"/>
      <c r="AZY224" s="10"/>
      <c r="AZZ224" s="10"/>
      <c r="BAA224" s="10"/>
      <c r="BAB224" s="10"/>
      <c r="BAC224" s="10"/>
      <c r="BAD224" s="10"/>
      <c r="BAE224" s="10"/>
      <c r="BAF224" s="10"/>
      <c r="BAG224" s="10"/>
      <c r="BAH224" s="10"/>
      <c r="BAI224" s="10"/>
      <c r="BAJ224" s="10"/>
      <c r="BAK224" s="10"/>
      <c r="BAL224" s="10"/>
      <c r="BAM224" s="10"/>
      <c r="BAN224" s="10"/>
      <c r="BAO224" s="10"/>
      <c r="BAP224" s="10"/>
      <c r="BAQ224" s="10"/>
      <c r="BAR224" s="10"/>
      <c r="BAS224" s="10"/>
      <c r="BAT224" s="10"/>
      <c r="BAU224" s="10"/>
      <c r="BAV224" s="10"/>
      <c r="BAW224" s="10"/>
      <c r="BAX224" s="10"/>
      <c r="BAY224" s="10"/>
      <c r="BAZ224" s="10"/>
      <c r="BBA224" s="10"/>
      <c r="BBB224" s="10"/>
      <c r="BBC224" s="10"/>
      <c r="BBD224" s="10"/>
      <c r="BBE224" s="10"/>
      <c r="BBF224" s="10"/>
      <c r="BBG224" s="10"/>
      <c r="BBH224" s="10"/>
      <c r="BBI224" s="10"/>
      <c r="BBJ224" s="10"/>
      <c r="BBK224" s="10"/>
      <c r="BBL224" s="10"/>
      <c r="BBM224" s="10"/>
      <c r="BBN224" s="10"/>
      <c r="BBO224" s="10"/>
      <c r="BBP224" s="10"/>
      <c r="BBQ224" s="10"/>
      <c r="BBR224" s="10"/>
      <c r="BBS224" s="10"/>
      <c r="BBT224" s="10"/>
      <c r="BBU224" s="10"/>
      <c r="BBV224" s="10"/>
      <c r="BBW224" s="10"/>
      <c r="BBX224" s="10"/>
      <c r="BBY224" s="10"/>
      <c r="BBZ224" s="10"/>
      <c r="BCA224" s="10"/>
      <c r="BCB224" s="10"/>
      <c r="BCC224" s="10"/>
      <c r="BCD224" s="10"/>
      <c r="BCE224" s="10"/>
      <c r="BCF224" s="10"/>
      <c r="BCG224" s="10"/>
      <c r="BCH224" s="10"/>
      <c r="BCI224" s="10"/>
      <c r="BCJ224" s="10"/>
      <c r="BCK224" s="10"/>
      <c r="BCL224" s="10"/>
      <c r="BCM224" s="10"/>
      <c r="BCN224" s="10"/>
      <c r="BCO224" s="10"/>
      <c r="BCP224" s="10"/>
      <c r="BCQ224" s="10"/>
      <c r="BCR224" s="10"/>
      <c r="BCS224" s="10"/>
      <c r="BCT224" s="10"/>
      <c r="BCU224" s="10"/>
      <c r="BCV224" s="10"/>
      <c r="BCW224" s="10"/>
      <c r="BCX224" s="10"/>
      <c r="BCY224" s="10"/>
      <c r="BCZ224" s="10"/>
      <c r="BDA224" s="10"/>
      <c r="BDB224" s="10"/>
      <c r="BDC224" s="10"/>
      <c r="BDD224" s="10"/>
      <c r="BDE224" s="10"/>
      <c r="BDF224" s="10"/>
      <c r="BDG224" s="10"/>
      <c r="BDH224" s="10"/>
      <c r="BDI224" s="10"/>
      <c r="BDJ224" s="10"/>
      <c r="BDK224" s="10"/>
      <c r="BDL224" s="10"/>
      <c r="BDM224" s="10"/>
      <c r="BDN224" s="10"/>
      <c r="BDO224" s="10"/>
      <c r="BDP224" s="10"/>
      <c r="BDQ224" s="10"/>
      <c r="BDR224" s="10"/>
      <c r="BDS224" s="10"/>
      <c r="BDT224" s="10"/>
      <c r="BDU224" s="10"/>
      <c r="BDV224" s="10"/>
      <c r="BDW224" s="10"/>
      <c r="BDX224" s="10"/>
      <c r="BDY224" s="10"/>
      <c r="BDZ224" s="10"/>
      <c r="BEA224" s="10"/>
      <c r="BEB224" s="10"/>
      <c r="BEC224" s="10"/>
      <c r="BED224" s="10"/>
      <c r="BEE224" s="10"/>
      <c r="BEF224" s="10"/>
      <c r="BEG224" s="10"/>
      <c r="BEH224" s="10"/>
      <c r="BEI224" s="10"/>
      <c r="BEJ224" s="10"/>
      <c r="BEK224" s="10"/>
      <c r="BEL224" s="10"/>
      <c r="BEM224" s="10"/>
      <c r="BEN224" s="10"/>
      <c r="BEO224" s="10"/>
      <c r="BEP224" s="10"/>
      <c r="BEQ224" s="10"/>
      <c r="BER224" s="10"/>
      <c r="BES224" s="10"/>
      <c r="BET224" s="10"/>
      <c r="BEU224" s="10"/>
      <c r="BEV224" s="10"/>
      <c r="BEW224" s="10"/>
      <c r="BEX224" s="10"/>
      <c r="BEY224" s="10"/>
      <c r="BEZ224" s="10"/>
      <c r="BFA224" s="10"/>
      <c r="BFB224" s="10"/>
      <c r="BFC224" s="10"/>
      <c r="BFD224" s="10"/>
      <c r="BFE224" s="10"/>
      <c r="BFF224" s="10"/>
      <c r="BFG224" s="10"/>
      <c r="BFH224" s="10"/>
      <c r="BFI224" s="10"/>
      <c r="BFJ224" s="10"/>
      <c r="BFK224" s="10"/>
      <c r="BFL224" s="10"/>
      <c r="BFM224" s="10"/>
      <c r="BFN224" s="10"/>
      <c r="BFO224" s="10"/>
      <c r="BFP224" s="10"/>
      <c r="BFQ224" s="10"/>
      <c r="BFR224" s="10"/>
      <c r="BFS224" s="10"/>
      <c r="BFT224" s="10"/>
      <c r="BFU224" s="10"/>
      <c r="BFV224" s="10"/>
      <c r="BFW224" s="10"/>
      <c r="BFX224" s="10"/>
      <c r="BFY224" s="10"/>
      <c r="BFZ224" s="10"/>
      <c r="BGA224" s="10"/>
      <c r="BGB224" s="10"/>
      <c r="BGC224" s="10"/>
      <c r="BGD224" s="10"/>
      <c r="BGE224" s="10"/>
      <c r="BGF224" s="10"/>
      <c r="BGG224" s="10"/>
      <c r="BGH224" s="10"/>
      <c r="BGI224" s="10"/>
      <c r="BGJ224" s="10"/>
      <c r="BGK224" s="10"/>
      <c r="BGL224" s="10"/>
      <c r="BGM224" s="10"/>
      <c r="BGN224" s="10"/>
      <c r="BGO224" s="10"/>
      <c r="BGP224" s="10"/>
      <c r="BGQ224" s="10"/>
      <c r="BGR224" s="10"/>
      <c r="BGS224" s="10"/>
      <c r="BGT224" s="10"/>
      <c r="BGU224" s="10"/>
      <c r="BGV224" s="10"/>
      <c r="BGW224" s="10"/>
      <c r="BGX224" s="10"/>
      <c r="BGY224" s="10"/>
      <c r="BGZ224" s="10"/>
      <c r="BHA224" s="10"/>
      <c r="BHB224" s="10"/>
      <c r="BHC224" s="10"/>
      <c r="BHD224" s="10"/>
      <c r="BHE224" s="10"/>
      <c r="BHF224" s="10"/>
      <c r="BHG224" s="10"/>
      <c r="BHH224" s="10"/>
      <c r="BHI224" s="10"/>
      <c r="BHJ224" s="10"/>
      <c r="BHK224" s="10"/>
      <c r="BHL224" s="10"/>
      <c r="BHM224" s="10"/>
      <c r="BHN224" s="10"/>
      <c r="BHO224" s="10"/>
      <c r="BHP224" s="10"/>
      <c r="BHQ224" s="10"/>
      <c r="BHR224" s="10"/>
      <c r="BHS224" s="10"/>
      <c r="BHT224" s="10"/>
      <c r="BHU224" s="10"/>
      <c r="BHV224" s="10"/>
      <c r="BHW224" s="10"/>
      <c r="BHX224" s="10"/>
      <c r="BHY224" s="10"/>
      <c r="BHZ224" s="10"/>
      <c r="BIA224" s="10"/>
      <c r="BIB224" s="10"/>
      <c r="BIC224" s="10"/>
    </row>
    <row r="225" spans="1:1589" s="11" customFormat="1" ht="45.75" customHeight="1">
      <c r="A225" s="167"/>
      <c r="B225" s="50"/>
      <c r="C225" s="315"/>
      <c r="D225" s="315"/>
      <c r="E225" s="193" t="s">
        <v>279</v>
      </c>
      <c r="F225" s="193">
        <v>43830</v>
      </c>
      <c r="G225" s="93" t="s">
        <v>234</v>
      </c>
      <c r="H225" s="115"/>
      <c r="I225" s="115"/>
      <c r="J225" s="307">
        <v>29610512.199999999</v>
      </c>
      <c r="K225" s="104"/>
      <c r="L225" s="115"/>
      <c r="M225" s="104"/>
      <c r="N225" s="125">
        <v>29537411.43</v>
      </c>
      <c r="O225" s="115"/>
      <c r="P225" s="115"/>
      <c r="Q225" s="115"/>
      <c r="R225" s="125">
        <v>29537411.43</v>
      </c>
      <c r="S225" s="115"/>
      <c r="T225" s="147"/>
      <c r="U225" s="187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P225" s="24"/>
      <c r="FQ225" s="24"/>
      <c r="FR225" s="24"/>
      <c r="FS225" s="24"/>
      <c r="FT225" s="24"/>
      <c r="FU225" s="24"/>
      <c r="FV225" s="24"/>
      <c r="FW225" s="24"/>
      <c r="FX225" s="24"/>
      <c r="FY225" s="24"/>
      <c r="FZ225" s="24"/>
      <c r="GA225" s="24"/>
      <c r="GB225" s="24"/>
      <c r="GC225" s="24"/>
      <c r="GD225" s="24"/>
      <c r="GE225" s="24"/>
      <c r="GF225" s="24"/>
      <c r="GG225" s="24"/>
      <c r="GH225" s="24"/>
      <c r="GI225" s="24"/>
      <c r="GJ225" s="24"/>
      <c r="GK225" s="24"/>
      <c r="GL225" s="24"/>
      <c r="GM225" s="24"/>
      <c r="GN225" s="24"/>
      <c r="GO225" s="24"/>
      <c r="GP225" s="24"/>
      <c r="GQ225" s="24"/>
      <c r="GR225" s="24"/>
      <c r="GS225" s="24"/>
      <c r="GT225" s="24"/>
      <c r="GU225" s="24"/>
      <c r="GV225" s="24"/>
      <c r="GW225" s="24"/>
      <c r="GX225" s="24"/>
      <c r="GY225" s="24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  <c r="IW225" s="10"/>
      <c r="IX225" s="10"/>
      <c r="IY225" s="10"/>
      <c r="IZ225" s="10"/>
      <c r="JA225" s="10"/>
      <c r="JB225" s="10"/>
      <c r="JC225" s="10"/>
      <c r="JD225" s="10"/>
      <c r="JE225" s="10"/>
      <c r="JF225" s="10"/>
      <c r="JG225" s="10"/>
      <c r="JH225" s="10"/>
      <c r="JI225" s="10"/>
      <c r="JJ225" s="10"/>
      <c r="JK225" s="10"/>
      <c r="JL225" s="10"/>
      <c r="JM225" s="10"/>
      <c r="JN225" s="10"/>
      <c r="JO225" s="10"/>
      <c r="JP225" s="10"/>
      <c r="JQ225" s="10"/>
      <c r="JR225" s="10"/>
      <c r="JS225" s="10"/>
      <c r="JT225" s="10"/>
      <c r="JU225" s="10"/>
      <c r="JV225" s="10"/>
      <c r="JW225" s="10"/>
      <c r="JX225" s="10"/>
      <c r="JY225" s="10"/>
      <c r="JZ225" s="10"/>
      <c r="KA225" s="10"/>
      <c r="KB225" s="10"/>
      <c r="KC225" s="10"/>
      <c r="KD225" s="10"/>
      <c r="KE225" s="10"/>
      <c r="KF225" s="10"/>
      <c r="KG225" s="10"/>
      <c r="KH225" s="10"/>
      <c r="KI225" s="10"/>
      <c r="KJ225" s="10"/>
      <c r="KK225" s="10"/>
      <c r="KL225" s="10"/>
      <c r="KM225" s="10"/>
      <c r="KN225" s="10"/>
      <c r="KO225" s="10"/>
      <c r="KP225" s="10"/>
      <c r="KQ225" s="10"/>
      <c r="KR225" s="10"/>
      <c r="KS225" s="10"/>
      <c r="KT225" s="10"/>
      <c r="KU225" s="10"/>
      <c r="KV225" s="10"/>
      <c r="KW225" s="10"/>
      <c r="KX225" s="10"/>
      <c r="KY225" s="10"/>
      <c r="KZ225" s="10"/>
      <c r="LA225" s="10"/>
      <c r="LB225" s="10"/>
      <c r="LC225" s="10"/>
      <c r="LD225" s="10"/>
      <c r="LE225" s="10"/>
      <c r="LF225" s="10"/>
      <c r="LG225" s="10"/>
      <c r="LH225" s="10"/>
      <c r="LI225" s="10"/>
      <c r="LJ225" s="10"/>
      <c r="LK225" s="10"/>
      <c r="LL225" s="10"/>
      <c r="LM225" s="10"/>
      <c r="LN225" s="10"/>
      <c r="LO225" s="10"/>
      <c r="LP225" s="10"/>
      <c r="LQ225" s="10"/>
      <c r="LR225" s="10"/>
      <c r="LS225" s="10"/>
      <c r="LT225" s="10"/>
      <c r="LU225" s="10"/>
      <c r="LV225" s="10"/>
      <c r="LW225" s="10"/>
      <c r="LX225" s="10"/>
      <c r="LY225" s="10"/>
      <c r="LZ225" s="10"/>
      <c r="MA225" s="10"/>
      <c r="MB225" s="10"/>
      <c r="MC225" s="10"/>
      <c r="MD225" s="10"/>
      <c r="ME225" s="10"/>
      <c r="MF225" s="10"/>
      <c r="MG225" s="10"/>
      <c r="MH225" s="10"/>
      <c r="MI225" s="10"/>
      <c r="MJ225" s="10"/>
      <c r="MK225" s="10"/>
      <c r="ML225" s="10"/>
      <c r="MM225" s="10"/>
      <c r="MN225" s="10"/>
      <c r="MO225" s="10"/>
      <c r="MP225" s="10"/>
      <c r="MQ225" s="10"/>
      <c r="MR225" s="10"/>
      <c r="MS225" s="10"/>
      <c r="MT225" s="10"/>
      <c r="MU225" s="10"/>
      <c r="MV225" s="10"/>
      <c r="MW225" s="10"/>
      <c r="MX225" s="10"/>
      <c r="MY225" s="10"/>
      <c r="MZ225" s="10"/>
      <c r="NA225" s="10"/>
      <c r="NB225" s="10"/>
      <c r="NC225" s="10"/>
      <c r="ND225" s="10"/>
      <c r="NE225" s="10"/>
      <c r="NF225" s="10"/>
      <c r="NG225" s="10"/>
      <c r="NH225" s="10"/>
      <c r="NI225" s="10"/>
      <c r="NJ225" s="10"/>
      <c r="NK225" s="10"/>
      <c r="NL225" s="10"/>
      <c r="NM225" s="10"/>
      <c r="NN225" s="10"/>
      <c r="NO225" s="10"/>
      <c r="NP225" s="10"/>
      <c r="NQ225" s="10"/>
      <c r="NR225" s="10"/>
      <c r="NS225" s="10"/>
      <c r="NT225" s="10"/>
      <c r="NU225" s="10"/>
      <c r="NV225" s="10"/>
      <c r="NW225" s="10"/>
      <c r="NX225" s="10"/>
      <c r="NY225" s="10"/>
      <c r="NZ225" s="10"/>
      <c r="OA225" s="10"/>
      <c r="OB225" s="10"/>
      <c r="OC225" s="10"/>
      <c r="OD225" s="10"/>
      <c r="OE225" s="10"/>
      <c r="OF225" s="10"/>
      <c r="OG225" s="10"/>
      <c r="OH225" s="10"/>
      <c r="OI225" s="10"/>
      <c r="OJ225" s="10"/>
      <c r="OK225" s="10"/>
      <c r="OL225" s="10"/>
      <c r="OM225" s="10"/>
      <c r="ON225" s="10"/>
      <c r="OO225" s="10"/>
      <c r="OP225" s="10"/>
      <c r="OQ225" s="10"/>
      <c r="OR225" s="10"/>
      <c r="OS225" s="10"/>
      <c r="OT225" s="10"/>
      <c r="OU225" s="10"/>
      <c r="OV225" s="10"/>
      <c r="OW225" s="10"/>
      <c r="OX225" s="10"/>
      <c r="OY225" s="10"/>
      <c r="OZ225" s="10"/>
      <c r="PA225" s="10"/>
      <c r="PB225" s="10"/>
      <c r="PC225" s="10"/>
      <c r="PD225" s="10"/>
      <c r="PE225" s="10"/>
      <c r="PF225" s="10"/>
      <c r="PG225" s="10"/>
      <c r="PH225" s="10"/>
      <c r="PI225" s="10"/>
      <c r="PJ225" s="10"/>
      <c r="PK225" s="10"/>
      <c r="PL225" s="10"/>
      <c r="PM225" s="10"/>
      <c r="PN225" s="10"/>
      <c r="PO225" s="10"/>
      <c r="PP225" s="10"/>
      <c r="PQ225" s="10"/>
      <c r="PR225" s="10"/>
      <c r="PS225" s="10"/>
      <c r="PT225" s="10"/>
      <c r="PU225" s="10"/>
      <c r="PV225" s="10"/>
      <c r="PW225" s="10"/>
      <c r="PX225" s="10"/>
      <c r="PY225" s="10"/>
      <c r="PZ225" s="10"/>
      <c r="QA225" s="10"/>
      <c r="QB225" s="10"/>
      <c r="QC225" s="10"/>
      <c r="QD225" s="10"/>
      <c r="QE225" s="10"/>
      <c r="QF225" s="10"/>
      <c r="QG225" s="10"/>
      <c r="QH225" s="10"/>
      <c r="QI225" s="10"/>
      <c r="QJ225" s="10"/>
      <c r="QK225" s="10"/>
      <c r="QL225" s="10"/>
      <c r="QM225" s="10"/>
      <c r="QN225" s="10"/>
      <c r="QO225" s="10"/>
      <c r="QP225" s="10"/>
      <c r="QQ225" s="10"/>
      <c r="QR225" s="10"/>
      <c r="QS225" s="10"/>
      <c r="QT225" s="10"/>
      <c r="QU225" s="10"/>
      <c r="QV225" s="10"/>
      <c r="QW225" s="10"/>
      <c r="QX225" s="10"/>
      <c r="QY225" s="10"/>
      <c r="QZ225" s="10"/>
      <c r="RA225" s="10"/>
      <c r="RB225" s="10"/>
      <c r="RC225" s="10"/>
      <c r="RD225" s="10"/>
      <c r="RE225" s="10"/>
      <c r="RF225" s="10"/>
      <c r="RG225" s="10"/>
      <c r="RH225" s="10"/>
      <c r="RI225" s="10"/>
      <c r="RJ225" s="10"/>
      <c r="RK225" s="10"/>
      <c r="RL225" s="10"/>
      <c r="RM225" s="10"/>
      <c r="RN225" s="10"/>
      <c r="RO225" s="10"/>
      <c r="RP225" s="10"/>
      <c r="RQ225" s="10"/>
      <c r="RR225" s="10"/>
      <c r="RS225" s="10"/>
      <c r="RT225" s="10"/>
      <c r="RU225" s="10"/>
      <c r="RV225" s="10"/>
      <c r="RW225" s="10"/>
      <c r="RX225" s="10"/>
      <c r="RY225" s="10"/>
      <c r="RZ225" s="10"/>
      <c r="SA225" s="10"/>
      <c r="SB225" s="10"/>
      <c r="SC225" s="10"/>
      <c r="SD225" s="10"/>
      <c r="SE225" s="10"/>
      <c r="SF225" s="10"/>
      <c r="SG225" s="10"/>
      <c r="SH225" s="10"/>
      <c r="SI225" s="10"/>
      <c r="SJ225" s="10"/>
      <c r="SK225" s="10"/>
      <c r="SL225" s="10"/>
      <c r="SM225" s="10"/>
      <c r="SN225" s="10"/>
      <c r="SO225" s="10"/>
      <c r="SP225" s="10"/>
      <c r="SQ225" s="10"/>
      <c r="SR225" s="10"/>
      <c r="SS225" s="10"/>
      <c r="ST225" s="10"/>
      <c r="SU225" s="10"/>
      <c r="SV225" s="10"/>
      <c r="SW225" s="10"/>
      <c r="SX225" s="10"/>
      <c r="SY225" s="10"/>
      <c r="SZ225" s="10"/>
      <c r="TA225" s="10"/>
      <c r="TB225" s="10"/>
      <c r="TC225" s="10"/>
      <c r="TD225" s="10"/>
      <c r="TE225" s="10"/>
      <c r="TF225" s="10"/>
      <c r="TG225" s="10"/>
      <c r="TH225" s="10"/>
      <c r="TI225" s="10"/>
      <c r="TJ225" s="10"/>
      <c r="TK225" s="10"/>
      <c r="TL225" s="10"/>
      <c r="TM225" s="10"/>
      <c r="TN225" s="10"/>
      <c r="TO225" s="10"/>
      <c r="TP225" s="10"/>
      <c r="TQ225" s="10"/>
      <c r="TR225" s="10"/>
      <c r="TS225" s="10"/>
      <c r="TT225" s="10"/>
      <c r="TU225" s="10"/>
      <c r="TV225" s="10"/>
      <c r="TW225" s="10"/>
      <c r="TX225" s="10"/>
      <c r="TY225" s="10"/>
      <c r="TZ225" s="10"/>
      <c r="UA225" s="10"/>
      <c r="UB225" s="10"/>
      <c r="UC225" s="10"/>
      <c r="UD225" s="10"/>
      <c r="UE225" s="10"/>
      <c r="UF225" s="10"/>
      <c r="UG225" s="10"/>
      <c r="UH225" s="10"/>
      <c r="UI225" s="10"/>
      <c r="UJ225" s="10"/>
      <c r="UK225" s="10"/>
      <c r="UL225" s="10"/>
      <c r="UM225" s="10"/>
      <c r="UN225" s="10"/>
      <c r="UO225" s="10"/>
      <c r="UP225" s="10"/>
      <c r="UQ225" s="10"/>
      <c r="UR225" s="10"/>
      <c r="US225" s="10"/>
      <c r="UT225" s="10"/>
      <c r="UU225" s="10"/>
      <c r="UV225" s="10"/>
      <c r="UW225" s="10"/>
      <c r="UX225" s="10"/>
      <c r="UY225" s="10"/>
      <c r="UZ225" s="10"/>
      <c r="VA225" s="10"/>
      <c r="VB225" s="10"/>
      <c r="VC225" s="10"/>
      <c r="VD225" s="10"/>
      <c r="VE225" s="10"/>
      <c r="VF225" s="10"/>
      <c r="VG225" s="10"/>
      <c r="VH225" s="10"/>
      <c r="VI225" s="10"/>
      <c r="VJ225" s="10"/>
      <c r="VK225" s="10"/>
      <c r="VL225" s="10"/>
      <c r="VM225" s="10"/>
      <c r="VN225" s="10"/>
      <c r="VO225" s="10"/>
      <c r="VP225" s="10"/>
      <c r="VQ225" s="10"/>
      <c r="VR225" s="10"/>
      <c r="VS225" s="10"/>
      <c r="VT225" s="10"/>
      <c r="VU225" s="10"/>
      <c r="VV225" s="10"/>
      <c r="VW225" s="10"/>
      <c r="VX225" s="10"/>
      <c r="VY225" s="10"/>
      <c r="VZ225" s="10"/>
      <c r="WA225" s="10"/>
      <c r="WB225" s="10"/>
      <c r="WC225" s="10"/>
      <c r="WD225" s="10"/>
      <c r="WE225" s="10"/>
      <c r="WF225" s="10"/>
      <c r="WG225" s="10"/>
      <c r="WH225" s="10"/>
      <c r="WI225" s="10"/>
      <c r="WJ225" s="10"/>
      <c r="WK225" s="10"/>
      <c r="WL225" s="10"/>
      <c r="WM225" s="10"/>
      <c r="WN225" s="10"/>
      <c r="WO225" s="10"/>
      <c r="WP225" s="10"/>
      <c r="WQ225" s="10"/>
      <c r="WR225" s="10"/>
      <c r="WS225" s="10"/>
      <c r="WT225" s="10"/>
      <c r="WU225" s="10"/>
      <c r="WV225" s="10"/>
      <c r="WW225" s="10"/>
      <c r="WX225" s="10"/>
      <c r="WY225" s="10"/>
      <c r="WZ225" s="10"/>
      <c r="XA225" s="10"/>
      <c r="XB225" s="10"/>
      <c r="XC225" s="10"/>
      <c r="XD225" s="10"/>
      <c r="XE225" s="10"/>
      <c r="XF225" s="10"/>
      <c r="XG225" s="10"/>
      <c r="XH225" s="10"/>
      <c r="XI225" s="10"/>
      <c r="XJ225" s="10"/>
      <c r="XK225" s="10"/>
      <c r="XL225" s="10"/>
      <c r="XM225" s="10"/>
      <c r="XN225" s="10"/>
      <c r="XO225" s="10"/>
      <c r="XP225" s="10"/>
      <c r="XQ225" s="10"/>
      <c r="XR225" s="10"/>
      <c r="XS225" s="10"/>
      <c r="XT225" s="10"/>
      <c r="XU225" s="10"/>
      <c r="XV225" s="10"/>
      <c r="XW225" s="10"/>
      <c r="XX225" s="10"/>
      <c r="XY225" s="10"/>
      <c r="XZ225" s="10"/>
      <c r="YA225" s="10"/>
      <c r="YB225" s="10"/>
      <c r="YC225" s="10"/>
      <c r="YD225" s="10"/>
      <c r="YE225" s="10"/>
      <c r="YF225" s="10"/>
      <c r="YG225" s="10"/>
      <c r="YH225" s="10"/>
      <c r="YI225" s="10"/>
      <c r="YJ225" s="10"/>
      <c r="YK225" s="10"/>
      <c r="YL225" s="10"/>
      <c r="YM225" s="10"/>
      <c r="YN225" s="10"/>
      <c r="YO225" s="10"/>
      <c r="YP225" s="10"/>
      <c r="YQ225" s="10"/>
      <c r="YR225" s="10"/>
      <c r="YS225" s="10"/>
      <c r="YT225" s="10"/>
      <c r="YU225" s="10"/>
      <c r="YV225" s="10"/>
      <c r="YW225" s="10"/>
      <c r="YX225" s="10"/>
      <c r="YY225" s="10"/>
      <c r="YZ225" s="10"/>
      <c r="ZA225" s="10"/>
      <c r="ZB225" s="10"/>
      <c r="ZC225" s="10"/>
      <c r="ZD225" s="10"/>
      <c r="ZE225" s="10"/>
      <c r="ZF225" s="10"/>
      <c r="ZG225" s="10"/>
      <c r="ZH225" s="10"/>
      <c r="ZI225" s="10"/>
      <c r="ZJ225" s="10"/>
      <c r="ZK225" s="10"/>
      <c r="ZL225" s="10"/>
      <c r="ZM225" s="10"/>
      <c r="ZN225" s="10"/>
      <c r="ZO225" s="10"/>
      <c r="ZP225" s="10"/>
      <c r="ZQ225" s="10"/>
      <c r="ZR225" s="10"/>
      <c r="ZS225" s="10"/>
      <c r="ZT225" s="10"/>
      <c r="ZU225" s="10"/>
      <c r="ZV225" s="10"/>
      <c r="ZW225" s="10"/>
      <c r="ZX225" s="10"/>
      <c r="ZY225" s="10"/>
      <c r="ZZ225" s="10"/>
      <c r="AAA225" s="10"/>
      <c r="AAB225" s="10"/>
      <c r="AAC225" s="10"/>
      <c r="AAD225" s="10"/>
      <c r="AAE225" s="10"/>
      <c r="AAF225" s="10"/>
      <c r="AAG225" s="10"/>
      <c r="AAH225" s="10"/>
      <c r="AAI225" s="10"/>
      <c r="AAJ225" s="10"/>
      <c r="AAK225" s="10"/>
      <c r="AAL225" s="10"/>
      <c r="AAM225" s="10"/>
      <c r="AAN225" s="10"/>
      <c r="AAO225" s="10"/>
      <c r="AAP225" s="10"/>
      <c r="AAQ225" s="10"/>
      <c r="AAR225" s="10"/>
      <c r="AAS225" s="10"/>
      <c r="AAT225" s="10"/>
      <c r="AAU225" s="10"/>
      <c r="AAV225" s="10"/>
      <c r="AAW225" s="10"/>
      <c r="AAX225" s="10"/>
      <c r="AAY225" s="10"/>
      <c r="AAZ225" s="10"/>
      <c r="ABA225" s="10"/>
      <c r="ABB225" s="10"/>
      <c r="ABC225" s="10"/>
      <c r="ABD225" s="10"/>
      <c r="ABE225" s="10"/>
      <c r="ABF225" s="10"/>
      <c r="ABG225" s="10"/>
      <c r="ABH225" s="10"/>
      <c r="ABI225" s="10"/>
      <c r="ABJ225" s="10"/>
      <c r="ABK225" s="10"/>
      <c r="ABL225" s="10"/>
      <c r="ABM225" s="10"/>
      <c r="ABN225" s="10"/>
      <c r="ABO225" s="10"/>
      <c r="ABP225" s="10"/>
      <c r="ABQ225" s="10"/>
      <c r="ABR225" s="10"/>
      <c r="ABS225" s="10"/>
      <c r="ABT225" s="10"/>
      <c r="ABU225" s="10"/>
      <c r="ABV225" s="10"/>
      <c r="ABW225" s="10"/>
      <c r="ABX225" s="10"/>
      <c r="ABY225" s="10"/>
      <c r="ABZ225" s="10"/>
      <c r="ACA225" s="10"/>
      <c r="ACB225" s="10"/>
      <c r="ACC225" s="10"/>
      <c r="ACD225" s="10"/>
      <c r="ACE225" s="10"/>
      <c r="ACF225" s="10"/>
      <c r="ACG225" s="10"/>
      <c r="ACH225" s="10"/>
      <c r="ACI225" s="10"/>
      <c r="ACJ225" s="10"/>
      <c r="ACK225" s="10"/>
      <c r="ACL225" s="10"/>
      <c r="ACM225" s="10"/>
      <c r="ACN225" s="10"/>
      <c r="ACO225" s="10"/>
      <c r="ACP225" s="10"/>
      <c r="ACQ225" s="10"/>
      <c r="ACR225" s="10"/>
      <c r="ACS225" s="10"/>
      <c r="ACT225" s="10"/>
      <c r="ACU225" s="10"/>
      <c r="ACV225" s="10"/>
      <c r="ACW225" s="10"/>
      <c r="ACX225" s="10"/>
      <c r="ACY225" s="10"/>
      <c r="ACZ225" s="10"/>
      <c r="ADA225" s="10"/>
      <c r="ADB225" s="10"/>
      <c r="ADC225" s="10"/>
      <c r="ADD225" s="10"/>
      <c r="ADE225" s="10"/>
      <c r="ADF225" s="10"/>
      <c r="ADG225" s="10"/>
      <c r="ADH225" s="10"/>
      <c r="ADI225" s="10"/>
      <c r="ADJ225" s="10"/>
      <c r="ADK225" s="10"/>
      <c r="ADL225" s="10"/>
      <c r="ADM225" s="10"/>
      <c r="ADN225" s="10"/>
      <c r="ADO225" s="10"/>
      <c r="ADP225" s="10"/>
      <c r="ADQ225" s="10"/>
      <c r="ADR225" s="10"/>
      <c r="ADS225" s="10"/>
      <c r="ADT225" s="10"/>
      <c r="ADU225" s="10"/>
      <c r="ADV225" s="10"/>
      <c r="ADW225" s="10"/>
      <c r="ADX225" s="10"/>
      <c r="ADY225" s="10"/>
      <c r="ADZ225" s="10"/>
      <c r="AEA225" s="10"/>
      <c r="AEB225" s="10"/>
      <c r="AEC225" s="10"/>
      <c r="AED225" s="10"/>
      <c r="AEE225" s="10"/>
      <c r="AEF225" s="10"/>
      <c r="AEG225" s="10"/>
      <c r="AEH225" s="10"/>
      <c r="AEI225" s="10"/>
      <c r="AEJ225" s="10"/>
      <c r="AEK225" s="10"/>
      <c r="AEL225" s="10"/>
      <c r="AEM225" s="10"/>
      <c r="AEN225" s="10"/>
      <c r="AEO225" s="10"/>
      <c r="AEP225" s="10"/>
      <c r="AEQ225" s="10"/>
      <c r="AER225" s="10"/>
      <c r="AES225" s="10"/>
      <c r="AET225" s="10"/>
      <c r="AEU225" s="10"/>
      <c r="AEV225" s="10"/>
      <c r="AEW225" s="10"/>
      <c r="AEX225" s="10"/>
      <c r="AEY225" s="10"/>
      <c r="AEZ225" s="10"/>
      <c r="AFA225" s="10"/>
      <c r="AFB225" s="10"/>
      <c r="AFC225" s="10"/>
      <c r="AFD225" s="10"/>
      <c r="AFE225" s="10"/>
      <c r="AFF225" s="10"/>
      <c r="AFG225" s="10"/>
      <c r="AFH225" s="10"/>
      <c r="AFI225" s="10"/>
      <c r="AFJ225" s="10"/>
      <c r="AFK225" s="10"/>
      <c r="AFL225" s="10"/>
      <c r="AFM225" s="10"/>
      <c r="AFN225" s="10"/>
      <c r="AFO225" s="10"/>
      <c r="AFP225" s="10"/>
      <c r="AFQ225" s="10"/>
      <c r="AFR225" s="10"/>
      <c r="AFS225" s="10"/>
      <c r="AFT225" s="10"/>
      <c r="AFU225" s="10"/>
      <c r="AFV225" s="10"/>
      <c r="AFW225" s="10"/>
      <c r="AFX225" s="10"/>
      <c r="AFY225" s="10"/>
      <c r="AFZ225" s="10"/>
      <c r="AGA225" s="10"/>
      <c r="AGB225" s="10"/>
      <c r="AGC225" s="10"/>
      <c r="AGD225" s="10"/>
      <c r="AGE225" s="10"/>
      <c r="AGF225" s="10"/>
      <c r="AGG225" s="10"/>
      <c r="AGH225" s="10"/>
      <c r="AGI225" s="10"/>
      <c r="AGJ225" s="10"/>
      <c r="AGK225" s="10"/>
      <c r="AGL225" s="10"/>
      <c r="AGM225" s="10"/>
      <c r="AGN225" s="10"/>
      <c r="AGO225" s="10"/>
      <c r="AGP225" s="10"/>
      <c r="AGQ225" s="10"/>
      <c r="AGR225" s="10"/>
      <c r="AGS225" s="10"/>
      <c r="AGT225" s="10"/>
      <c r="AGU225" s="10"/>
      <c r="AGV225" s="10"/>
      <c r="AGW225" s="10"/>
      <c r="AGX225" s="10"/>
      <c r="AGY225" s="10"/>
      <c r="AGZ225" s="10"/>
      <c r="AHA225" s="10"/>
      <c r="AHB225" s="10"/>
      <c r="AHC225" s="10"/>
      <c r="AHD225" s="10"/>
      <c r="AHE225" s="10"/>
      <c r="AHF225" s="10"/>
      <c r="AHG225" s="10"/>
      <c r="AHH225" s="10"/>
      <c r="AHI225" s="10"/>
      <c r="AHJ225" s="10"/>
      <c r="AHK225" s="10"/>
      <c r="AHL225" s="10"/>
      <c r="AHM225" s="10"/>
      <c r="AHN225" s="10"/>
      <c r="AHO225" s="10"/>
      <c r="AHP225" s="10"/>
      <c r="AHQ225" s="10"/>
      <c r="AHR225" s="10"/>
      <c r="AHS225" s="10"/>
      <c r="AHT225" s="10"/>
      <c r="AHU225" s="10"/>
      <c r="AHV225" s="10"/>
      <c r="AHW225" s="10"/>
      <c r="AHX225" s="10"/>
      <c r="AHY225" s="10"/>
      <c r="AHZ225" s="10"/>
      <c r="AIA225" s="10"/>
      <c r="AIB225" s="10"/>
      <c r="AIC225" s="10"/>
      <c r="AID225" s="10"/>
      <c r="AIE225" s="10"/>
      <c r="AIF225" s="10"/>
      <c r="AIG225" s="10"/>
      <c r="AIH225" s="10"/>
      <c r="AII225" s="10"/>
      <c r="AIJ225" s="10"/>
      <c r="AIK225" s="10"/>
      <c r="AIL225" s="10"/>
      <c r="AIM225" s="10"/>
      <c r="AIN225" s="10"/>
      <c r="AIO225" s="10"/>
      <c r="AIP225" s="10"/>
      <c r="AIQ225" s="10"/>
      <c r="AIR225" s="10"/>
      <c r="AIS225" s="10"/>
      <c r="AIT225" s="10"/>
      <c r="AIU225" s="10"/>
      <c r="AIV225" s="10"/>
      <c r="AIW225" s="10"/>
      <c r="AIX225" s="10"/>
      <c r="AIY225" s="10"/>
      <c r="AIZ225" s="10"/>
      <c r="AJA225" s="10"/>
      <c r="AJB225" s="10"/>
      <c r="AJC225" s="10"/>
      <c r="AJD225" s="10"/>
      <c r="AJE225" s="10"/>
      <c r="AJF225" s="10"/>
      <c r="AJG225" s="10"/>
      <c r="AJH225" s="10"/>
      <c r="AJI225" s="10"/>
      <c r="AJJ225" s="10"/>
      <c r="AJK225" s="10"/>
      <c r="AJL225" s="10"/>
      <c r="AJM225" s="10"/>
      <c r="AJN225" s="10"/>
      <c r="AJO225" s="10"/>
      <c r="AJP225" s="10"/>
      <c r="AJQ225" s="10"/>
      <c r="AJR225" s="10"/>
      <c r="AJS225" s="10"/>
      <c r="AJT225" s="10"/>
      <c r="AJU225" s="10"/>
      <c r="AJV225" s="10"/>
      <c r="AJW225" s="10"/>
      <c r="AJX225" s="10"/>
      <c r="AJY225" s="10"/>
      <c r="AJZ225" s="10"/>
      <c r="AKA225" s="10"/>
      <c r="AKB225" s="10"/>
      <c r="AKC225" s="10"/>
      <c r="AKD225" s="10"/>
      <c r="AKE225" s="10"/>
      <c r="AKF225" s="10"/>
      <c r="AKG225" s="10"/>
      <c r="AKH225" s="10"/>
      <c r="AKI225" s="10"/>
      <c r="AKJ225" s="10"/>
      <c r="AKK225" s="10"/>
      <c r="AKL225" s="10"/>
      <c r="AKM225" s="10"/>
      <c r="AKN225" s="10"/>
      <c r="AKO225" s="10"/>
      <c r="AKP225" s="10"/>
      <c r="AKQ225" s="10"/>
      <c r="AKR225" s="10"/>
      <c r="AKS225" s="10"/>
      <c r="AKT225" s="10"/>
      <c r="AKU225" s="10"/>
      <c r="AKV225" s="10"/>
      <c r="AKW225" s="10"/>
      <c r="AKX225" s="10"/>
      <c r="AKY225" s="10"/>
      <c r="AKZ225" s="10"/>
      <c r="ALA225" s="10"/>
      <c r="ALB225" s="10"/>
      <c r="ALC225" s="10"/>
      <c r="ALD225" s="10"/>
      <c r="ALE225" s="10"/>
      <c r="ALF225" s="10"/>
      <c r="ALG225" s="10"/>
      <c r="ALH225" s="10"/>
      <c r="ALI225" s="10"/>
      <c r="ALJ225" s="10"/>
      <c r="ALK225" s="10"/>
      <c r="ALL225" s="10"/>
      <c r="ALM225" s="10"/>
      <c r="ALN225" s="10"/>
      <c r="ALO225" s="10"/>
      <c r="ALP225" s="10"/>
      <c r="ALQ225" s="10"/>
      <c r="ALR225" s="10"/>
      <c r="ALS225" s="10"/>
      <c r="ALT225" s="10"/>
      <c r="ALU225" s="10"/>
      <c r="ALV225" s="10"/>
      <c r="ALW225" s="10"/>
      <c r="ALX225" s="10"/>
      <c r="ALY225" s="10"/>
      <c r="ALZ225" s="10"/>
      <c r="AMA225" s="10"/>
      <c r="AMB225" s="10"/>
      <c r="AMC225" s="10"/>
      <c r="AMD225" s="10"/>
      <c r="AME225" s="10"/>
      <c r="AMF225" s="10"/>
      <c r="AMG225" s="10"/>
      <c r="AMH225" s="10"/>
      <c r="AMI225" s="10"/>
      <c r="AMJ225" s="10"/>
      <c r="AMK225" s="10"/>
      <c r="AML225" s="10"/>
      <c r="AMM225" s="10"/>
      <c r="AMN225" s="10"/>
      <c r="AMO225" s="10"/>
      <c r="AMP225" s="10"/>
      <c r="AMQ225" s="10"/>
      <c r="AMR225" s="10"/>
      <c r="AMS225" s="10"/>
      <c r="AMT225" s="10"/>
      <c r="AMU225" s="10"/>
      <c r="AMV225" s="10"/>
      <c r="AMW225" s="10"/>
      <c r="AMX225" s="10"/>
      <c r="AMY225" s="10"/>
      <c r="AMZ225" s="10"/>
      <c r="ANA225" s="10"/>
      <c r="ANB225" s="10"/>
      <c r="ANC225" s="10"/>
      <c r="AND225" s="10"/>
      <c r="ANE225" s="10"/>
      <c r="ANF225" s="10"/>
      <c r="ANG225" s="10"/>
      <c r="ANH225" s="10"/>
      <c r="ANI225" s="10"/>
      <c r="ANJ225" s="10"/>
      <c r="ANK225" s="10"/>
      <c r="ANL225" s="10"/>
      <c r="ANM225" s="10"/>
      <c r="ANN225" s="10"/>
      <c r="ANO225" s="10"/>
      <c r="ANP225" s="10"/>
      <c r="ANQ225" s="10"/>
      <c r="ANR225" s="10"/>
      <c r="ANS225" s="10"/>
      <c r="ANT225" s="10"/>
      <c r="ANU225" s="10"/>
      <c r="ANV225" s="10"/>
      <c r="ANW225" s="10"/>
      <c r="ANX225" s="10"/>
      <c r="ANY225" s="10"/>
      <c r="ANZ225" s="10"/>
      <c r="AOA225" s="10"/>
      <c r="AOB225" s="10"/>
      <c r="AOC225" s="10"/>
      <c r="AOD225" s="10"/>
      <c r="AOE225" s="10"/>
      <c r="AOF225" s="10"/>
      <c r="AOG225" s="10"/>
      <c r="AOH225" s="10"/>
      <c r="AOI225" s="10"/>
      <c r="AOJ225" s="10"/>
      <c r="AOK225" s="10"/>
      <c r="AOL225" s="10"/>
      <c r="AOM225" s="10"/>
      <c r="AON225" s="10"/>
      <c r="AOO225" s="10"/>
      <c r="AOP225" s="10"/>
      <c r="AOQ225" s="10"/>
      <c r="AOR225" s="10"/>
      <c r="AOS225" s="10"/>
      <c r="AOT225" s="10"/>
      <c r="AOU225" s="10"/>
      <c r="AOV225" s="10"/>
      <c r="AOW225" s="10"/>
      <c r="AOX225" s="10"/>
      <c r="AOY225" s="10"/>
      <c r="AOZ225" s="10"/>
      <c r="APA225" s="10"/>
      <c r="APB225" s="10"/>
      <c r="APC225" s="10"/>
      <c r="APD225" s="10"/>
      <c r="APE225" s="10"/>
      <c r="APF225" s="10"/>
      <c r="APG225" s="10"/>
      <c r="APH225" s="10"/>
      <c r="API225" s="10"/>
      <c r="APJ225" s="10"/>
      <c r="APK225" s="10"/>
      <c r="APL225" s="10"/>
      <c r="APM225" s="10"/>
      <c r="APN225" s="10"/>
      <c r="APO225" s="10"/>
      <c r="APP225" s="10"/>
      <c r="APQ225" s="10"/>
      <c r="APR225" s="10"/>
      <c r="APS225" s="10"/>
      <c r="APT225" s="10"/>
      <c r="APU225" s="10"/>
      <c r="APV225" s="10"/>
      <c r="APW225" s="10"/>
      <c r="APX225" s="10"/>
      <c r="APY225" s="10"/>
      <c r="APZ225" s="10"/>
      <c r="AQA225" s="10"/>
      <c r="AQB225" s="10"/>
      <c r="AQC225" s="10"/>
      <c r="AQD225" s="10"/>
      <c r="AQE225" s="10"/>
      <c r="AQF225" s="10"/>
      <c r="AQG225" s="10"/>
      <c r="AQH225" s="10"/>
      <c r="AQI225" s="10"/>
      <c r="AQJ225" s="10"/>
      <c r="AQK225" s="10"/>
      <c r="AQL225" s="10"/>
      <c r="AQM225" s="10"/>
      <c r="AQN225" s="10"/>
      <c r="AQO225" s="10"/>
      <c r="AQP225" s="10"/>
      <c r="AQQ225" s="10"/>
      <c r="AQR225" s="10"/>
      <c r="AQS225" s="10"/>
      <c r="AQT225" s="10"/>
      <c r="AQU225" s="10"/>
      <c r="AQV225" s="10"/>
      <c r="AQW225" s="10"/>
      <c r="AQX225" s="10"/>
      <c r="AQY225" s="10"/>
      <c r="AQZ225" s="10"/>
      <c r="ARA225" s="10"/>
      <c r="ARB225" s="10"/>
      <c r="ARC225" s="10"/>
      <c r="ARD225" s="10"/>
      <c r="ARE225" s="10"/>
      <c r="ARF225" s="10"/>
      <c r="ARG225" s="10"/>
      <c r="ARH225" s="10"/>
      <c r="ARI225" s="10"/>
      <c r="ARJ225" s="10"/>
      <c r="ARK225" s="10"/>
      <c r="ARL225" s="10"/>
      <c r="ARM225" s="10"/>
      <c r="ARN225" s="10"/>
      <c r="ARO225" s="10"/>
      <c r="ARP225" s="10"/>
      <c r="ARQ225" s="10"/>
      <c r="ARR225" s="10"/>
      <c r="ARS225" s="10"/>
      <c r="ART225" s="10"/>
      <c r="ARU225" s="10"/>
      <c r="ARV225" s="10"/>
      <c r="ARW225" s="10"/>
      <c r="ARX225" s="10"/>
      <c r="ARY225" s="10"/>
      <c r="ARZ225" s="10"/>
      <c r="ASA225" s="10"/>
      <c r="ASB225" s="10"/>
      <c r="ASC225" s="10"/>
      <c r="ASD225" s="10"/>
      <c r="ASE225" s="10"/>
      <c r="ASF225" s="10"/>
      <c r="ASG225" s="10"/>
      <c r="ASH225" s="10"/>
      <c r="ASI225" s="10"/>
      <c r="ASJ225" s="10"/>
      <c r="ASK225" s="10"/>
      <c r="ASL225" s="10"/>
      <c r="ASM225" s="10"/>
      <c r="ASN225" s="10"/>
      <c r="ASO225" s="10"/>
      <c r="ASP225" s="10"/>
      <c r="ASQ225" s="10"/>
      <c r="ASR225" s="10"/>
      <c r="ASS225" s="10"/>
      <c r="AST225" s="10"/>
      <c r="ASU225" s="10"/>
      <c r="ASV225" s="10"/>
      <c r="ASW225" s="10"/>
      <c r="ASX225" s="10"/>
      <c r="ASY225" s="10"/>
      <c r="ASZ225" s="10"/>
      <c r="ATA225" s="10"/>
      <c r="ATB225" s="10"/>
      <c r="ATC225" s="10"/>
      <c r="ATD225" s="10"/>
      <c r="ATE225" s="10"/>
      <c r="ATF225" s="10"/>
      <c r="ATG225" s="10"/>
      <c r="ATH225" s="10"/>
      <c r="ATI225" s="10"/>
      <c r="ATJ225" s="10"/>
      <c r="ATK225" s="10"/>
      <c r="ATL225" s="10"/>
      <c r="ATM225" s="10"/>
      <c r="ATN225" s="10"/>
      <c r="ATO225" s="10"/>
      <c r="ATP225" s="10"/>
      <c r="ATQ225" s="10"/>
      <c r="ATR225" s="10"/>
      <c r="ATS225" s="10"/>
      <c r="ATT225" s="10"/>
      <c r="ATU225" s="10"/>
      <c r="ATV225" s="10"/>
      <c r="ATW225" s="10"/>
      <c r="ATX225" s="10"/>
      <c r="ATY225" s="10"/>
      <c r="ATZ225" s="10"/>
      <c r="AUA225" s="10"/>
      <c r="AUB225" s="10"/>
      <c r="AUC225" s="10"/>
      <c r="AUD225" s="10"/>
      <c r="AUE225" s="10"/>
      <c r="AUF225" s="10"/>
      <c r="AUG225" s="10"/>
      <c r="AUH225" s="10"/>
      <c r="AUI225" s="10"/>
      <c r="AUJ225" s="10"/>
      <c r="AUK225" s="10"/>
      <c r="AUL225" s="10"/>
      <c r="AUM225" s="10"/>
      <c r="AUN225" s="10"/>
      <c r="AUO225" s="10"/>
      <c r="AUP225" s="10"/>
      <c r="AUQ225" s="10"/>
      <c r="AUR225" s="10"/>
      <c r="AUS225" s="10"/>
      <c r="AUT225" s="10"/>
      <c r="AUU225" s="10"/>
      <c r="AUV225" s="10"/>
      <c r="AUW225" s="10"/>
      <c r="AUX225" s="10"/>
      <c r="AUY225" s="10"/>
      <c r="AUZ225" s="10"/>
      <c r="AVA225" s="10"/>
      <c r="AVB225" s="10"/>
      <c r="AVC225" s="10"/>
      <c r="AVD225" s="10"/>
      <c r="AVE225" s="10"/>
      <c r="AVF225" s="10"/>
      <c r="AVG225" s="10"/>
      <c r="AVH225" s="10"/>
      <c r="AVI225" s="10"/>
      <c r="AVJ225" s="10"/>
      <c r="AVK225" s="10"/>
      <c r="AVL225" s="10"/>
      <c r="AVM225" s="10"/>
      <c r="AVN225" s="10"/>
      <c r="AVO225" s="10"/>
      <c r="AVP225" s="10"/>
      <c r="AVQ225" s="10"/>
      <c r="AVR225" s="10"/>
      <c r="AVS225" s="10"/>
      <c r="AVT225" s="10"/>
      <c r="AVU225" s="10"/>
      <c r="AVV225" s="10"/>
      <c r="AVW225" s="10"/>
      <c r="AVX225" s="10"/>
      <c r="AVY225" s="10"/>
      <c r="AVZ225" s="10"/>
      <c r="AWA225" s="10"/>
      <c r="AWB225" s="10"/>
      <c r="AWC225" s="10"/>
      <c r="AWD225" s="10"/>
      <c r="AWE225" s="10"/>
      <c r="AWF225" s="10"/>
      <c r="AWG225" s="10"/>
      <c r="AWH225" s="10"/>
      <c r="AWI225" s="10"/>
      <c r="AWJ225" s="10"/>
      <c r="AWK225" s="10"/>
      <c r="AWL225" s="10"/>
      <c r="AWM225" s="10"/>
      <c r="AWN225" s="10"/>
      <c r="AWO225" s="10"/>
      <c r="AWP225" s="10"/>
      <c r="AWQ225" s="10"/>
      <c r="AWR225" s="10"/>
      <c r="AWS225" s="10"/>
      <c r="AWT225" s="10"/>
      <c r="AWU225" s="10"/>
      <c r="AWV225" s="10"/>
      <c r="AWW225" s="10"/>
      <c r="AWX225" s="10"/>
      <c r="AWY225" s="10"/>
      <c r="AWZ225" s="10"/>
      <c r="AXA225" s="10"/>
      <c r="AXB225" s="10"/>
      <c r="AXC225" s="10"/>
      <c r="AXD225" s="10"/>
      <c r="AXE225" s="10"/>
      <c r="AXF225" s="10"/>
      <c r="AXG225" s="10"/>
      <c r="AXH225" s="10"/>
      <c r="AXI225" s="10"/>
      <c r="AXJ225" s="10"/>
      <c r="AXK225" s="10"/>
      <c r="AXL225" s="10"/>
      <c r="AXM225" s="10"/>
      <c r="AXN225" s="10"/>
      <c r="AXO225" s="10"/>
      <c r="AXP225" s="10"/>
      <c r="AXQ225" s="10"/>
      <c r="AXR225" s="10"/>
      <c r="AXS225" s="10"/>
      <c r="AXT225" s="10"/>
      <c r="AXU225" s="10"/>
      <c r="AXV225" s="10"/>
      <c r="AXW225" s="10"/>
      <c r="AXX225" s="10"/>
      <c r="AXY225" s="10"/>
      <c r="AXZ225" s="10"/>
      <c r="AYA225" s="10"/>
      <c r="AYB225" s="10"/>
      <c r="AYC225" s="10"/>
      <c r="AYD225" s="10"/>
      <c r="AYE225" s="10"/>
      <c r="AYF225" s="10"/>
      <c r="AYG225" s="10"/>
      <c r="AYH225" s="10"/>
      <c r="AYI225" s="10"/>
      <c r="AYJ225" s="10"/>
      <c r="AYK225" s="10"/>
      <c r="AYL225" s="10"/>
      <c r="AYM225" s="10"/>
      <c r="AYN225" s="10"/>
      <c r="AYO225" s="10"/>
      <c r="AYP225" s="10"/>
      <c r="AYQ225" s="10"/>
      <c r="AYR225" s="10"/>
      <c r="AYS225" s="10"/>
      <c r="AYT225" s="10"/>
      <c r="AYU225" s="10"/>
      <c r="AYV225" s="10"/>
      <c r="AYW225" s="10"/>
      <c r="AYX225" s="10"/>
      <c r="AYY225" s="10"/>
      <c r="AYZ225" s="10"/>
      <c r="AZA225" s="10"/>
      <c r="AZB225" s="10"/>
      <c r="AZC225" s="10"/>
      <c r="AZD225" s="10"/>
      <c r="AZE225" s="10"/>
      <c r="AZF225" s="10"/>
      <c r="AZG225" s="10"/>
      <c r="AZH225" s="10"/>
      <c r="AZI225" s="10"/>
      <c r="AZJ225" s="10"/>
      <c r="AZK225" s="10"/>
      <c r="AZL225" s="10"/>
      <c r="AZM225" s="10"/>
      <c r="AZN225" s="10"/>
      <c r="AZO225" s="10"/>
      <c r="AZP225" s="10"/>
      <c r="AZQ225" s="10"/>
      <c r="AZR225" s="10"/>
      <c r="AZS225" s="10"/>
      <c r="AZT225" s="10"/>
      <c r="AZU225" s="10"/>
      <c r="AZV225" s="10"/>
      <c r="AZW225" s="10"/>
      <c r="AZX225" s="10"/>
      <c r="AZY225" s="10"/>
      <c r="AZZ225" s="10"/>
      <c r="BAA225" s="10"/>
      <c r="BAB225" s="10"/>
      <c r="BAC225" s="10"/>
      <c r="BAD225" s="10"/>
      <c r="BAE225" s="10"/>
      <c r="BAF225" s="10"/>
      <c r="BAG225" s="10"/>
      <c r="BAH225" s="10"/>
      <c r="BAI225" s="10"/>
      <c r="BAJ225" s="10"/>
      <c r="BAK225" s="10"/>
      <c r="BAL225" s="10"/>
      <c r="BAM225" s="10"/>
      <c r="BAN225" s="10"/>
      <c r="BAO225" s="10"/>
      <c r="BAP225" s="10"/>
      <c r="BAQ225" s="10"/>
      <c r="BAR225" s="10"/>
      <c r="BAS225" s="10"/>
      <c r="BAT225" s="10"/>
      <c r="BAU225" s="10"/>
      <c r="BAV225" s="10"/>
      <c r="BAW225" s="10"/>
      <c r="BAX225" s="10"/>
      <c r="BAY225" s="10"/>
      <c r="BAZ225" s="10"/>
      <c r="BBA225" s="10"/>
      <c r="BBB225" s="10"/>
      <c r="BBC225" s="10"/>
      <c r="BBD225" s="10"/>
      <c r="BBE225" s="10"/>
      <c r="BBF225" s="10"/>
      <c r="BBG225" s="10"/>
      <c r="BBH225" s="10"/>
      <c r="BBI225" s="10"/>
      <c r="BBJ225" s="10"/>
      <c r="BBK225" s="10"/>
      <c r="BBL225" s="10"/>
      <c r="BBM225" s="10"/>
      <c r="BBN225" s="10"/>
      <c r="BBO225" s="10"/>
      <c r="BBP225" s="10"/>
      <c r="BBQ225" s="10"/>
      <c r="BBR225" s="10"/>
      <c r="BBS225" s="10"/>
      <c r="BBT225" s="10"/>
      <c r="BBU225" s="10"/>
      <c r="BBV225" s="10"/>
      <c r="BBW225" s="10"/>
      <c r="BBX225" s="10"/>
      <c r="BBY225" s="10"/>
      <c r="BBZ225" s="10"/>
      <c r="BCA225" s="10"/>
      <c r="BCB225" s="10"/>
      <c r="BCC225" s="10"/>
      <c r="BCD225" s="10"/>
      <c r="BCE225" s="10"/>
      <c r="BCF225" s="10"/>
      <c r="BCG225" s="10"/>
      <c r="BCH225" s="10"/>
      <c r="BCI225" s="10"/>
      <c r="BCJ225" s="10"/>
      <c r="BCK225" s="10"/>
      <c r="BCL225" s="10"/>
      <c r="BCM225" s="10"/>
      <c r="BCN225" s="10"/>
      <c r="BCO225" s="10"/>
      <c r="BCP225" s="10"/>
      <c r="BCQ225" s="10"/>
      <c r="BCR225" s="10"/>
      <c r="BCS225" s="10"/>
      <c r="BCT225" s="10"/>
      <c r="BCU225" s="10"/>
      <c r="BCV225" s="10"/>
      <c r="BCW225" s="10"/>
      <c r="BCX225" s="10"/>
      <c r="BCY225" s="10"/>
      <c r="BCZ225" s="10"/>
      <c r="BDA225" s="10"/>
      <c r="BDB225" s="10"/>
      <c r="BDC225" s="10"/>
      <c r="BDD225" s="10"/>
      <c r="BDE225" s="10"/>
      <c r="BDF225" s="10"/>
      <c r="BDG225" s="10"/>
      <c r="BDH225" s="10"/>
      <c r="BDI225" s="10"/>
      <c r="BDJ225" s="10"/>
      <c r="BDK225" s="10"/>
      <c r="BDL225" s="10"/>
      <c r="BDM225" s="10"/>
      <c r="BDN225" s="10"/>
      <c r="BDO225" s="10"/>
      <c r="BDP225" s="10"/>
      <c r="BDQ225" s="10"/>
      <c r="BDR225" s="10"/>
      <c r="BDS225" s="10"/>
      <c r="BDT225" s="10"/>
      <c r="BDU225" s="10"/>
      <c r="BDV225" s="10"/>
      <c r="BDW225" s="10"/>
      <c r="BDX225" s="10"/>
      <c r="BDY225" s="10"/>
      <c r="BDZ225" s="10"/>
      <c r="BEA225" s="10"/>
      <c r="BEB225" s="10"/>
      <c r="BEC225" s="10"/>
      <c r="BED225" s="10"/>
      <c r="BEE225" s="10"/>
      <c r="BEF225" s="10"/>
      <c r="BEG225" s="10"/>
      <c r="BEH225" s="10"/>
      <c r="BEI225" s="10"/>
      <c r="BEJ225" s="10"/>
      <c r="BEK225" s="10"/>
      <c r="BEL225" s="10"/>
      <c r="BEM225" s="10"/>
      <c r="BEN225" s="10"/>
      <c r="BEO225" s="10"/>
      <c r="BEP225" s="10"/>
      <c r="BEQ225" s="10"/>
      <c r="BER225" s="10"/>
      <c r="BES225" s="10"/>
      <c r="BET225" s="10"/>
      <c r="BEU225" s="10"/>
      <c r="BEV225" s="10"/>
      <c r="BEW225" s="10"/>
      <c r="BEX225" s="10"/>
      <c r="BEY225" s="10"/>
      <c r="BEZ225" s="10"/>
      <c r="BFA225" s="10"/>
      <c r="BFB225" s="10"/>
      <c r="BFC225" s="10"/>
      <c r="BFD225" s="10"/>
      <c r="BFE225" s="10"/>
      <c r="BFF225" s="10"/>
      <c r="BFG225" s="10"/>
      <c r="BFH225" s="10"/>
      <c r="BFI225" s="10"/>
      <c r="BFJ225" s="10"/>
      <c r="BFK225" s="10"/>
      <c r="BFL225" s="10"/>
      <c r="BFM225" s="10"/>
      <c r="BFN225" s="10"/>
      <c r="BFO225" s="10"/>
      <c r="BFP225" s="10"/>
      <c r="BFQ225" s="10"/>
      <c r="BFR225" s="10"/>
      <c r="BFS225" s="10"/>
      <c r="BFT225" s="10"/>
      <c r="BFU225" s="10"/>
      <c r="BFV225" s="10"/>
      <c r="BFW225" s="10"/>
      <c r="BFX225" s="10"/>
      <c r="BFY225" s="10"/>
      <c r="BFZ225" s="10"/>
      <c r="BGA225" s="10"/>
      <c r="BGB225" s="10"/>
      <c r="BGC225" s="10"/>
      <c r="BGD225" s="10"/>
      <c r="BGE225" s="10"/>
      <c r="BGF225" s="10"/>
      <c r="BGG225" s="10"/>
      <c r="BGH225" s="10"/>
      <c r="BGI225" s="10"/>
      <c r="BGJ225" s="10"/>
      <c r="BGK225" s="10"/>
      <c r="BGL225" s="10"/>
      <c r="BGM225" s="10"/>
      <c r="BGN225" s="10"/>
      <c r="BGO225" s="10"/>
      <c r="BGP225" s="10"/>
      <c r="BGQ225" s="10"/>
      <c r="BGR225" s="10"/>
      <c r="BGS225" s="10"/>
      <c r="BGT225" s="10"/>
      <c r="BGU225" s="10"/>
      <c r="BGV225" s="10"/>
      <c r="BGW225" s="10"/>
      <c r="BGX225" s="10"/>
      <c r="BGY225" s="10"/>
      <c r="BGZ225" s="10"/>
      <c r="BHA225" s="10"/>
      <c r="BHB225" s="10"/>
      <c r="BHC225" s="10"/>
      <c r="BHD225" s="10"/>
      <c r="BHE225" s="10"/>
      <c r="BHF225" s="10"/>
      <c r="BHG225" s="10"/>
      <c r="BHH225" s="10"/>
      <c r="BHI225" s="10"/>
      <c r="BHJ225" s="10"/>
      <c r="BHK225" s="10"/>
      <c r="BHL225" s="10"/>
      <c r="BHM225" s="10"/>
      <c r="BHN225" s="10"/>
      <c r="BHO225" s="10"/>
      <c r="BHP225" s="10"/>
      <c r="BHQ225" s="10"/>
      <c r="BHR225" s="10"/>
      <c r="BHS225" s="10"/>
      <c r="BHT225" s="10"/>
      <c r="BHU225" s="10"/>
      <c r="BHV225" s="10"/>
      <c r="BHW225" s="10"/>
      <c r="BHX225" s="10"/>
      <c r="BHY225" s="10"/>
      <c r="BHZ225" s="10"/>
      <c r="BIA225" s="10"/>
      <c r="BIB225" s="10"/>
      <c r="BIC225" s="10"/>
    </row>
    <row r="226" spans="1:1589" s="11" customFormat="1" ht="28.5" customHeight="1">
      <c r="A226" s="70" t="s">
        <v>42</v>
      </c>
      <c r="B226" s="50"/>
      <c r="C226" s="316" t="s">
        <v>142</v>
      </c>
      <c r="D226" s="313" t="s">
        <v>10</v>
      </c>
      <c r="E226" s="87">
        <v>41640</v>
      </c>
      <c r="F226" s="87">
        <v>42004</v>
      </c>
      <c r="G226" s="93" t="s">
        <v>6</v>
      </c>
      <c r="H226" s="104"/>
      <c r="I226" s="104"/>
      <c r="J226" s="104">
        <v>6019073</v>
      </c>
      <c r="K226" s="104"/>
      <c r="L226" s="104"/>
      <c r="M226" s="104"/>
      <c r="N226" s="104">
        <v>6019073</v>
      </c>
      <c r="O226" s="104"/>
      <c r="P226" s="104"/>
      <c r="Q226" s="104"/>
      <c r="R226" s="104">
        <v>6019073</v>
      </c>
      <c r="S226" s="104"/>
      <c r="T226" s="9"/>
      <c r="U226" s="82">
        <f>J226-N226</f>
        <v>0</v>
      </c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  <c r="FJ226" s="24"/>
      <c r="FK226" s="24"/>
      <c r="FL226" s="24"/>
      <c r="FM226" s="24"/>
      <c r="FN226" s="24"/>
      <c r="FO226" s="24"/>
      <c r="FP226" s="24"/>
      <c r="FQ226" s="24"/>
      <c r="FR226" s="24"/>
      <c r="FS226" s="24"/>
      <c r="FT226" s="24"/>
      <c r="FU226" s="24"/>
      <c r="FV226" s="24"/>
      <c r="FW226" s="24"/>
      <c r="FX226" s="24"/>
      <c r="FY226" s="24"/>
      <c r="FZ226" s="24"/>
      <c r="GA226" s="24"/>
      <c r="GB226" s="24"/>
      <c r="GC226" s="24"/>
      <c r="GD226" s="24"/>
      <c r="GE226" s="24"/>
      <c r="GF226" s="24"/>
      <c r="GG226" s="24"/>
      <c r="GH226" s="24"/>
      <c r="GI226" s="24"/>
      <c r="GJ226" s="24"/>
      <c r="GK226" s="24"/>
      <c r="GL226" s="24"/>
      <c r="GM226" s="24"/>
      <c r="GN226" s="24"/>
      <c r="GO226" s="24"/>
      <c r="GP226" s="24"/>
      <c r="GQ226" s="24"/>
      <c r="GR226" s="24"/>
      <c r="GS226" s="24"/>
      <c r="GT226" s="24"/>
      <c r="GU226" s="24"/>
      <c r="GV226" s="24"/>
      <c r="GW226" s="24"/>
      <c r="GX226" s="24"/>
      <c r="GY226" s="24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  <c r="IW226" s="10"/>
      <c r="IX226" s="10"/>
      <c r="IY226" s="10"/>
      <c r="IZ226" s="10"/>
      <c r="JA226" s="10"/>
      <c r="JB226" s="10"/>
      <c r="JC226" s="10"/>
      <c r="JD226" s="10"/>
      <c r="JE226" s="10"/>
      <c r="JF226" s="10"/>
      <c r="JG226" s="10"/>
      <c r="JH226" s="10"/>
      <c r="JI226" s="10"/>
      <c r="JJ226" s="10"/>
      <c r="JK226" s="10"/>
      <c r="JL226" s="10"/>
      <c r="JM226" s="10"/>
      <c r="JN226" s="10"/>
      <c r="JO226" s="10"/>
      <c r="JP226" s="10"/>
      <c r="JQ226" s="10"/>
      <c r="JR226" s="10"/>
      <c r="JS226" s="10"/>
      <c r="JT226" s="10"/>
      <c r="JU226" s="10"/>
      <c r="JV226" s="10"/>
      <c r="JW226" s="10"/>
      <c r="JX226" s="10"/>
      <c r="JY226" s="10"/>
      <c r="JZ226" s="10"/>
      <c r="KA226" s="10"/>
      <c r="KB226" s="10"/>
      <c r="KC226" s="10"/>
      <c r="KD226" s="10"/>
      <c r="KE226" s="10"/>
      <c r="KF226" s="10"/>
      <c r="KG226" s="10"/>
      <c r="KH226" s="10"/>
      <c r="KI226" s="10"/>
      <c r="KJ226" s="10"/>
      <c r="KK226" s="10"/>
      <c r="KL226" s="10"/>
      <c r="KM226" s="10"/>
      <c r="KN226" s="10"/>
      <c r="KO226" s="10"/>
      <c r="KP226" s="10"/>
      <c r="KQ226" s="10"/>
      <c r="KR226" s="10"/>
      <c r="KS226" s="10"/>
      <c r="KT226" s="10"/>
      <c r="KU226" s="10"/>
      <c r="KV226" s="10"/>
      <c r="KW226" s="10"/>
      <c r="KX226" s="10"/>
      <c r="KY226" s="10"/>
      <c r="KZ226" s="10"/>
      <c r="LA226" s="10"/>
      <c r="LB226" s="10"/>
      <c r="LC226" s="10"/>
      <c r="LD226" s="10"/>
      <c r="LE226" s="10"/>
      <c r="LF226" s="10"/>
      <c r="LG226" s="10"/>
      <c r="LH226" s="10"/>
      <c r="LI226" s="10"/>
      <c r="LJ226" s="10"/>
      <c r="LK226" s="10"/>
      <c r="LL226" s="10"/>
      <c r="LM226" s="10"/>
      <c r="LN226" s="10"/>
      <c r="LO226" s="10"/>
      <c r="LP226" s="10"/>
      <c r="LQ226" s="10"/>
      <c r="LR226" s="10"/>
      <c r="LS226" s="10"/>
      <c r="LT226" s="10"/>
      <c r="LU226" s="10"/>
      <c r="LV226" s="10"/>
      <c r="LW226" s="10"/>
      <c r="LX226" s="10"/>
      <c r="LY226" s="10"/>
      <c r="LZ226" s="10"/>
      <c r="MA226" s="10"/>
      <c r="MB226" s="10"/>
      <c r="MC226" s="10"/>
      <c r="MD226" s="10"/>
      <c r="ME226" s="10"/>
      <c r="MF226" s="10"/>
      <c r="MG226" s="10"/>
      <c r="MH226" s="10"/>
      <c r="MI226" s="10"/>
      <c r="MJ226" s="10"/>
      <c r="MK226" s="10"/>
      <c r="ML226" s="10"/>
      <c r="MM226" s="10"/>
      <c r="MN226" s="10"/>
      <c r="MO226" s="10"/>
      <c r="MP226" s="10"/>
      <c r="MQ226" s="10"/>
      <c r="MR226" s="10"/>
      <c r="MS226" s="10"/>
      <c r="MT226" s="10"/>
      <c r="MU226" s="10"/>
      <c r="MV226" s="10"/>
      <c r="MW226" s="10"/>
      <c r="MX226" s="10"/>
      <c r="MY226" s="10"/>
      <c r="MZ226" s="10"/>
      <c r="NA226" s="10"/>
      <c r="NB226" s="10"/>
      <c r="NC226" s="10"/>
      <c r="ND226" s="10"/>
      <c r="NE226" s="10"/>
      <c r="NF226" s="10"/>
      <c r="NG226" s="10"/>
      <c r="NH226" s="10"/>
      <c r="NI226" s="10"/>
      <c r="NJ226" s="10"/>
      <c r="NK226" s="10"/>
      <c r="NL226" s="10"/>
      <c r="NM226" s="10"/>
      <c r="NN226" s="10"/>
      <c r="NO226" s="10"/>
      <c r="NP226" s="10"/>
      <c r="NQ226" s="10"/>
      <c r="NR226" s="10"/>
      <c r="NS226" s="10"/>
      <c r="NT226" s="10"/>
      <c r="NU226" s="10"/>
      <c r="NV226" s="10"/>
      <c r="NW226" s="10"/>
      <c r="NX226" s="10"/>
      <c r="NY226" s="10"/>
      <c r="NZ226" s="10"/>
      <c r="OA226" s="10"/>
      <c r="OB226" s="10"/>
      <c r="OC226" s="10"/>
      <c r="OD226" s="10"/>
      <c r="OE226" s="10"/>
      <c r="OF226" s="10"/>
      <c r="OG226" s="10"/>
      <c r="OH226" s="10"/>
      <c r="OI226" s="10"/>
      <c r="OJ226" s="10"/>
      <c r="OK226" s="10"/>
      <c r="OL226" s="10"/>
      <c r="OM226" s="10"/>
      <c r="ON226" s="10"/>
      <c r="OO226" s="10"/>
      <c r="OP226" s="10"/>
      <c r="OQ226" s="10"/>
      <c r="OR226" s="10"/>
      <c r="OS226" s="10"/>
      <c r="OT226" s="10"/>
      <c r="OU226" s="10"/>
      <c r="OV226" s="10"/>
      <c r="OW226" s="10"/>
      <c r="OX226" s="10"/>
      <c r="OY226" s="10"/>
      <c r="OZ226" s="10"/>
      <c r="PA226" s="10"/>
      <c r="PB226" s="10"/>
      <c r="PC226" s="10"/>
      <c r="PD226" s="10"/>
      <c r="PE226" s="10"/>
      <c r="PF226" s="10"/>
      <c r="PG226" s="10"/>
      <c r="PH226" s="10"/>
      <c r="PI226" s="10"/>
      <c r="PJ226" s="10"/>
      <c r="PK226" s="10"/>
      <c r="PL226" s="10"/>
      <c r="PM226" s="10"/>
      <c r="PN226" s="10"/>
      <c r="PO226" s="10"/>
      <c r="PP226" s="10"/>
      <c r="PQ226" s="10"/>
      <c r="PR226" s="10"/>
      <c r="PS226" s="10"/>
      <c r="PT226" s="10"/>
      <c r="PU226" s="10"/>
      <c r="PV226" s="10"/>
      <c r="PW226" s="10"/>
      <c r="PX226" s="10"/>
      <c r="PY226" s="10"/>
      <c r="PZ226" s="10"/>
      <c r="QA226" s="10"/>
      <c r="QB226" s="10"/>
      <c r="QC226" s="10"/>
      <c r="QD226" s="10"/>
      <c r="QE226" s="10"/>
      <c r="QF226" s="10"/>
      <c r="QG226" s="10"/>
      <c r="QH226" s="10"/>
      <c r="QI226" s="10"/>
      <c r="QJ226" s="10"/>
      <c r="QK226" s="10"/>
      <c r="QL226" s="10"/>
      <c r="QM226" s="10"/>
      <c r="QN226" s="10"/>
      <c r="QO226" s="10"/>
      <c r="QP226" s="10"/>
      <c r="QQ226" s="10"/>
      <c r="QR226" s="10"/>
      <c r="QS226" s="10"/>
      <c r="QT226" s="10"/>
      <c r="QU226" s="10"/>
      <c r="QV226" s="10"/>
      <c r="QW226" s="10"/>
      <c r="QX226" s="10"/>
      <c r="QY226" s="10"/>
      <c r="QZ226" s="10"/>
      <c r="RA226" s="10"/>
      <c r="RB226" s="10"/>
      <c r="RC226" s="10"/>
      <c r="RD226" s="10"/>
      <c r="RE226" s="10"/>
      <c r="RF226" s="10"/>
      <c r="RG226" s="10"/>
      <c r="RH226" s="10"/>
      <c r="RI226" s="10"/>
      <c r="RJ226" s="10"/>
      <c r="RK226" s="10"/>
      <c r="RL226" s="10"/>
      <c r="RM226" s="10"/>
      <c r="RN226" s="10"/>
      <c r="RO226" s="10"/>
      <c r="RP226" s="10"/>
      <c r="RQ226" s="10"/>
      <c r="RR226" s="10"/>
      <c r="RS226" s="10"/>
      <c r="RT226" s="10"/>
      <c r="RU226" s="10"/>
      <c r="RV226" s="10"/>
      <c r="RW226" s="10"/>
      <c r="RX226" s="10"/>
      <c r="RY226" s="10"/>
      <c r="RZ226" s="10"/>
      <c r="SA226" s="10"/>
      <c r="SB226" s="10"/>
      <c r="SC226" s="10"/>
      <c r="SD226" s="10"/>
      <c r="SE226" s="10"/>
      <c r="SF226" s="10"/>
      <c r="SG226" s="10"/>
      <c r="SH226" s="10"/>
      <c r="SI226" s="10"/>
      <c r="SJ226" s="10"/>
      <c r="SK226" s="10"/>
      <c r="SL226" s="10"/>
      <c r="SM226" s="10"/>
      <c r="SN226" s="10"/>
      <c r="SO226" s="10"/>
      <c r="SP226" s="10"/>
      <c r="SQ226" s="10"/>
      <c r="SR226" s="10"/>
      <c r="SS226" s="10"/>
      <c r="ST226" s="10"/>
      <c r="SU226" s="10"/>
      <c r="SV226" s="10"/>
      <c r="SW226" s="10"/>
      <c r="SX226" s="10"/>
      <c r="SY226" s="10"/>
      <c r="SZ226" s="10"/>
      <c r="TA226" s="10"/>
      <c r="TB226" s="10"/>
      <c r="TC226" s="10"/>
      <c r="TD226" s="10"/>
      <c r="TE226" s="10"/>
      <c r="TF226" s="10"/>
      <c r="TG226" s="10"/>
      <c r="TH226" s="10"/>
      <c r="TI226" s="10"/>
      <c r="TJ226" s="10"/>
      <c r="TK226" s="10"/>
      <c r="TL226" s="10"/>
      <c r="TM226" s="10"/>
      <c r="TN226" s="10"/>
      <c r="TO226" s="10"/>
      <c r="TP226" s="10"/>
      <c r="TQ226" s="10"/>
      <c r="TR226" s="10"/>
      <c r="TS226" s="10"/>
      <c r="TT226" s="10"/>
      <c r="TU226" s="10"/>
      <c r="TV226" s="10"/>
      <c r="TW226" s="10"/>
      <c r="TX226" s="10"/>
      <c r="TY226" s="10"/>
      <c r="TZ226" s="10"/>
      <c r="UA226" s="10"/>
      <c r="UB226" s="10"/>
      <c r="UC226" s="10"/>
      <c r="UD226" s="10"/>
      <c r="UE226" s="10"/>
      <c r="UF226" s="10"/>
      <c r="UG226" s="10"/>
      <c r="UH226" s="10"/>
      <c r="UI226" s="10"/>
      <c r="UJ226" s="10"/>
      <c r="UK226" s="10"/>
      <c r="UL226" s="10"/>
      <c r="UM226" s="10"/>
      <c r="UN226" s="10"/>
      <c r="UO226" s="10"/>
      <c r="UP226" s="10"/>
      <c r="UQ226" s="10"/>
      <c r="UR226" s="10"/>
      <c r="US226" s="10"/>
      <c r="UT226" s="10"/>
      <c r="UU226" s="10"/>
      <c r="UV226" s="10"/>
      <c r="UW226" s="10"/>
      <c r="UX226" s="10"/>
      <c r="UY226" s="10"/>
      <c r="UZ226" s="10"/>
      <c r="VA226" s="10"/>
      <c r="VB226" s="10"/>
      <c r="VC226" s="10"/>
      <c r="VD226" s="10"/>
      <c r="VE226" s="10"/>
      <c r="VF226" s="10"/>
      <c r="VG226" s="10"/>
      <c r="VH226" s="10"/>
      <c r="VI226" s="10"/>
      <c r="VJ226" s="10"/>
      <c r="VK226" s="10"/>
      <c r="VL226" s="10"/>
      <c r="VM226" s="10"/>
      <c r="VN226" s="10"/>
      <c r="VO226" s="10"/>
      <c r="VP226" s="10"/>
      <c r="VQ226" s="10"/>
      <c r="VR226" s="10"/>
      <c r="VS226" s="10"/>
      <c r="VT226" s="10"/>
      <c r="VU226" s="10"/>
      <c r="VV226" s="10"/>
      <c r="VW226" s="10"/>
      <c r="VX226" s="10"/>
      <c r="VY226" s="10"/>
      <c r="VZ226" s="10"/>
      <c r="WA226" s="10"/>
      <c r="WB226" s="10"/>
      <c r="WC226" s="10"/>
      <c r="WD226" s="10"/>
      <c r="WE226" s="10"/>
      <c r="WF226" s="10"/>
      <c r="WG226" s="10"/>
      <c r="WH226" s="10"/>
      <c r="WI226" s="10"/>
      <c r="WJ226" s="10"/>
      <c r="WK226" s="10"/>
      <c r="WL226" s="10"/>
      <c r="WM226" s="10"/>
      <c r="WN226" s="10"/>
      <c r="WO226" s="10"/>
      <c r="WP226" s="10"/>
      <c r="WQ226" s="10"/>
      <c r="WR226" s="10"/>
      <c r="WS226" s="10"/>
      <c r="WT226" s="10"/>
      <c r="WU226" s="10"/>
      <c r="WV226" s="10"/>
      <c r="WW226" s="10"/>
      <c r="WX226" s="10"/>
      <c r="WY226" s="10"/>
      <c r="WZ226" s="10"/>
      <c r="XA226" s="10"/>
      <c r="XB226" s="10"/>
      <c r="XC226" s="10"/>
      <c r="XD226" s="10"/>
      <c r="XE226" s="10"/>
      <c r="XF226" s="10"/>
      <c r="XG226" s="10"/>
      <c r="XH226" s="10"/>
      <c r="XI226" s="10"/>
      <c r="XJ226" s="10"/>
      <c r="XK226" s="10"/>
      <c r="XL226" s="10"/>
      <c r="XM226" s="10"/>
      <c r="XN226" s="10"/>
      <c r="XO226" s="10"/>
      <c r="XP226" s="10"/>
      <c r="XQ226" s="10"/>
      <c r="XR226" s="10"/>
      <c r="XS226" s="10"/>
      <c r="XT226" s="10"/>
      <c r="XU226" s="10"/>
      <c r="XV226" s="10"/>
      <c r="XW226" s="10"/>
      <c r="XX226" s="10"/>
      <c r="XY226" s="10"/>
      <c r="XZ226" s="10"/>
      <c r="YA226" s="10"/>
      <c r="YB226" s="10"/>
      <c r="YC226" s="10"/>
      <c r="YD226" s="10"/>
      <c r="YE226" s="10"/>
      <c r="YF226" s="10"/>
      <c r="YG226" s="10"/>
      <c r="YH226" s="10"/>
      <c r="YI226" s="10"/>
      <c r="YJ226" s="10"/>
      <c r="YK226" s="10"/>
      <c r="YL226" s="10"/>
      <c r="YM226" s="10"/>
      <c r="YN226" s="10"/>
      <c r="YO226" s="10"/>
      <c r="YP226" s="10"/>
      <c r="YQ226" s="10"/>
      <c r="YR226" s="10"/>
      <c r="YS226" s="10"/>
      <c r="YT226" s="10"/>
      <c r="YU226" s="10"/>
      <c r="YV226" s="10"/>
      <c r="YW226" s="10"/>
      <c r="YX226" s="10"/>
      <c r="YY226" s="10"/>
      <c r="YZ226" s="10"/>
      <c r="ZA226" s="10"/>
      <c r="ZB226" s="10"/>
      <c r="ZC226" s="10"/>
      <c r="ZD226" s="10"/>
      <c r="ZE226" s="10"/>
      <c r="ZF226" s="10"/>
      <c r="ZG226" s="10"/>
      <c r="ZH226" s="10"/>
      <c r="ZI226" s="10"/>
      <c r="ZJ226" s="10"/>
      <c r="ZK226" s="10"/>
      <c r="ZL226" s="10"/>
      <c r="ZM226" s="10"/>
      <c r="ZN226" s="10"/>
      <c r="ZO226" s="10"/>
      <c r="ZP226" s="10"/>
      <c r="ZQ226" s="10"/>
      <c r="ZR226" s="10"/>
      <c r="ZS226" s="10"/>
      <c r="ZT226" s="10"/>
      <c r="ZU226" s="10"/>
      <c r="ZV226" s="10"/>
      <c r="ZW226" s="10"/>
      <c r="ZX226" s="10"/>
      <c r="ZY226" s="10"/>
      <c r="ZZ226" s="10"/>
      <c r="AAA226" s="10"/>
      <c r="AAB226" s="10"/>
      <c r="AAC226" s="10"/>
      <c r="AAD226" s="10"/>
      <c r="AAE226" s="10"/>
      <c r="AAF226" s="10"/>
      <c r="AAG226" s="10"/>
      <c r="AAH226" s="10"/>
      <c r="AAI226" s="10"/>
      <c r="AAJ226" s="10"/>
      <c r="AAK226" s="10"/>
      <c r="AAL226" s="10"/>
      <c r="AAM226" s="10"/>
      <c r="AAN226" s="10"/>
      <c r="AAO226" s="10"/>
      <c r="AAP226" s="10"/>
      <c r="AAQ226" s="10"/>
      <c r="AAR226" s="10"/>
      <c r="AAS226" s="10"/>
      <c r="AAT226" s="10"/>
      <c r="AAU226" s="10"/>
      <c r="AAV226" s="10"/>
      <c r="AAW226" s="10"/>
      <c r="AAX226" s="10"/>
      <c r="AAY226" s="10"/>
      <c r="AAZ226" s="10"/>
      <c r="ABA226" s="10"/>
      <c r="ABB226" s="10"/>
      <c r="ABC226" s="10"/>
      <c r="ABD226" s="10"/>
      <c r="ABE226" s="10"/>
      <c r="ABF226" s="10"/>
      <c r="ABG226" s="10"/>
      <c r="ABH226" s="10"/>
      <c r="ABI226" s="10"/>
      <c r="ABJ226" s="10"/>
      <c r="ABK226" s="10"/>
      <c r="ABL226" s="10"/>
      <c r="ABM226" s="10"/>
      <c r="ABN226" s="10"/>
      <c r="ABO226" s="10"/>
      <c r="ABP226" s="10"/>
      <c r="ABQ226" s="10"/>
      <c r="ABR226" s="10"/>
      <c r="ABS226" s="10"/>
      <c r="ABT226" s="10"/>
      <c r="ABU226" s="10"/>
      <c r="ABV226" s="10"/>
      <c r="ABW226" s="10"/>
      <c r="ABX226" s="10"/>
      <c r="ABY226" s="10"/>
      <c r="ABZ226" s="10"/>
      <c r="ACA226" s="10"/>
      <c r="ACB226" s="10"/>
      <c r="ACC226" s="10"/>
      <c r="ACD226" s="10"/>
      <c r="ACE226" s="10"/>
      <c r="ACF226" s="10"/>
      <c r="ACG226" s="10"/>
      <c r="ACH226" s="10"/>
      <c r="ACI226" s="10"/>
      <c r="ACJ226" s="10"/>
      <c r="ACK226" s="10"/>
      <c r="ACL226" s="10"/>
      <c r="ACM226" s="10"/>
      <c r="ACN226" s="10"/>
      <c r="ACO226" s="10"/>
      <c r="ACP226" s="10"/>
      <c r="ACQ226" s="10"/>
      <c r="ACR226" s="10"/>
      <c r="ACS226" s="10"/>
      <c r="ACT226" s="10"/>
      <c r="ACU226" s="10"/>
      <c r="ACV226" s="10"/>
      <c r="ACW226" s="10"/>
      <c r="ACX226" s="10"/>
      <c r="ACY226" s="10"/>
      <c r="ACZ226" s="10"/>
      <c r="ADA226" s="10"/>
      <c r="ADB226" s="10"/>
      <c r="ADC226" s="10"/>
      <c r="ADD226" s="10"/>
      <c r="ADE226" s="10"/>
      <c r="ADF226" s="10"/>
      <c r="ADG226" s="10"/>
      <c r="ADH226" s="10"/>
      <c r="ADI226" s="10"/>
      <c r="ADJ226" s="10"/>
      <c r="ADK226" s="10"/>
      <c r="ADL226" s="10"/>
      <c r="ADM226" s="10"/>
      <c r="ADN226" s="10"/>
      <c r="ADO226" s="10"/>
      <c r="ADP226" s="10"/>
      <c r="ADQ226" s="10"/>
      <c r="ADR226" s="10"/>
      <c r="ADS226" s="10"/>
      <c r="ADT226" s="10"/>
      <c r="ADU226" s="10"/>
      <c r="ADV226" s="10"/>
      <c r="ADW226" s="10"/>
      <c r="ADX226" s="10"/>
      <c r="ADY226" s="10"/>
      <c r="ADZ226" s="10"/>
      <c r="AEA226" s="10"/>
      <c r="AEB226" s="10"/>
      <c r="AEC226" s="10"/>
      <c r="AED226" s="10"/>
      <c r="AEE226" s="10"/>
      <c r="AEF226" s="10"/>
      <c r="AEG226" s="10"/>
      <c r="AEH226" s="10"/>
      <c r="AEI226" s="10"/>
      <c r="AEJ226" s="10"/>
      <c r="AEK226" s="10"/>
      <c r="AEL226" s="10"/>
      <c r="AEM226" s="10"/>
      <c r="AEN226" s="10"/>
      <c r="AEO226" s="10"/>
      <c r="AEP226" s="10"/>
      <c r="AEQ226" s="10"/>
      <c r="AER226" s="10"/>
      <c r="AES226" s="10"/>
      <c r="AET226" s="10"/>
      <c r="AEU226" s="10"/>
      <c r="AEV226" s="10"/>
      <c r="AEW226" s="10"/>
      <c r="AEX226" s="10"/>
      <c r="AEY226" s="10"/>
      <c r="AEZ226" s="10"/>
      <c r="AFA226" s="10"/>
      <c r="AFB226" s="10"/>
      <c r="AFC226" s="10"/>
      <c r="AFD226" s="10"/>
      <c r="AFE226" s="10"/>
      <c r="AFF226" s="10"/>
      <c r="AFG226" s="10"/>
      <c r="AFH226" s="10"/>
      <c r="AFI226" s="10"/>
      <c r="AFJ226" s="10"/>
      <c r="AFK226" s="10"/>
      <c r="AFL226" s="10"/>
      <c r="AFM226" s="10"/>
      <c r="AFN226" s="10"/>
      <c r="AFO226" s="10"/>
      <c r="AFP226" s="10"/>
      <c r="AFQ226" s="10"/>
      <c r="AFR226" s="10"/>
      <c r="AFS226" s="10"/>
      <c r="AFT226" s="10"/>
      <c r="AFU226" s="10"/>
      <c r="AFV226" s="10"/>
      <c r="AFW226" s="10"/>
      <c r="AFX226" s="10"/>
      <c r="AFY226" s="10"/>
      <c r="AFZ226" s="10"/>
      <c r="AGA226" s="10"/>
      <c r="AGB226" s="10"/>
      <c r="AGC226" s="10"/>
      <c r="AGD226" s="10"/>
      <c r="AGE226" s="10"/>
      <c r="AGF226" s="10"/>
      <c r="AGG226" s="10"/>
      <c r="AGH226" s="10"/>
      <c r="AGI226" s="10"/>
      <c r="AGJ226" s="10"/>
      <c r="AGK226" s="10"/>
      <c r="AGL226" s="10"/>
      <c r="AGM226" s="10"/>
      <c r="AGN226" s="10"/>
      <c r="AGO226" s="10"/>
      <c r="AGP226" s="10"/>
      <c r="AGQ226" s="10"/>
      <c r="AGR226" s="10"/>
      <c r="AGS226" s="10"/>
      <c r="AGT226" s="10"/>
      <c r="AGU226" s="10"/>
      <c r="AGV226" s="10"/>
      <c r="AGW226" s="10"/>
      <c r="AGX226" s="10"/>
      <c r="AGY226" s="10"/>
      <c r="AGZ226" s="10"/>
      <c r="AHA226" s="10"/>
      <c r="AHB226" s="10"/>
      <c r="AHC226" s="10"/>
      <c r="AHD226" s="10"/>
      <c r="AHE226" s="10"/>
      <c r="AHF226" s="10"/>
      <c r="AHG226" s="10"/>
      <c r="AHH226" s="10"/>
      <c r="AHI226" s="10"/>
      <c r="AHJ226" s="10"/>
      <c r="AHK226" s="10"/>
      <c r="AHL226" s="10"/>
      <c r="AHM226" s="10"/>
      <c r="AHN226" s="10"/>
      <c r="AHO226" s="10"/>
      <c r="AHP226" s="10"/>
      <c r="AHQ226" s="10"/>
      <c r="AHR226" s="10"/>
      <c r="AHS226" s="10"/>
      <c r="AHT226" s="10"/>
      <c r="AHU226" s="10"/>
      <c r="AHV226" s="10"/>
      <c r="AHW226" s="10"/>
      <c r="AHX226" s="10"/>
      <c r="AHY226" s="10"/>
      <c r="AHZ226" s="10"/>
      <c r="AIA226" s="10"/>
      <c r="AIB226" s="10"/>
      <c r="AIC226" s="10"/>
      <c r="AID226" s="10"/>
      <c r="AIE226" s="10"/>
      <c r="AIF226" s="10"/>
      <c r="AIG226" s="10"/>
      <c r="AIH226" s="10"/>
      <c r="AII226" s="10"/>
      <c r="AIJ226" s="10"/>
      <c r="AIK226" s="10"/>
      <c r="AIL226" s="10"/>
      <c r="AIM226" s="10"/>
      <c r="AIN226" s="10"/>
      <c r="AIO226" s="10"/>
      <c r="AIP226" s="10"/>
      <c r="AIQ226" s="10"/>
      <c r="AIR226" s="10"/>
      <c r="AIS226" s="10"/>
      <c r="AIT226" s="10"/>
      <c r="AIU226" s="10"/>
      <c r="AIV226" s="10"/>
      <c r="AIW226" s="10"/>
      <c r="AIX226" s="10"/>
      <c r="AIY226" s="10"/>
      <c r="AIZ226" s="10"/>
      <c r="AJA226" s="10"/>
      <c r="AJB226" s="10"/>
      <c r="AJC226" s="10"/>
      <c r="AJD226" s="10"/>
      <c r="AJE226" s="10"/>
      <c r="AJF226" s="10"/>
      <c r="AJG226" s="10"/>
      <c r="AJH226" s="10"/>
      <c r="AJI226" s="10"/>
      <c r="AJJ226" s="10"/>
      <c r="AJK226" s="10"/>
      <c r="AJL226" s="10"/>
      <c r="AJM226" s="10"/>
      <c r="AJN226" s="10"/>
      <c r="AJO226" s="10"/>
      <c r="AJP226" s="10"/>
      <c r="AJQ226" s="10"/>
      <c r="AJR226" s="10"/>
      <c r="AJS226" s="10"/>
      <c r="AJT226" s="10"/>
      <c r="AJU226" s="10"/>
      <c r="AJV226" s="10"/>
      <c r="AJW226" s="10"/>
      <c r="AJX226" s="10"/>
      <c r="AJY226" s="10"/>
      <c r="AJZ226" s="10"/>
      <c r="AKA226" s="10"/>
      <c r="AKB226" s="10"/>
      <c r="AKC226" s="10"/>
      <c r="AKD226" s="10"/>
      <c r="AKE226" s="10"/>
      <c r="AKF226" s="10"/>
      <c r="AKG226" s="10"/>
      <c r="AKH226" s="10"/>
      <c r="AKI226" s="10"/>
      <c r="AKJ226" s="10"/>
      <c r="AKK226" s="10"/>
      <c r="AKL226" s="10"/>
      <c r="AKM226" s="10"/>
      <c r="AKN226" s="10"/>
      <c r="AKO226" s="10"/>
      <c r="AKP226" s="10"/>
      <c r="AKQ226" s="10"/>
      <c r="AKR226" s="10"/>
      <c r="AKS226" s="10"/>
      <c r="AKT226" s="10"/>
      <c r="AKU226" s="10"/>
      <c r="AKV226" s="10"/>
      <c r="AKW226" s="10"/>
      <c r="AKX226" s="10"/>
      <c r="AKY226" s="10"/>
      <c r="AKZ226" s="10"/>
      <c r="ALA226" s="10"/>
      <c r="ALB226" s="10"/>
      <c r="ALC226" s="10"/>
      <c r="ALD226" s="10"/>
      <c r="ALE226" s="10"/>
      <c r="ALF226" s="10"/>
      <c r="ALG226" s="10"/>
      <c r="ALH226" s="10"/>
      <c r="ALI226" s="10"/>
      <c r="ALJ226" s="10"/>
      <c r="ALK226" s="10"/>
      <c r="ALL226" s="10"/>
      <c r="ALM226" s="10"/>
      <c r="ALN226" s="10"/>
      <c r="ALO226" s="10"/>
      <c r="ALP226" s="10"/>
      <c r="ALQ226" s="10"/>
      <c r="ALR226" s="10"/>
      <c r="ALS226" s="10"/>
      <c r="ALT226" s="10"/>
      <c r="ALU226" s="10"/>
      <c r="ALV226" s="10"/>
      <c r="ALW226" s="10"/>
      <c r="ALX226" s="10"/>
      <c r="ALY226" s="10"/>
      <c r="ALZ226" s="10"/>
      <c r="AMA226" s="10"/>
      <c r="AMB226" s="10"/>
      <c r="AMC226" s="10"/>
      <c r="AMD226" s="10"/>
      <c r="AME226" s="10"/>
      <c r="AMF226" s="10"/>
      <c r="AMG226" s="10"/>
      <c r="AMH226" s="10"/>
      <c r="AMI226" s="10"/>
      <c r="AMJ226" s="10"/>
      <c r="AMK226" s="10"/>
      <c r="AML226" s="10"/>
      <c r="AMM226" s="10"/>
      <c r="AMN226" s="10"/>
      <c r="AMO226" s="10"/>
      <c r="AMP226" s="10"/>
      <c r="AMQ226" s="10"/>
      <c r="AMR226" s="10"/>
      <c r="AMS226" s="10"/>
      <c r="AMT226" s="10"/>
      <c r="AMU226" s="10"/>
      <c r="AMV226" s="10"/>
      <c r="AMW226" s="10"/>
      <c r="AMX226" s="10"/>
      <c r="AMY226" s="10"/>
      <c r="AMZ226" s="10"/>
      <c r="ANA226" s="10"/>
      <c r="ANB226" s="10"/>
      <c r="ANC226" s="10"/>
      <c r="AND226" s="10"/>
      <c r="ANE226" s="10"/>
      <c r="ANF226" s="10"/>
      <c r="ANG226" s="10"/>
      <c r="ANH226" s="10"/>
      <c r="ANI226" s="10"/>
      <c r="ANJ226" s="10"/>
      <c r="ANK226" s="10"/>
      <c r="ANL226" s="10"/>
      <c r="ANM226" s="10"/>
      <c r="ANN226" s="10"/>
      <c r="ANO226" s="10"/>
      <c r="ANP226" s="10"/>
      <c r="ANQ226" s="10"/>
      <c r="ANR226" s="10"/>
      <c r="ANS226" s="10"/>
      <c r="ANT226" s="10"/>
      <c r="ANU226" s="10"/>
      <c r="ANV226" s="10"/>
      <c r="ANW226" s="10"/>
      <c r="ANX226" s="10"/>
      <c r="ANY226" s="10"/>
      <c r="ANZ226" s="10"/>
      <c r="AOA226" s="10"/>
      <c r="AOB226" s="10"/>
      <c r="AOC226" s="10"/>
      <c r="AOD226" s="10"/>
      <c r="AOE226" s="10"/>
      <c r="AOF226" s="10"/>
      <c r="AOG226" s="10"/>
      <c r="AOH226" s="10"/>
      <c r="AOI226" s="10"/>
      <c r="AOJ226" s="10"/>
      <c r="AOK226" s="10"/>
      <c r="AOL226" s="10"/>
      <c r="AOM226" s="10"/>
      <c r="AON226" s="10"/>
      <c r="AOO226" s="10"/>
      <c r="AOP226" s="10"/>
      <c r="AOQ226" s="10"/>
      <c r="AOR226" s="10"/>
      <c r="AOS226" s="10"/>
      <c r="AOT226" s="10"/>
      <c r="AOU226" s="10"/>
      <c r="AOV226" s="10"/>
      <c r="AOW226" s="10"/>
      <c r="AOX226" s="10"/>
      <c r="AOY226" s="10"/>
      <c r="AOZ226" s="10"/>
      <c r="APA226" s="10"/>
      <c r="APB226" s="10"/>
      <c r="APC226" s="10"/>
      <c r="APD226" s="10"/>
      <c r="APE226" s="10"/>
      <c r="APF226" s="10"/>
      <c r="APG226" s="10"/>
      <c r="APH226" s="10"/>
      <c r="API226" s="10"/>
      <c r="APJ226" s="10"/>
      <c r="APK226" s="10"/>
      <c r="APL226" s="10"/>
      <c r="APM226" s="10"/>
      <c r="APN226" s="10"/>
      <c r="APO226" s="10"/>
      <c r="APP226" s="10"/>
      <c r="APQ226" s="10"/>
      <c r="APR226" s="10"/>
      <c r="APS226" s="10"/>
      <c r="APT226" s="10"/>
      <c r="APU226" s="10"/>
      <c r="APV226" s="10"/>
      <c r="APW226" s="10"/>
      <c r="APX226" s="10"/>
      <c r="APY226" s="10"/>
      <c r="APZ226" s="10"/>
      <c r="AQA226" s="10"/>
      <c r="AQB226" s="10"/>
      <c r="AQC226" s="10"/>
      <c r="AQD226" s="10"/>
      <c r="AQE226" s="10"/>
      <c r="AQF226" s="10"/>
      <c r="AQG226" s="10"/>
      <c r="AQH226" s="10"/>
      <c r="AQI226" s="10"/>
      <c r="AQJ226" s="10"/>
      <c r="AQK226" s="10"/>
      <c r="AQL226" s="10"/>
      <c r="AQM226" s="10"/>
      <c r="AQN226" s="10"/>
      <c r="AQO226" s="10"/>
      <c r="AQP226" s="10"/>
      <c r="AQQ226" s="10"/>
      <c r="AQR226" s="10"/>
      <c r="AQS226" s="10"/>
      <c r="AQT226" s="10"/>
      <c r="AQU226" s="10"/>
      <c r="AQV226" s="10"/>
      <c r="AQW226" s="10"/>
      <c r="AQX226" s="10"/>
      <c r="AQY226" s="10"/>
      <c r="AQZ226" s="10"/>
      <c r="ARA226" s="10"/>
      <c r="ARB226" s="10"/>
      <c r="ARC226" s="10"/>
      <c r="ARD226" s="10"/>
      <c r="ARE226" s="10"/>
      <c r="ARF226" s="10"/>
      <c r="ARG226" s="10"/>
      <c r="ARH226" s="10"/>
      <c r="ARI226" s="10"/>
      <c r="ARJ226" s="10"/>
      <c r="ARK226" s="10"/>
      <c r="ARL226" s="10"/>
      <c r="ARM226" s="10"/>
      <c r="ARN226" s="10"/>
      <c r="ARO226" s="10"/>
      <c r="ARP226" s="10"/>
      <c r="ARQ226" s="10"/>
      <c r="ARR226" s="10"/>
      <c r="ARS226" s="10"/>
      <c r="ART226" s="10"/>
      <c r="ARU226" s="10"/>
      <c r="ARV226" s="10"/>
      <c r="ARW226" s="10"/>
      <c r="ARX226" s="10"/>
      <c r="ARY226" s="10"/>
      <c r="ARZ226" s="10"/>
      <c r="ASA226" s="10"/>
      <c r="ASB226" s="10"/>
      <c r="ASC226" s="10"/>
      <c r="ASD226" s="10"/>
      <c r="ASE226" s="10"/>
      <c r="ASF226" s="10"/>
      <c r="ASG226" s="10"/>
      <c r="ASH226" s="10"/>
      <c r="ASI226" s="10"/>
      <c r="ASJ226" s="10"/>
      <c r="ASK226" s="10"/>
      <c r="ASL226" s="10"/>
      <c r="ASM226" s="10"/>
      <c r="ASN226" s="10"/>
      <c r="ASO226" s="10"/>
      <c r="ASP226" s="10"/>
      <c r="ASQ226" s="10"/>
      <c r="ASR226" s="10"/>
      <c r="ASS226" s="10"/>
      <c r="AST226" s="10"/>
      <c r="ASU226" s="10"/>
      <c r="ASV226" s="10"/>
      <c r="ASW226" s="10"/>
      <c r="ASX226" s="10"/>
      <c r="ASY226" s="10"/>
      <c r="ASZ226" s="10"/>
      <c r="ATA226" s="10"/>
      <c r="ATB226" s="10"/>
      <c r="ATC226" s="10"/>
      <c r="ATD226" s="10"/>
      <c r="ATE226" s="10"/>
      <c r="ATF226" s="10"/>
      <c r="ATG226" s="10"/>
      <c r="ATH226" s="10"/>
      <c r="ATI226" s="10"/>
      <c r="ATJ226" s="10"/>
      <c r="ATK226" s="10"/>
      <c r="ATL226" s="10"/>
      <c r="ATM226" s="10"/>
      <c r="ATN226" s="10"/>
      <c r="ATO226" s="10"/>
      <c r="ATP226" s="10"/>
      <c r="ATQ226" s="10"/>
      <c r="ATR226" s="10"/>
      <c r="ATS226" s="10"/>
      <c r="ATT226" s="10"/>
      <c r="ATU226" s="10"/>
      <c r="ATV226" s="10"/>
      <c r="ATW226" s="10"/>
      <c r="ATX226" s="10"/>
      <c r="ATY226" s="10"/>
      <c r="ATZ226" s="10"/>
      <c r="AUA226" s="10"/>
      <c r="AUB226" s="10"/>
      <c r="AUC226" s="10"/>
      <c r="AUD226" s="10"/>
      <c r="AUE226" s="10"/>
      <c r="AUF226" s="10"/>
      <c r="AUG226" s="10"/>
      <c r="AUH226" s="10"/>
      <c r="AUI226" s="10"/>
      <c r="AUJ226" s="10"/>
      <c r="AUK226" s="10"/>
      <c r="AUL226" s="10"/>
      <c r="AUM226" s="10"/>
      <c r="AUN226" s="10"/>
      <c r="AUO226" s="10"/>
      <c r="AUP226" s="10"/>
      <c r="AUQ226" s="10"/>
      <c r="AUR226" s="10"/>
      <c r="AUS226" s="10"/>
      <c r="AUT226" s="10"/>
      <c r="AUU226" s="10"/>
      <c r="AUV226" s="10"/>
      <c r="AUW226" s="10"/>
      <c r="AUX226" s="10"/>
      <c r="AUY226" s="10"/>
      <c r="AUZ226" s="10"/>
      <c r="AVA226" s="10"/>
      <c r="AVB226" s="10"/>
      <c r="AVC226" s="10"/>
      <c r="AVD226" s="10"/>
      <c r="AVE226" s="10"/>
      <c r="AVF226" s="10"/>
      <c r="AVG226" s="10"/>
      <c r="AVH226" s="10"/>
      <c r="AVI226" s="10"/>
      <c r="AVJ226" s="10"/>
      <c r="AVK226" s="10"/>
      <c r="AVL226" s="10"/>
      <c r="AVM226" s="10"/>
      <c r="AVN226" s="10"/>
      <c r="AVO226" s="10"/>
      <c r="AVP226" s="10"/>
      <c r="AVQ226" s="10"/>
      <c r="AVR226" s="10"/>
      <c r="AVS226" s="10"/>
      <c r="AVT226" s="10"/>
      <c r="AVU226" s="10"/>
      <c r="AVV226" s="10"/>
      <c r="AVW226" s="10"/>
      <c r="AVX226" s="10"/>
      <c r="AVY226" s="10"/>
      <c r="AVZ226" s="10"/>
      <c r="AWA226" s="10"/>
      <c r="AWB226" s="10"/>
      <c r="AWC226" s="10"/>
      <c r="AWD226" s="10"/>
      <c r="AWE226" s="10"/>
      <c r="AWF226" s="10"/>
      <c r="AWG226" s="10"/>
      <c r="AWH226" s="10"/>
      <c r="AWI226" s="10"/>
      <c r="AWJ226" s="10"/>
      <c r="AWK226" s="10"/>
      <c r="AWL226" s="10"/>
      <c r="AWM226" s="10"/>
      <c r="AWN226" s="10"/>
      <c r="AWO226" s="10"/>
      <c r="AWP226" s="10"/>
      <c r="AWQ226" s="10"/>
      <c r="AWR226" s="10"/>
      <c r="AWS226" s="10"/>
      <c r="AWT226" s="10"/>
      <c r="AWU226" s="10"/>
      <c r="AWV226" s="10"/>
      <c r="AWW226" s="10"/>
      <c r="AWX226" s="10"/>
      <c r="AWY226" s="10"/>
      <c r="AWZ226" s="10"/>
      <c r="AXA226" s="10"/>
      <c r="AXB226" s="10"/>
      <c r="AXC226" s="10"/>
      <c r="AXD226" s="10"/>
      <c r="AXE226" s="10"/>
      <c r="AXF226" s="10"/>
      <c r="AXG226" s="10"/>
      <c r="AXH226" s="10"/>
      <c r="AXI226" s="10"/>
      <c r="AXJ226" s="10"/>
      <c r="AXK226" s="10"/>
      <c r="AXL226" s="10"/>
      <c r="AXM226" s="10"/>
      <c r="AXN226" s="10"/>
      <c r="AXO226" s="10"/>
      <c r="AXP226" s="10"/>
      <c r="AXQ226" s="10"/>
      <c r="AXR226" s="10"/>
      <c r="AXS226" s="10"/>
      <c r="AXT226" s="10"/>
      <c r="AXU226" s="10"/>
      <c r="AXV226" s="10"/>
      <c r="AXW226" s="10"/>
      <c r="AXX226" s="10"/>
      <c r="AXY226" s="10"/>
      <c r="AXZ226" s="10"/>
      <c r="AYA226" s="10"/>
      <c r="AYB226" s="10"/>
      <c r="AYC226" s="10"/>
      <c r="AYD226" s="10"/>
      <c r="AYE226" s="10"/>
      <c r="AYF226" s="10"/>
      <c r="AYG226" s="10"/>
      <c r="AYH226" s="10"/>
      <c r="AYI226" s="10"/>
      <c r="AYJ226" s="10"/>
      <c r="AYK226" s="10"/>
      <c r="AYL226" s="10"/>
      <c r="AYM226" s="10"/>
      <c r="AYN226" s="10"/>
      <c r="AYO226" s="10"/>
      <c r="AYP226" s="10"/>
      <c r="AYQ226" s="10"/>
      <c r="AYR226" s="10"/>
      <c r="AYS226" s="10"/>
      <c r="AYT226" s="10"/>
      <c r="AYU226" s="10"/>
      <c r="AYV226" s="10"/>
      <c r="AYW226" s="10"/>
      <c r="AYX226" s="10"/>
      <c r="AYY226" s="10"/>
      <c r="AYZ226" s="10"/>
      <c r="AZA226" s="10"/>
      <c r="AZB226" s="10"/>
      <c r="AZC226" s="10"/>
      <c r="AZD226" s="10"/>
      <c r="AZE226" s="10"/>
      <c r="AZF226" s="10"/>
      <c r="AZG226" s="10"/>
      <c r="AZH226" s="10"/>
      <c r="AZI226" s="10"/>
      <c r="AZJ226" s="10"/>
      <c r="AZK226" s="10"/>
      <c r="AZL226" s="10"/>
      <c r="AZM226" s="10"/>
      <c r="AZN226" s="10"/>
      <c r="AZO226" s="10"/>
      <c r="AZP226" s="10"/>
      <c r="AZQ226" s="10"/>
      <c r="AZR226" s="10"/>
      <c r="AZS226" s="10"/>
      <c r="AZT226" s="10"/>
      <c r="AZU226" s="10"/>
      <c r="AZV226" s="10"/>
      <c r="AZW226" s="10"/>
      <c r="AZX226" s="10"/>
      <c r="AZY226" s="10"/>
      <c r="AZZ226" s="10"/>
      <c r="BAA226" s="10"/>
      <c r="BAB226" s="10"/>
      <c r="BAC226" s="10"/>
      <c r="BAD226" s="10"/>
      <c r="BAE226" s="10"/>
      <c r="BAF226" s="10"/>
      <c r="BAG226" s="10"/>
      <c r="BAH226" s="10"/>
      <c r="BAI226" s="10"/>
      <c r="BAJ226" s="10"/>
      <c r="BAK226" s="10"/>
      <c r="BAL226" s="10"/>
      <c r="BAM226" s="10"/>
      <c r="BAN226" s="10"/>
      <c r="BAO226" s="10"/>
      <c r="BAP226" s="10"/>
      <c r="BAQ226" s="10"/>
      <c r="BAR226" s="10"/>
      <c r="BAS226" s="10"/>
      <c r="BAT226" s="10"/>
      <c r="BAU226" s="10"/>
      <c r="BAV226" s="10"/>
      <c r="BAW226" s="10"/>
      <c r="BAX226" s="10"/>
      <c r="BAY226" s="10"/>
      <c r="BAZ226" s="10"/>
      <c r="BBA226" s="10"/>
      <c r="BBB226" s="10"/>
      <c r="BBC226" s="10"/>
      <c r="BBD226" s="10"/>
      <c r="BBE226" s="10"/>
      <c r="BBF226" s="10"/>
      <c r="BBG226" s="10"/>
      <c r="BBH226" s="10"/>
      <c r="BBI226" s="10"/>
      <c r="BBJ226" s="10"/>
      <c r="BBK226" s="10"/>
      <c r="BBL226" s="10"/>
      <c r="BBM226" s="10"/>
      <c r="BBN226" s="10"/>
      <c r="BBO226" s="10"/>
      <c r="BBP226" s="10"/>
      <c r="BBQ226" s="10"/>
      <c r="BBR226" s="10"/>
      <c r="BBS226" s="10"/>
      <c r="BBT226" s="10"/>
      <c r="BBU226" s="10"/>
      <c r="BBV226" s="10"/>
      <c r="BBW226" s="10"/>
      <c r="BBX226" s="10"/>
      <c r="BBY226" s="10"/>
      <c r="BBZ226" s="10"/>
      <c r="BCA226" s="10"/>
      <c r="BCB226" s="10"/>
      <c r="BCC226" s="10"/>
      <c r="BCD226" s="10"/>
      <c r="BCE226" s="10"/>
      <c r="BCF226" s="10"/>
      <c r="BCG226" s="10"/>
      <c r="BCH226" s="10"/>
      <c r="BCI226" s="10"/>
      <c r="BCJ226" s="10"/>
      <c r="BCK226" s="10"/>
      <c r="BCL226" s="10"/>
      <c r="BCM226" s="10"/>
      <c r="BCN226" s="10"/>
      <c r="BCO226" s="10"/>
      <c r="BCP226" s="10"/>
      <c r="BCQ226" s="10"/>
      <c r="BCR226" s="10"/>
      <c r="BCS226" s="10"/>
      <c r="BCT226" s="10"/>
      <c r="BCU226" s="10"/>
      <c r="BCV226" s="10"/>
      <c r="BCW226" s="10"/>
      <c r="BCX226" s="10"/>
      <c r="BCY226" s="10"/>
      <c r="BCZ226" s="10"/>
      <c r="BDA226" s="10"/>
      <c r="BDB226" s="10"/>
      <c r="BDC226" s="10"/>
      <c r="BDD226" s="10"/>
      <c r="BDE226" s="10"/>
      <c r="BDF226" s="10"/>
      <c r="BDG226" s="10"/>
      <c r="BDH226" s="10"/>
      <c r="BDI226" s="10"/>
      <c r="BDJ226" s="10"/>
      <c r="BDK226" s="10"/>
      <c r="BDL226" s="10"/>
      <c r="BDM226" s="10"/>
      <c r="BDN226" s="10"/>
      <c r="BDO226" s="10"/>
      <c r="BDP226" s="10"/>
      <c r="BDQ226" s="10"/>
      <c r="BDR226" s="10"/>
      <c r="BDS226" s="10"/>
      <c r="BDT226" s="10"/>
      <c r="BDU226" s="10"/>
      <c r="BDV226" s="10"/>
      <c r="BDW226" s="10"/>
      <c r="BDX226" s="10"/>
      <c r="BDY226" s="10"/>
      <c r="BDZ226" s="10"/>
      <c r="BEA226" s="10"/>
      <c r="BEB226" s="10"/>
      <c r="BEC226" s="10"/>
      <c r="BED226" s="10"/>
      <c r="BEE226" s="10"/>
      <c r="BEF226" s="10"/>
      <c r="BEG226" s="10"/>
      <c r="BEH226" s="10"/>
      <c r="BEI226" s="10"/>
      <c r="BEJ226" s="10"/>
      <c r="BEK226" s="10"/>
      <c r="BEL226" s="10"/>
      <c r="BEM226" s="10"/>
      <c r="BEN226" s="10"/>
      <c r="BEO226" s="10"/>
      <c r="BEP226" s="10"/>
      <c r="BEQ226" s="10"/>
      <c r="BER226" s="10"/>
      <c r="BES226" s="10"/>
      <c r="BET226" s="10"/>
      <c r="BEU226" s="10"/>
      <c r="BEV226" s="10"/>
      <c r="BEW226" s="10"/>
      <c r="BEX226" s="10"/>
      <c r="BEY226" s="10"/>
      <c r="BEZ226" s="10"/>
      <c r="BFA226" s="10"/>
      <c r="BFB226" s="10"/>
      <c r="BFC226" s="10"/>
      <c r="BFD226" s="10"/>
      <c r="BFE226" s="10"/>
      <c r="BFF226" s="10"/>
      <c r="BFG226" s="10"/>
      <c r="BFH226" s="10"/>
      <c r="BFI226" s="10"/>
      <c r="BFJ226" s="10"/>
      <c r="BFK226" s="10"/>
      <c r="BFL226" s="10"/>
      <c r="BFM226" s="10"/>
      <c r="BFN226" s="10"/>
      <c r="BFO226" s="10"/>
      <c r="BFP226" s="10"/>
      <c r="BFQ226" s="10"/>
      <c r="BFR226" s="10"/>
      <c r="BFS226" s="10"/>
      <c r="BFT226" s="10"/>
      <c r="BFU226" s="10"/>
      <c r="BFV226" s="10"/>
      <c r="BFW226" s="10"/>
      <c r="BFX226" s="10"/>
      <c r="BFY226" s="10"/>
      <c r="BFZ226" s="10"/>
      <c r="BGA226" s="10"/>
      <c r="BGB226" s="10"/>
      <c r="BGC226" s="10"/>
      <c r="BGD226" s="10"/>
      <c r="BGE226" s="10"/>
      <c r="BGF226" s="10"/>
      <c r="BGG226" s="10"/>
      <c r="BGH226" s="10"/>
      <c r="BGI226" s="10"/>
      <c r="BGJ226" s="10"/>
      <c r="BGK226" s="10"/>
      <c r="BGL226" s="10"/>
      <c r="BGM226" s="10"/>
      <c r="BGN226" s="10"/>
      <c r="BGO226" s="10"/>
      <c r="BGP226" s="10"/>
      <c r="BGQ226" s="10"/>
      <c r="BGR226" s="10"/>
      <c r="BGS226" s="10"/>
      <c r="BGT226" s="10"/>
      <c r="BGU226" s="10"/>
      <c r="BGV226" s="10"/>
      <c r="BGW226" s="10"/>
      <c r="BGX226" s="10"/>
      <c r="BGY226" s="10"/>
      <c r="BGZ226" s="10"/>
      <c r="BHA226" s="10"/>
      <c r="BHB226" s="10"/>
      <c r="BHC226" s="10"/>
      <c r="BHD226" s="10"/>
      <c r="BHE226" s="10"/>
      <c r="BHF226" s="10"/>
      <c r="BHG226" s="10"/>
      <c r="BHH226" s="10"/>
      <c r="BHI226" s="10"/>
      <c r="BHJ226" s="10"/>
      <c r="BHK226" s="10"/>
      <c r="BHL226" s="10"/>
      <c r="BHM226" s="10"/>
      <c r="BHN226" s="10"/>
      <c r="BHO226" s="10"/>
      <c r="BHP226" s="10"/>
      <c r="BHQ226" s="10"/>
      <c r="BHR226" s="10"/>
      <c r="BHS226" s="10"/>
      <c r="BHT226" s="10"/>
      <c r="BHU226" s="10"/>
      <c r="BHV226" s="10"/>
      <c r="BHW226" s="10"/>
      <c r="BHX226" s="10"/>
      <c r="BHY226" s="10"/>
      <c r="BHZ226" s="10"/>
      <c r="BIA226" s="10"/>
      <c r="BIB226" s="10"/>
      <c r="BIC226" s="10"/>
    </row>
    <row r="227" spans="1:1589" s="11" customFormat="1" ht="31.5" customHeight="1">
      <c r="A227" s="70"/>
      <c r="B227" s="50"/>
      <c r="C227" s="317"/>
      <c r="D227" s="318"/>
      <c r="E227" s="96" t="s">
        <v>9</v>
      </c>
      <c r="F227" s="96">
        <v>42369</v>
      </c>
      <c r="G227" s="97" t="s">
        <v>7</v>
      </c>
      <c r="H227" s="121"/>
      <c r="I227" s="121"/>
      <c r="J227" s="121">
        <v>5984545</v>
      </c>
      <c r="K227" s="104"/>
      <c r="L227" s="115"/>
      <c r="M227" s="104"/>
      <c r="N227" s="121">
        <v>5984545</v>
      </c>
      <c r="O227" s="115"/>
      <c r="P227" s="115"/>
      <c r="Q227" s="115"/>
      <c r="R227" s="121">
        <v>5984545</v>
      </c>
      <c r="S227" s="115"/>
      <c r="T227" s="9"/>
      <c r="U227" s="147">
        <f>J227-R227</f>
        <v>0</v>
      </c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P227" s="24"/>
      <c r="FQ227" s="24"/>
      <c r="FR227" s="24"/>
      <c r="FS227" s="24"/>
      <c r="FT227" s="24"/>
      <c r="FU227" s="24"/>
      <c r="FV227" s="24"/>
      <c r="FW227" s="24"/>
      <c r="FX227" s="24"/>
      <c r="FY227" s="24"/>
      <c r="FZ227" s="24"/>
      <c r="GA227" s="24"/>
      <c r="GB227" s="24"/>
      <c r="GC227" s="24"/>
      <c r="GD227" s="24"/>
      <c r="GE227" s="24"/>
      <c r="GF227" s="24"/>
      <c r="GG227" s="24"/>
      <c r="GH227" s="24"/>
      <c r="GI227" s="24"/>
      <c r="GJ227" s="24"/>
      <c r="GK227" s="24"/>
      <c r="GL227" s="24"/>
      <c r="GM227" s="24"/>
      <c r="GN227" s="24"/>
      <c r="GO227" s="24"/>
      <c r="GP227" s="24"/>
      <c r="GQ227" s="24"/>
      <c r="GR227" s="24"/>
      <c r="GS227" s="24"/>
      <c r="GT227" s="24"/>
      <c r="GU227" s="24"/>
      <c r="GV227" s="24"/>
      <c r="GW227" s="24"/>
      <c r="GX227" s="24"/>
      <c r="GY227" s="24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  <c r="IW227" s="10"/>
      <c r="IX227" s="10"/>
      <c r="IY227" s="10"/>
      <c r="IZ227" s="10"/>
      <c r="JA227" s="10"/>
      <c r="JB227" s="10"/>
      <c r="JC227" s="10"/>
      <c r="JD227" s="10"/>
      <c r="JE227" s="10"/>
      <c r="JF227" s="10"/>
      <c r="JG227" s="10"/>
      <c r="JH227" s="10"/>
      <c r="JI227" s="10"/>
      <c r="JJ227" s="10"/>
      <c r="JK227" s="10"/>
      <c r="JL227" s="10"/>
      <c r="JM227" s="10"/>
      <c r="JN227" s="10"/>
      <c r="JO227" s="10"/>
      <c r="JP227" s="10"/>
      <c r="JQ227" s="10"/>
      <c r="JR227" s="10"/>
      <c r="JS227" s="10"/>
      <c r="JT227" s="10"/>
      <c r="JU227" s="10"/>
      <c r="JV227" s="10"/>
      <c r="JW227" s="10"/>
      <c r="JX227" s="10"/>
      <c r="JY227" s="10"/>
      <c r="JZ227" s="10"/>
      <c r="KA227" s="10"/>
      <c r="KB227" s="10"/>
      <c r="KC227" s="10"/>
      <c r="KD227" s="10"/>
      <c r="KE227" s="10"/>
      <c r="KF227" s="10"/>
      <c r="KG227" s="10"/>
      <c r="KH227" s="10"/>
      <c r="KI227" s="10"/>
      <c r="KJ227" s="10"/>
      <c r="KK227" s="10"/>
      <c r="KL227" s="10"/>
      <c r="KM227" s="10"/>
      <c r="KN227" s="10"/>
      <c r="KO227" s="10"/>
      <c r="KP227" s="10"/>
      <c r="KQ227" s="10"/>
      <c r="KR227" s="10"/>
      <c r="KS227" s="10"/>
      <c r="KT227" s="10"/>
      <c r="KU227" s="10"/>
      <c r="KV227" s="10"/>
      <c r="KW227" s="10"/>
      <c r="KX227" s="10"/>
      <c r="KY227" s="10"/>
      <c r="KZ227" s="10"/>
      <c r="LA227" s="10"/>
      <c r="LB227" s="10"/>
      <c r="LC227" s="10"/>
      <c r="LD227" s="10"/>
      <c r="LE227" s="10"/>
      <c r="LF227" s="10"/>
      <c r="LG227" s="10"/>
      <c r="LH227" s="10"/>
      <c r="LI227" s="10"/>
      <c r="LJ227" s="10"/>
      <c r="LK227" s="10"/>
      <c r="LL227" s="10"/>
      <c r="LM227" s="10"/>
      <c r="LN227" s="10"/>
      <c r="LO227" s="10"/>
      <c r="LP227" s="10"/>
      <c r="LQ227" s="10"/>
      <c r="LR227" s="10"/>
      <c r="LS227" s="10"/>
      <c r="LT227" s="10"/>
      <c r="LU227" s="10"/>
      <c r="LV227" s="10"/>
      <c r="LW227" s="10"/>
      <c r="LX227" s="10"/>
      <c r="LY227" s="10"/>
      <c r="LZ227" s="10"/>
      <c r="MA227" s="10"/>
      <c r="MB227" s="10"/>
      <c r="MC227" s="10"/>
      <c r="MD227" s="10"/>
      <c r="ME227" s="10"/>
      <c r="MF227" s="10"/>
      <c r="MG227" s="10"/>
      <c r="MH227" s="10"/>
      <c r="MI227" s="10"/>
      <c r="MJ227" s="10"/>
      <c r="MK227" s="10"/>
      <c r="ML227" s="10"/>
      <c r="MM227" s="10"/>
      <c r="MN227" s="10"/>
      <c r="MO227" s="10"/>
      <c r="MP227" s="10"/>
      <c r="MQ227" s="10"/>
      <c r="MR227" s="10"/>
      <c r="MS227" s="10"/>
      <c r="MT227" s="10"/>
      <c r="MU227" s="10"/>
      <c r="MV227" s="10"/>
      <c r="MW227" s="10"/>
      <c r="MX227" s="10"/>
      <c r="MY227" s="10"/>
      <c r="MZ227" s="10"/>
      <c r="NA227" s="10"/>
      <c r="NB227" s="10"/>
      <c r="NC227" s="10"/>
      <c r="ND227" s="10"/>
      <c r="NE227" s="10"/>
      <c r="NF227" s="10"/>
      <c r="NG227" s="10"/>
      <c r="NH227" s="10"/>
      <c r="NI227" s="10"/>
      <c r="NJ227" s="10"/>
      <c r="NK227" s="10"/>
      <c r="NL227" s="10"/>
      <c r="NM227" s="10"/>
      <c r="NN227" s="10"/>
      <c r="NO227" s="10"/>
      <c r="NP227" s="10"/>
      <c r="NQ227" s="10"/>
      <c r="NR227" s="10"/>
      <c r="NS227" s="10"/>
      <c r="NT227" s="10"/>
      <c r="NU227" s="10"/>
      <c r="NV227" s="10"/>
      <c r="NW227" s="10"/>
      <c r="NX227" s="10"/>
      <c r="NY227" s="10"/>
      <c r="NZ227" s="10"/>
      <c r="OA227" s="10"/>
      <c r="OB227" s="10"/>
      <c r="OC227" s="10"/>
      <c r="OD227" s="10"/>
      <c r="OE227" s="10"/>
      <c r="OF227" s="10"/>
      <c r="OG227" s="10"/>
      <c r="OH227" s="10"/>
      <c r="OI227" s="10"/>
      <c r="OJ227" s="10"/>
      <c r="OK227" s="10"/>
      <c r="OL227" s="10"/>
      <c r="OM227" s="10"/>
      <c r="ON227" s="10"/>
      <c r="OO227" s="10"/>
      <c r="OP227" s="10"/>
      <c r="OQ227" s="10"/>
      <c r="OR227" s="10"/>
      <c r="OS227" s="10"/>
      <c r="OT227" s="10"/>
      <c r="OU227" s="10"/>
      <c r="OV227" s="10"/>
      <c r="OW227" s="10"/>
      <c r="OX227" s="10"/>
      <c r="OY227" s="10"/>
      <c r="OZ227" s="10"/>
      <c r="PA227" s="10"/>
      <c r="PB227" s="10"/>
      <c r="PC227" s="10"/>
      <c r="PD227" s="10"/>
      <c r="PE227" s="10"/>
      <c r="PF227" s="10"/>
      <c r="PG227" s="10"/>
      <c r="PH227" s="10"/>
      <c r="PI227" s="10"/>
      <c r="PJ227" s="10"/>
      <c r="PK227" s="10"/>
      <c r="PL227" s="10"/>
      <c r="PM227" s="10"/>
      <c r="PN227" s="10"/>
      <c r="PO227" s="10"/>
      <c r="PP227" s="10"/>
      <c r="PQ227" s="10"/>
      <c r="PR227" s="10"/>
      <c r="PS227" s="10"/>
      <c r="PT227" s="10"/>
      <c r="PU227" s="10"/>
      <c r="PV227" s="10"/>
      <c r="PW227" s="10"/>
      <c r="PX227" s="10"/>
      <c r="PY227" s="10"/>
      <c r="PZ227" s="10"/>
      <c r="QA227" s="10"/>
      <c r="QB227" s="10"/>
      <c r="QC227" s="10"/>
      <c r="QD227" s="10"/>
      <c r="QE227" s="10"/>
      <c r="QF227" s="10"/>
      <c r="QG227" s="10"/>
      <c r="QH227" s="10"/>
      <c r="QI227" s="10"/>
      <c r="QJ227" s="10"/>
      <c r="QK227" s="10"/>
      <c r="QL227" s="10"/>
      <c r="QM227" s="10"/>
      <c r="QN227" s="10"/>
      <c r="QO227" s="10"/>
      <c r="QP227" s="10"/>
      <c r="QQ227" s="10"/>
      <c r="QR227" s="10"/>
      <c r="QS227" s="10"/>
      <c r="QT227" s="10"/>
      <c r="QU227" s="10"/>
      <c r="QV227" s="10"/>
      <c r="QW227" s="10"/>
      <c r="QX227" s="10"/>
      <c r="QY227" s="10"/>
      <c r="QZ227" s="10"/>
      <c r="RA227" s="10"/>
      <c r="RB227" s="10"/>
      <c r="RC227" s="10"/>
      <c r="RD227" s="10"/>
      <c r="RE227" s="10"/>
      <c r="RF227" s="10"/>
      <c r="RG227" s="10"/>
      <c r="RH227" s="10"/>
      <c r="RI227" s="10"/>
      <c r="RJ227" s="10"/>
      <c r="RK227" s="10"/>
      <c r="RL227" s="10"/>
      <c r="RM227" s="10"/>
      <c r="RN227" s="10"/>
      <c r="RO227" s="10"/>
      <c r="RP227" s="10"/>
      <c r="RQ227" s="10"/>
      <c r="RR227" s="10"/>
      <c r="RS227" s="10"/>
      <c r="RT227" s="10"/>
      <c r="RU227" s="10"/>
      <c r="RV227" s="10"/>
      <c r="RW227" s="10"/>
      <c r="RX227" s="10"/>
      <c r="RY227" s="10"/>
      <c r="RZ227" s="10"/>
      <c r="SA227" s="10"/>
      <c r="SB227" s="10"/>
      <c r="SC227" s="10"/>
      <c r="SD227" s="10"/>
      <c r="SE227" s="10"/>
      <c r="SF227" s="10"/>
      <c r="SG227" s="10"/>
      <c r="SH227" s="10"/>
      <c r="SI227" s="10"/>
      <c r="SJ227" s="10"/>
      <c r="SK227" s="10"/>
      <c r="SL227" s="10"/>
      <c r="SM227" s="10"/>
      <c r="SN227" s="10"/>
      <c r="SO227" s="10"/>
      <c r="SP227" s="10"/>
      <c r="SQ227" s="10"/>
      <c r="SR227" s="10"/>
      <c r="SS227" s="10"/>
      <c r="ST227" s="10"/>
      <c r="SU227" s="10"/>
      <c r="SV227" s="10"/>
      <c r="SW227" s="10"/>
      <c r="SX227" s="10"/>
      <c r="SY227" s="10"/>
      <c r="SZ227" s="10"/>
      <c r="TA227" s="10"/>
      <c r="TB227" s="10"/>
      <c r="TC227" s="10"/>
      <c r="TD227" s="10"/>
      <c r="TE227" s="10"/>
      <c r="TF227" s="10"/>
      <c r="TG227" s="10"/>
      <c r="TH227" s="10"/>
      <c r="TI227" s="10"/>
      <c r="TJ227" s="10"/>
      <c r="TK227" s="10"/>
      <c r="TL227" s="10"/>
      <c r="TM227" s="10"/>
      <c r="TN227" s="10"/>
      <c r="TO227" s="10"/>
      <c r="TP227" s="10"/>
      <c r="TQ227" s="10"/>
      <c r="TR227" s="10"/>
      <c r="TS227" s="10"/>
      <c r="TT227" s="10"/>
      <c r="TU227" s="10"/>
      <c r="TV227" s="10"/>
      <c r="TW227" s="10"/>
      <c r="TX227" s="10"/>
      <c r="TY227" s="10"/>
      <c r="TZ227" s="10"/>
      <c r="UA227" s="10"/>
      <c r="UB227" s="10"/>
      <c r="UC227" s="10"/>
      <c r="UD227" s="10"/>
      <c r="UE227" s="10"/>
      <c r="UF227" s="10"/>
      <c r="UG227" s="10"/>
      <c r="UH227" s="10"/>
      <c r="UI227" s="10"/>
      <c r="UJ227" s="10"/>
      <c r="UK227" s="10"/>
      <c r="UL227" s="10"/>
      <c r="UM227" s="10"/>
      <c r="UN227" s="10"/>
      <c r="UO227" s="10"/>
      <c r="UP227" s="10"/>
      <c r="UQ227" s="10"/>
      <c r="UR227" s="10"/>
      <c r="US227" s="10"/>
      <c r="UT227" s="10"/>
      <c r="UU227" s="10"/>
      <c r="UV227" s="10"/>
      <c r="UW227" s="10"/>
      <c r="UX227" s="10"/>
      <c r="UY227" s="10"/>
      <c r="UZ227" s="10"/>
      <c r="VA227" s="10"/>
      <c r="VB227" s="10"/>
      <c r="VC227" s="10"/>
      <c r="VD227" s="10"/>
      <c r="VE227" s="10"/>
      <c r="VF227" s="10"/>
      <c r="VG227" s="10"/>
      <c r="VH227" s="10"/>
      <c r="VI227" s="10"/>
      <c r="VJ227" s="10"/>
      <c r="VK227" s="10"/>
      <c r="VL227" s="10"/>
      <c r="VM227" s="10"/>
      <c r="VN227" s="10"/>
      <c r="VO227" s="10"/>
      <c r="VP227" s="10"/>
      <c r="VQ227" s="10"/>
      <c r="VR227" s="10"/>
      <c r="VS227" s="10"/>
      <c r="VT227" s="10"/>
      <c r="VU227" s="10"/>
      <c r="VV227" s="10"/>
      <c r="VW227" s="10"/>
      <c r="VX227" s="10"/>
      <c r="VY227" s="10"/>
      <c r="VZ227" s="10"/>
      <c r="WA227" s="10"/>
      <c r="WB227" s="10"/>
      <c r="WC227" s="10"/>
      <c r="WD227" s="10"/>
      <c r="WE227" s="10"/>
      <c r="WF227" s="10"/>
      <c r="WG227" s="10"/>
      <c r="WH227" s="10"/>
      <c r="WI227" s="10"/>
      <c r="WJ227" s="10"/>
      <c r="WK227" s="10"/>
      <c r="WL227" s="10"/>
      <c r="WM227" s="10"/>
      <c r="WN227" s="10"/>
      <c r="WO227" s="10"/>
      <c r="WP227" s="10"/>
      <c r="WQ227" s="10"/>
      <c r="WR227" s="10"/>
      <c r="WS227" s="10"/>
      <c r="WT227" s="10"/>
      <c r="WU227" s="10"/>
      <c r="WV227" s="10"/>
      <c r="WW227" s="10"/>
      <c r="WX227" s="10"/>
      <c r="WY227" s="10"/>
      <c r="WZ227" s="10"/>
      <c r="XA227" s="10"/>
      <c r="XB227" s="10"/>
      <c r="XC227" s="10"/>
      <c r="XD227" s="10"/>
      <c r="XE227" s="10"/>
      <c r="XF227" s="10"/>
      <c r="XG227" s="10"/>
      <c r="XH227" s="10"/>
      <c r="XI227" s="10"/>
      <c r="XJ227" s="10"/>
      <c r="XK227" s="10"/>
      <c r="XL227" s="10"/>
      <c r="XM227" s="10"/>
      <c r="XN227" s="10"/>
      <c r="XO227" s="10"/>
      <c r="XP227" s="10"/>
      <c r="XQ227" s="10"/>
      <c r="XR227" s="10"/>
      <c r="XS227" s="10"/>
      <c r="XT227" s="10"/>
      <c r="XU227" s="10"/>
      <c r="XV227" s="10"/>
      <c r="XW227" s="10"/>
      <c r="XX227" s="10"/>
      <c r="XY227" s="10"/>
      <c r="XZ227" s="10"/>
      <c r="YA227" s="10"/>
      <c r="YB227" s="10"/>
      <c r="YC227" s="10"/>
      <c r="YD227" s="10"/>
      <c r="YE227" s="10"/>
      <c r="YF227" s="10"/>
      <c r="YG227" s="10"/>
      <c r="YH227" s="10"/>
      <c r="YI227" s="10"/>
      <c r="YJ227" s="10"/>
      <c r="YK227" s="10"/>
      <c r="YL227" s="10"/>
      <c r="YM227" s="10"/>
      <c r="YN227" s="10"/>
      <c r="YO227" s="10"/>
      <c r="YP227" s="10"/>
      <c r="YQ227" s="10"/>
      <c r="YR227" s="10"/>
      <c r="YS227" s="10"/>
      <c r="YT227" s="10"/>
      <c r="YU227" s="10"/>
      <c r="YV227" s="10"/>
      <c r="YW227" s="10"/>
      <c r="YX227" s="10"/>
      <c r="YY227" s="10"/>
      <c r="YZ227" s="10"/>
      <c r="ZA227" s="10"/>
      <c r="ZB227" s="10"/>
      <c r="ZC227" s="10"/>
      <c r="ZD227" s="10"/>
      <c r="ZE227" s="10"/>
      <c r="ZF227" s="10"/>
      <c r="ZG227" s="10"/>
      <c r="ZH227" s="10"/>
      <c r="ZI227" s="10"/>
      <c r="ZJ227" s="10"/>
      <c r="ZK227" s="10"/>
      <c r="ZL227" s="10"/>
      <c r="ZM227" s="10"/>
      <c r="ZN227" s="10"/>
      <c r="ZO227" s="10"/>
      <c r="ZP227" s="10"/>
      <c r="ZQ227" s="10"/>
      <c r="ZR227" s="10"/>
      <c r="ZS227" s="10"/>
      <c r="ZT227" s="10"/>
      <c r="ZU227" s="10"/>
      <c r="ZV227" s="10"/>
      <c r="ZW227" s="10"/>
      <c r="ZX227" s="10"/>
      <c r="ZY227" s="10"/>
      <c r="ZZ227" s="10"/>
      <c r="AAA227" s="10"/>
      <c r="AAB227" s="10"/>
      <c r="AAC227" s="10"/>
      <c r="AAD227" s="10"/>
      <c r="AAE227" s="10"/>
      <c r="AAF227" s="10"/>
      <c r="AAG227" s="10"/>
      <c r="AAH227" s="10"/>
      <c r="AAI227" s="10"/>
      <c r="AAJ227" s="10"/>
      <c r="AAK227" s="10"/>
      <c r="AAL227" s="10"/>
      <c r="AAM227" s="10"/>
      <c r="AAN227" s="10"/>
      <c r="AAO227" s="10"/>
      <c r="AAP227" s="10"/>
      <c r="AAQ227" s="10"/>
      <c r="AAR227" s="10"/>
      <c r="AAS227" s="10"/>
      <c r="AAT227" s="10"/>
      <c r="AAU227" s="10"/>
      <c r="AAV227" s="10"/>
      <c r="AAW227" s="10"/>
      <c r="AAX227" s="10"/>
      <c r="AAY227" s="10"/>
      <c r="AAZ227" s="10"/>
      <c r="ABA227" s="10"/>
      <c r="ABB227" s="10"/>
      <c r="ABC227" s="10"/>
      <c r="ABD227" s="10"/>
      <c r="ABE227" s="10"/>
      <c r="ABF227" s="10"/>
      <c r="ABG227" s="10"/>
      <c r="ABH227" s="10"/>
      <c r="ABI227" s="10"/>
      <c r="ABJ227" s="10"/>
      <c r="ABK227" s="10"/>
      <c r="ABL227" s="10"/>
      <c r="ABM227" s="10"/>
      <c r="ABN227" s="10"/>
      <c r="ABO227" s="10"/>
      <c r="ABP227" s="10"/>
      <c r="ABQ227" s="10"/>
      <c r="ABR227" s="10"/>
      <c r="ABS227" s="10"/>
      <c r="ABT227" s="10"/>
      <c r="ABU227" s="10"/>
      <c r="ABV227" s="10"/>
      <c r="ABW227" s="10"/>
      <c r="ABX227" s="10"/>
      <c r="ABY227" s="10"/>
      <c r="ABZ227" s="10"/>
      <c r="ACA227" s="10"/>
      <c r="ACB227" s="10"/>
      <c r="ACC227" s="10"/>
      <c r="ACD227" s="10"/>
      <c r="ACE227" s="10"/>
      <c r="ACF227" s="10"/>
      <c r="ACG227" s="10"/>
      <c r="ACH227" s="10"/>
      <c r="ACI227" s="10"/>
      <c r="ACJ227" s="10"/>
      <c r="ACK227" s="10"/>
      <c r="ACL227" s="10"/>
      <c r="ACM227" s="10"/>
      <c r="ACN227" s="10"/>
      <c r="ACO227" s="10"/>
      <c r="ACP227" s="10"/>
      <c r="ACQ227" s="10"/>
      <c r="ACR227" s="10"/>
      <c r="ACS227" s="10"/>
      <c r="ACT227" s="10"/>
      <c r="ACU227" s="10"/>
      <c r="ACV227" s="10"/>
      <c r="ACW227" s="10"/>
      <c r="ACX227" s="10"/>
      <c r="ACY227" s="10"/>
      <c r="ACZ227" s="10"/>
      <c r="ADA227" s="10"/>
      <c r="ADB227" s="10"/>
      <c r="ADC227" s="10"/>
      <c r="ADD227" s="10"/>
      <c r="ADE227" s="10"/>
      <c r="ADF227" s="10"/>
      <c r="ADG227" s="10"/>
      <c r="ADH227" s="10"/>
      <c r="ADI227" s="10"/>
      <c r="ADJ227" s="10"/>
      <c r="ADK227" s="10"/>
      <c r="ADL227" s="10"/>
      <c r="ADM227" s="10"/>
      <c r="ADN227" s="10"/>
      <c r="ADO227" s="10"/>
      <c r="ADP227" s="10"/>
      <c r="ADQ227" s="10"/>
      <c r="ADR227" s="10"/>
      <c r="ADS227" s="10"/>
      <c r="ADT227" s="10"/>
      <c r="ADU227" s="10"/>
      <c r="ADV227" s="10"/>
      <c r="ADW227" s="10"/>
      <c r="ADX227" s="10"/>
      <c r="ADY227" s="10"/>
      <c r="ADZ227" s="10"/>
      <c r="AEA227" s="10"/>
      <c r="AEB227" s="10"/>
      <c r="AEC227" s="10"/>
      <c r="AED227" s="10"/>
      <c r="AEE227" s="10"/>
      <c r="AEF227" s="10"/>
      <c r="AEG227" s="10"/>
      <c r="AEH227" s="10"/>
      <c r="AEI227" s="10"/>
      <c r="AEJ227" s="10"/>
      <c r="AEK227" s="10"/>
      <c r="AEL227" s="10"/>
      <c r="AEM227" s="10"/>
      <c r="AEN227" s="10"/>
      <c r="AEO227" s="10"/>
      <c r="AEP227" s="10"/>
      <c r="AEQ227" s="10"/>
      <c r="AER227" s="10"/>
      <c r="AES227" s="10"/>
      <c r="AET227" s="10"/>
      <c r="AEU227" s="10"/>
      <c r="AEV227" s="10"/>
      <c r="AEW227" s="10"/>
      <c r="AEX227" s="10"/>
      <c r="AEY227" s="10"/>
      <c r="AEZ227" s="10"/>
      <c r="AFA227" s="10"/>
      <c r="AFB227" s="10"/>
      <c r="AFC227" s="10"/>
      <c r="AFD227" s="10"/>
      <c r="AFE227" s="10"/>
      <c r="AFF227" s="10"/>
      <c r="AFG227" s="10"/>
      <c r="AFH227" s="10"/>
      <c r="AFI227" s="10"/>
      <c r="AFJ227" s="10"/>
      <c r="AFK227" s="10"/>
      <c r="AFL227" s="10"/>
      <c r="AFM227" s="10"/>
      <c r="AFN227" s="10"/>
      <c r="AFO227" s="10"/>
      <c r="AFP227" s="10"/>
      <c r="AFQ227" s="10"/>
      <c r="AFR227" s="10"/>
      <c r="AFS227" s="10"/>
      <c r="AFT227" s="10"/>
      <c r="AFU227" s="10"/>
      <c r="AFV227" s="10"/>
      <c r="AFW227" s="10"/>
      <c r="AFX227" s="10"/>
      <c r="AFY227" s="10"/>
      <c r="AFZ227" s="10"/>
      <c r="AGA227" s="10"/>
      <c r="AGB227" s="10"/>
      <c r="AGC227" s="10"/>
      <c r="AGD227" s="10"/>
      <c r="AGE227" s="10"/>
      <c r="AGF227" s="10"/>
      <c r="AGG227" s="10"/>
      <c r="AGH227" s="10"/>
      <c r="AGI227" s="10"/>
      <c r="AGJ227" s="10"/>
      <c r="AGK227" s="10"/>
      <c r="AGL227" s="10"/>
      <c r="AGM227" s="10"/>
      <c r="AGN227" s="10"/>
      <c r="AGO227" s="10"/>
      <c r="AGP227" s="10"/>
      <c r="AGQ227" s="10"/>
      <c r="AGR227" s="10"/>
      <c r="AGS227" s="10"/>
      <c r="AGT227" s="10"/>
      <c r="AGU227" s="10"/>
      <c r="AGV227" s="10"/>
      <c r="AGW227" s="10"/>
      <c r="AGX227" s="10"/>
      <c r="AGY227" s="10"/>
      <c r="AGZ227" s="10"/>
      <c r="AHA227" s="10"/>
      <c r="AHB227" s="10"/>
      <c r="AHC227" s="10"/>
      <c r="AHD227" s="10"/>
      <c r="AHE227" s="10"/>
      <c r="AHF227" s="10"/>
      <c r="AHG227" s="10"/>
      <c r="AHH227" s="10"/>
      <c r="AHI227" s="10"/>
      <c r="AHJ227" s="10"/>
      <c r="AHK227" s="10"/>
      <c r="AHL227" s="10"/>
      <c r="AHM227" s="10"/>
      <c r="AHN227" s="10"/>
      <c r="AHO227" s="10"/>
      <c r="AHP227" s="10"/>
      <c r="AHQ227" s="10"/>
      <c r="AHR227" s="10"/>
      <c r="AHS227" s="10"/>
      <c r="AHT227" s="10"/>
      <c r="AHU227" s="10"/>
      <c r="AHV227" s="10"/>
      <c r="AHW227" s="10"/>
      <c r="AHX227" s="10"/>
      <c r="AHY227" s="10"/>
      <c r="AHZ227" s="10"/>
      <c r="AIA227" s="10"/>
      <c r="AIB227" s="10"/>
      <c r="AIC227" s="10"/>
      <c r="AID227" s="10"/>
      <c r="AIE227" s="10"/>
      <c r="AIF227" s="10"/>
      <c r="AIG227" s="10"/>
      <c r="AIH227" s="10"/>
      <c r="AII227" s="10"/>
      <c r="AIJ227" s="10"/>
      <c r="AIK227" s="10"/>
      <c r="AIL227" s="10"/>
      <c r="AIM227" s="10"/>
      <c r="AIN227" s="10"/>
      <c r="AIO227" s="10"/>
      <c r="AIP227" s="10"/>
      <c r="AIQ227" s="10"/>
      <c r="AIR227" s="10"/>
      <c r="AIS227" s="10"/>
      <c r="AIT227" s="10"/>
      <c r="AIU227" s="10"/>
      <c r="AIV227" s="10"/>
      <c r="AIW227" s="10"/>
      <c r="AIX227" s="10"/>
      <c r="AIY227" s="10"/>
      <c r="AIZ227" s="10"/>
      <c r="AJA227" s="10"/>
      <c r="AJB227" s="10"/>
      <c r="AJC227" s="10"/>
      <c r="AJD227" s="10"/>
      <c r="AJE227" s="10"/>
      <c r="AJF227" s="10"/>
      <c r="AJG227" s="10"/>
      <c r="AJH227" s="10"/>
      <c r="AJI227" s="10"/>
      <c r="AJJ227" s="10"/>
      <c r="AJK227" s="10"/>
      <c r="AJL227" s="10"/>
      <c r="AJM227" s="10"/>
      <c r="AJN227" s="10"/>
      <c r="AJO227" s="10"/>
      <c r="AJP227" s="10"/>
      <c r="AJQ227" s="10"/>
      <c r="AJR227" s="10"/>
      <c r="AJS227" s="10"/>
      <c r="AJT227" s="10"/>
      <c r="AJU227" s="10"/>
      <c r="AJV227" s="10"/>
      <c r="AJW227" s="10"/>
      <c r="AJX227" s="10"/>
      <c r="AJY227" s="10"/>
      <c r="AJZ227" s="10"/>
      <c r="AKA227" s="10"/>
      <c r="AKB227" s="10"/>
      <c r="AKC227" s="10"/>
      <c r="AKD227" s="10"/>
      <c r="AKE227" s="10"/>
      <c r="AKF227" s="10"/>
      <c r="AKG227" s="10"/>
      <c r="AKH227" s="10"/>
      <c r="AKI227" s="10"/>
      <c r="AKJ227" s="10"/>
      <c r="AKK227" s="10"/>
      <c r="AKL227" s="10"/>
      <c r="AKM227" s="10"/>
      <c r="AKN227" s="10"/>
      <c r="AKO227" s="10"/>
      <c r="AKP227" s="10"/>
      <c r="AKQ227" s="10"/>
      <c r="AKR227" s="10"/>
      <c r="AKS227" s="10"/>
      <c r="AKT227" s="10"/>
      <c r="AKU227" s="10"/>
      <c r="AKV227" s="10"/>
      <c r="AKW227" s="10"/>
      <c r="AKX227" s="10"/>
      <c r="AKY227" s="10"/>
      <c r="AKZ227" s="10"/>
      <c r="ALA227" s="10"/>
      <c r="ALB227" s="10"/>
      <c r="ALC227" s="10"/>
      <c r="ALD227" s="10"/>
      <c r="ALE227" s="10"/>
      <c r="ALF227" s="10"/>
      <c r="ALG227" s="10"/>
      <c r="ALH227" s="10"/>
      <c r="ALI227" s="10"/>
      <c r="ALJ227" s="10"/>
      <c r="ALK227" s="10"/>
      <c r="ALL227" s="10"/>
      <c r="ALM227" s="10"/>
      <c r="ALN227" s="10"/>
      <c r="ALO227" s="10"/>
      <c r="ALP227" s="10"/>
      <c r="ALQ227" s="10"/>
      <c r="ALR227" s="10"/>
      <c r="ALS227" s="10"/>
      <c r="ALT227" s="10"/>
      <c r="ALU227" s="10"/>
      <c r="ALV227" s="10"/>
      <c r="ALW227" s="10"/>
      <c r="ALX227" s="10"/>
      <c r="ALY227" s="10"/>
      <c r="ALZ227" s="10"/>
      <c r="AMA227" s="10"/>
      <c r="AMB227" s="10"/>
      <c r="AMC227" s="10"/>
      <c r="AMD227" s="10"/>
      <c r="AME227" s="10"/>
      <c r="AMF227" s="10"/>
      <c r="AMG227" s="10"/>
      <c r="AMH227" s="10"/>
      <c r="AMI227" s="10"/>
      <c r="AMJ227" s="10"/>
      <c r="AMK227" s="10"/>
      <c r="AML227" s="10"/>
      <c r="AMM227" s="10"/>
      <c r="AMN227" s="10"/>
      <c r="AMO227" s="10"/>
      <c r="AMP227" s="10"/>
      <c r="AMQ227" s="10"/>
      <c r="AMR227" s="10"/>
      <c r="AMS227" s="10"/>
      <c r="AMT227" s="10"/>
      <c r="AMU227" s="10"/>
      <c r="AMV227" s="10"/>
      <c r="AMW227" s="10"/>
      <c r="AMX227" s="10"/>
      <c r="AMY227" s="10"/>
      <c r="AMZ227" s="10"/>
      <c r="ANA227" s="10"/>
      <c r="ANB227" s="10"/>
      <c r="ANC227" s="10"/>
      <c r="AND227" s="10"/>
      <c r="ANE227" s="10"/>
      <c r="ANF227" s="10"/>
      <c r="ANG227" s="10"/>
      <c r="ANH227" s="10"/>
      <c r="ANI227" s="10"/>
      <c r="ANJ227" s="10"/>
      <c r="ANK227" s="10"/>
      <c r="ANL227" s="10"/>
      <c r="ANM227" s="10"/>
      <c r="ANN227" s="10"/>
      <c r="ANO227" s="10"/>
      <c r="ANP227" s="10"/>
      <c r="ANQ227" s="10"/>
      <c r="ANR227" s="10"/>
      <c r="ANS227" s="10"/>
      <c r="ANT227" s="10"/>
      <c r="ANU227" s="10"/>
      <c r="ANV227" s="10"/>
      <c r="ANW227" s="10"/>
      <c r="ANX227" s="10"/>
      <c r="ANY227" s="10"/>
      <c r="ANZ227" s="10"/>
      <c r="AOA227" s="10"/>
      <c r="AOB227" s="10"/>
      <c r="AOC227" s="10"/>
      <c r="AOD227" s="10"/>
      <c r="AOE227" s="10"/>
      <c r="AOF227" s="10"/>
      <c r="AOG227" s="10"/>
      <c r="AOH227" s="10"/>
      <c r="AOI227" s="10"/>
      <c r="AOJ227" s="10"/>
      <c r="AOK227" s="10"/>
      <c r="AOL227" s="10"/>
      <c r="AOM227" s="10"/>
      <c r="AON227" s="10"/>
      <c r="AOO227" s="10"/>
      <c r="AOP227" s="10"/>
      <c r="AOQ227" s="10"/>
      <c r="AOR227" s="10"/>
      <c r="AOS227" s="10"/>
      <c r="AOT227" s="10"/>
      <c r="AOU227" s="10"/>
      <c r="AOV227" s="10"/>
      <c r="AOW227" s="10"/>
      <c r="AOX227" s="10"/>
      <c r="AOY227" s="10"/>
      <c r="AOZ227" s="10"/>
      <c r="APA227" s="10"/>
      <c r="APB227" s="10"/>
      <c r="APC227" s="10"/>
      <c r="APD227" s="10"/>
      <c r="APE227" s="10"/>
      <c r="APF227" s="10"/>
      <c r="APG227" s="10"/>
      <c r="APH227" s="10"/>
      <c r="API227" s="10"/>
      <c r="APJ227" s="10"/>
      <c r="APK227" s="10"/>
      <c r="APL227" s="10"/>
      <c r="APM227" s="10"/>
      <c r="APN227" s="10"/>
      <c r="APO227" s="10"/>
      <c r="APP227" s="10"/>
      <c r="APQ227" s="10"/>
      <c r="APR227" s="10"/>
      <c r="APS227" s="10"/>
      <c r="APT227" s="10"/>
      <c r="APU227" s="10"/>
      <c r="APV227" s="10"/>
      <c r="APW227" s="10"/>
      <c r="APX227" s="10"/>
      <c r="APY227" s="10"/>
      <c r="APZ227" s="10"/>
      <c r="AQA227" s="10"/>
      <c r="AQB227" s="10"/>
      <c r="AQC227" s="10"/>
      <c r="AQD227" s="10"/>
      <c r="AQE227" s="10"/>
      <c r="AQF227" s="10"/>
      <c r="AQG227" s="10"/>
      <c r="AQH227" s="10"/>
      <c r="AQI227" s="10"/>
      <c r="AQJ227" s="10"/>
      <c r="AQK227" s="10"/>
      <c r="AQL227" s="10"/>
      <c r="AQM227" s="10"/>
      <c r="AQN227" s="10"/>
      <c r="AQO227" s="10"/>
      <c r="AQP227" s="10"/>
      <c r="AQQ227" s="10"/>
      <c r="AQR227" s="10"/>
      <c r="AQS227" s="10"/>
      <c r="AQT227" s="10"/>
      <c r="AQU227" s="10"/>
      <c r="AQV227" s="10"/>
      <c r="AQW227" s="10"/>
      <c r="AQX227" s="10"/>
      <c r="AQY227" s="10"/>
      <c r="AQZ227" s="10"/>
      <c r="ARA227" s="10"/>
      <c r="ARB227" s="10"/>
      <c r="ARC227" s="10"/>
      <c r="ARD227" s="10"/>
      <c r="ARE227" s="10"/>
      <c r="ARF227" s="10"/>
      <c r="ARG227" s="10"/>
      <c r="ARH227" s="10"/>
      <c r="ARI227" s="10"/>
      <c r="ARJ227" s="10"/>
      <c r="ARK227" s="10"/>
      <c r="ARL227" s="10"/>
      <c r="ARM227" s="10"/>
      <c r="ARN227" s="10"/>
      <c r="ARO227" s="10"/>
      <c r="ARP227" s="10"/>
      <c r="ARQ227" s="10"/>
      <c r="ARR227" s="10"/>
      <c r="ARS227" s="10"/>
      <c r="ART227" s="10"/>
      <c r="ARU227" s="10"/>
      <c r="ARV227" s="10"/>
      <c r="ARW227" s="10"/>
      <c r="ARX227" s="10"/>
      <c r="ARY227" s="10"/>
      <c r="ARZ227" s="10"/>
      <c r="ASA227" s="10"/>
      <c r="ASB227" s="10"/>
      <c r="ASC227" s="10"/>
      <c r="ASD227" s="10"/>
      <c r="ASE227" s="10"/>
      <c r="ASF227" s="10"/>
      <c r="ASG227" s="10"/>
      <c r="ASH227" s="10"/>
      <c r="ASI227" s="10"/>
      <c r="ASJ227" s="10"/>
      <c r="ASK227" s="10"/>
      <c r="ASL227" s="10"/>
      <c r="ASM227" s="10"/>
      <c r="ASN227" s="10"/>
      <c r="ASO227" s="10"/>
      <c r="ASP227" s="10"/>
      <c r="ASQ227" s="10"/>
      <c r="ASR227" s="10"/>
      <c r="ASS227" s="10"/>
      <c r="AST227" s="10"/>
      <c r="ASU227" s="10"/>
      <c r="ASV227" s="10"/>
      <c r="ASW227" s="10"/>
      <c r="ASX227" s="10"/>
      <c r="ASY227" s="10"/>
      <c r="ASZ227" s="10"/>
      <c r="ATA227" s="10"/>
      <c r="ATB227" s="10"/>
      <c r="ATC227" s="10"/>
      <c r="ATD227" s="10"/>
      <c r="ATE227" s="10"/>
      <c r="ATF227" s="10"/>
      <c r="ATG227" s="10"/>
      <c r="ATH227" s="10"/>
      <c r="ATI227" s="10"/>
      <c r="ATJ227" s="10"/>
      <c r="ATK227" s="10"/>
      <c r="ATL227" s="10"/>
      <c r="ATM227" s="10"/>
      <c r="ATN227" s="10"/>
      <c r="ATO227" s="10"/>
      <c r="ATP227" s="10"/>
      <c r="ATQ227" s="10"/>
      <c r="ATR227" s="10"/>
      <c r="ATS227" s="10"/>
      <c r="ATT227" s="10"/>
      <c r="ATU227" s="10"/>
      <c r="ATV227" s="10"/>
      <c r="ATW227" s="10"/>
      <c r="ATX227" s="10"/>
      <c r="ATY227" s="10"/>
      <c r="ATZ227" s="10"/>
      <c r="AUA227" s="10"/>
      <c r="AUB227" s="10"/>
      <c r="AUC227" s="10"/>
      <c r="AUD227" s="10"/>
      <c r="AUE227" s="10"/>
      <c r="AUF227" s="10"/>
      <c r="AUG227" s="10"/>
      <c r="AUH227" s="10"/>
      <c r="AUI227" s="10"/>
      <c r="AUJ227" s="10"/>
      <c r="AUK227" s="10"/>
      <c r="AUL227" s="10"/>
      <c r="AUM227" s="10"/>
      <c r="AUN227" s="10"/>
      <c r="AUO227" s="10"/>
      <c r="AUP227" s="10"/>
      <c r="AUQ227" s="10"/>
      <c r="AUR227" s="10"/>
      <c r="AUS227" s="10"/>
      <c r="AUT227" s="10"/>
      <c r="AUU227" s="10"/>
      <c r="AUV227" s="10"/>
      <c r="AUW227" s="10"/>
      <c r="AUX227" s="10"/>
      <c r="AUY227" s="10"/>
      <c r="AUZ227" s="10"/>
      <c r="AVA227" s="10"/>
      <c r="AVB227" s="10"/>
      <c r="AVC227" s="10"/>
      <c r="AVD227" s="10"/>
      <c r="AVE227" s="10"/>
      <c r="AVF227" s="10"/>
      <c r="AVG227" s="10"/>
      <c r="AVH227" s="10"/>
      <c r="AVI227" s="10"/>
      <c r="AVJ227" s="10"/>
      <c r="AVK227" s="10"/>
      <c r="AVL227" s="10"/>
      <c r="AVM227" s="10"/>
      <c r="AVN227" s="10"/>
      <c r="AVO227" s="10"/>
      <c r="AVP227" s="10"/>
      <c r="AVQ227" s="10"/>
      <c r="AVR227" s="10"/>
      <c r="AVS227" s="10"/>
      <c r="AVT227" s="10"/>
      <c r="AVU227" s="10"/>
      <c r="AVV227" s="10"/>
      <c r="AVW227" s="10"/>
      <c r="AVX227" s="10"/>
      <c r="AVY227" s="10"/>
      <c r="AVZ227" s="10"/>
      <c r="AWA227" s="10"/>
      <c r="AWB227" s="10"/>
      <c r="AWC227" s="10"/>
      <c r="AWD227" s="10"/>
      <c r="AWE227" s="10"/>
      <c r="AWF227" s="10"/>
      <c r="AWG227" s="10"/>
      <c r="AWH227" s="10"/>
      <c r="AWI227" s="10"/>
      <c r="AWJ227" s="10"/>
      <c r="AWK227" s="10"/>
      <c r="AWL227" s="10"/>
      <c r="AWM227" s="10"/>
      <c r="AWN227" s="10"/>
      <c r="AWO227" s="10"/>
      <c r="AWP227" s="10"/>
      <c r="AWQ227" s="10"/>
      <c r="AWR227" s="10"/>
      <c r="AWS227" s="10"/>
      <c r="AWT227" s="10"/>
      <c r="AWU227" s="10"/>
      <c r="AWV227" s="10"/>
      <c r="AWW227" s="10"/>
      <c r="AWX227" s="10"/>
      <c r="AWY227" s="10"/>
      <c r="AWZ227" s="10"/>
      <c r="AXA227" s="10"/>
      <c r="AXB227" s="10"/>
      <c r="AXC227" s="10"/>
      <c r="AXD227" s="10"/>
      <c r="AXE227" s="10"/>
      <c r="AXF227" s="10"/>
      <c r="AXG227" s="10"/>
      <c r="AXH227" s="10"/>
      <c r="AXI227" s="10"/>
      <c r="AXJ227" s="10"/>
      <c r="AXK227" s="10"/>
      <c r="AXL227" s="10"/>
      <c r="AXM227" s="10"/>
      <c r="AXN227" s="10"/>
      <c r="AXO227" s="10"/>
      <c r="AXP227" s="10"/>
      <c r="AXQ227" s="10"/>
      <c r="AXR227" s="10"/>
      <c r="AXS227" s="10"/>
      <c r="AXT227" s="10"/>
      <c r="AXU227" s="10"/>
      <c r="AXV227" s="10"/>
      <c r="AXW227" s="10"/>
      <c r="AXX227" s="10"/>
      <c r="AXY227" s="10"/>
      <c r="AXZ227" s="10"/>
      <c r="AYA227" s="10"/>
      <c r="AYB227" s="10"/>
      <c r="AYC227" s="10"/>
      <c r="AYD227" s="10"/>
      <c r="AYE227" s="10"/>
      <c r="AYF227" s="10"/>
      <c r="AYG227" s="10"/>
      <c r="AYH227" s="10"/>
      <c r="AYI227" s="10"/>
      <c r="AYJ227" s="10"/>
      <c r="AYK227" s="10"/>
      <c r="AYL227" s="10"/>
      <c r="AYM227" s="10"/>
      <c r="AYN227" s="10"/>
      <c r="AYO227" s="10"/>
      <c r="AYP227" s="10"/>
      <c r="AYQ227" s="10"/>
      <c r="AYR227" s="10"/>
      <c r="AYS227" s="10"/>
      <c r="AYT227" s="10"/>
      <c r="AYU227" s="10"/>
      <c r="AYV227" s="10"/>
      <c r="AYW227" s="10"/>
      <c r="AYX227" s="10"/>
      <c r="AYY227" s="10"/>
      <c r="AYZ227" s="10"/>
      <c r="AZA227" s="10"/>
      <c r="AZB227" s="10"/>
      <c r="AZC227" s="10"/>
      <c r="AZD227" s="10"/>
      <c r="AZE227" s="10"/>
      <c r="AZF227" s="10"/>
      <c r="AZG227" s="10"/>
      <c r="AZH227" s="10"/>
      <c r="AZI227" s="10"/>
      <c r="AZJ227" s="10"/>
      <c r="AZK227" s="10"/>
      <c r="AZL227" s="10"/>
      <c r="AZM227" s="10"/>
      <c r="AZN227" s="10"/>
      <c r="AZO227" s="10"/>
      <c r="AZP227" s="10"/>
      <c r="AZQ227" s="10"/>
      <c r="AZR227" s="10"/>
      <c r="AZS227" s="10"/>
      <c r="AZT227" s="10"/>
      <c r="AZU227" s="10"/>
      <c r="AZV227" s="10"/>
      <c r="AZW227" s="10"/>
      <c r="AZX227" s="10"/>
      <c r="AZY227" s="10"/>
      <c r="AZZ227" s="10"/>
      <c r="BAA227" s="10"/>
      <c r="BAB227" s="10"/>
      <c r="BAC227" s="10"/>
      <c r="BAD227" s="10"/>
      <c r="BAE227" s="10"/>
      <c r="BAF227" s="10"/>
      <c r="BAG227" s="10"/>
      <c r="BAH227" s="10"/>
      <c r="BAI227" s="10"/>
      <c r="BAJ227" s="10"/>
      <c r="BAK227" s="10"/>
      <c r="BAL227" s="10"/>
      <c r="BAM227" s="10"/>
      <c r="BAN227" s="10"/>
      <c r="BAO227" s="10"/>
      <c r="BAP227" s="10"/>
      <c r="BAQ227" s="10"/>
      <c r="BAR227" s="10"/>
      <c r="BAS227" s="10"/>
      <c r="BAT227" s="10"/>
      <c r="BAU227" s="10"/>
      <c r="BAV227" s="10"/>
      <c r="BAW227" s="10"/>
      <c r="BAX227" s="10"/>
      <c r="BAY227" s="10"/>
      <c r="BAZ227" s="10"/>
      <c r="BBA227" s="10"/>
      <c r="BBB227" s="10"/>
      <c r="BBC227" s="10"/>
      <c r="BBD227" s="10"/>
      <c r="BBE227" s="10"/>
      <c r="BBF227" s="10"/>
      <c r="BBG227" s="10"/>
      <c r="BBH227" s="10"/>
      <c r="BBI227" s="10"/>
      <c r="BBJ227" s="10"/>
      <c r="BBK227" s="10"/>
      <c r="BBL227" s="10"/>
      <c r="BBM227" s="10"/>
      <c r="BBN227" s="10"/>
      <c r="BBO227" s="10"/>
      <c r="BBP227" s="10"/>
      <c r="BBQ227" s="10"/>
      <c r="BBR227" s="10"/>
      <c r="BBS227" s="10"/>
      <c r="BBT227" s="10"/>
      <c r="BBU227" s="10"/>
      <c r="BBV227" s="10"/>
      <c r="BBW227" s="10"/>
      <c r="BBX227" s="10"/>
      <c r="BBY227" s="10"/>
      <c r="BBZ227" s="10"/>
      <c r="BCA227" s="10"/>
      <c r="BCB227" s="10"/>
      <c r="BCC227" s="10"/>
      <c r="BCD227" s="10"/>
      <c r="BCE227" s="10"/>
      <c r="BCF227" s="10"/>
      <c r="BCG227" s="10"/>
      <c r="BCH227" s="10"/>
      <c r="BCI227" s="10"/>
      <c r="BCJ227" s="10"/>
      <c r="BCK227" s="10"/>
      <c r="BCL227" s="10"/>
      <c r="BCM227" s="10"/>
      <c r="BCN227" s="10"/>
      <c r="BCO227" s="10"/>
      <c r="BCP227" s="10"/>
      <c r="BCQ227" s="10"/>
      <c r="BCR227" s="10"/>
      <c r="BCS227" s="10"/>
      <c r="BCT227" s="10"/>
      <c r="BCU227" s="10"/>
      <c r="BCV227" s="10"/>
      <c r="BCW227" s="10"/>
      <c r="BCX227" s="10"/>
      <c r="BCY227" s="10"/>
      <c r="BCZ227" s="10"/>
      <c r="BDA227" s="10"/>
      <c r="BDB227" s="10"/>
      <c r="BDC227" s="10"/>
      <c r="BDD227" s="10"/>
      <c r="BDE227" s="10"/>
      <c r="BDF227" s="10"/>
      <c r="BDG227" s="10"/>
      <c r="BDH227" s="10"/>
      <c r="BDI227" s="10"/>
      <c r="BDJ227" s="10"/>
      <c r="BDK227" s="10"/>
      <c r="BDL227" s="10"/>
      <c r="BDM227" s="10"/>
      <c r="BDN227" s="10"/>
      <c r="BDO227" s="10"/>
      <c r="BDP227" s="10"/>
      <c r="BDQ227" s="10"/>
      <c r="BDR227" s="10"/>
      <c r="BDS227" s="10"/>
      <c r="BDT227" s="10"/>
      <c r="BDU227" s="10"/>
      <c r="BDV227" s="10"/>
      <c r="BDW227" s="10"/>
      <c r="BDX227" s="10"/>
      <c r="BDY227" s="10"/>
      <c r="BDZ227" s="10"/>
      <c r="BEA227" s="10"/>
      <c r="BEB227" s="10"/>
      <c r="BEC227" s="10"/>
      <c r="BED227" s="10"/>
      <c r="BEE227" s="10"/>
      <c r="BEF227" s="10"/>
      <c r="BEG227" s="10"/>
      <c r="BEH227" s="10"/>
      <c r="BEI227" s="10"/>
      <c r="BEJ227" s="10"/>
      <c r="BEK227" s="10"/>
      <c r="BEL227" s="10"/>
      <c r="BEM227" s="10"/>
      <c r="BEN227" s="10"/>
      <c r="BEO227" s="10"/>
      <c r="BEP227" s="10"/>
      <c r="BEQ227" s="10"/>
      <c r="BER227" s="10"/>
      <c r="BES227" s="10"/>
      <c r="BET227" s="10"/>
      <c r="BEU227" s="10"/>
      <c r="BEV227" s="10"/>
      <c r="BEW227" s="10"/>
      <c r="BEX227" s="10"/>
      <c r="BEY227" s="10"/>
      <c r="BEZ227" s="10"/>
      <c r="BFA227" s="10"/>
      <c r="BFB227" s="10"/>
      <c r="BFC227" s="10"/>
      <c r="BFD227" s="10"/>
      <c r="BFE227" s="10"/>
      <c r="BFF227" s="10"/>
      <c r="BFG227" s="10"/>
      <c r="BFH227" s="10"/>
      <c r="BFI227" s="10"/>
      <c r="BFJ227" s="10"/>
      <c r="BFK227" s="10"/>
      <c r="BFL227" s="10"/>
      <c r="BFM227" s="10"/>
      <c r="BFN227" s="10"/>
      <c r="BFO227" s="10"/>
      <c r="BFP227" s="10"/>
      <c r="BFQ227" s="10"/>
      <c r="BFR227" s="10"/>
      <c r="BFS227" s="10"/>
      <c r="BFT227" s="10"/>
      <c r="BFU227" s="10"/>
      <c r="BFV227" s="10"/>
      <c r="BFW227" s="10"/>
      <c r="BFX227" s="10"/>
      <c r="BFY227" s="10"/>
      <c r="BFZ227" s="10"/>
      <c r="BGA227" s="10"/>
      <c r="BGB227" s="10"/>
      <c r="BGC227" s="10"/>
      <c r="BGD227" s="10"/>
      <c r="BGE227" s="10"/>
      <c r="BGF227" s="10"/>
      <c r="BGG227" s="10"/>
      <c r="BGH227" s="10"/>
      <c r="BGI227" s="10"/>
      <c r="BGJ227" s="10"/>
      <c r="BGK227" s="10"/>
      <c r="BGL227" s="10"/>
      <c r="BGM227" s="10"/>
      <c r="BGN227" s="10"/>
      <c r="BGO227" s="10"/>
      <c r="BGP227" s="10"/>
      <c r="BGQ227" s="10"/>
      <c r="BGR227" s="10"/>
      <c r="BGS227" s="10"/>
      <c r="BGT227" s="10"/>
      <c r="BGU227" s="10"/>
      <c r="BGV227" s="10"/>
      <c r="BGW227" s="10"/>
      <c r="BGX227" s="10"/>
      <c r="BGY227" s="10"/>
      <c r="BGZ227" s="10"/>
      <c r="BHA227" s="10"/>
      <c r="BHB227" s="10"/>
      <c r="BHC227" s="10"/>
      <c r="BHD227" s="10"/>
      <c r="BHE227" s="10"/>
      <c r="BHF227" s="10"/>
      <c r="BHG227" s="10"/>
      <c r="BHH227" s="10"/>
      <c r="BHI227" s="10"/>
      <c r="BHJ227" s="10"/>
      <c r="BHK227" s="10"/>
      <c r="BHL227" s="10"/>
      <c r="BHM227" s="10"/>
      <c r="BHN227" s="10"/>
      <c r="BHO227" s="10"/>
      <c r="BHP227" s="10"/>
      <c r="BHQ227" s="10"/>
      <c r="BHR227" s="10"/>
      <c r="BHS227" s="10"/>
      <c r="BHT227" s="10"/>
      <c r="BHU227" s="10"/>
      <c r="BHV227" s="10"/>
      <c r="BHW227" s="10"/>
      <c r="BHX227" s="10"/>
      <c r="BHY227" s="10"/>
      <c r="BHZ227" s="10"/>
      <c r="BIA227" s="10"/>
      <c r="BIB227" s="10"/>
      <c r="BIC227" s="10"/>
    </row>
    <row r="228" spans="1:1589" s="11" customFormat="1" ht="42" customHeight="1">
      <c r="B228" s="50">
        <v>5210214</v>
      </c>
      <c r="C228" s="317"/>
      <c r="D228" s="318"/>
      <c r="E228" s="197">
        <v>42370</v>
      </c>
      <c r="F228" s="197">
        <v>42735</v>
      </c>
      <c r="G228" s="93" t="s">
        <v>8</v>
      </c>
      <c r="H228" s="115"/>
      <c r="I228" s="115"/>
      <c r="J228" s="121">
        <f>5486593+370000</f>
        <v>5856593</v>
      </c>
      <c r="K228" s="104"/>
      <c r="L228" s="115"/>
      <c r="M228" s="104"/>
      <c r="N228" s="121">
        <v>5804717.1799999997</v>
      </c>
      <c r="O228" s="115"/>
      <c r="P228" s="115"/>
      <c r="Q228" s="115"/>
      <c r="R228" s="121">
        <v>5804717.1799999997</v>
      </c>
      <c r="S228" s="115"/>
      <c r="T228" s="147">
        <f>M228-Q228</f>
        <v>0</v>
      </c>
      <c r="U228" s="187">
        <f>J228-R228</f>
        <v>51875.820000000298</v>
      </c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  <c r="FJ228" s="24"/>
      <c r="FK228" s="24"/>
      <c r="FL228" s="24"/>
      <c r="FM228" s="24"/>
      <c r="FN228" s="24"/>
      <c r="FO228" s="24"/>
      <c r="FP228" s="24"/>
      <c r="FQ228" s="24"/>
      <c r="FR228" s="24"/>
      <c r="FS228" s="24"/>
      <c r="FT228" s="24"/>
      <c r="FU228" s="24"/>
      <c r="FV228" s="24"/>
      <c r="FW228" s="24"/>
      <c r="FX228" s="24"/>
      <c r="FY228" s="24"/>
      <c r="FZ228" s="24"/>
      <c r="GA228" s="24"/>
      <c r="GB228" s="24"/>
      <c r="GC228" s="24"/>
      <c r="GD228" s="24"/>
      <c r="GE228" s="24"/>
      <c r="GF228" s="24"/>
      <c r="GG228" s="24"/>
      <c r="GH228" s="24"/>
      <c r="GI228" s="24"/>
      <c r="GJ228" s="24"/>
      <c r="GK228" s="24"/>
      <c r="GL228" s="24"/>
      <c r="GM228" s="24"/>
      <c r="GN228" s="24"/>
      <c r="GO228" s="24"/>
      <c r="GP228" s="24"/>
      <c r="GQ228" s="24"/>
      <c r="GR228" s="24"/>
      <c r="GS228" s="24"/>
      <c r="GT228" s="24"/>
      <c r="GU228" s="24"/>
      <c r="GV228" s="24"/>
      <c r="GW228" s="24"/>
      <c r="GX228" s="24"/>
      <c r="GY228" s="24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  <c r="IW228" s="10"/>
      <c r="IX228" s="10"/>
      <c r="IY228" s="10"/>
      <c r="IZ228" s="10"/>
      <c r="JA228" s="10"/>
      <c r="JB228" s="10"/>
      <c r="JC228" s="10"/>
      <c r="JD228" s="10"/>
      <c r="JE228" s="10"/>
      <c r="JF228" s="10"/>
      <c r="JG228" s="10"/>
      <c r="JH228" s="10"/>
      <c r="JI228" s="10"/>
      <c r="JJ228" s="10"/>
      <c r="JK228" s="10"/>
      <c r="JL228" s="10"/>
      <c r="JM228" s="10"/>
      <c r="JN228" s="10"/>
      <c r="JO228" s="10"/>
      <c r="JP228" s="10"/>
      <c r="JQ228" s="10"/>
      <c r="JR228" s="10"/>
      <c r="JS228" s="10"/>
      <c r="JT228" s="10"/>
      <c r="JU228" s="10"/>
      <c r="JV228" s="10"/>
      <c r="JW228" s="10"/>
      <c r="JX228" s="10"/>
      <c r="JY228" s="10"/>
      <c r="JZ228" s="10"/>
      <c r="KA228" s="10"/>
      <c r="KB228" s="10"/>
      <c r="KC228" s="10"/>
      <c r="KD228" s="10"/>
      <c r="KE228" s="10"/>
      <c r="KF228" s="10"/>
      <c r="KG228" s="10"/>
      <c r="KH228" s="10"/>
      <c r="KI228" s="10"/>
      <c r="KJ228" s="10"/>
      <c r="KK228" s="10"/>
      <c r="KL228" s="10"/>
      <c r="KM228" s="10"/>
      <c r="KN228" s="10"/>
      <c r="KO228" s="10"/>
      <c r="KP228" s="10"/>
      <c r="KQ228" s="10"/>
      <c r="KR228" s="10"/>
      <c r="KS228" s="10"/>
      <c r="KT228" s="10"/>
      <c r="KU228" s="10"/>
      <c r="KV228" s="10"/>
      <c r="KW228" s="10"/>
      <c r="KX228" s="10"/>
      <c r="KY228" s="10"/>
      <c r="KZ228" s="10"/>
      <c r="LA228" s="10"/>
      <c r="LB228" s="10"/>
      <c r="LC228" s="10"/>
      <c r="LD228" s="10"/>
      <c r="LE228" s="10"/>
      <c r="LF228" s="10"/>
      <c r="LG228" s="10"/>
      <c r="LH228" s="10"/>
      <c r="LI228" s="10"/>
      <c r="LJ228" s="10"/>
      <c r="LK228" s="10"/>
      <c r="LL228" s="10"/>
      <c r="LM228" s="10"/>
      <c r="LN228" s="10"/>
      <c r="LO228" s="10"/>
      <c r="LP228" s="10"/>
      <c r="LQ228" s="10"/>
      <c r="LR228" s="10"/>
      <c r="LS228" s="10"/>
      <c r="LT228" s="10"/>
      <c r="LU228" s="10"/>
      <c r="LV228" s="10"/>
      <c r="LW228" s="10"/>
      <c r="LX228" s="10"/>
      <c r="LY228" s="10"/>
      <c r="LZ228" s="10"/>
      <c r="MA228" s="10"/>
      <c r="MB228" s="10"/>
      <c r="MC228" s="10"/>
      <c r="MD228" s="10"/>
      <c r="ME228" s="10"/>
      <c r="MF228" s="10"/>
      <c r="MG228" s="10"/>
      <c r="MH228" s="10"/>
      <c r="MI228" s="10"/>
      <c r="MJ228" s="10"/>
      <c r="MK228" s="10"/>
      <c r="ML228" s="10"/>
      <c r="MM228" s="10"/>
      <c r="MN228" s="10"/>
      <c r="MO228" s="10"/>
      <c r="MP228" s="10"/>
      <c r="MQ228" s="10"/>
      <c r="MR228" s="10"/>
      <c r="MS228" s="10"/>
      <c r="MT228" s="10"/>
      <c r="MU228" s="10"/>
      <c r="MV228" s="10"/>
      <c r="MW228" s="10"/>
      <c r="MX228" s="10"/>
      <c r="MY228" s="10"/>
      <c r="MZ228" s="10"/>
      <c r="NA228" s="10"/>
      <c r="NB228" s="10"/>
      <c r="NC228" s="10"/>
      <c r="ND228" s="10"/>
      <c r="NE228" s="10"/>
      <c r="NF228" s="10"/>
      <c r="NG228" s="10"/>
      <c r="NH228" s="10"/>
      <c r="NI228" s="10"/>
      <c r="NJ228" s="10"/>
      <c r="NK228" s="10"/>
      <c r="NL228" s="10"/>
      <c r="NM228" s="10"/>
      <c r="NN228" s="10"/>
      <c r="NO228" s="10"/>
      <c r="NP228" s="10"/>
      <c r="NQ228" s="10"/>
      <c r="NR228" s="10"/>
      <c r="NS228" s="10"/>
      <c r="NT228" s="10"/>
      <c r="NU228" s="10"/>
      <c r="NV228" s="10"/>
      <c r="NW228" s="10"/>
      <c r="NX228" s="10"/>
      <c r="NY228" s="10"/>
      <c r="NZ228" s="10"/>
      <c r="OA228" s="10"/>
      <c r="OB228" s="10"/>
      <c r="OC228" s="10"/>
      <c r="OD228" s="10"/>
      <c r="OE228" s="10"/>
      <c r="OF228" s="10"/>
      <c r="OG228" s="10"/>
      <c r="OH228" s="10"/>
      <c r="OI228" s="10"/>
      <c r="OJ228" s="10"/>
      <c r="OK228" s="10"/>
      <c r="OL228" s="10"/>
      <c r="OM228" s="10"/>
      <c r="ON228" s="10"/>
      <c r="OO228" s="10"/>
      <c r="OP228" s="10"/>
      <c r="OQ228" s="10"/>
      <c r="OR228" s="10"/>
      <c r="OS228" s="10"/>
      <c r="OT228" s="10"/>
      <c r="OU228" s="10"/>
      <c r="OV228" s="10"/>
      <c r="OW228" s="10"/>
      <c r="OX228" s="10"/>
      <c r="OY228" s="10"/>
      <c r="OZ228" s="10"/>
      <c r="PA228" s="10"/>
      <c r="PB228" s="10"/>
      <c r="PC228" s="10"/>
      <c r="PD228" s="10"/>
      <c r="PE228" s="10"/>
      <c r="PF228" s="10"/>
      <c r="PG228" s="10"/>
      <c r="PH228" s="10"/>
      <c r="PI228" s="10"/>
      <c r="PJ228" s="10"/>
      <c r="PK228" s="10"/>
      <c r="PL228" s="10"/>
      <c r="PM228" s="10"/>
      <c r="PN228" s="10"/>
      <c r="PO228" s="10"/>
      <c r="PP228" s="10"/>
      <c r="PQ228" s="10"/>
      <c r="PR228" s="10"/>
      <c r="PS228" s="10"/>
      <c r="PT228" s="10"/>
      <c r="PU228" s="10"/>
      <c r="PV228" s="10"/>
      <c r="PW228" s="10"/>
      <c r="PX228" s="10"/>
      <c r="PY228" s="10"/>
      <c r="PZ228" s="10"/>
      <c r="QA228" s="10"/>
      <c r="QB228" s="10"/>
      <c r="QC228" s="10"/>
      <c r="QD228" s="10"/>
      <c r="QE228" s="10"/>
      <c r="QF228" s="10"/>
      <c r="QG228" s="10"/>
      <c r="QH228" s="10"/>
      <c r="QI228" s="10"/>
      <c r="QJ228" s="10"/>
      <c r="QK228" s="10"/>
      <c r="QL228" s="10"/>
      <c r="QM228" s="10"/>
      <c r="QN228" s="10"/>
      <c r="QO228" s="10"/>
      <c r="QP228" s="10"/>
      <c r="QQ228" s="10"/>
      <c r="QR228" s="10"/>
      <c r="QS228" s="10"/>
      <c r="QT228" s="10"/>
      <c r="QU228" s="10"/>
      <c r="QV228" s="10"/>
      <c r="QW228" s="10"/>
      <c r="QX228" s="10"/>
      <c r="QY228" s="10"/>
      <c r="QZ228" s="10"/>
      <c r="RA228" s="10"/>
      <c r="RB228" s="10"/>
      <c r="RC228" s="10"/>
      <c r="RD228" s="10"/>
      <c r="RE228" s="10"/>
      <c r="RF228" s="10"/>
      <c r="RG228" s="10"/>
      <c r="RH228" s="10"/>
      <c r="RI228" s="10"/>
      <c r="RJ228" s="10"/>
      <c r="RK228" s="10"/>
      <c r="RL228" s="10"/>
      <c r="RM228" s="10"/>
      <c r="RN228" s="10"/>
      <c r="RO228" s="10"/>
      <c r="RP228" s="10"/>
      <c r="RQ228" s="10"/>
      <c r="RR228" s="10"/>
      <c r="RS228" s="10"/>
      <c r="RT228" s="10"/>
      <c r="RU228" s="10"/>
      <c r="RV228" s="10"/>
      <c r="RW228" s="10"/>
      <c r="RX228" s="10"/>
      <c r="RY228" s="10"/>
      <c r="RZ228" s="10"/>
      <c r="SA228" s="10"/>
      <c r="SB228" s="10"/>
      <c r="SC228" s="10"/>
      <c r="SD228" s="10"/>
      <c r="SE228" s="10"/>
      <c r="SF228" s="10"/>
      <c r="SG228" s="10"/>
      <c r="SH228" s="10"/>
      <c r="SI228" s="10"/>
      <c r="SJ228" s="10"/>
      <c r="SK228" s="10"/>
      <c r="SL228" s="10"/>
      <c r="SM228" s="10"/>
      <c r="SN228" s="10"/>
      <c r="SO228" s="10"/>
      <c r="SP228" s="10"/>
      <c r="SQ228" s="10"/>
      <c r="SR228" s="10"/>
      <c r="SS228" s="10"/>
      <c r="ST228" s="10"/>
      <c r="SU228" s="10"/>
      <c r="SV228" s="10"/>
      <c r="SW228" s="10"/>
      <c r="SX228" s="10"/>
      <c r="SY228" s="10"/>
      <c r="SZ228" s="10"/>
      <c r="TA228" s="10"/>
      <c r="TB228" s="10"/>
      <c r="TC228" s="10"/>
      <c r="TD228" s="10"/>
      <c r="TE228" s="10"/>
      <c r="TF228" s="10"/>
      <c r="TG228" s="10"/>
      <c r="TH228" s="10"/>
      <c r="TI228" s="10"/>
      <c r="TJ228" s="10"/>
      <c r="TK228" s="10"/>
      <c r="TL228" s="10"/>
      <c r="TM228" s="10"/>
      <c r="TN228" s="10"/>
      <c r="TO228" s="10"/>
      <c r="TP228" s="10"/>
      <c r="TQ228" s="10"/>
      <c r="TR228" s="10"/>
      <c r="TS228" s="10"/>
      <c r="TT228" s="10"/>
      <c r="TU228" s="10"/>
      <c r="TV228" s="10"/>
      <c r="TW228" s="10"/>
      <c r="TX228" s="10"/>
      <c r="TY228" s="10"/>
      <c r="TZ228" s="10"/>
      <c r="UA228" s="10"/>
      <c r="UB228" s="10"/>
      <c r="UC228" s="10"/>
      <c r="UD228" s="10"/>
      <c r="UE228" s="10"/>
      <c r="UF228" s="10"/>
      <c r="UG228" s="10"/>
      <c r="UH228" s="10"/>
      <c r="UI228" s="10"/>
      <c r="UJ228" s="10"/>
      <c r="UK228" s="10"/>
      <c r="UL228" s="10"/>
      <c r="UM228" s="10"/>
      <c r="UN228" s="10"/>
      <c r="UO228" s="10"/>
      <c r="UP228" s="10"/>
      <c r="UQ228" s="10"/>
      <c r="UR228" s="10"/>
      <c r="US228" s="10"/>
      <c r="UT228" s="10"/>
      <c r="UU228" s="10"/>
      <c r="UV228" s="10"/>
      <c r="UW228" s="10"/>
      <c r="UX228" s="10"/>
      <c r="UY228" s="10"/>
      <c r="UZ228" s="10"/>
      <c r="VA228" s="10"/>
      <c r="VB228" s="10"/>
      <c r="VC228" s="10"/>
      <c r="VD228" s="10"/>
      <c r="VE228" s="10"/>
      <c r="VF228" s="10"/>
      <c r="VG228" s="10"/>
      <c r="VH228" s="10"/>
      <c r="VI228" s="10"/>
      <c r="VJ228" s="10"/>
      <c r="VK228" s="10"/>
      <c r="VL228" s="10"/>
      <c r="VM228" s="10"/>
      <c r="VN228" s="10"/>
      <c r="VO228" s="10"/>
      <c r="VP228" s="10"/>
      <c r="VQ228" s="10"/>
      <c r="VR228" s="10"/>
      <c r="VS228" s="10"/>
      <c r="VT228" s="10"/>
      <c r="VU228" s="10"/>
      <c r="VV228" s="10"/>
      <c r="VW228" s="10"/>
      <c r="VX228" s="10"/>
      <c r="VY228" s="10"/>
      <c r="VZ228" s="10"/>
      <c r="WA228" s="10"/>
      <c r="WB228" s="10"/>
      <c r="WC228" s="10"/>
      <c r="WD228" s="10"/>
      <c r="WE228" s="10"/>
      <c r="WF228" s="10"/>
      <c r="WG228" s="10"/>
      <c r="WH228" s="10"/>
      <c r="WI228" s="10"/>
      <c r="WJ228" s="10"/>
      <c r="WK228" s="10"/>
      <c r="WL228" s="10"/>
      <c r="WM228" s="10"/>
      <c r="WN228" s="10"/>
      <c r="WO228" s="10"/>
      <c r="WP228" s="10"/>
      <c r="WQ228" s="10"/>
      <c r="WR228" s="10"/>
      <c r="WS228" s="10"/>
      <c r="WT228" s="10"/>
      <c r="WU228" s="10"/>
      <c r="WV228" s="10"/>
      <c r="WW228" s="10"/>
      <c r="WX228" s="10"/>
      <c r="WY228" s="10"/>
      <c r="WZ228" s="10"/>
      <c r="XA228" s="10"/>
      <c r="XB228" s="10"/>
      <c r="XC228" s="10"/>
      <c r="XD228" s="10"/>
      <c r="XE228" s="10"/>
      <c r="XF228" s="10"/>
      <c r="XG228" s="10"/>
      <c r="XH228" s="10"/>
      <c r="XI228" s="10"/>
      <c r="XJ228" s="10"/>
      <c r="XK228" s="10"/>
      <c r="XL228" s="10"/>
      <c r="XM228" s="10"/>
      <c r="XN228" s="10"/>
      <c r="XO228" s="10"/>
      <c r="XP228" s="10"/>
      <c r="XQ228" s="10"/>
      <c r="XR228" s="10"/>
      <c r="XS228" s="10"/>
      <c r="XT228" s="10"/>
      <c r="XU228" s="10"/>
      <c r="XV228" s="10"/>
      <c r="XW228" s="10"/>
      <c r="XX228" s="10"/>
      <c r="XY228" s="10"/>
      <c r="XZ228" s="10"/>
      <c r="YA228" s="10"/>
      <c r="YB228" s="10"/>
      <c r="YC228" s="10"/>
      <c r="YD228" s="10"/>
      <c r="YE228" s="10"/>
      <c r="YF228" s="10"/>
      <c r="YG228" s="10"/>
      <c r="YH228" s="10"/>
      <c r="YI228" s="10"/>
      <c r="YJ228" s="10"/>
      <c r="YK228" s="10"/>
      <c r="YL228" s="10"/>
      <c r="YM228" s="10"/>
      <c r="YN228" s="10"/>
      <c r="YO228" s="10"/>
      <c r="YP228" s="10"/>
      <c r="YQ228" s="10"/>
      <c r="YR228" s="10"/>
      <c r="YS228" s="10"/>
      <c r="YT228" s="10"/>
      <c r="YU228" s="10"/>
      <c r="YV228" s="10"/>
      <c r="YW228" s="10"/>
      <c r="YX228" s="10"/>
      <c r="YY228" s="10"/>
      <c r="YZ228" s="10"/>
      <c r="ZA228" s="10"/>
      <c r="ZB228" s="10"/>
      <c r="ZC228" s="10"/>
      <c r="ZD228" s="10"/>
      <c r="ZE228" s="10"/>
      <c r="ZF228" s="10"/>
      <c r="ZG228" s="10"/>
      <c r="ZH228" s="10"/>
      <c r="ZI228" s="10"/>
      <c r="ZJ228" s="10"/>
      <c r="ZK228" s="10"/>
      <c r="ZL228" s="10"/>
      <c r="ZM228" s="10"/>
      <c r="ZN228" s="10"/>
      <c r="ZO228" s="10"/>
      <c r="ZP228" s="10"/>
      <c r="ZQ228" s="10"/>
      <c r="ZR228" s="10"/>
      <c r="ZS228" s="10"/>
      <c r="ZT228" s="10"/>
      <c r="ZU228" s="10"/>
      <c r="ZV228" s="10"/>
      <c r="ZW228" s="10"/>
      <c r="ZX228" s="10"/>
      <c r="ZY228" s="10"/>
      <c r="ZZ228" s="10"/>
      <c r="AAA228" s="10"/>
      <c r="AAB228" s="10"/>
      <c r="AAC228" s="10"/>
      <c r="AAD228" s="10"/>
      <c r="AAE228" s="10"/>
      <c r="AAF228" s="10"/>
      <c r="AAG228" s="10"/>
      <c r="AAH228" s="10"/>
      <c r="AAI228" s="10"/>
      <c r="AAJ228" s="10"/>
      <c r="AAK228" s="10"/>
      <c r="AAL228" s="10"/>
      <c r="AAM228" s="10"/>
      <c r="AAN228" s="10"/>
      <c r="AAO228" s="10"/>
      <c r="AAP228" s="10"/>
      <c r="AAQ228" s="10"/>
      <c r="AAR228" s="10"/>
      <c r="AAS228" s="10"/>
      <c r="AAT228" s="10"/>
      <c r="AAU228" s="10"/>
      <c r="AAV228" s="10"/>
      <c r="AAW228" s="10"/>
      <c r="AAX228" s="10"/>
      <c r="AAY228" s="10"/>
      <c r="AAZ228" s="10"/>
      <c r="ABA228" s="10"/>
      <c r="ABB228" s="10"/>
      <c r="ABC228" s="10"/>
      <c r="ABD228" s="10"/>
      <c r="ABE228" s="10"/>
      <c r="ABF228" s="10"/>
      <c r="ABG228" s="10"/>
      <c r="ABH228" s="10"/>
      <c r="ABI228" s="10"/>
      <c r="ABJ228" s="10"/>
      <c r="ABK228" s="10"/>
      <c r="ABL228" s="10"/>
      <c r="ABM228" s="10"/>
      <c r="ABN228" s="10"/>
      <c r="ABO228" s="10"/>
      <c r="ABP228" s="10"/>
      <c r="ABQ228" s="10"/>
      <c r="ABR228" s="10"/>
      <c r="ABS228" s="10"/>
      <c r="ABT228" s="10"/>
      <c r="ABU228" s="10"/>
      <c r="ABV228" s="10"/>
      <c r="ABW228" s="10"/>
      <c r="ABX228" s="10"/>
      <c r="ABY228" s="10"/>
      <c r="ABZ228" s="10"/>
      <c r="ACA228" s="10"/>
      <c r="ACB228" s="10"/>
      <c r="ACC228" s="10"/>
      <c r="ACD228" s="10"/>
      <c r="ACE228" s="10"/>
      <c r="ACF228" s="10"/>
      <c r="ACG228" s="10"/>
      <c r="ACH228" s="10"/>
      <c r="ACI228" s="10"/>
      <c r="ACJ228" s="10"/>
      <c r="ACK228" s="10"/>
      <c r="ACL228" s="10"/>
      <c r="ACM228" s="10"/>
      <c r="ACN228" s="10"/>
      <c r="ACO228" s="10"/>
      <c r="ACP228" s="10"/>
      <c r="ACQ228" s="10"/>
      <c r="ACR228" s="10"/>
      <c r="ACS228" s="10"/>
      <c r="ACT228" s="10"/>
      <c r="ACU228" s="10"/>
      <c r="ACV228" s="10"/>
      <c r="ACW228" s="10"/>
      <c r="ACX228" s="10"/>
      <c r="ACY228" s="10"/>
      <c r="ACZ228" s="10"/>
      <c r="ADA228" s="10"/>
      <c r="ADB228" s="10"/>
      <c r="ADC228" s="10"/>
      <c r="ADD228" s="10"/>
      <c r="ADE228" s="10"/>
      <c r="ADF228" s="10"/>
      <c r="ADG228" s="10"/>
      <c r="ADH228" s="10"/>
      <c r="ADI228" s="10"/>
      <c r="ADJ228" s="10"/>
      <c r="ADK228" s="10"/>
      <c r="ADL228" s="10"/>
      <c r="ADM228" s="10"/>
      <c r="ADN228" s="10"/>
      <c r="ADO228" s="10"/>
      <c r="ADP228" s="10"/>
      <c r="ADQ228" s="10"/>
      <c r="ADR228" s="10"/>
      <c r="ADS228" s="10"/>
      <c r="ADT228" s="10"/>
      <c r="ADU228" s="10"/>
      <c r="ADV228" s="10"/>
      <c r="ADW228" s="10"/>
      <c r="ADX228" s="10"/>
      <c r="ADY228" s="10"/>
      <c r="ADZ228" s="10"/>
      <c r="AEA228" s="10"/>
      <c r="AEB228" s="10"/>
      <c r="AEC228" s="10"/>
      <c r="AED228" s="10"/>
      <c r="AEE228" s="10"/>
      <c r="AEF228" s="10"/>
      <c r="AEG228" s="10"/>
      <c r="AEH228" s="10"/>
      <c r="AEI228" s="10"/>
      <c r="AEJ228" s="10"/>
      <c r="AEK228" s="10"/>
      <c r="AEL228" s="10"/>
      <c r="AEM228" s="10"/>
      <c r="AEN228" s="10"/>
      <c r="AEO228" s="10"/>
      <c r="AEP228" s="10"/>
      <c r="AEQ228" s="10"/>
      <c r="AER228" s="10"/>
      <c r="AES228" s="10"/>
      <c r="AET228" s="10"/>
      <c r="AEU228" s="10"/>
      <c r="AEV228" s="10"/>
      <c r="AEW228" s="10"/>
      <c r="AEX228" s="10"/>
      <c r="AEY228" s="10"/>
      <c r="AEZ228" s="10"/>
      <c r="AFA228" s="10"/>
      <c r="AFB228" s="10"/>
      <c r="AFC228" s="10"/>
      <c r="AFD228" s="10"/>
      <c r="AFE228" s="10"/>
      <c r="AFF228" s="10"/>
      <c r="AFG228" s="10"/>
      <c r="AFH228" s="10"/>
      <c r="AFI228" s="10"/>
      <c r="AFJ228" s="10"/>
      <c r="AFK228" s="10"/>
      <c r="AFL228" s="10"/>
      <c r="AFM228" s="10"/>
      <c r="AFN228" s="10"/>
      <c r="AFO228" s="10"/>
      <c r="AFP228" s="10"/>
      <c r="AFQ228" s="10"/>
      <c r="AFR228" s="10"/>
      <c r="AFS228" s="10"/>
      <c r="AFT228" s="10"/>
      <c r="AFU228" s="10"/>
      <c r="AFV228" s="10"/>
      <c r="AFW228" s="10"/>
      <c r="AFX228" s="10"/>
      <c r="AFY228" s="10"/>
      <c r="AFZ228" s="10"/>
      <c r="AGA228" s="10"/>
      <c r="AGB228" s="10"/>
      <c r="AGC228" s="10"/>
      <c r="AGD228" s="10"/>
      <c r="AGE228" s="10"/>
      <c r="AGF228" s="10"/>
      <c r="AGG228" s="10"/>
      <c r="AGH228" s="10"/>
      <c r="AGI228" s="10"/>
      <c r="AGJ228" s="10"/>
      <c r="AGK228" s="10"/>
      <c r="AGL228" s="10"/>
      <c r="AGM228" s="10"/>
      <c r="AGN228" s="10"/>
      <c r="AGO228" s="10"/>
      <c r="AGP228" s="10"/>
      <c r="AGQ228" s="10"/>
      <c r="AGR228" s="10"/>
      <c r="AGS228" s="10"/>
      <c r="AGT228" s="10"/>
      <c r="AGU228" s="10"/>
      <c r="AGV228" s="10"/>
      <c r="AGW228" s="10"/>
      <c r="AGX228" s="10"/>
      <c r="AGY228" s="10"/>
      <c r="AGZ228" s="10"/>
      <c r="AHA228" s="10"/>
      <c r="AHB228" s="10"/>
      <c r="AHC228" s="10"/>
      <c r="AHD228" s="10"/>
      <c r="AHE228" s="10"/>
      <c r="AHF228" s="10"/>
      <c r="AHG228" s="10"/>
      <c r="AHH228" s="10"/>
      <c r="AHI228" s="10"/>
      <c r="AHJ228" s="10"/>
      <c r="AHK228" s="10"/>
      <c r="AHL228" s="10"/>
      <c r="AHM228" s="10"/>
      <c r="AHN228" s="10"/>
      <c r="AHO228" s="10"/>
      <c r="AHP228" s="10"/>
      <c r="AHQ228" s="10"/>
      <c r="AHR228" s="10"/>
      <c r="AHS228" s="10"/>
      <c r="AHT228" s="10"/>
      <c r="AHU228" s="10"/>
      <c r="AHV228" s="10"/>
      <c r="AHW228" s="10"/>
      <c r="AHX228" s="10"/>
      <c r="AHY228" s="10"/>
      <c r="AHZ228" s="10"/>
      <c r="AIA228" s="10"/>
      <c r="AIB228" s="10"/>
      <c r="AIC228" s="10"/>
      <c r="AID228" s="10"/>
      <c r="AIE228" s="10"/>
      <c r="AIF228" s="10"/>
      <c r="AIG228" s="10"/>
      <c r="AIH228" s="10"/>
      <c r="AII228" s="10"/>
      <c r="AIJ228" s="10"/>
      <c r="AIK228" s="10"/>
      <c r="AIL228" s="10"/>
      <c r="AIM228" s="10"/>
      <c r="AIN228" s="10"/>
      <c r="AIO228" s="10"/>
      <c r="AIP228" s="10"/>
      <c r="AIQ228" s="10"/>
      <c r="AIR228" s="10"/>
      <c r="AIS228" s="10"/>
      <c r="AIT228" s="10"/>
      <c r="AIU228" s="10"/>
      <c r="AIV228" s="10"/>
      <c r="AIW228" s="10"/>
      <c r="AIX228" s="10"/>
      <c r="AIY228" s="10"/>
      <c r="AIZ228" s="10"/>
      <c r="AJA228" s="10"/>
      <c r="AJB228" s="10"/>
      <c r="AJC228" s="10"/>
      <c r="AJD228" s="10"/>
      <c r="AJE228" s="10"/>
      <c r="AJF228" s="10"/>
      <c r="AJG228" s="10"/>
      <c r="AJH228" s="10"/>
      <c r="AJI228" s="10"/>
      <c r="AJJ228" s="10"/>
      <c r="AJK228" s="10"/>
      <c r="AJL228" s="10"/>
      <c r="AJM228" s="10"/>
      <c r="AJN228" s="10"/>
      <c r="AJO228" s="10"/>
      <c r="AJP228" s="10"/>
      <c r="AJQ228" s="10"/>
      <c r="AJR228" s="10"/>
      <c r="AJS228" s="10"/>
      <c r="AJT228" s="10"/>
      <c r="AJU228" s="10"/>
      <c r="AJV228" s="10"/>
      <c r="AJW228" s="10"/>
      <c r="AJX228" s="10"/>
      <c r="AJY228" s="10"/>
      <c r="AJZ228" s="10"/>
      <c r="AKA228" s="10"/>
      <c r="AKB228" s="10"/>
      <c r="AKC228" s="10"/>
      <c r="AKD228" s="10"/>
      <c r="AKE228" s="10"/>
      <c r="AKF228" s="10"/>
      <c r="AKG228" s="10"/>
      <c r="AKH228" s="10"/>
      <c r="AKI228" s="10"/>
      <c r="AKJ228" s="10"/>
      <c r="AKK228" s="10"/>
      <c r="AKL228" s="10"/>
      <c r="AKM228" s="10"/>
      <c r="AKN228" s="10"/>
      <c r="AKO228" s="10"/>
      <c r="AKP228" s="10"/>
      <c r="AKQ228" s="10"/>
      <c r="AKR228" s="10"/>
      <c r="AKS228" s="10"/>
      <c r="AKT228" s="10"/>
      <c r="AKU228" s="10"/>
      <c r="AKV228" s="10"/>
      <c r="AKW228" s="10"/>
      <c r="AKX228" s="10"/>
      <c r="AKY228" s="10"/>
      <c r="AKZ228" s="10"/>
      <c r="ALA228" s="10"/>
      <c r="ALB228" s="10"/>
      <c r="ALC228" s="10"/>
      <c r="ALD228" s="10"/>
      <c r="ALE228" s="10"/>
      <c r="ALF228" s="10"/>
      <c r="ALG228" s="10"/>
      <c r="ALH228" s="10"/>
      <c r="ALI228" s="10"/>
      <c r="ALJ228" s="10"/>
      <c r="ALK228" s="10"/>
      <c r="ALL228" s="10"/>
      <c r="ALM228" s="10"/>
      <c r="ALN228" s="10"/>
      <c r="ALO228" s="10"/>
      <c r="ALP228" s="10"/>
      <c r="ALQ228" s="10"/>
      <c r="ALR228" s="10"/>
      <c r="ALS228" s="10"/>
      <c r="ALT228" s="10"/>
      <c r="ALU228" s="10"/>
      <c r="ALV228" s="10"/>
      <c r="ALW228" s="10"/>
      <c r="ALX228" s="10"/>
      <c r="ALY228" s="10"/>
      <c r="ALZ228" s="10"/>
      <c r="AMA228" s="10"/>
      <c r="AMB228" s="10"/>
      <c r="AMC228" s="10"/>
      <c r="AMD228" s="10"/>
      <c r="AME228" s="10"/>
      <c r="AMF228" s="10"/>
      <c r="AMG228" s="10"/>
      <c r="AMH228" s="10"/>
      <c r="AMI228" s="10"/>
      <c r="AMJ228" s="10"/>
      <c r="AMK228" s="10"/>
      <c r="AML228" s="10"/>
      <c r="AMM228" s="10"/>
      <c r="AMN228" s="10"/>
      <c r="AMO228" s="10"/>
      <c r="AMP228" s="10"/>
      <c r="AMQ228" s="10"/>
      <c r="AMR228" s="10"/>
      <c r="AMS228" s="10"/>
      <c r="AMT228" s="10"/>
      <c r="AMU228" s="10"/>
      <c r="AMV228" s="10"/>
      <c r="AMW228" s="10"/>
      <c r="AMX228" s="10"/>
      <c r="AMY228" s="10"/>
      <c r="AMZ228" s="10"/>
      <c r="ANA228" s="10"/>
      <c r="ANB228" s="10"/>
      <c r="ANC228" s="10"/>
      <c r="AND228" s="10"/>
      <c r="ANE228" s="10"/>
      <c r="ANF228" s="10"/>
      <c r="ANG228" s="10"/>
      <c r="ANH228" s="10"/>
      <c r="ANI228" s="10"/>
      <c r="ANJ228" s="10"/>
      <c r="ANK228" s="10"/>
      <c r="ANL228" s="10"/>
      <c r="ANM228" s="10"/>
      <c r="ANN228" s="10"/>
      <c r="ANO228" s="10"/>
      <c r="ANP228" s="10"/>
      <c r="ANQ228" s="10"/>
      <c r="ANR228" s="10"/>
      <c r="ANS228" s="10"/>
      <c r="ANT228" s="10"/>
      <c r="ANU228" s="10"/>
      <c r="ANV228" s="10"/>
      <c r="ANW228" s="10"/>
      <c r="ANX228" s="10"/>
      <c r="ANY228" s="10"/>
      <c r="ANZ228" s="10"/>
      <c r="AOA228" s="10"/>
      <c r="AOB228" s="10"/>
      <c r="AOC228" s="10"/>
      <c r="AOD228" s="10"/>
      <c r="AOE228" s="10"/>
      <c r="AOF228" s="10"/>
      <c r="AOG228" s="10"/>
      <c r="AOH228" s="10"/>
      <c r="AOI228" s="10"/>
      <c r="AOJ228" s="10"/>
      <c r="AOK228" s="10"/>
      <c r="AOL228" s="10"/>
      <c r="AOM228" s="10"/>
      <c r="AON228" s="10"/>
      <c r="AOO228" s="10"/>
      <c r="AOP228" s="10"/>
      <c r="AOQ228" s="10"/>
      <c r="AOR228" s="10"/>
      <c r="AOS228" s="10"/>
      <c r="AOT228" s="10"/>
      <c r="AOU228" s="10"/>
      <c r="AOV228" s="10"/>
      <c r="AOW228" s="10"/>
      <c r="AOX228" s="10"/>
      <c r="AOY228" s="10"/>
      <c r="AOZ228" s="10"/>
      <c r="APA228" s="10"/>
      <c r="APB228" s="10"/>
      <c r="APC228" s="10"/>
      <c r="APD228" s="10"/>
      <c r="APE228" s="10"/>
      <c r="APF228" s="10"/>
      <c r="APG228" s="10"/>
      <c r="APH228" s="10"/>
      <c r="API228" s="10"/>
      <c r="APJ228" s="10"/>
      <c r="APK228" s="10"/>
      <c r="APL228" s="10"/>
      <c r="APM228" s="10"/>
      <c r="APN228" s="10"/>
      <c r="APO228" s="10"/>
      <c r="APP228" s="10"/>
      <c r="APQ228" s="10"/>
      <c r="APR228" s="10"/>
      <c r="APS228" s="10"/>
      <c r="APT228" s="10"/>
      <c r="APU228" s="10"/>
      <c r="APV228" s="10"/>
      <c r="APW228" s="10"/>
      <c r="APX228" s="10"/>
      <c r="APY228" s="10"/>
      <c r="APZ228" s="10"/>
      <c r="AQA228" s="10"/>
      <c r="AQB228" s="10"/>
      <c r="AQC228" s="10"/>
      <c r="AQD228" s="10"/>
      <c r="AQE228" s="10"/>
      <c r="AQF228" s="10"/>
      <c r="AQG228" s="10"/>
      <c r="AQH228" s="10"/>
      <c r="AQI228" s="10"/>
      <c r="AQJ228" s="10"/>
      <c r="AQK228" s="10"/>
      <c r="AQL228" s="10"/>
      <c r="AQM228" s="10"/>
      <c r="AQN228" s="10"/>
      <c r="AQO228" s="10"/>
      <c r="AQP228" s="10"/>
      <c r="AQQ228" s="10"/>
      <c r="AQR228" s="10"/>
      <c r="AQS228" s="10"/>
      <c r="AQT228" s="10"/>
      <c r="AQU228" s="10"/>
      <c r="AQV228" s="10"/>
      <c r="AQW228" s="10"/>
      <c r="AQX228" s="10"/>
      <c r="AQY228" s="10"/>
      <c r="AQZ228" s="10"/>
      <c r="ARA228" s="10"/>
      <c r="ARB228" s="10"/>
      <c r="ARC228" s="10"/>
      <c r="ARD228" s="10"/>
      <c r="ARE228" s="10"/>
      <c r="ARF228" s="10"/>
      <c r="ARG228" s="10"/>
      <c r="ARH228" s="10"/>
      <c r="ARI228" s="10"/>
      <c r="ARJ228" s="10"/>
      <c r="ARK228" s="10"/>
      <c r="ARL228" s="10"/>
      <c r="ARM228" s="10"/>
      <c r="ARN228" s="10"/>
      <c r="ARO228" s="10"/>
      <c r="ARP228" s="10"/>
      <c r="ARQ228" s="10"/>
      <c r="ARR228" s="10"/>
      <c r="ARS228" s="10"/>
      <c r="ART228" s="10"/>
      <c r="ARU228" s="10"/>
      <c r="ARV228" s="10"/>
      <c r="ARW228" s="10"/>
      <c r="ARX228" s="10"/>
      <c r="ARY228" s="10"/>
      <c r="ARZ228" s="10"/>
      <c r="ASA228" s="10"/>
      <c r="ASB228" s="10"/>
      <c r="ASC228" s="10"/>
      <c r="ASD228" s="10"/>
      <c r="ASE228" s="10"/>
      <c r="ASF228" s="10"/>
      <c r="ASG228" s="10"/>
      <c r="ASH228" s="10"/>
      <c r="ASI228" s="10"/>
      <c r="ASJ228" s="10"/>
      <c r="ASK228" s="10"/>
      <c r="ASL228" s="10"/>
      <c r="ASM228" s="10"/>
      <c r="ASN228" s="10"/>
      <c r="ASO228" s="10"/>
      <c r="ASP228" s="10"/>
      <c r="ASQ228" s="10"/>
      <c r="ASR228" s="10"/>
      <c r="ASS228" s="10"/>
      <c r="AST228" s="10"/>
      <c r="ASU228" s="10"/>
      <c r="ASV228" s="10"/>
      <c r="ASW228" s="10"/>
      <c r="ASX228" s="10"/>
      <c r="ASY228" s="10"/>
      <c r="ASZ228" s="10"/>
      <c r="ATA228" s="10"/>
      <c r="ATB228" s="10"/>
      <c r="ATC228" s="10"/>
      <c r="ATD228" s="10"/>
      <c r="ATE228" s="10"/>
      <c r="ATF228" s="10"/>
      <c r="ATG228" s="10"/>
      <c r="ATH228" s="10"/>
      <c r="ATI228" s="10"/>
      <c r="ATJ228" s="10"/>
      <c r="ATK228" s="10"/>
      <c r="ATL228" s="10"/>
      <c r="ATM228" s="10"/>
      <c r="ATN228" s="10"/>
      <c r="ATO228" s="10"/>
      <c r="ATP228" s="10"/>
      <c r="ATQ228" s="10"/>
      <c r="ATR228" s="10"/>
      <c r="ATS228" s="10"/>
      <c r="ATT228" s="10"/>
      <c r="ATU228" s="10"/>
      <c r="ATV228" s="10"/>
      <c r="ATW228" s="10"/>
      <c r="ATX228" s="10"/>
      <c r="ATY228" s="10"/>
      <c r="ATZ228" s="10"/>
      <c r="AUA228" s="10"/>
      <c r="AUB228" s="10"/>
      <c r="AUC228" s="10"/>
      <c r="AUD228" s="10"/>
      <c r="AUE228" s="10"/>
      <c r="AUF228" s="10"/>
      <c r="AUG228" s="10"/>
      <c r="AUH228" s="10"/>
      <c r="AUI228" s="10"/>
      <c r="AUJ228" s="10"/>
      <c r="AUK228" s="10"/>
      <c r="AUL228" s="10"/>
      <c r="AUM228" s="10"/>
      <c r="AUN228" s="10"/>
      <c r="AUO228" s="10"/>
      <c r="AUP228" s="10"/>
      <c r="AUQ228" s="10"/>
      <c r="AUR228" s="10"/>
      <c r="AUS228" s="10"/>
      <c r="AUT228" s="10"/>
      <c r="AUU228" s="10"/>
      <c r="AUV228" s="10"/>
      <c r="AUW228" s="10"/>
      <c r="AUX228" s="10"/>
      <c r="AUY228" s="10"/>
      <c r="AUZ228" s="10"/>
      <c r="AVA228" s="10"/>
      <c r="AVB228" s="10"/>
      <c r="AVC228" s="10"/>
      <c r="AVD228" s="10"/>
      <c r="AVE228" s="10"/>
      <c r="AVF228" s="10"/>
      <c r="AVG228" s="10"/>
      <c r="AVH228" s="10"/>
      <c r="AVI228" s="10"/>
      <c r="AVJ228" s="10"/>
      <c r="AVK228" s="10"/>
      <c r="AVL228" s="10"/>
      <c r="AVM228" s="10"/>
      <c r="AVN228" s="10"/>
      <c r="AVO228" s="10"/>
      <c r="AVP228" s="10"/>
      <c r="AVQ228" s="10"/>
      <c r="AVR228" s="10"/>
      <c r="AVS228" s="10"/>
      <c r="AVT228" s="10"/>
      <c r="AVU228" s="10"/>
      <c r="AVV228" s="10"/>
      <c r="AVW228" s="10"/>
      <c r="AVX228" s="10"/>
      <c r="AVY228" s="10"/>
      <c r="AVZ228" s="10"/>
      <c r="AWA228" s="10"/>
      <c r="AWB228" s="10"/>
      <c r="AWC228" s="10"/>
      <c r="AWD228" s="10"/>
      <c r="AWE228" s="10"/>
      <c r="AWF228" s="10"/>
      <c r="AWG228" s="10"/>
      <c r="AWH228" s="10"/>
      <c r="AWI228" s="10"/>
      <c r="AWJ228" s="10"/>
      <c r="AWK228" s="10"/>
      <c r="AWL228" s="10"/>
      <c r="AWM228" s="10"/>
      <c r="AWN228" s="10"/>
      <c r="AWO228" s="10"/>
      <c r="AWP228" s="10"/>
      <c r="AWQ228" s="10"/>
      <c r="AWR228" s="10"/>
      <c r="AWS228" s="10"/>
      <c r="AWT228" s="10"/>
      <c r="AWU228" s="10"/>
      <c r="AWV228" s="10"/>
      <c r="AWW228" s="10"/>
      <c r="AWX228" s="10"/>
      <c r="AWY228" s="10"/>
      <c r="AWZ228" s="10"/>
      <c r="AXA228" s="10"/>
      <c r="AXB228" s="10"/>
      <c r="AXC228" s="10"/>
      <c r="AXD228" s="10"/>
      <c r="AXE228" s="10"/>
      <c r="AXF228" s="10"/>
      <c r="AXG228" s="10"/>
      <c r="AXH228" s="10"/>
      <c r="AXI228" s="10"/>
      <c r="AXJ228" s="10"/>
      <c r="AXK228" s="10"/>
      <c r="AXL228" s="10"/>
      <c r="AXM228" s="10"/>
      <c r="AXN228" s="10"/>
      <c r="AXO228" s="10"/>
      <c r="AXP228" s="10"/>
      <c r="AXQ228" s="10"/>
      <c r="AXR228" s="10"/>
      <c r="AXS228" s="10"/>
      <c r="AXT228" s="10"/>
      <c r="AXU228" s="10"/>
      <c r="AXV228" s="10"/>
      <c r="AXW228" s="10"/>
      <c r="AXX228" s="10"/>
      <c r="AXY228" s="10"/>
      <c r="AXZ228" s="10"/>
      <c r="AYA228" s="10"/>
      <c r="AYB228" s="10"/>
      <c r="AYC228" s="10"/>
      <c r="AYD228" s="10"/>
      <c r="AYE228" s="10"/>
      <c r="AYF228" s="10"/>
      <c r="AYG228" s="10"/>
      <c r="AYH228" s="10"/>
      <c r="AYI228" s="10"/>
      <c r="AYJ228" s="10"/>
      <c r="AYK228" s="10"/>
      <c r="AYL228" s="10"/>
      <c r="AYM228" s="10"/>
      <c r="AYN228" s="10"/>
      <c r="AYO228" s="10"/>
      <c r="AYP228" s="10"/>
      <c r="AYQ228" s="10"/>
      <c r="AYR228" s="10"/>
      <c r="AYS228" s="10"/>
      <c r="AYT228" s="10"/>
      <c r="AYU228" s="10"/>
      <c r="AYV228" s="10"/>
      <c r="AYW228" s="10"/>
      <c r="AYX228" s="10"/>
      <c r="AYY228" s="10"/>
      <c r="AYZ228" s="10"/>
      <c r="AZA228" s="10"/>
      <c r="AZB228" s="10"/>
      <c r="AZC228" s="10"/>
      <c r="AZD228" s="10"/>
      <c r="AZE228" s="10"/>
      <c r="AZF228" s="10"/>
      <c r="AZG228" s="10"/>
      <c r="AZH228" s="10"/>
      <c r="AZI228" s="10"/>
      <c r="AZJ228" s="10"/>
      <c r="AZK228" s="10"/>
      <c r="AZL228" s="10"/>
      <c r="AZM228" s="10"/>
      <c r="AZN228" s="10"/>
      <c r="AZO228" s="10"/>
      <c r="AZP228" s="10"/>
      <c r="AZQ228" s="10"/>
      <c r="AZR228" s="10"/>
      <c r="AZS228" s="10"/>
      <c r="AZT228" s="10"/>
      <c r="AZU228" s="10"/>
      <c r="AZV228" s="10"/>
      <c r="AZW228" s="10"/>
      <c r="AZX228" s="10"/>
      <c r="AZY228" s="10"/>
      <c r="AZZ228" s="10"/>
      <c r="BAA228" s="10"/>
      <c r="BAB228" s="10"/>
      <c r="BAC228" s="10"/>
      <c r="BAD228" s="10"/>
      <c r="BAE228" s="10"/>
      <c r="BAF228" s="10"/>
      <c r="BAG228" s="10"/>
      <c r="BAH228" s="10"/>
      <c r="BAI228" s="10"/>
      <c r="BAJ228" s="10"/>
      <c r="BAK228" s="10"/>
      <c r="BAL228" s="10"/>
      <c r="BAM228" s="10"/>
      <c r="BAN228" s="10"/>
      <c r="BAO228" s="10"/>
      <c r="BAP228" s="10"/>
      <c r="BAQ228" s="10"/>
      <c r="BAR228" s="10"/>
      <c r="BAS228" s="10"/>
      <c r="BAT228" s="10"/>
      <c r="BAU228" s="10"/>
      <c r="BAV228" s="10"/>
      <c r="BAW228" s="10"/>
      <c r="BAX228" s="10"/>
      <c r="BAY228" s="10"/>
      <c r="BAZ228" s="10"/>
      <c r="BBA228" s="10"/>
      <c r="BBB228" s="10"/>
      <c r="BBC228" s="10"/>
      <c r="BBD228" s="10"/>
      <c r="BBE228" s="10"/>
      <c r="BBF228" s="10"/>
      <c r="BBG228" s="10"/>
      <c r="BBH228" s="10"/>
      <c r="BBI228" s="10"/>
      <c r="BBJ228" s="10"/>
      <c r="BBK228" s="10"/>
      <c r="BBL228" s="10"/>
      <c r="BBM228" s="10"/>
      <c r="BBN228" s="10"/>
      <c r="BBO228" s="10"/>
      <c r="BBP228" s="10"/>
      <c r="BBQ228" s="10"/>
      <c r="BBR228" s="10"/>
      <c r="BBS228" s="10"/>
      <c r="BBT228" s="10"/>
      <c r="BBU228" s="10"/>
      <c r="BBV228" s="10"/>
      <c r="BBW228" s="10"/>
      <c r="BBX228" s="10"/>
      <c r="BBY228" s="10"/>
      <c r="BBZ228" s="10"/>
      <c r="BCA228" s="10"/>
      <c r="BCB228" s="10"/>
      <c r="BCC228" s="10"/>
      <c r="BCD228" s="10"/>
      <c r="BCE228" s="10"/>
      <c r="BCF228" s="10"/>
      <c r="BCG228" s="10"/>
      <c r="BCH228" s="10"/>
      <c r="BCI228" s="10"/>
      <c r="BCJ228" s="10"/>
      <c r="BCK228" s="10"/>
      <c r="BCL228" s="10"/>
      <c r="BCM228" s="10"/>
      <c r="BCN228" s="10"/>
      <c r="BCO228" s="10"/>
      <c r="BCP228" s="10"/>
      <c r="BCQ228" s="10"/>
      <c r="BCR228" s="10"/>
      <c r="BCS228" s="10"/>
      <c r="BCT228" s="10"/>
      <c r="BCU228" s="10"/>
      <c r="BCV228" s="10"/>
      <c r="BCW228" s="10"/>
      <c r="BCX228" s="10"/>
      <c r="BCY228" s="10"/>
      <c r="BCZ228" s="10"/>
      <c r="BDA228" s="10"/>
      <c r="BDB228" s="10"/>
      <c r="BDC228" s="10"/>
      <c r="BDD228" s="10"/>
      <c r="BDE228" s="10"/>
      <c r="BDF228" s="10"/>
      <c r="BDG228" s="10"/>
      <c r="BDH228" s="10"/>
      <c r="BDI228" s="10"/>
      <c r="BDJ228" s="10"/>
      <c r="BDK228" s="10"/>
      <c r="BDL228" s="10"/>
      <c r="BDM228" s="10"/>
      <c r="BDN228" s="10"/>
      <c r="BDO228" s="10"/>
      <c r="BDP228" s="10"/>
      <c r="BDQ228" s="10"/>
      <c r="BDR228" s="10"/>
      <c r="BDS228" s="10"/>
      <c r="BDT228" s="10"/>
      <c r="BDU228" s="10"/>
      <c r="BDV228" s="10"/>
      <c r="BDW228" s="10"/>
      <c r="BDX228" s="10"/>
      <c r="BDY228" s="10"/>
      <c r="BDZ228" s="10"/>
      <c r="BEA228" s="10"/>
      <c r="BEB228" s="10"/>
      <c r="BEC228" s="10"/>
      <c r="BED228" s="10"/>
      <c r="BEE228" s="10"/>
      <c r="BEF228" s="10"/>
      <c r="BEG228" s="10"/>
      <c r="BEH228" s="10"/>
      <c r="BEI228" s="10"/>
      <c r="BEJ228" s="10"/>
      <c r="BEK228" s="10"/>
      <c r="BEL228" s="10"/>
      <c r="BEM228" s="10"/>
      <c r="BEN228" s="10"/>
      <c r="BEO228" s="10"/>
      <c r="BEP228" s="10"/>
      <c r="BEQ228" s="10"/>
      <c r="BER228" s="10"/>
      <c r="BES228" s="10"/>
      <c r="BET228" s="10"/>
      <c r="BEU228" s="10"/>
      <c r="BEV228" s="10"/>
      <c r="BEW228" s="10"/>
      <c r="BEX228" s="10"/>
      <c r="BEY228" s="10"/>
      <c r="BEZ228" s="10"/>
      <c r="BFA228" s="10"/>
      <c r="BFB228" s="10"/>
      <c r="BFC228" s="10"/>
      <c r="BFD228" s="10"/>
      <c r="BFE228" s="10"/>
      <c r="BFF228" s="10"/>
      <c r="BFG228" s="10"/>
      <c r="BFH228" s="10"/>
      <c r="BFI228" s="10"/>
      <c r="BFJ228" s="10"/>
      <c r="BFK228" s="10"/>
      <c r="BFL228" s="10"/>
      <c r="BFM228" s="10"/>
      <c r="BFN228" s="10"/>
      <c r="BFO228" s="10"/>
      <c r="BFP228" s="10"/>
      <c r="BFQ228" s="10"/>
      <c r="BFR228" s="10"/>
      <c r="BFS228" s="10"/>
      <c r="BFT228" s="10"/>
      <c r="BFU228" s="10"/>
      <c r="BFV228" s="10"/>
      <c r="BFW228" s="10"/>
      <c r="BFX228" s="10"/>
      <c r="BFY228" s="10"/>
      <c r="BFZ228" s="10"/>
      <c r="BGA228" s="10"/>
      <c r="BGB228" s="10"/>
      <c r="BGC228" s="10"/>
      <c r="BGD228" s="10"/>
      <c r="BGE228" s="10"/>
      <c r="BGF228" s="10"/>
      <c r="BGG228" s="10"/>
      <c r="BGH228" s="10"/>
      <c r="BGI228" s="10"/>
      <c r="BGJ228" s="10"/>
      <c r="BGK228" s="10"/>
      <c r="BGL228" s="10"/>
      <c r="BGM228" s="10"/>
      <c r="BGN228" s="10"/>
      <c r="BGO228" s="10"/>
      <c r="BGP228" s="10"/>
      <c r="BGQ228" s="10"/>
      <c r="BGR228" s="10"/>
      <c r="BGS228" s="10"/>
      <c r="BGT228" s="10"/>
      <c r="BGU228" s="10"/>
      <c r="BGV228" s="10"/>
      <c r="BGW228" s="10"/>
      <c r="BGX228" s="10"/>
      <c r="BGY228" s="10"/>
      <c r="BGZ228" s="10"/>
      <c r="BHA228" s="10"/>
      <c r="BHB228" s="10"/>
      <c r="BHC228" s="10"/>
      <c r="BHD228" s="10"/>
      <c r="BHE228" s="10"/>
      <c r="BHF228" s="10"/>
      <c r="BHG228" s="10"/>
      <c r="BHH228" s="10"/>
      <c r="BHI228" s="10"/>
      <c r="BHJ228" s="10"/>
      <c r="BHK228" s="10"/>
      <c r="BHL228" s="10"/>
      <c r="BHM228" s="10"/>
      <c r="BHN228" s="10"/>
      <c r="BHO228" s="10"/>
      <c r="BHP228" s="10"/>
      <c r="BHQ228" s="10"/>
      <c r="BHR228" s="10"/>
      <c r="BHS228" s="10"/>
      <c r="BHT228" s="10"/>
      <c r="BHU228" s="10"/>
      <c r="BHV228" s="10"/>
      <c r="BHW228" s="10"/>
      <c r="BHX228" s="10"/>
      <c r="BHY228" s="10"/>
      <c r="BHZ228" s="10"/>
      <c r="BIA228" s="10"/>
      <c r="BIB228" s="10"/>
      <c r="BIC228" s="10"/>
    </row>
    <row r="229" spans="1:1589" s="11" customFormat="1" ht="42" customHeight="1">
      <c r="A229" s="192" t="s">
        <v>138</v>
      </c>
      <c r="B229" s="50"/>
      <c r="C229" s="314"/>
      <c r="D229" s="314"/>
      <c r="E229" s="197">
        <v>42736</v>
      </c>
      <c r="F229" s="197">
        <v>43100</v>
      </c>
      <c r="G229" s="93" t="s">
        <v>220</v>
      </c>
      <c r="H229" s="115"/>
      <c r="I229" s="115"/>
      <c r="J229" s="121">
        <v>6894136</v>
      </c>
      <c r="K229" s="104"/>
      <c r="L229" s="115"/>
      <c r="M229" s="104"/>
      <c r="N229" s="121">
        <v>6894136</v>
      </c>
      <c r="O229" s="115"/>
      <c r="P229" s="115"/>
      <c r="Q229" s="115"/>
      <c r="R229" s="121">
        <v>6894136</v>
      </c>
      <c r="S229" s="115"/>
      <c r="T229" s="147"/>
      <c r="U229" s="187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  <c r="IW229" s="10"/>
      <c r="IX229" s="10"/>
      <c r="IY229" s="10"/>
      <c r="IZ229" s="10"/>
      <c r="JA229" s="10"/>
      <c r="JB229" s="10"/>
      <c r="JC229" s="10"/>
      <c r="JD229" s="10"/>
      <c r="JE229" s="10"/>
      <c r="JF229" s="10"/>
      <c r="JG229" s="10"/>
      <c r="JH229" s="10"/>
      <c r="JI229" s="10"/>
      <c r="JJ229" s="10"/>
      <c r="JK229" s="10"/>
      <c r="JL229" s="10"/>
      <c r="JM229" s="10"/>
      <c r="JN229" s="10"/>
      <c r="JO229" s="10"/>
      <c r="JP229" s="10"/>
      <c r="JQ229" s="10"/>
      <c r="JR229" s="10"/>
      <c r="JS229" s="10"/>
      <c r="JT229" s="10"/>
      <c r="JU229" s="10"/>
      <c r="JV229" s="10"/>
      <c r="JW229" s="10"/>
      <c r="JX229" s="10"/>
      <c r="JY229" s="10"/>
      <c r="JZ229" s="10"/>
      <c r="KA229" s="10"/>
      <c r="KB229" s="10"/>
      <c r="KC229" s="10"/>
      <c r="KD229" s="10"/>
      <c r="KE229" s="10"/>
      <c r="KF229" s="10"/>
      <c r="KG229" s="10"/>
      <c r="KH229" s="10"/>
      <c r="KI229" s="10"/>
      <c r="KJ229" s="10"/>
      <c r="KK229" s="10"/>
      <c r="KL229" s="10"/>
      <c r="KM229" s="10"/>
      <c r="KN229" s="10"/>
      <c r="KO229" s="10"/>
      <c r="KP229" s="10"/>
      <c r="KQ229" s="10"/>
      <c r="KR229" s="10"/>
      <c r="KS229" s="10"/>
      <c r="KT229" s="10"/>
      <c r="KU229" s="10"/>
      <c r="KV229" s="10"/>
      <c r="KW229" s="10"/>
      <c r="KX229" s="10"/>
      <c r="KY229" s="10"/>
      <c r="KZ229" s="10"/>
      <c r="LA229" s="10"/>
      <c r="LB229" s="10"/>
      <c r="LC229" s="10"/>
      <c r="LD229" s="10"/>
      <c r="LE229" s="10"/>
      <c r="LF229" s="10"/>
      <c r="LG229" s="10"/>
      <c r="LH229" s="10"/>
      <c r="LI229" s="10"/>
      <c r="LJ229" s="10"/>
      <c r="LK229" s="10"/>
      <c r="LL229" s="10"/>
      <c r="LM229" s="10"/>
      <c r="LN229" s="10"/>
      <c r="LO229" s="10"/>
      <c r="LP229" s="10"/>
      <c r="LQ229" s="10"/>
      <c r="LR229" s="10"/>
      <c r="LS229" s="10"/>
      <c r="LT229" s="10"/>
      <c r="LU229" s="10"/>
      <c r="LV229" s="10"/>
      <c r="LW229" s="10"/>
      <c r="LX229" s="10"/>
      <c r="LY229" s="10"/>
      <c r="LZ229" s="10"/>
      <c r="MA229" s="10"/>
      <c r="MB229" s="10"/>
      <c r="MC229" s="10"/>
      <c r="MD229" s="10"/>
      <c r="ME229" s="10"/>
      <c r="MF229" s="10"/>
      <c r="MG229" s="10"/>
      <c r="MH229" s="10"/>
      <c r="MI229" s="10"/>
      <c r="MJ229" s="10"/>
      <c r="MK229" s="10"/>
      <c r="ML229" s="10"/>
      <c r="MM229" s="10"/>
      <c r="MN229" s="10"/>
      <c r="MO229" s="10"/>
      <c r="MP229" s="10"/>
      <c r="MQ229" s="10"/>
      <c r="MR229" s="10"/>
      <c r="MS229" s="10"/>
      <c r="MT229" s="10"/>
      <c r="MU229" s="10"/>
      <c r="MV229" s="10"/>
      <c r="MW229" s="10"/>
      <c r="MX229" s="10"/>
      <c r="MY229" s="10"/>
      <c r="MZ229" s="10"/>
      <c r="NA229" s="10"/>
      <c r="NB229" s="10"/>
      <c r="NC229" s="10"/>
      <c r="ND229" s="10"/>
      <c r="NE229" s="10"/>
      <c r="NF229" s="10"/>
      <c r="NG229" s="10"/>
      <c r="NH229" s="10"/>
      <c r="NI229" s="10"/>
      <c r="NJ229" s="10"/>
      <c r="NK229" s="10"/>
      <c r="NL229" s="10"/>
      <c r="NM229" s="10"/>
      <c r="NN229" s="10"/>
      <c r="NO229" s="10"/>
      <c r="NP229" s="10"/>
      <c r="NQ229" s="10"/>
      <c r="NR229" s="10"/>
      <c r="NS229" s="10"/>
      <c r="NT229" s="10"/>
      <c r="NU229" s="10"/>
      <c r="NV229" s="10"/>
      <c r="NW229" s="10"/>
      <c r="NX229" s="10"/>
      <c r="NY229" s="10"/>
      <c r="NZ229" s="10"/>
      <c r="OA229" s="10"/>
      <c r="OB229" s="10"/>
      <c r="OC229" s="10"/>
      <c r="OD229" s="10"/>
      <c r="OE229" s="10"/>
      <c r="OF229" s="10"/>
      <c r="OG229" s="10"/>
      <c r="OH229" s="10"/>
      <c r="OI229" s="10"/>
      <c r="OJ229" s="10"/>
      <c r="OK229" s="10"/>
      <c r="OL229" s="10"/>
      <c r="OM229" s="10"/>
      <c r="ON229" s="10"/>
      <c r="OO229" s="10"/>
      <c r="OP229" s="10"/>
      <c r="OQ229" s="10"/>
      <c r="OR229" s="10"/>
      <c r="OS229" s="10"/>
      <c r="OT229" s="10"/>
      <c r="OU229" s="10"/>
      <c r="OV229" s="10"/>
      <c r="OW229" s="10"/>
      <c r="OX229" s="10"/>
      <c r="OY229" s="10"/>
      <c r="OZ229" s="10"/>
      <c r="PA229" s="10"/>
      <c r="PB229" s="10"/>
      <c r="PC229" s="10"/>
      <c r="PD229" s="10"/>
      <c r="PE229" s="10"/>
      <c r="PF229" s="10"/>
      <c r="PG229" s="10"/>
      <c r="PH229" s="10"/>
      <c r="PI229" s="10"/>
      <c r="PJ229" s="10"/>
      <c r="PK229" s="10"/>
      <c r="PL229" s="10"/>
      <c r="PM229" s="10"/>
      <c r="PN229" s="10"/>
      <c r="PO229" s="10"/>
      <c r="PP229" s="10"/>
      <c r="PQ229" s="10"/>
      <c r="PR229" s="10"/>
      <c r="PS229" s="10"/>
      <c r="PT229" s="10"/>
      <c r="PU229" s="10"/>
      <c r="PV229" s="10"/>
      <c r="PW229" s="10"/>
      <c r="PX229" s="10"/>
      <c r="PY229" s="10"/>
      <c r="PZ229" s="10"/>
      <c r="QA229" s="10"/>
      <c r="QB229" s="10"/>
      <c r="QC229" s="10"/>
      <c r="QD229" s="10"/>
      <c r="QE229" s="10"/>
      <c r="QF229" s="10"/>
      <c r="QG229" s="10"/>
      <c r="QH229" s="10"/>
      <c r="QI229" s="10"/>
      <c r="QJ229" s="10"/>
      <c r="QK229" s="10"/>
      <c r="QL229" s="10"/>
      <c r="QM229" s="10"/>
      <c r="QN229" s="10"/>
      <c r="QO229" s="10"/>
      <c r="QP229" s="10"/>
      <c r="QQ229" s="10"/>
      <c r="QR229" s="10"/>
      <c r="QS229" s="10"/>
      <c r="QT229" s="10"/>
      <c r="QU229" s="10"/>
      <c r="QV229" s="10"/>
      <c r="QW229" s="10"/>
      <c r="QX229" s="10"/>
      <c r="QY229" s="10"/>
      <c r="QZ229" s="10"/>
      <c r="RA229" s="10"/>
      <c r="RB229" s="10"/>
      <c r="RC229" s="10"/>
      <c r="RD229" s="10"/>
      <c r="RE229" s="10"/>
      <c r="RF229" s="10"/>
      <c r="RG229" s="10"/>
      <c r="RH229" s="10"/>
      <c r="RI229" s="10"/>
      <c r="RJ229" s="10"/>
      <c r="RK229" s="10"/>
      <c r="RL229" s="10"/>
      <c r="RM229" s="10"/>
      <c r="RN229" s="10"/>
      <c r="RO229" s="10"/>
      <c r="RP229" s="10"/>
      <c r="RQ229" s="10"/>
      <c r="RR229" s="10"/>
      <c r="RS229" s="10"/>
      <c r="RT229" s="10"/>
      <c r="RU229" s="10"/>
      <c r="RV229" s="10"/>
      <c r="RW229" s="10"/>
      <c r="RX229" s="10"/>
      <c r="RY229" s="10"/>
      <c r="RZ229" s="10"/>
      <c r="SA229" s="10"/>
      <c r="SB229" s="10"/>
      <c r="SC229" s="10"/>
      <c r="SD229" s="10"/>
      <c r="SE229" s="10"/>
      <c r="SF229" s="10"/>
      <c r="SG229" s="10"/>
      <c r="SH229" s="10"/>
      <c r="SI229" s="10"/>
      <c r="SJ229" s="10"/>
      <c r="SK229" s="10"/>
      <c r="SL229" s="10"/>
      <c r="SM229" s="10"/>
      <c r="SN229" s="10"/>
      <c r="SO229" s="10"/>
      <c r="SP229" s="10"/>
      <c r="SQ229" s="10"/>
      <c r="SR229" s="10"/>
      <c r="SS229" s="10"/>
      <c r="ST229" s="10"/>
      <c r="SU229" s="10"/>
      <c r="SV229" s="10"/>
      <c r="SW229" s="10"/>
      <c r="SX229" s="10"/>
      <c r="SY229" s="10"/>
      <c r="SZ229" s="10"/>
      <c r="TA229" s="10"/>
      <c r="TB229" s="10"/>
      <c r="TC229" s="10"/>
      <c r="TD229" s="10"/>
      <c r="TE229" s="10"/>
      <c r="TF229" s="10"/>
      <c r="TG229" s="10"/>
      <c r="TH229" s="10"/>
      <c r="TI229" s="10"/>
      <c r="TJ229" s="10"/>
      <c r="TK229" s="10"/>
      <c r="TL229" s="10"/>
      <c r="TM229" s="10"/>
      <c r="TN229" s="10"/>
      <c r="TO229" s="10"/>
      <c r="TP229" s="10"/>
      <c r="TQ229" s="10"/>
      <c r="TR229" s="10"/>
      <c r="TS229" s="10"/>
      <c r="TT229" s="10"/>
      <c r="TU229" s="10"/>
      <c r="TV229" s="10"/>
      <c r="TW229" s="10"/>
      <c r="TX229" s="10"/>
      <c r="TY229" s="10"/>
      <c r="TZ229" s="10"/>
      <c r="UA229" s="10"/>
      <c r="UB229" s="10"/>
      <c r="UC229" s="10"/>
      <c r="UD229" s="10"/>
      <c r="UE229" s="10"/>
      <c r="UF229" s="10"/>
      <c r="UG229" s="10"/>
      <c r="UH229" s="10"/>
      <c r="UI229" s="10"/>
      <c r="UJ229" s="10"/>
      <c r="UK229" s="10"/>
      <c r="UL229" s="10"/>
      <c r="UM229" s="10"/>
      <c r="UN229" s="10"/>
      <c r="UO229" s="10"/>
      <c r="UP229" s="10"/>
      <c r="UQ229" s="10"/>
      <c r="UR229" s="10"/>
      <c r="US229" s="10"/>
      <c r="UT229" s="10"/>
      <c r="UU229" s="10"/>
      <c r="UV229" s="10"/>
      <c r="UW229" s="10"/>
      <c r="UX229" s="10"/>
      <c r="UY229" s="10"/>
      <c r="UZ229" s="10"/>
      <c r="VA229" s="10"/>
      <c r="VB229" s="10"/>
      <c r="VC229" s="10"/>
      <c r="VD229" s="10"/>
      <c r="VE229" s="10"/>
      <c r="VF229" s="10"/>
      <c r="VG229" s="10"/>
      <c r="VH229" s="10"/>
      <c r="VI229" s="10"/>
      <c r="VJ229" s="10"/>
      <c r="VK229" s="10"/>
      <c r="VL229" s="10"/>
      <c r="VM229" s="10"/>
      <c r="VN229" s="10"/>
      <c r="VO229" s="10"/>
      <c r="VP229" s="10"/>
      <c r="VQ229" s="10"/>
      <c r="VR229" s="10"/>
      <c r="VS229" s="10"/>
      <c r="VT229" s="10"/>
      <c r="VU229" s="10"/>
      <c r="VV229" s="10"/>
      <c r="VW229" s="10"/>
      <c r="VX229" s="10"/>
      <c r="VY229" s="10"/>
      <c r="VZ229" s="10"/>
      <c r="WA229" s="10"/>
      <c r="WB229" s="10"/>
      <c r="WC229" s="10"/>
      <c r="WD229" s="10"/>
      <c r="WE229" s="10"/>
      <c r="WF229" s="10"/>
      <c r="WG229" s="10"/>
      <c r="WH229" s="10"/>
      <c r="WI229" s="10"/>
      <c r="WJ229" s="10"/>
      <c r="WK229" s="10"/>
      <c r="WL229" s="10"/>
      <c r="WM229" s="10"/>
      <c r="WN229" s="10"/>
      <c r="WO229" s="10"/>
      <c r="WP229" s="10"/>
      <c r="WQ229" s="10"/>
      <c r="WR229" s="10"/>
      <c r="WS229" s="10"/>
      <c r="WT229" s="10"/>
      <c r="WU229" s="10"/>
      <c r="WV229" s="10"/>
      <c r="WW229" s="10"/>
      <c r="WX229" s="10"/>
      <c r="WY229" s="10"/>
      <c r="WZ229" s="10"/>
      <c r="XA229" s="10"/>
      <c r="XB229" s="10"/>
      <c r="XC229" s="10"/>
      <c r="XD229" s="10"/>
      <c r="XE229" s="10"/>
      <c r="XF229" s="10"/>
      <c r="XG229" s="10"/>
      <c r="XH229" s="10"/>
      <c r="XI229" s="10"/>
      <c r="XJ229" s="10"/>
      <c r="XK229" s="10"/>
      <c r="XL229" s="10"/>
      <c r="XM229" s="10"/>
      <c r="XN229" s="10"/>
      <c r="XO229" s="10"/>
      <c r="XP229" s="10"/>
      <c r="XQ229" s="10"/>
      <c r="XR229" s="10"/>
      <c r="XS229" s="10"/>
      <c r="XT229" s="10"/>
      <c r="XU229" s="10"/>
      <c r="XV229" s="10"/>
      <c r="XW229" s="10"/>
      <c r="XX229" s="10"/>
      <c r="XY229" s="10"/>
      <c r="XZ229" s="10"/>
      <c r="YA229" s="10"/>
      <c r="YB229" s="10"/>
      <c r="YC229" s="10"/>
      <c r="YD229" s="10"/>
      <c r="YE229" s="10"/>
      <c r="YF229" s="10"/>
      <c r="YG229" s="10"/>
      <c r="YH229" s="10"/>
      <c r="YI229" s="10"/>
      <c r="YJ229" s="10"/>
      <c r="YK229" s="10"/>
      <c r="YL229" s="10"/>
      <c r="YM229" s="10"/>
      <c r="YN229" s="10"/>
      <c r="YO229" s="10"/>
      <c r="YP229" s="10"/>
      <c r="YQ229" s="10"/>
      <c r="YR229" s="10"/>
      <c r="YS229" s="10"/>
      <c r="YT229" s="10"/>
      <c r="YU229" s="10"/>
      <c r="YV229" s="10"/>
      <c r="YW229" s="10"/>
      <c r="YX229" s="10"/>
      <c r="YY229" s="10"/>
      <c r="YZ229" s="10"/>
      <c r="ZA229" s="10"/>
      <c r="ZB229" s="10"/>
      <c r="ZC229" s="10"/>
      <c r="ZD229" s="10"/>
      <c r="ZE229" s="10"/>
      <c r="ZF229" s="10"/>
      <c r="ZG229" s="10"/>
      <c r="ZH229" s="10"/>
      <c r="ZI229" s="10"/>
      <c r="ZJ229" s="10"/>
      <c r="ZK229" s="10"/>
      <c r="ZL229" s="10"/>
      <c r="ZM229" s="10"/>
      <c r="ZN229" s="10"/>
      <c r="ZO229" s="10"/>
      <c r="ZP229" s="10"/>
      <c r="ZQ229" s="10"/>
      <c r="ZR229" s="10"/>
      <c r="ZS229" s="10"/>
      <c r="ZT229" s="10"/>
      <c r="ZU229" s="10"/>
      <c r="ZV229" s="10"/>
      <c r="ZW229" s="10"/>
      <c r="ZX229" s="10"/>
      <c r="ZY229" s="10"/>
      <c r="ZZ229" s="10"/>
      <c r="AAA229" s="10"/>
      <c r="AAB229" s="10"/>
      <c r="AAC229" s="10"/>
      <c r="AAD229" s="10"/>
      <c r="AAE229" s="10"/>
      <c r="AAF229" s="10"/>
      <c r="AAG229" s="10"/>
      <c r="AAH229" s="10"/>
      <c r="AAI229" s="10"/>
      <c r="AAJ229" s="10"/>
      <c r="AAK229" s="10"/>
      <c r="AAL229" s="10"/>
      <c r="AAM229" s="10"/>
      <c r="AAN229" s="10"/>
      <c r="AAO229" s="10"/>
      <c r="AAP229" s="10"/>
      <c r="AAQ229" s="10"/>
      <c r="AAR229" s="10"/>
      <c r="AAS229" s="10"/>
      <c r="AAT229" s="10"/>
      <c r="AAU229" s="10"/>
      <c r="AAV229" s="10"/>
      <c r="AAW229" s="10"/>
      <c r="AAX229" s="10"/>
      <c r="AAY229" s="10"/>
      <c r="AAZ229" s="10"/>
      <c r="ABA229" s="10"/>
      <c r="ABB229" s="10"/>
      <c r="ABC229" s="10"/>
      <c r="ABD229" s="10"/>
      <c r="ABE229" s="10"/>
      <c r="ABF229" s="10"/>
      <c r="ABG229" s="10"/>
      <c r="ABH229" s="10"/>
      <c r="ABI229" s="10"/>
      <c r="ABJ229" s="10"/>
      <c r="ABK229" s="10"/>
      <c r="ABL229" s="10"/>
      <c r="ABM229" s="10"/>
      <c r="ABN229" s="10"/>
      <c r="ABO229" s="10"/>
      <c r="ABP229" s="10"/>
      <c r="ABQ229" s="10"/>
      <c r="ABR229" s="10"/>
      <c r="ABS229" s="10"/>
      <c r="ABT229" s="10"/>
      <c r="ABU229" s="10"/>
      <c r="ABV229" s="10"/>
      <c r="ABW229" s="10"/>
      <c r="ABX229" s="10"/>
      <c r="ABY229" s="10"/>
      <c r="ABZ229" s="10"/>
      <c r="ACA229" s="10"/>
      <c r="ACB229" s="10"/>
      <c r="ACC229" s="10"/>
      <c r="ACD229" s="10"/>
      <c r="ACE229" s="10"/>
      <c r="ACF229" s="10"/>
      <c r="ACG229" s="10"/>
      <c r="ACH229" s="10"/>
      <c r="ACI229" s="10"/>
      <c r="ACJ229" s="10"/>
      <c r="ACK229" s="10"/>
      <c r="ACL229" s="10"/>
      <c r="ACM229" s="10"/>
      <c r="ACN229" s="10"/>
      <c r="ACO229" s="10"/>
      <c r="ACP229" s="10"/>
      <c r="ACQ229" s="10"/>
      <c r="ACR229" s="10"/>
      <c r="ACS229" s="10"/>
      <c r="ACT229" s="10"/>
      <c r="ACU229" s="10"/>
      <c r="ACV229" s="10"/>
      <c r="ACW229" s="10"/>
      <c r="ACX229" s="10"/>
      <c r="ACY229" s="10"/>
      <c r="ACZ229" s="10"/>
      <c r="ADA229" s="10"/>
      <c r="ADB229" s="10"/>
      <c r="ADC229" s="10"/>
      <c r="ADD229" s="10"/>
      <c r="ADE229" s="10"/>
      <c r="ADF229" s="10"/>
      <c r="ADG229" s="10"/>
      <c r="ADH229" s="10"/>
      <c r="ADI229" s="10"/>
      <c r="ADJ229" s="10"/>
      <c r="ADK229" s="10"/>
      <c r="ADL229" s="10"/>
      <c r="ADM229" s="10"/>
      <c r="ADN229" s="10"/>
      <c r="ADO229" s="10"/>
      <c r="ADP229" s="10"/>
      <c r="ADQ229" s="10"/>
      <c r="ADR229" s="10"/>
      <c r="ADS229" s="10"/>
      <c r="ADT229" s="10"/>
      <c r="ADU229" s="10"/>
      <c r="ADV229" s="10"/>
      <c r="ADW229" s="10"/>
      <c r="ADX229" s="10"/>
      <c r="ADY229" s="10"/>
      <c r="ADZ229" s="10"/>
      <c r="AEA229" s="10"/>
      <c r="AEB229" s="10"/>
      <c r="AEC229" s="10"/>
      <c r="AED229" s="10"/>
      <c r="AEE229" s="10"/>
      <c r="AEF229" s="10"/>
      <c r="AEG229" s="10"/>
      <c r="AEH229" s="10"/>
      <c r="AEI229" s="10"/>
      <c r="AEJ229" s="10"/>
      <c r="AEK229" s="10"/>
      <c r="AEL229" s="10"/>
      <c r="AEM229" s="10"/>
      <c r="AEN229" s="10"/>
      <c r="AEO229" s="10"/>
      <c r="AEP229" s="10"/>
      <c r="AEQ229" s="10"/>
      <c r="AER229" s="10"/>
      <c r="AES229" s="10"/>
      <c r="AET229" s="10"/>
      <c r="AEU229" s="10"/>
      <c r="AEV229" s="10"/>
      <c r="AEW229" s="10"/>
      <c r="AEX229" s="10"/>
      <c r="AEY229" s="10"/>
      <c r="AEZ229" s="10"/>
      <c r="AFA229" s="10"/>
      <c r="AFB229" s="10"/>
      <c r="AFC229" s="10"/>
      <c r="AFD229" s="10"/>
      <c r="AFE229" s="10"/>
      <c r="AFF229" s="10"/>
      <c r="AFG229" s="10"/>
      <c r="AFH229" s="10"/>
      <c r="AFI229" s="10"/>
      <c r="AFJ229" s="10"/>
      <c r="AFK229" s="10"/>
      <c r="AFL229" s="10"/>
      <c r="AFM229" s="10"/>
      <c r="AFN229" s="10"/>
      <c r="AFO229" s="10"/>
      <c r="AFP229" s="10"/>
      <c r="AFQ229" s="10"/>
      <c r="AFR229" s="10"/>
      <c r="AFS229" s="10"/>
      <c r="AFT229" s="10"/>
      <c r="AFU229" s="10"/>
      <c r="AFV229" s="10"/>
      <c r="AFW229" s="10"/>
      <c r="AFX229" s="10"/>
      <c r="AFY229" s="10"/>
      <c r="AFZ229" s="10"/>
      <c r="AGA229" s="10"/>
      <c r="AGB229" s="10"/>
      <c r="AGC229" s="10"/>
      <c r="AGD229" s="10"/>
      <c r="AGE229" s="10"/>
      <c r="AGF229" s="10"/>
      <c r="AGG229" s="10"/>
      <c r="AGH229" s="10"/>
      <c r="AGI229" s="10"/>
      <c r="AGJ229" s="10"/>
      <c r="AGK229" s="10"/>
      <c r="AGL229" s="10"/>
      <c r="AGM229" s="10"/>
      <c r="AGN229" s="10"/>
      <c r="AGO229" s="10"/>
      <c r="AGP229" s="10"/>
      <c r="AGQ229" s="10"/>
      <c r="AGR229" s="10"/>
      <c r="AGS229" s="10"/>
      <c r="AGT229" s="10"/>
      <c r="AGU229" s="10"/>
      <c r="AGV229" s="10"/>
      <c r="AGW229" s="10"/>
      <c r="AGX229" s="10"/>
      <c r="AGY229" s="10"/>
      <c r="AGZ229" s="10"/>
      <c r="AHA229" s="10"/>
      <c r="AHB229" s="10"/>
      <c r="AHC229" s="10"/>
      <c r="AHD229" s="10"/>
      <c r="AHE229" s="10"/>
      <c r="AHF229" s="10"/>
      <c r="AHG229" s="10"/>
      <c r="AHH229" s="10"/>
      <c r="AHI229" s="10"/>
      <c r="AHJ229" s="10"/>
      <c r="AHK229" s="10"/>
      <c r="AHL229" s="10"/>
      <c r="AHM229" s="10"/>
      <c r="AHN229" s="10"/>
      <c r="AHO229" s="10"/>
      <c r="AHP229" s="10"/>
      <c r="AHQ229" s="10"/>
      <c r="AHR229" s="10"/>
      <c r="AHS229" s="10"/>
      <c r="AHT229" s="10"/>
      <c r="AHU229" s="10"/>
      <c r="AHV229" s="10"/>
      <c r="AHW229" s="10"/>
      <c r="AHX229" s="10"/>
      <c r="AHY229" s="10"/>
      <c r="AHZ229" s="10"/>
      <c r="AIA229" s="10"/>
      <c r="AIB229" s="10"/>
      <c r="AIC229" s="10"/>
      <c r="AID229" s="10"/>
      <c r="AIE229" s="10"/>
      <c r="AIF229" s="10"/>
      <c r="AIG229" s="10"/>
      <c r="AIH229" s="10"/>
      <c r="AII229" s="10"/>
      <c r="AIJ229" s="10"/>
      <c r="AIK229" s="10"/>
      <c r="AIL229" s="10"/>
      <c r="AIM229" s="10"/>
      <c r="AIN229" s="10"/>
      <c r="AIO229" s="10"/>
      <c r="AIP229" s="10"/>
      <c r="AIQ229" s="10"/>
      <c r="AIR229" s="10"/>
      <c r="AIS229" s="10"/>
      <c r="AIT229" s="10"/>
      <c r="AIU229" s="10"/>
      <c r="AIV229" s="10"/>
      <c r="AIW229" s="10"/>
      <c r="AIX229" s="10"/>
      <c r="AIY229" s="10"/>
      <c r="AIZ229" s="10"/>
      <c r="AJA229" s="10"/>
      <c r="AJB229" s="10"/>
      <c r="AJC229" s="10"/>
      <c r="AJD229" s="10"/>
      <c r="AJE229" s="10"/>
      <c r="AJF229" s="10"/>
      <c r="AJG229" s="10"/>
      <c r="AJH229" s="10"/>
      <c r="AJI229" s="10"/>
      <c r="AJJ229" s="10"/>
      <c r="AJK229" s="10"/>
      <c r="AJL229" s="10"/>
      <c r="AJM229" s="10"/>
      <c r="AJN229" s="10"/>
      <c r="AJO229" s="10"/>
      <c r="AJP229" s="10"/>
      <c r="AJQ229" s="10"/>
      <c r="AJR229" s="10"/>
      <c r="AJS229" s="10"/>
      <c r="AJT229" s="10"/>
      <c r="AJU229" s="10"/>
      <c r="AJV229" s="10"/>
      <c r="AJW229" s="10"/>
      <c r="AJX229" s="10"/>
      <c r="AJY229" s="10"/>
      <c r="AJZ229" s="10"/>
      <c r="AKA229" s="10"/>
      <c r="AKB229" s="10"/>
      <c r="AKC229" s="10"/>
      <c r="AKD229" s="10"/>
      <c r="AKE229" s="10"/>
      <c r="AKF229" s="10"/>
      <c r="AKG229" s="10"/>
      <c r="AKH229" s="10"/>
      <c r="AKI229" s="10"/>
      <c r="AKJ229" s="10"/>
      <c r="AKK229" s="10"/>
      <c r="AKL229" s="10"/>
      <c r="AKM229" s="10"/>
      <c r="AKN229" s="10"/>
      <c r="AKO229" s="10"/>
      <c r="AKP229" s="10"/>
      <c r="AKQ229" s="10"/>
      <c r="AKR229" s="10"/>
      <c r="AKS229" s="10"/>
      <c r="AKT229" s="10"/>
      <c r="AKU229" s="10"/>
      <c r="AKV229" s="10"/>
      <c r="AKW229" s="10"/>
      <c r="AKX229" s="10"/>
      <c r="AKY229" s="10"/>
      <c r="AKZ229" s="10"/>
      <c r="ALA229" s="10"/>
      <c r="ALB229" s="10"/>
      <c r="ALC229" s="10"/>
      <c r="ALD229" s="10"/>
      <c r="ALE229" s="10"/>
      <c r="ALF229" s="10"/>
      <c r="ALG229" s="10"/>
      <c r="ALH229" s="10"/>
      <c r="ALI229" s="10"/>
      <c r="ALJ229" s="10"/>
      <c r="ALK229" s="10"/>
      <c r="ALL229" s="10"/>
      <c r="ALM229" s="10"/>
      <c r="ALN229" s="10"/>
      <c r="ALO229" s="10"/>
      <c r="ALP229" s="10"/>
      <c r="ALQ229" s="10"/>
      <c r="ALR229" s="10"/>
      <c r="ALS229" s="10"/>
      <c r="ALT229" s="10"/>
      <c r="ALU229" s="10"/>
      <c r="ALV229" s="10"/>
      <c r="ALW229" s="10"/>
      <c r="ALX229" s="10"/>
      <c r="ALY229" s="10"/>
      <c r="ALZ229" s="10"/>
      <c r="AMA229" s="10"/>
      <c r="AMB229" s="10"/>
      <c r="AMC229" s="10"/>
      <c r="AMD229" s="10"/>
      <c r="AME229" s="10"/>
      <c r="AMF229" s="10"/>
      <c r="AMG229" s="10"/>
      <c r="AMH229" s="10"/>
      <c r="AMI229" s="10"/>
      <c r="AMJ229" s="10"/>
      <c r="AMK229" s="10"/>
      <c r="AML229" s="10"/>
      <c r="AMM229" s="10"/>
      <c r="AMN229" s="10"/>
      <c r="AMO229" s="10"/>
      <c r="AMP229" s="10"/>
      <c r="AMQ229" s="10"/>
      <c r="AMR229" s="10"/>
      <c r="AMS229" s="10"/>
      <c r="AMT229" s="10"/>
      <c r="AMU229" s="10"/>
      <c r="AMV229" s="10"/>
      <c r="AMW229" s="10"/>
      <c r="AMX229" s="10"/>
      <c r="AMY229" s="10"/>
      <c r="AMZ229" s="10"/>
      <c r="ANA229" s="10"/>
      <c r="ANB229" s="10"/>
      <c r="ANC229" s="10"/>
      <c r="AND229" s="10"/>
      <c r="ANE229" s="10"/>
      <c r="ANF229" s="10"/>
      <c r="ANG229" s="10"/>
      <c r="ANH229" s="10"/>
      <c r="ANI229" s="10"/>
      <c r="ANJ229" s="10"/>
      <c r="ANK229" s="10"/>
      <c r="ANL229" s="10"/>
      <c r="ANM229" s="10"/>
      <c r="ANN229" s="10"/>
      <c r="ANO229" s="10"/>
      <c r="ANP229" s="10"/>
      <c r="ANQ229" s="10"/>
      <c r="ANR229" s="10"/>
      <c r="ANS229" s="10"/>
      <c r="ANT229" s="10"/>
      <c r="ANU229" s="10"/>
      <c r="ANV229" s="10"/>
      <c r="ANW229" s="10"/>
      <c r="ANX229" s="10"/>
      <c r="ANY229" s="10"/>
      <c r="ANZ229" s="10"/>
      <c r="AOA229" s="10"/>
      <c r="AOB229" s="10"/>
      <c r="AOC229" s="10"/>
      <c r="AOD229" s="10"/>
      <c r="AOE229" s="10"/>
      <c r="AOF229" s="10"/>
      <c r="AOG229" s="10"/>
      <c r="AOH229" s="10"/>
      <c r="AOI229" s="10"/>
      <c r="AOJ229" s="10"/>
      <c r="AOK229" s="10"/>
      <c r="AOL229" s="10"/>
      <c r="AOM229" s="10"/>
      <c r="AON229" s="10"/>
      <c r="AOO229" s="10"/>
      <c r="AOP229" s="10"/>
      <c r="AOQ229" s="10"/>
      <c r="AOR229" s="10"/>
      <c r="AOS229" s="10"/>
      <c r="AOT229" s="10"/>
      <c r="AOU229" s="10"/>
      <c r="AOV229" s="10"/>
      <c r="AOW229" s="10"/>
      <c r="AOX229" s="10"/>
      <c r="AOY229" s="10"/>
      <c r="AOZ229" s="10"/>
      <c r="APA229" s="10"/>
      <c r="APB229" s="10"/>
      <c r="APC229" s="10"/>
      <c r="APD229" s="10"/>
      <c r="APE229" s="10"/>
      <c r="APF229" s="10"/>
      <c r="APG229" s="10"/>
      <c r="APH229" s="10"/>
      <c r="API229" s="10"/>
      <c r="APJ229" s="10"/>
      <c r="APK229" s="10"/>
      <c r="APL229" s="10"/>
      <c r="APM229" s="10"/>
      <c r="APN229" s="10"/>
      <c r="APO229" s="10"/>
      <c r="APP229" s="10"/>
      <c r="APQ229" s="10"/>
      <c r="APR229" s="10"/>
      <c r="APS229" s="10"/>
      <c r="APT229" s="10"/>
      <c r="APU229" s="10"/>
      <c r="APV229" s="10"/>
      <c r="APW229" s="10"/>
      <c r="APX229" s="10"/>
      <c r="APY229" s="10"/>
      <c r="APZ229" s="10"/>
      <c r="AQA229" s="10"/>
      <c r="AQB229" s="10"/>
      <c r="AQC229" s="10"/>
      <c r="AQD229" s="10"/>
      <c r="AQE229" s="10"/>
      <c r="AQF229" s="10"/>
      <c r="AQG229" s="10"/>
      <c r="AQH229" s="10"/>
      <c r="AQI229" s="10"/>
      <c r="AQJ229" s="10"/>
      <c r="AQK229" s="10"/>
      <c r="AQL229" s="10"/>
      <c r="AQM229" s="10"/>
      <c r="AQN229" s="10"/>
      <c r="AQO229" s="10"/>
      <c r="AQP229" s="10"/>
      <c r="AQQ229" s="10"/>
      <c r="AQR229" s="10"/>
      <c r="AQS229" s="10"/>
      <c r="AQT229" s="10"/>
      <c r="AQU229" s="10"/>
      <c r="AQV229" s="10"/>
      <c r="AQW229" s="10"/>
      <c r="AQX229" s="10"/>
      <c r="AQY229" s="10"/>
      <c r="AQZ229" s="10"/>
      <c r="ARA229" s="10"/>
      <c r="ARB229" s="10"/>
      <c r="ARC229" s="10"/>
      <c r="ARD229" s="10"/>
      <c r="ARE229" s="10"/>
      <c r="ARF229" s="10"/>
      <c r="ARG229" s="10"/>
      <c r="ARH229" s="10"/>
      <c r="ARI229" s="10"/>
      <c r="ARJ229" s="10"/>
      <c r="ARK229" s="10"/>
      <c r="ARL229" s="10"/>
      <c r="ARM229" s="10"/>
      <c r="ARN229" s="10"/>
      <c r="ARO229" s="10"/>
      <c r="ARP229" s="10"/>
      <c r="ARQ229" s="10"/>
      <c r="ARR229" s="10"/>
      <c r="ARS229" s="10"/>
      <c r="ART229" s="10"/>
      <c r="ARU229" s="10"/>
      <c r="ARV229" s="10"/>
      <c r="ARW229" s="10"/>
      <c r="ARX229" s="10"/>
      <c r="ARY229" s="10"/>
      <c r="ARZ229" s="10"/>
      <c r="ASA229" s="10"/>
      <c r="ASB229" s="10"/>
      <c r="ASC229" s="10"/>
      <c r="ASD229" s="10"/>
      <c r="ASE229" s="10"/>
      <c r="ASF229" s="10"/>
      <c r="ASG229" s="10"/>
      <c r="ASH229" s="10"/>
      <c r="ASI229" s="10"/>
      <c r="ASJ229" s="10"/>
      <c r="ASK229" s="10"/>
      <c r="ASL229" s="10"/>
      <c r="ASM229" s="10"/>
      <c r="ASN229" s="10"/>
      <c r="ASO229" s="10"/>
      <c r="ASP229" s="10"/>
      <c r="ASQ229" s="10"/>
      <c r="ASR229" s="10"/>
      <c r="ASS229" s="10"/>
      <c r="AST229" s="10"/>
      <c r="ASU229" s="10"/>
      <c r="ASV229" s="10"/>
      <c r="ASW229" s="10"/>
      <c r="ASX229" s="10"/>
      <c r="ASY229" s="10"/>
      <c r="ASZ229" s="10"/>
      <c r="ATA229" s="10"/>
      <c r="ATB229" s="10"/>
      <c r="ATC229" s="10"/>
      <c r="ATD229" s="10"/>
      <c r="ATE229" s="10"/>
      <c r="ATF229" s="10"/>
      <c r="ATG229" s="10"/>
      <c r="ATH229" s="10"/>
      <c r="ATI229" s="10"/>
      <c r="ATJ229" s="10"/>
      <c r="ATK229" s="10"/>
      <c r="ATL229" s="10"/>
      <c r="ATM229" s="10"/>
      <c r="ATN229" s="10"/>
      <c r="ATO229" s="10"/>
      <c r="ATP229" s="10"/>
      <c r="ATQ229" s="10"/>
      <c r="ATR229" s="10"/>
      <c r="ATS229" s="10"/>
      <c r="ATT229" s="10"/>
      <c r="ATU229" s="10"/>
      <c r="ATV229" s="10"/>
      <c r="ATW229" s="10"/>
      <c r="ATX229" s="10"/>
      <c r="ATY229" s="10"/>
      <c r="ATZ229" s="10"/>
      <c r="AUA229" s="10"/>
      <c r="AUB229" s="10"/>
      <c r="AUC229" s="10"/>
      <c r="AUD229" s="10"/>
      <c r="AUE229" s="10"/>
      <c r="AUF229" s="10"/>
      <c r="AUG229" s="10"/>
      <c r="AUH229" s="10"/>
      <c r="AUI229" s="10"/>
      <c r="AUJ229" s="10"/>
      <c r="AUK229" s="10"/>
      <c r="AUL229" s="10"/>
      <c r="AUM229" s="10"/>
      <c r="AUN229" s="10"/>
      <c r="AUO229" s="10"/>
      <c r="AUP229" s="10"/>
      <c r="AUQ229" s="10"/>
      <c r="AUR229" s="10"/>
      <c r="AUS229" s="10"/>
      <c r="AUT229" s="10"/>
      <c r="AUU229" s="10"/>
      <c r="AUV229" s="10"/>
      <c r="AUW229" s="10"/>
      <c r="AUX229" s="10"/>
      <c r="AUY229" s="10"/>
      <c r="AUZ229" s="10"/>
      <c r="AVA229" s="10"/>
      <c r="AVB229" s="10"/>
      <c r="AVC229" s="10"/>
      <c r="AVD229" s="10"/>
      <c r="AVE229" s="10"/>
      <c r="AVF229" s="10"/>
      <c r="AVG229" s="10"/>
      <c r="AVH229" s="10"/>
      <c r="AVI229" s="10"/>
      <c r="AVJ229" s="10"/>
      <c r="AVK229" s="10"/>
      <c r="AVL229" s="10"/>
      <c r="AVM229" s="10"/>
      <c r="AVN229" s="10"/>
      <c r="AVO229" s="10"/>
      <c r="AVP229" s="10"/>
      <c r="AVQ229" s="10"/>
      <c r="AVR229" s="10"/>
      <c r="AVS229" s="10"/>
      <c r="AVT229" s="10"/>
      <c r="AVU229" s="10"/>
      <c r="AVV229" s="10"/>
      <c r="AVW229" s="10"/>
      <c r="AVX229" s="10"/>
      <c r="AVY229" s="10"/>
      <c r="AVZ229" s="10"/>
      <c r="AWA229" s="10"/>
      <c r="AWB229" s="10"/>
      <c r="AWC229" s="10"/>
      <c r="AWD229" s="10"/>
      <c r="AWE229" s="10"/>
      <c r="AWF229" s="10"/>
      <c r="AWG229" s="10"/>
      <c r="AWH229" s="10"/>
      <c r="AWI229" s="10"/>
      <c r="AWJ229" s="10"/>
      <c r="AWK229" s="10"/>
      <c r="AWL229" s="10"/>
      <c r="AWM229" s="10"/>
      <c r="AWN229" s="10"/>
      <c r="AWO229" s="10"/>
      <c r="AWP229" s="10"/>
      <c r="AWQ229" s="10"/>
      <c r="AWR229" s="10"/>
      <c r="AWS229" s="10"/>
      <c r="AWT229" s="10"/>
      <c r="AWU229" s="10"/>
      <c r="AWV229" s="10"/>
      <c r="AWW229" s="10"/>
      <c r="AWX229" s="10"/>
      <c r="AWY229" s="10"/>
      <c r="AWZ229" s="10"/>
      <c r="AXA229" s="10"/>
      <c r="AXB229" s="10"/>
      <c r="AXC229" s="10"/>
      <c r="AXD229" s="10"/>
      <c r="AXE229" s="10"/>
      <c r="AXF229" s="10"/>
      <c r="AXG229" s="10"/>
      <c r="AXH229" s="10"/>
      <c r="AXI229" s="10"/>
      <c r="AXJ229" s="10"/>
      <c r="AXK229" s="10"/>
      <c r="AXL229" s="10"/>
      <c r="AXM229" s="10"/>
      <c r="AXN229" s="10"/>
      <c r="AXO229" s="10"/>
      <c r="AXP229" s="10"/>
      <c r="AXQ229" s="10"/>
      <c r="AXR229" s="10"/>
      <c r="AXS229" s="10"/>
      <c r="AXT229" s="10"/>
      <c r="AXU229" s="10"/>
      <c r="AXV229" s="10"/>
      <c r="AXW229" s="10"/>
      <c r="AXX229" s="10"/>
      <c r="AXY229" s="10"/>
      <c r="AXZ229" s="10"/>
      <c r="AYA229" s="10"/>
      <c r="AYB229" s="10"/>
      <c r="AYC229" s="10"/>
      <c r="AYD229" s="10"/>
      <c r="AYE229" s="10"/>
      <c r="AYF229" s="10"/>
      <c r="AYG229" s="10"/>
      <c r="AYH229" s="10"/>
      <c r="AYI229" s="10"/>
      <c r="AYJ229" s="10"/>
      <c r="AYK229" s="10"/>
      <c r="AYL229" s="10"/>
      <c r="AYM229" s="10"/>
      <c r="AYN229" s="10"/>
      <c r="AYO229" s="10"/>
      <c r="AYP229" s="10"/>
      <c r="AYQ229" s="10"/>
      <c r="AYR229" s="10"/>
      <c r="AYS229" s="10"/>
      <c r="AYT229" s="10"/>
      <c r="AYU229" s="10"/>
      <c r="AYV229" s="10"/>
      <c r="AYW229" s="10"/>
      <c r="AYX229" s="10"/>
      <c r="AYY229" s="10"/>
      <c r="AYZ229" s="10"/>
      <c r="AZA229" s="10"/>
      <c r="AZB229" s="10"/>
      <c r="AZC229" s="10"/>
      <c r="AZD229" s="10"/>
      <c r="AZE229" s="10"/>
      <c r="AZF229" s="10"/>
      <c r="AZG229" s="10"/>
      <c r="AZH229" s="10"/>
      <c r="AZI229" s="10"/>
      <c r="AZJ229" s="10"/>
      <c r="AZK229" s="10"/>
      <c r="AZL229" s="10"/>
      <c r="AZM229" s="10"/>
      <c r="AZN229" s="10"/>
      <c r="AZO229" s="10"/>
      <c r="AZP229" s="10"/>
      <c r="AZQ229" s="10"/>
      <c r="AZR229" s="10"/>
      <c r="AZS229" s="10"/>
      <c r="AZT229" s="10"/>
      <c r="AZU229" s="10"/>
      <c r="AZV229" s="10"/>
      <c r="AZW229" s="10"/>
      <c r="AZX229" s="10"/>
      <c r="AZY229" s="10"/>
      <c r="AZZ229" s="10"/>
      <c r="BAA229" s="10"/>
      <c r="BAB229" s="10"/>
      <c r="BAC229" s="10"/>
      <c r="BAD229" s="10"/>
      <c r="BAE229" s="10"/>
      <c r="BAF229" s="10"/>
      <c r="BAG229" s="10"/>
      <c r="BAH229" s="10"/>
      <c r="BAI229" s="10"/>
      <c r="BAJ229" s="10"/>
      <c r="BAK229" s="10"/>
      <c r="BAL229" s="10"/>
      <c r="BAM229" s="10"/>
      <c r="BAN229" s="10"/>
      <c r="BAO229" s="10"/>
      <c r="BAP229" s="10"/>
      <c r="BAQ229" s="10"/>
      <c r="BAR229" s="10"/>
      <c r="BAS229" s="10"/>
      <c r="BAT229" s="10"/>
      <c r="BAU229" s="10"/>
      <c r="BAV229" s="10"/>
      <c r="BAW229" s="10"/>
      <c r="BAX229" s="10"/>
      <c r="BAY229" s="10"/>
      <c r="BAZ229" s="10"/>
      <c r="BBA229" s="10"/>
      <c r="BBB229" s="10"/>
      <c r="BBC229" s="10"/>
      <c r="BBD229" s="10"/>
      <c r="BBE229" s="10"/>
      <c r="BBF229" s="10"/>
      <c r="BBG229" s="10"/>
      <c r="BBH229" s="10"/>
      <c r="BBI229" s="10"/>
      <c r="BBJ229" s="10"/>
      <c r="BBK229" s="10"/>
      <c r="BBL229" s="10"/>
      <c r="BBM229" s="10"/>
      <c r="BBN229" s="10"/>
      <c r="BBO229" s="10"/>
      <c r="BBP229" s="10"/>
      <c r="BBQ229" s="10"/>
      <c r="BBR229" s="10"/>
      <c r="BBS229" s="10"/>
      <c r="BBT229" s="10"/>
      <c r="BBU229" s="10"/>
      <c r="BBV229" s="10"/>
      <c r="BBW229" s="10"/>
      <c r="BBX229" s="10"/>
      <c r="BBY229" s="10"/>
      <c r="BBZ229" s="10"/>
      <c r="BCA229" s="10"/>
      <c r="BCB229" s="10"/>
      <c r="BCC229" s="10"/>
      <c r="BCD229" s="10"/>
      <c r="BCE229" s="10"/>
      <c r="BCF229" s="10"/>
      <c r="BCG229" s="10"/>
      <c r="BCH229" s="10"/>
      <c r="BCI229" s="10"/>
      <c r="BCJ229" s="10"/>
      <c r="BCK229" s="10"/>
      <c r="BCL229" s="10"/>
      <c r="BCM229" s="10"/>
      <c r="BCN229" s="10"/>
      <c r="BCO229" s="10"/>
      <c r="BCP229" s="10"/>
      <c r="BCQ229" s="10"/>
      <c r="BCR229" s="10"/>
      <c r="BCS229" s="10"/>
      <c r="BCT229" s="10"/>
      <c r="BCU229" s="10"/>
      <c r="BCV229" s="10"/>
      <c r="BCW229" s="10"/>
      <c r="BCX229" s="10"/>
      <c r="BCY229" s="10"/>
      <c r="BCZ229" s="10"/>
      <c r="BDA229" s="10"/>
      <c r="BDB229" s="10"/>
      <c r="BDC229" s="10"/>
      <c r="BDD229" s="10"/>
      <c r="BDE229" s="10"/>
      <c r="BDF229" s="10"/>
      <c r="BDG229" s="10"/>
      <c r="BDH229" s="10"/>
      <c r="BDI229" s="10"/>
      <c r="BDJ229" s="10"/>
      <c r="BDK229" s="10"/>
      <c r="BDL229" s="10"/>
      <c r="BDM229" s="10"/>
      <c r="BDN229" s="10"/>
      <c r="BDO229" s="10"/>
      <c r="BDP229" s="10"/>
      <c r="BDQ229" s="10"/>
      <c r="BDR229" s="10"/>
      <c r="BDS229" s="10"/>
      <c r="BDT229" s="10"/>
      <c r="BDU229" s="10"/>
      <c r="BDV229" s="10"/>
      <c r="BDW229" s="10"/>
      <c r="BDX229" s="10"/>
      <c r="BDY229" s="10"/>
      <c r="BDZ229" s="10"/>
      <c r="BEA229" s="10"/>
      <c r="BEB229" s="10"/>
      <c r="BEC229" s="10"/>
      <c r="BED229" s="10"/>
      <c r="BEE229" s="10"/>
      <c r="BEF229" s="10"/>
      <c r="BEG229" s="10"/>
      <c r="BEH229" s="10"/>
      <c r="BEI229" s="10"/>
      <c r="BEJ229" s="10"/>
      <c r="BEK229" s="10"/>
      <c r="BEL229" s="10"/>
      <c r="BEM229" s="10"/>
      <c r="BEN229" s="10"/>
      <c r="BEO229" s="10"/>
      <c r="BEP229" s="10"/>
      <c r="BEQ229" s="10"/>
      <c r="BER229" s="10"/>
      <c r="BES229" s="10"/>
      <c r="BET229" s="10"/>
      <c r="BEU229" s="10"/>
      <c r="BEV229" s="10"/>
      <c r="BEW229" s="10"/>
      <c r="BEX229" s="10"/>
      <c r="BEY229" s="10"/>
      <c r="BEZ229" s="10"/>
      <c r="BFA229" s="10"/>
      <c r="BFB229" s="10"/>
      <c r="BFC229" s="10"/>
      <c r="BFD229" s="10"/>
      <c r="BFE229" s="10"/>
      <c r="BFF229" s="10"/>
      <c r="BFG229" s="10"/>
      <c r="BFH229" s="10"/>
      <c r="BFI229" s="10"/>
      <c r="BFJ229" s="10"/>
      <c r="BFK229" s="10"/>
      <c r="BFL229" s="10"/>
      <c r="BFM229" s="10"/>
      <c r="BFN229" s="10"/>
      <c r="BFO229" s="10"/>
      <c r="BFP229" s="10"/>
      <c r="BFQ229" s="10"/>
      <c r="BFR229" s="10"/>
      <c r="BFS229" s="10"/>
      <c r="BFT229" s="10"/>
      <c r="BFU229" s="10"/>
      <c r="BFV229" s="10"/>
      <c r="BFW229" s="10"/>
      <c r="BFX229" s="10"/>
      <c r="BFY229" s="10"/>
      <c r="BFZ229" s="10"/>
      <c r="BGA229" s="10"/>
      <c r="BGB229" s="10"/>
      <c r="BGC229" s="10"/>
      <c r="BGD229" s="10"/>
      <c r="BGE229" s="10"/>
      <c r="BGF229" s="10"/>
      <c r="BGG229" s="10"/>
      <c r="BGH229" s="10"/>
      <c r="BGI229" s="10"/>
      <c r="BGJ229" s="10"/>
      <c r="BGK229" s="10"/>
      <c r="BGL229" s="10"/>
      <c r="BGM229" s="10"/>
      <c r="BGN229" s="10"/>
      <c r="BGO229" s="10"/>
      <c r="BGP229" s="10"/>
      <c r="BGQ229" s="10"/>
      <c r="BGR229" s="10"/>
      <c r="BGS229" s="10"/>
      <c r="BGT229" s="10"/>
      <c r="BGU229" s="10"/>
      <c r="BGV229" s="10"/>
      <c r="BGW229" s="10"/>
      <c r="BGX229" s="10"/>
      <c r="BGY229" s="10"/>
      <c r="BGZ229" s="10"/>
      <c r="BHA229" s="10"/>
      <c r="BHB229" s="10"/>
      <c r="BHC229" s="10"/>
      <c r="BHD229" s="10"/>
      <c r="BHE229" s="10"/>
      <c r="BHF229" s="10"/>
      <c r="BHG229" s="10"/>
      <c r="BHH229" s="10"/>
      <c r="BHI229" s="10"/>
      <c r="BHJ229" s="10"/>
      <c r="BHK229" s="10"/>
      <c r="BHL229" s="10"/>
      <c r="BHM229" s="10"/>
      <c r="BHN229" s="10"/>
      <c r="BHO229" s="10"/>
      <c r="BHP229" s="10"/>
      <c r="BHQ229" s="10"/>
      <c r="BHR229" s="10"/>
      <c r="BHS229" s="10"/>
      <c r="BHT229" s="10"/>
      <c r="BHU229" s="10"/>
      <c r="BHV229" s="10"/>
      <c r="BHW229" s="10"/>
      <c r="BHX229" s="10"/>
      <c r="BHY229" s="10"/>
      <c r="BHZ229" s="10"/>
      <c r="BIA229" s="10"/>
      <c r="BIB229" s="10"/>
      <c r="BIC229" s="10"/>
    </row>
    <row r="230" spans="1:1589" s="11" customFormat="1" ht="42" customHeight="1">
      <c r="A230" s="153" t="s">
        <v>138</v>
      </c>
      <c r="B230" s="50"/>
      <c r="C230" s="314"/>
      <c r="D230" s="314"/>
      <c r="E230" s="197">
        <v>43101</v>
      </c>
      <c r="F230" s="197">
        <v>43465</v>
      </c>
      <c r="G230" s="93" t="s">
        <v>115</v>
      </c>
      <c r="H230" s="115"/>
      <c r="I230" s="115"/>
      <c r="J230" s="121">
        <v>7851954</v>
      </c>
      <c r="K230" s="104"/>
      <c r="L230" s="115"/>
      <c r="M230" s="104"/>
      <c r="N230" s="121">
        <v>7851954</v>
      </c>
      <c r="O230" s="115"/>
      <c r="P230" s="115"/>
      <c r="Q230" s="115"/>
      <c r="R230" s="121">
        <v>7851954</v>
      </c>
      <c r="S230" s="115"/>
      <c r="T230" s="147"/>
      <c r="U230" s="187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4"/>
      <c r="FQ230" s="24"/>
      <c r="FR230" s="24"/>
      <c r="FS230" s="24"/>
      <c r="FT230" s="24"/>
      <c r="FU230" s="24"/>
      <c r="FV230" s="24"/>
      <c r="FW230" s="24"/>
      <c r="FX230" s="24"/>
      <c r="FY230" s="24"/>
      <c r="FZ230" s="24"/>
      <c r="GA230" s="24"/>
      <c r="GB230" s="24"/>
      <c r="GC230" s="24"/>
      <c r="GD230" s="24"/>
      <c r="GE230" s="24"/>
      <c r="GF230" s="24"/>
      <c r="GG230" s="24"/>
      <c r="GH230" s="24"/>
      <c r="GI230" s="24"/>
      <c r="GJ230" s="24"/>
      <c r="GK230" s="24"/>
      <c r="GL230" s="24"/>
      <c r="GM230" s="24"/>
      <c r="GN230" s="24"/>
      <c r="GO230" s="24"/>
      <c r="GP230" s="24"/>
      <c r="GQ230" s="24"/>
      <c r="GR230" s="24"/>
      <c r="GS230" s="24"/>
      <c r="GT230" s="24"/>
      <c r="GU230" s="24"/>
      <c r="GV230" s="24"/>
      <c r="GW230" s="24"/>
      <c r="GX230" s="24"/>
      <c r="GY230" s="24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  <c r="IW230" s="10"/>
      <c r="IX230" s="10"/>
      <c r="IY230" s="10"/>
      <c r="IZ230" s="10"/>
      <c r="JA230" s="10"/>
      <c r="JB230" s="10"/>
      <c r="JC230" s="10"/>
      <c r="JD230" s="10"/>
      <c r="JE230" s="10"/>
      <c r="JF230" s="10"/>
      <c r="JG230" s="10"/>
      <c r="JH230" s="10"/>
      <c r="JI230" s="10"/>
      <c r="JJ230" s="10"/>
      <c r="JK230" s="10"/>
      <c r="JL230" s="10"/>
      <c r="JM230" s="10"/>
      <c r="JN230" s="10"/>
      <c r="JO230" s="10"/>
      <c r="JP230" s="10"/>
      <c r="JQ230" s="10"/>
      <c r="JR230" s="10"/>
      <c r="JS230" s="10"/>
      <c r="JT230" s="10"/>
      <c r="JU230" s="10"/>
      <c r="JV230" s="10"/>
      <c r="JW230" s="10"/>
      <c r="JX230" s="10"/>
      <c r="JY230" s="10"/>
      <c r="JZ230" s="10"/>
      <c r="KA230" s="10"/>
      <c r="KB230" s="10"/>
      <c r="KC230" s="10"/>
      <c r="KD230" s="10"/>
      <c r="KE230" s="10"/>
      <c r="KF230" s="10"/>
      <c r="KG230" s="10"/>
      <c r="KH230" s="10"/>
      <c r="KI230" s="10"/>
      <c r="KJ230" s="10"/>
      <c r="KK230" s="10"/>
      <c r="KL230" s="10"/>
      <c r="KM230" s="10"/>
      <c r="KN230" s="10"/>
      <c r="KO230" s="10"/>
      <c r="KP230" s="10"/>
      <c r="KQ230" s="10"/>
      <c r="KR230" s="10"/>
      <c r="KS230" s="10"/>
      <c r="KT230" s="10"/>
      <c r="KU230" s="10"/>
      <c r="KV230" s="10"/>
      <c r="KW230" s="10"/>
      <c r="KX230" s="10"/>
      <c r="KY230" s="10"/>
      <c r="KZ230" s="10"/>
      <c r="LA230" s="10"/>
      <c r="LB230" s="10"/>
      <c r="LC230" s="10"/>
      <c r="LD230" s="10"/>
      <c r="LE230" s="10"/>
      <c r="LF230" s="10"/>
      <c r="LG230" s="10"/>
      <c r="LH230" s="10"/>
      <c r="LI230" s="10"/>
      <c r="LJ230" s="10"/>
      <c r="LK230" s="10"/>
      <c r="LL230" s="10"/>
      <c r="LM230" s="10"/>
      <c r="LN230" s="10"/>
      <c r="LO230" s="10"/>
      <c r="LP230" s="10"/>
      <c r="LQ230" s="10"/>
      <c r="LR230" s="10"/>
      <c r="LS230" s="10"/>
      <c r="LT230" s="10"/>
      <c r="LU230" s="10"/>
      <c r="LV230" s="10"/>
      <c r="LW230" s="10"/>
      <c r="LX230" s="10"/>
      <c r="LY230" s="10"/>
      <c r="LZ230" s="10"/>
      <c r="MA230" s="10"/>
      <c r="MB230" s="10"/>
      <c r="MC230" s="10"/>
      <c r="MD230" s="10"/>
      <c r="ME230" s="10"/>
      <c r="MF230" s="10"/>
      <c r="MG230" s="10"/>
      <c r="MH230" s="10"/>
      <c r="MI230" s="10"/>
      <c r="MJ230" s="10"/>
      <c r="MK230" s="10"/>
      <c r="ML230" s="10"/>
      <c r="MM230" s="10"/>
      <c r="MN230" s="10"/>
      <c r="MO230" s="10"/>
      <c r="MP230" s="10"/>
      <c r="MQ230" s="10"/>
      <c r="MR230" s="10"/>
      <c r="MS230" s="10"/>
      <c r="MT230" s="10"/>
      <c r="MU230" s="10"/>
      <c r="MV230" s="10"/>
      <c r="MW230" s="10"/>
      <c r="MX230" s="10"/>
      <c r="MY230" s="10"/>
      <c r="MZ230" s="10"/>
      <c r="NA230" s="10"/>
      <c r="NB230" s="10"/>
      <c r="NC230" s="10"/>
      <c r="ND230" s="10"/>
      <c r="NE230" s="10"/>
      <c r="NF230" s="10"/>
      <c r="NG230" s="10"/>
      <c r="NH230" s="10"/>
      <c r="NI230" s="10"/>
      <c r="NJ230" s="10"/>
      <c r="NK230" s="10"/>
      <c r="NL230" s="10"/>
      <c r="NM230" s="10"/>
      <c r="NN230" s="10"/>
      <c r="NO230" s="10"/>
      <c r="NP230" s="10"/>
      <c r="NQ230" s="10"/>
      <c r="NR230" s="10"/>
      <c r="NS230" s="10"/>
      <c r="NT230" s="10"/>
      <c r="NU230" s="10"/>
      <c r="NV230" s="10"/>
      <c r="NW230" s="10"/>
      <c r="NX230" s="10"/>
      <c r="NY230" s="10"/>
      <c r="NZ230" s="10"/>
      <c r="OA230" s="10"/>
      <c r="OB230" s="10"/>
      <c r="OC230" s="10"/>
      <c r="OD230" s="10"/>
      <c r="OE230" s="10"/>
      <c r="OF230" s="10"/>
      <c r="OG230" s="10"/>
      <c r="OH230" s="10"/>
      <c r="OI230" s="10"/>
      <c r="OJ230" s="10"/>
      <c r="OK230" s="10"/>
      <c r="OL230" s="10"/>
      <c r="OM230" s="10"/>
      <c r="ON230" s="10"/>
      <c r="OO230" s="10"/>
      <c r="OP230" s="10"/>
      <c r="OQ230" s="10"/>
      <c r="OR230" s="10"/>
      <c r="OS230" s="10"/>
      <c r="OT230" s="10"/>
      <c r="OU230" s="10"/>
      <c r="OV230" s="10"/>
      <c r="OW230" s="10"/>
      <c r="OX230" s="10"/>
      <c r="OY230" s="10"/>
      <c r="OZ230" s="10"/>
      <c r="PA230" s="10"/>
      <c r="PB230" s="10"/>
      <c r="PC230" s="10"/>
      <c r="PD230" s="10"/>
      <c r="PE230" s="10"/>
      <c r="PF230" s="10"/>
      <c r="PG230" s="10"/>
      <c r="PH230" s="10"/>
      <c r="PI230" s="10"/>
      <c r="PJ230" s="10"/>
      <c r="PK230" s="10"/>
      <c r="PL230" s="10"/>
      <c r="PM230" s="10"/>
      <c r="PN230" s="10"/>
      <c r="PO230" s="10"/>
      <c r="PP230" s="10"/>
      <c r="PQ230" s="10"/>
      <c r="PR230" s="10"/>
      <c r="PS230" s="10"/>
      <c r="PT230" s="10"/>
      <c r="PU230" s="10"/>
      <c r="PV230" s="10"/>
      <c r="PW230" s="10"/>
      <c r="PX230" s="10"/>
      <c r="PY230" s="10"/>
      <c r="PZ230" s="10"/>
      <c r="QA230" s="10"/>
      <c r="QB230" s="10"/>
      <c r="QC230" s="10"/>
      <c r="QD230" s="10"/>
      <c r="QE230" s="10"/>
      <c r="QF230" s="10"/>
      <c r="QG230" s="10"/>
      <c r="QH230" s="10"/>
      <c r="QI230" s="10"/>
      <c r="QJ230" s="10"/>
      <c r="QK230" s="10"/>
      <c r="QL230" s="10"/>
      <c r="QM230" s="10"/>
      <c r="QN230" s="10"/>
      <c r="QO230" s="10"/>
      <c r="QP230" s="10"/>
      <c r="QQ230" s="10"/>
      <c r="QR230" s="10"/>
      <c r="QS230" s="10"/>
      <c r="QT230" s="10"/>
      <c r="QU230" s="10"/>
      <c r="QV230" s="10"/>
      <c r="QW230" s="10"/>
      <c r="QX230" s="10"/>
      <c r="QY230" s="10"/>
      <c r="QZ230" s="10"/>
      <c r="RA230" s="10"/>
      <c r="RB230" s="10"/>
      <c r="RC230" s="10"/>
      <c r="RD230" s="10"/>
      <c r="RE230" s="10"/>
      <c r="RF230" s="10"/>
      <c r="RG230" s="10"/>
      <c r="RH230" s="10"/>
      <c r="RI230" s="10"/>
      <c r="RJ230" s="10"/>
      <c r="RK230" s="10"/>
      <c r="RL230" s="10"/>
      <c r="RM230" s="10"/>
      <c r="RN230" s="10"/>
      <c r="RO230" s="10"/>
      <c r="RP230" s="10"/>
      <c r="RQ230" s="10"/>
      <c r="RR230" s="10"/>
      <c r="RS230" s="10"/>
      <c r="RT230" s="10"/>
      <c r="RU230" s="10"/>
      <c r="RV230" s="10"/>
      <c r="RW230" s="10"/>
      <c r="RX230" s="10"/>
      <c r="RY230" s="10"/>
      <c r="RZ230" s="10"/>
      <c r="SA230" s="10"/>
      <c r="SB230" s="10"/>
      <c r="SC230" s="10"/>
      <c r="SD230" s="10"/>
      <c r="SE230" s="10"/>
      <c r="SF230" s="10"/>
      <c r="SG230" s="10"/>
      <c r="SH230" s="10"/>
      <c r="SI230" s="10"/>
      <c r="SJ230" s="10"/>
      <c r="SK230" s="10"/>
      <c r="SL230" s="10"/>
      <c r="SM230" s="10"/>
      <c r="SN230" s="10"/>
      <c r="SO230" s="10"/>
      <c r="SP230" s="10"/>
      <c r="SQ230" s="10"/>
      <c r="SR230" s="10"/>
      <c r="SS230" s="10"/>
      <c r="ST230" s="10"/>
      <c r="SU230" s="10"/>
      <c r="SV230" s="10"/>
      <c r="SW230" s="10"/>
      <c r="SX230" s="10"/>
      <c r="SY230" s="10"/>
      <c r="SZ230" s="10"/>
      <c r="TA230" s="10"/>
      <c r="TB230" s="10"/>
      <c r="TC230" s="10"/>
      <c r="TD230" s="10"/>
      <c r="TE230" s="10"/>
      <c r="TF230" s="10"/>
      <c r="TG230" s="10"/>
      <c r="TH230" s="10"/>
      <c r="TI230" s="10"/>
      <c r="TJ230" s="10"/>
      <c r="TK230" s="10"/>
      <c r="TL230" s="10"/>
      <c r="TM230" s="10"/>
      <c r="TN230" s="10"/>
      <c r="TO230" s="10"/>
      <c r="TP230" s="10"/>
      <c r="TQ230" s="10"/>
      <c r="TR230" s="10"/>
      <c r="TS230" s="10"/>
      <c r="TT230" s="10"/>
      <c r="TU230" s="10"/>
      <c r="TV230" s="10"/>
      <c r="TW230" s="10"/>
      <c r="TX230" s="10"/>
      <c r="TY230" s="10"/>
      <c r="TZ230" s="10"/>
      <c r="UA230" s="10"/>
      <c r="UB230" s="10"/>
      <c r="UC230" s="10"/>
      <c r="UD230" s="10"/>
      <c r="UE230" s="10"/>
      <c r="UF230" s="10"/>
      <c r="UG230" s="10"/>
      <c r="UH230" s="10"/>
      <c r="UI230" s="10"/>
      <c r="UJ230" s="10"/>
      <c r="UK230" s="10"/>
      <c r="UL230" s="10"/>
      <c r="UM230" s="10"/>
      <c r="UN230" s="10"/>
      <c r="UO230" s="10"/>
      <c r="UP230" s="10"/>
      <c r="UQ230" s="10"/>
      <c r="UR230" s="10"/>
      <c r="US230" s="10"/>
      <c r="UT230" s="10"/>
      <c r="UU230" s="10"/>
      <c r="UV230" s="10"/>
      <c r="UW230" s="10"/>
      <c r="UX230" s="10"/>
      <c r="UY230" s="10"/>
      <c r="UZ230" s="10"/>
      <c r="VA230" s="10"/>
      <c r="VB230" s="10"/>
      <c r="VC230" s="10"/>
      <c r="VD230" s="10"/>
      <c r="VE230" s="10"/>
      <c r="VF230" s="10"/>
      <c r="VG230" s="10"/>
      <c r="VH230" s="10"/>
      <c r="VI230" s="10"/>
      <c r="VJ230" s="10"/>
      <c r="VK230" s="10"/>
      <c r="VL230" s="10"/>
      <c r="VM230" s="10"/>
      <c r="VN230" s="10"/>
      <c r="VO230" s="10"/>
      <c r="VP230" s="10"/>
      <c r="VQ230" s="10"/>
      <c r="VR230" s="10"/>
      <c r="VS230" s="10"/>
      <c r="VT230" s="10"/>
      <c r="VU230" s="10"/>
      <c r="VV230" s="10"/>
      <c r="VW230" s="10"/>
      <c r="VX230" s="10"/>
      <c r="VY230" s="10"/>
      <c r="VZ230" s="10"/>
      <c r="WA230" s="10"/>
      <c r="WB230" s="10"/>
      <c r="WC230" s="10"/>
      <c r="WD230" s="10"/>
      <c r="WE230" s="10"/>
      <c r="WF230" s="10"/>
      <c r="WG230" s="10"/>
      <c r="WH230" s="10"/>
      <c r="WI230" s="10"/>
      <c r="WJ230" s="10"/>
      <c r="WK230" s="10"/>
      <c r="WL230" s="10"/>
      <c r="WM230" s="10"/>
      <c r="WN230" s="10"/>
      <c r="WO230" s="10"/>
      <c r="WP230" s="10"/>
      <c r="WQ230" s="10"/>
      <c r="WR230" s="10"/>
      <c r="WS230" s="10"/>
      <c r="WT230" s="10"/>
      <c r="WU230" s="10"/>
      <c r="WV230" s="10"/>
      <c r="WW230" s="10"/>
      <c r="WX230" s="10"/>
      <c r="WY230" s="10"/>
      <c r="WZ230" s="10"/>
      <c r="XA230" s="10"/>
      <c r="XB230" s="10"/>
      <c r="XC230" s="10"/>
      <c r="XD230" s="10"/>
      <c r="XE230" s="10"/>
      <c r="XF230" s="10"/>
      <c r="XG230" s="10"/>
      <c r="XH230" s="10"/>
      <c r="XI230" s="10"/>
      <c r="XJ230" s="10"/>
      <c r="XK230" s="10"/>
      <c r="XL230" s="10"/>
      <c r="XM230" s="10"/>
      <c r="XN230" s="10"/>
      <c r="XO230" s="10"/>
      <c r="XP230" s="10"/>
      <c r="XQ230" s="10"/>
      <c r="XR230" s="10"/>
      <c r="XS230" s="10"/>
      <c r="XT230" s="10"/>
      <c r="XU230" s="10"/>
      <c r="XV230" s="10"/>
      <c r="XW230" s="10"/>
      <c r="XX230" s="10"/>
      <c r="XY230" s="10"/>
      <c r="XZ230" s="10"/>
      <c r="YA230" s="10"/>
      <c r="YB230" s="10"/>
      <c r="YC230" s="10"/>
      <c r="YD230" s="10"/>
      <c r="YE230" s="10"/>
      <c r="YF230" s="10"/>
      <c r="YG230" s="10"/>
      <c r="YH230" s="10"/>
      <c r="YI230" s="10"/>
      <c r="YJ230" s="10"/>
      <c r="YK230" s="10"/>
      <c r="YL230" s="10"/>
      <c r="YM230" s="10"/>
      <c r="YN230" s="10"/>
      <c r="YO230" s="10"/>
      <c r="YP230" s="10"/>
      <c r="YQ230" s="10"/>
      <c r="YR230" s="10"/>
      <c r="YS230" s="10"/>
      <c r="YT230" s="10"/>
      <c r="YU230" s="10"/>
      <c r="YV230" s="10"/>
      <c r="YW230" s="10"/>
      <c r="YX230" s="10"/>
      <c r="YY230" s="10"/>
      <c r="YZ230" s="10"/>
      <c r="ZA230" s="10"/>
      <c r="ZB230" s="10"/>
      <c r="ZC230" s="10"/>
      <c r="ZD230" s="10"/>
      <c r="ZE230" s="10"/>
      <c r="ZF230" s="10"/>
      <c r="ZG230" s="10"/>
      <c r="ZH230" s="10"/>
      <c r="ZI230" s="10"/>
      <c r="ZJ230" s="10"/>
      <c r="ZK230" s="10"/>
      <c r="ZL230" s="10"/>
      <c r="ZM230" s="10"/>
      <c r="ZN230" s="10"/>
      <c r="ZO230" s="10"/>
      <c r="ZP230" s="10"/>
      <c r="ZQ230" s="10"/>
      <c r="ZR230" s="10"/>
      <c r="ZS230" s="10"/>
      <c r="ZT230" s="10"/>
      <c r="ZU230" s="10"/>
      <c r="ZV230" s="10"/>
      <c r="ZW230" s="10"/>
      <c r="ZX230" s="10"/>
      <c r="ZY230" s="10"/>
      <c r="ZZ230" s="10"/>
      <c r="AAA230" s="10"/>
      <c r="AAB230" s="10"/>
      <c r="AAC230" s="10"/>
      <c r="AAD230" s="10"/>
      <c r="AAE230" s="10"/>
      <c r="AAF230" s="10"/>
      <c r="AAG230" s="10"/>
      <c r="AAH230" s="10"/>
      <c r="AAI230" s="10"/>
      <c r="AAJ230" s="10"/>
      <c r="AAK230" s="10"/>
      <c r="AAL230" s="10"/>
      <c r="AAM230" s="10"/>
      <c r="AAN230" s="10"/>
      <c r="AAO230" s="10"/>
      <c r="AAP230" s="10"/>
      <c r="AAQ230" s="10"/>
      <c r="AAR230" s="10"/>
      <c r="AAS230" s="10"/>
      <c r="AAT230" s="10"/>
      <c r="AAU230" s="10"/>
      <c r="AAV230" s="10"/>
      <c r="AAW230" s="10"/>
      <c r="AAX230" s="10"/>
      <c r="AAY230" s="10"/>
      <c r="AAZ230" s="10"/>
      <c r="ABA230" s="10"/>
      <c r="ABB230" s="10"/>
      <c r="ABC230" s="10"/>
      <c r="ABD230" s="10"/>
      <c r="ABE230" s="10"/>
      <c r="ABF230" s="10"/>
      <c r="ABG230" s="10"/>
      <c r="ABH230" s="10"/>
      <c r="ABI230" s="10"/>
      <c r="ABJ230" s="10"/>
      <c r="ABK230" s="10"/>
      <c r="ABL230" s="10"/>
      <c r="ABM230" s="10"/>
      <c r="ABN230" s="10"/>
      <c r="ABO230" s="10"/>
      <c r="ABP230" s="10"/>
      <c r="ABQ230" s="10"/>
      <c r="ABR230" s="10"/>
      <c r="ABS230" s="10"/>
      <c r="ABT230" s="10"/>
      <c r="ABU230" s="10"/>
      <c r="ABV230" s="10"/>
      <c r="ABW230" s="10"/>
      <c r="ABX230" s="10"/>
      <c r="ABY230" s="10"/>
      <c r="ABZ230" s="10"/>
      <c r="ACA230" s="10"/>
      <c r="ACB230" s="10"/>
      <c r="ACC230" s="10"/>
      <c r="ACD230" s="10"/>
      <c r="ACE230" s="10"/>
      <c r="ACF230" s="10"/>
      <c r="ACG230" s="10"/>
      <c r="ACH230" s="10"/>
      <c r="ACI230" s="10"/>
      <c r="ACJ230" s="10"/>
      <c r="ACK230" s="10"/>
      <c r="ACL230" s="10"/>
      <c r="ACM230" s="10"/>
      <c r="ACN230" s="10"/>
      <c r="ACO230" s="10"/>
      <c r="ACP230" s="10"/>
      <c r="ACQ230" s="10"/>
      <c r="ACR230" s="10"/>
      <c r="ACS230" s="10"/>
      <c r="ACT230" s="10"/>
      <c r="ACU230" s="10"/>
      <c r="ACV230" s="10"/>
      <c r="ACW230" s="10"/>
      <c r="ACX230" s="10"/>
      <c r="ACY230" s="10"/>
      <c r="ACZ230" s="10"/>
      <c r="ADA230" s="10"/>
      <c r="ADB230" s="10"/>
      <c r="ADC230" s="10"/>
      <c r="ADD230" s="10"/>
      <c r="ADE230" s="10"/>
      <c r="ADF230" s="10"/>
      <c r="ADG230" s="10"/>
      <c r="ADH230" s="10"/>
      <c r="ADI230" s="10"/>
      <c r="ADJ230" s="10"/>
      <c r="ADK230" s="10"/>
      <c r="ADL230" s="10"/>
      <c r="ADM230" s="10"/>
      <c r="ADN230" s="10"/>
      <c r="ADO230" s="10"/>
      <c r="ADP230" s="10"/>
      <c r="ADQ230" s="10"/>
      <c r="ADR230" s="10"/>
      <c r="ADS230" s="10"/>
      <c r="ADT230" s="10"/>
      <c r="ADU230" s="10"/>
      <c r="ADV230" s="10"/>
      <c r="ADW230" s="10"/>
      <c r="ADX230" s="10"/>
      <c r="ADY230" s="10"/>
      <c r="ADZ230" s="10"/>
      <c r="AEA230" s="10"/>
      <c r="AEB230" s="10"/>
      <c r="AEC230" s="10"/>
      <c r="AED230" s="10"/>
      <c r="AEE230" s="10"/>
      <c r="AEF230" s="10"/>
      <c r="AEG230" s="10"/>
      <c r="AEH230" s="10"/>
      <c r="AEI230" s="10"/>
      <c r="AEJ230" s="10"/>
      <c r="AEK230" s="10"/>
      <c r="AEL230" s="10"/>
      <c r="AEM230" s="10"/>
      <c r="AEN230" s="10"/>
      <c r="AEO230" s="10"/>
      <c r="AEP230" s="10"/>
      <c r="AEQ230" s="10"/>
      <c r="AER230" s="10"/>
      <c r="AES230" s="10"/>
      <c r="AET230" s="10"/>
      <c r="AEU230" s="10"/>
      <c r="AEV230" s="10"/>
      <c r="AEW230" s="10"/>
      <c r="AEX230" s="10"/>
      <c r="AEY230" s="10"/>
      <c r="AEZ230" s="10"/>
      <c r="AFA230" s="10"/>
      <c r="AFB230" s="10"/>
      <c r="AFC230" s="10"/>
      <c r="AFD230" s="10"/>
      <c r="AFE230" s="10"/>
      <c r="AFF230" s="10"/>
      <c r="AFG230" s="10"/>
      <c r="AFH230" s="10"/>
      <c r="AFI230" s="10"/>
      <c r="AFJ230" s="10"/>
      <c r="AFK230" s="10"/>
      <c r="AFL230" s="10"/>
      <c r="AFM230" s="10"/>
      <c r="AFN230" s="10"/>
      <c r="AFO230" s="10"/>
      <c r="AFP230" s="10"/>
      <c r="AFQ230" s="10"/>
      <c r="AFR230" s="10"/>
      <c r="AFS230" s="10"/>
      <c r="AFT230" s="10"/>
      <c r="AFU230" s="10"/>
      <c r="AFV230" s="10"/>
      <c r="AFW230" s="10"/>
      <c r="AFX230" s="10"/>
      <c r="AFY230" s="10"/>
      <c r="AFZ230" s="10"/>
      <c r="AGA230" s="10"/>
      <c r="AGB230" s="10"/>
      <c r="AGC230" s="10"/>
      <c r="AGD230" s="10"/>
      <c r="AGE230" s="10"/>
      <c r="AGF230" s="10"/>
      <c r="AGG230" s="10"/>
      <c r="AGH230" s="10"/>
      <c r="AGI230" s="10"/>
      <c r="AGJ230" s="10"/>
      <c r="AGK230" s="10"/>
      <c r="AGL230" s="10"/>
      <c r="AGM230" s="10"/>
      <c r="AGN230" s="10"/>
      <c r="AGO230" s="10"/>
      <c r="AGP230" s="10"/>
      <c r="AGQ230" s="10"/>
      <c r="AGR230" s="10"/>
      <c r="AGS230" s="10"/>
      <c r="AGT230" s="10"/>
      <c r="AGU230" s="10"/>
      <c r="AGV230" s="10"/>
      <c r="AGW230" s="10"/>
      <c r="AGX230" s="10"/>
      <c r="AGY230" s="10"/>
      <c r="AGZ230" s="10"/>
      <c r="AHA230" s="10"/>
      <c r="AHB230" s="10"/>
      <c r="AHC230" s="10"/>
      <c r="AHD230" s="10"/>
      <c r="AHE230" s="10"/>
      <c r="AHF230" s="10"/>
      <c r="AHG230" s="10"/>
      <c r="AHH230" s="10"/>
      <c r="AHI230" s="10"/>
      <c r="AHJ230" s="10"/>
      <c r="AHK230" s="10"/>
      <c r="AHL230" s="10"/>
      <c r="AHM230" s="10"/>
      <c r="AHN230" s="10"/>
      <c r="AHO230" s="10"/>
      <c r="AHP230" s="10"/>
      <c r="AHQ230" s="10"/>
      <c r="AHR230" s="10"/>
      <c r="AHS230" s="10"/>
      <c r="AHT230" s="10"/>
      <c r="AHU230" s="10"/>
      <c r="AHV230" s="10"/>
      <c r="AHW230" s="10"/>
      <c r="AHX230" s="10"/>
      <c r="AHY230" s="10"/>
      <c r="AHZ230" s="10"/>
      <c r="AIA230" s="10"/>
      <c r="AIB230" s="10"/>
      <c r="AIC230" s="10"/>
      <c r="AID230" s="10"/>
      <c r="AIE230" s="10"/>
      <c r="AIF230" s="10"/>
      <c r="AIG230" s="10"/>
      <c r="AIH230" s="10"/>
      <c r="AII230" s="10"/>
      <c r="AIJ230" s="10"/>
      <c r="AIK230" s="10"/>
      <c r="AIL230" s="10"/>
      <c r="AIM230" s="10"/>
      <c r="AIN230" s="10"/>
      <c r="AIO230" s="10"/>
      <c r="AIP230" s="10"/>
      <c r="AIQ230" s="10"/>
      <c r="AIR230" s="10"/>
      <c r="AIS230" s="10"/>
      <c r="AIT230" s="10"/>
      <c r="AIU230" s="10"/>
      <c r="AIV230" s="10"/>
      <c r="AIW230" s="10"/>
      <c r="AIX230" s="10"/>
      <c r="AIY230" s="10"/>
      <c r="AIZ230" s="10"/>
      <c r="AJA230" s="10"/>
      <c r="AJB230" s="10"/>
      <c r="AJC230" s="10"/>
      <c r="AJD230" s="10"/>
      <c r="AJE230" s="10"/>
      <c r="AJF230" s="10"/>
      <c r="AJG230" s="10"/>
      <c r="AJH230" s="10"/>
      <c r="AJI230" s="10"/>
      <c r="AJJ230" s="10"/>
      <c r="AJK230" s="10"/>
      <c r="AJL230" s="10"/>
      <c r="AJM230" s="10"/>
      <c r="AJN230" s="10"/>
      <c r="AJO230" s="10"/>
      <c r="AJP230" s="10"/>
      <c r="AJQ230" s="10"/>
      <c r="AJR230" s="10"/>
      <c r="AJS230" s="10"/>
      <c r="AJT230" s="10"/>
      <c r="AJU230" s="10"/>
      <c r="AJV230" s="10"/>
      <c r="AJW230" s="10"/>
      <c r="AJX230" s="10"/>
      <c r="AJY230" s="10"/>
      <c r="AJZ230" s="10"/>
      <c r="AKA230" s="10"/>
      <c r="AKB230" s="10"/>
      <c r="AKC230" s="10"/>
      <c r="AKD230" s="10"/>
      <c r="AKE230" s="10"/>
      <c r="AKF230" s="10"/>
      <c r="AKG230" s="10"/>
      <c r="AKH230" s="10"/>
      <c r="AKI230" s="10"/>
      <c r="AKJ230" s="10"/>
      <c r="AKK230" s="10"/>
      <c r="AKL230" s="10"/>
      <c r="AKM230" s="10"/>
      <c r="AKN230" s="10"/>
      <c r="AKO230" s="10"/>
      <c r="AKP230" s="10"/>
      <c r="AKQ230" s="10"/>
      <c r="AKR230" s="10"/>
      <c r="AKS230" s="10"/>
      <c r="AKT230" s="10"/>
      <c r="AKU230" s="10"/>
      <c r="AKV230" s="10"/>
      <c r="AKW230" s="10"/>
      <c r="AKX230" s="10"/>
      <c r="AKY230" s="10"/>
      <c r="AKZ230" s="10"/>
      <c r="ALA230" s="10"/>
      <c r="ALB230" s="10"/>
      <c r="ALC230" s="10"/>
      <c r="ALD230" s="10"/>
      <c r="ALE230" s="10"/>
      <c r="ALF230" s="10"/>
      <c r="ALG230" s="10"/>
      <c r="ALH230" s="10"/>
      <c r="ALI230" s="10"/>
      <c r="ALJ230" s="10"/>
      <c r="ALK230" s="10"/>
      <c r="ALL230" s="10"/>
      <c r="ALM230" s="10"/>
      <c r="ALN230" s="10"/>
      <c r="ALO230" s="10"/>
      <c r="ALP230" s="10"/>
      <c r="ALQ230" s="10"/>
      <c r="ALR230" s="10"/>
      <c r="ALS230" s="10"/>
      <c r="ALT230" s="10"/>
      <c r="ALU230" s="10"/>
      <c r="ALV230" s="10"/>
      <c r="ALW230" s="10"/>
      <c r="ALX230" s="10"/>
      <c r="ALY230" s="10"/>
      <c r="ALZ230" s="10"/>
      <c r="AMA230" s="10"/>
      <c r="AMB230" s="10"/>
      <c r="AMC230" s="10"/>
      <c r="AMD230" s="10"/>
      <c r="AME230" s="10"/>
      <c r="AMF230" s="10"/>
      <c r="AMG230" s="10"/>
      <c r="AMH230" s="10"/>
      <c r="AMI230" s="10"/>
      <c r="AMJ230" s="10"/>
      <c r="AMK230" s="10"/>
      <c r="AML230" s="10"/>
      <c r="AMM230" s="10"/>
      <c r="AMN230" s="10"/>
      <c r="AMO230" s="10"/>
      <c r="AMP230" s="10"/>
      <c r="AMQ230" s="10"/>
      <c r="AMR230" s="10"/>
      <c r="AMS230" s="10"/>
      <c r="AMT230" s="10"/>
      <c r="AMU230" s="10"/>
      <c r="AMV230" s="10"/>
      <c r="AMW230" s="10"/>
      <c r="AMX230" s="10"/>
      <c r="AMY230" s="10"/>
      <c r="AMZ230" s="10"/>
      <c r="ANA230" s="10"/>
      <c r="ANB230" s="10"/>
      <c r="ANC230" s="10"/>
      <c r="AND230" s="10"/>
      <c r="ANE230" s="10"/>
      <c r="ANF230" s="10"/>
      <c r="ANG230" s="10"/>
      <c r="ANH230" s="10"/>
      <c r="ANI230" s="10"/>
      <c r="ANJ230" s="10"/>
      <c r="ANK230" s="10"/>
      <c r="ANL230" s="10"/>
      <c r="ANM230" s="10"/>
      <c r="ANN230" s="10"/>
      <c r="ANO230" s="10"/>
      <c r="ANP230" s="10"/>
      <c r="ANQ230" s="10"/>
      <c r="ANR230" s="10"/>
      <c r="ANS230" s="10"/>
      <c r="ANT230" s="10"/>
      <c r="ANU230" s="10"/>
      <c r="ANV230" s="10"/>
      <c r="ANW230" s="10"/>
      <c r="ANX230" s="10"/>
      <c r="ANY230" s="10"/>
      <c r="ANZ230" s="10"/>
      <c r="AOA230" s="10"/>
      <c r="AOB230" s="10"/>
      <c r="AOC230" s="10"/>
      <c r="AOD230" s="10"/>
      <c r="AOE230" s="10"/>
      <c r="AOF230" s="10"/>
      <c r="AOG230" s="10"/>
      <c r="AOH230" s="10"/>
      <c r="AOI230" s="10"/>
      <c r="AOJ230" s="10"/>
      <c r="AOK230" s="10"/>
      <c r="AOL230" s="10"/>
      <c r="AOM230" s="10"/>
      <c r="AON230" s="10"/>
      <c r="AOO230" s="10"/>
      <c r="AOP230" s="10"/>
      <c r="AOQ230" s="10"/>
      <c r="AOR230" s="10"/>
      <c r="AOS230" s="10"/>
      <c r="AOT230" s="10"/>
      <c r="AOU230" s="10"/>
      <c r="AOV230" s="10"/>
      <c r="AOW230" s="10"/>
      <c r="AOX230" s="10"/>
      <c r="AOY230" s="10"/>
      <c r="AOZ230" s="10"/>
      <c r="APA230" s="10"/>
      <c r="APB230" s="10"/>
      <c r="APC230" s="10"/>
      <c r="APD230" s="10"/>
      <c r="APE230" s="10"/>
      <c r="APF230" s="10"/>
      <c r="APG230" s="10"/>
      <c r="APH230" s="10"/>
      <c r="API230" s="10"/>
      <c r="APJ230" s="10"/>
      <c r="APK230" s="10"/>
      <c r="APL230" s="10"/>
      <c r="APM230" s="10"/>
      <c r="APN230" s="10"/>
      <c r="APO230" s="10"/>
      <c r="APP230" s="10"/>
      <c r="APQ230" s="10"/>
      <c r="APR230" s="10"/>
      <c r="APS230" s="10"/>
      <c r="APT230" s="10"/>
      <c r="APU230" s="10"/>
      <c r="APV230" s="10"/>
      <c r="APW230" s="10"/>
      <c r="APX230" s="10"/>
      <c r="APY230" s="10"/>
      <c r="APZ230" s="10"/>
      <c r="AQA230" s="10"/>
      <c r="AQB230" s="10"/>
      <c r="AQC230" s="10"/>
      <c r="AQD230" s="10"/>
      <c r="AQE230" s="10"/>
      <c r="AQF230" s="10"/>
      <c r="AQG230" s="10"/>
      <c r="AQH230" s="10"/>
      <c r="AQI230" s="10"/>
      <c r="AQJ230" s="10"/>
      <c r="AQK230" s="10"/>
      <c r="AQL230" s="10"/>
      <c r="AQM230" s="10"/>
      <c r="AQN230" s="10"/>
      <c r="AQO230" s="10"/>
      <c r="AQP230" s="10"/>
      <c r="AQQ230" s="10"/>
      <c r="AQR230" s="10"/>
      <c r="AQS230" s="10"/>
      <c r="AQT230" s="10"/>
      <c r="AQU230" s="10"/>
      <c r="AQV230" s="10"/>
      <c r="AQW230" s="10"/>
      <c r="AQX230" s="10"/>
      <c r="AQY230" s="10"/>
      <c r="AQZ230" s="10"/>
      <c r="ARA230" s="10"/>
      <c r="ARB230" s="10"/>
      <c r="ARC230" s="10"/>
      <c r="ARD230" s="10"/>
      <c r="ARE230" s="10"/>
      <c r="ARF230" s="10"/>
      <c r="ARG230" s="10"/>
      <c r="ARH230" s="10"/>
      <c r="ARI230" s="10"/>
      <c r="ARJ230" s="10"/>
      <c r="ARK230" s="10"/>
      <c r="ARL230" s="10"/>
      <c r="ARM230" s="10"/>
      <c r="ARN230" s="10"/>
      <c r="ARO230" s="10"/>
      <c r="ARP230" s="10"/>
      <c r="ARQ230" s="10"/>
      <c r="ARR230" s="10"/>
      <c r="ARS230" s="10"/>
      <c r="ART230" s="10"/>
      <c r="ARU230" s="10"/>
      <c r="ARV230" s="10"/>
      <c r="ARW230" s="10"/>
      <c r="ARX230" s="10"/>
      <c r="ARY230" s="10"/>
      <c r="ARZ230" s="10"/>
      <c r="ASA230" s="10"/>
      <c r="ASB230" s="10"/>
      <c r="ASC230" s="10"/>
      <c r="ASD230" s="10"/>
      <c r="ASE230" s="10"/>
      <c r="ASF230" s="10"/>
      <c r="ASG230" s="10"/>
      <c r="ASH230" s="10"/>
      <c r="ASI230" s="10"/>
      <c r="ASJ230" s="10"/>
      <c r="ASK230" s="10"/>
      <c r="ASL230" s="10"/>
      <c r="ASM230" s="10"/>
      <c r="ASN230" s="10"/>
      <c r="ASO230" s="10"/>
      <c r="ASP230" s="10"/>
      <c r="ASQ230" s="10"/>
      <c r="ASR230" s="10"/>
      <c r="ASS230" s="10"/>
      <c r="AST230" s="10"/>
      <c r="ASU230" s="10"/>
      <c r="ASV230" s="10"/>
      <c r="ASW230" s="10"/>
      <c r="ASX230" s="10"/>
      <c r="ASY230" s="10"/>
      <c r="ASZ230" s="10"/>
      <c r="ATA230" s="10"/>
      <c r="ATB230" s="10"/>
      <c r="ATC230" s="10"/>
      <c r="ATD230" s="10"/>
      <c r="ATE230" s="10"/>
      <c r="ATF230" s="10"/>
      <c r="ATG230" s="10"/>
      <c r="ATH230" s="10"/>
      <c r="ATI230" s="10"/>
      <c r="ATJ230" s="10"/>
      <c r="ATK230" s="10"/>
      <c r="ATL230" s="10"/>
      <c r="ATM230" s="10"/>
      <c r="ATN230" s="10"/>
      <c r="ATO230" s="10"/>
      <c r="ATP230" s="10"/>
      <c r="ATQ230" s="10"/>
      <c r="ATR230" s="10"/>
      <c r="ATS230" s="10"/>
      <c r="ATT230" s="10"/>
      <c r="ATU230" s="10"/>
      <c r="ATV230" s="10"/>
      <c r="ATW230" s="10"/>
      <c r="ATX230" s="10"/>
      <c r="ATY230" s="10"/>
      <c r="ATZ230" s="10"/>
      <c r="AUA230" s="10"/>
      <c r="AUB230" s="10"/>
      <c r="AUC230" s="10"/>
      <c r="AUD230" s="10"/>
      <c r="AUE230" s="10"/>
      <c r="AUF230" s="10"/>
      <c r="AUG230" s="10"/>
      <c r="AUH230" s="10"/>
      <c r="AUI230" s="10"/>
      <c r="AUJ230" s="10"/>
      <c r="AUK230" s="10"/>
      <c r="AUL230" s="10"/>
      <c r="AUM230" s="10"/>
      <c r="AUN230" s="10"/>
      <c r="AUO230" s="10"/>
      <c r="AUP230" s="10"/>
      <c r="AUQ230" s="10"/>
      <c r="AUR230" s="10"/>
      <c r="AUS230" s="10"/>
      <c r="AUT230" s="10"/>
      <c r="AUU230" s="10"/>
      <c r="AUV230" s="10"/>
      <c r="AUW230" s="10"/>
      <c r="AUX230" s="10"/>
      <c r="AUY230" s="10"/>
      <c r="AUZ230" s="10"/>
      <c r="AVA230" s="10"/>
      <c r="AVB230" s="10"/>
      <c r="AVC230" s="10"/>
      <c r="AVD230" s="10"/>
      <c r="AVE230" s="10"/>
      <c r="AVF230" s="10"/>
      <c r="AVG230" s="10"/>
      <c r="AVH230" s="10"/>
      <c r="AVI230" s="10"/>
      <c r="AVJ230" s="10"/>
      <c r="AVK230" s="10"/>
      <c r="AVL230" s="10"/>
      <c r="AVM230" s="10"/>
      <c r="AVN230" s="10"/>
      <c r="AVO230" s="10"/>
      <c r="AVP230" s="10"/>
      <c r="AVQ230" s="10"/>
      <c r="AVR230" s="10"/>
      <c r="AVS230" s="10"/>
      <c r="AVT230" s="10"/>
      <c r="AVU230" s="10"/>
      <c r="AVV230" s="10"/>
      <c r="AVW230" s="10"/>
      <c r="AVX230" s="10"/>
      <c r="AVY230" s="10"/>
      <c r="AVZ230" s="10"/>
      <c r="AWA230" s="10"/>
      <c r="AWB230" s="10"/>
      <c r="AWC230" s="10"/>
      <c r="AWD230" s="10"/>
      <c r="AWE230" s="10"/>
      <c r="AWF230" s="10"/>
      <c r="AWG230" s="10"/>
      <c r="AWH230" s="10"/>
      <c r="AWI230" s="10"/>
      <c r="AWJ230" s="10"/>
      <c r="AWK230" s="10"/>
      <c r="AWL230" s="10"/>
      <c r="AWM230" s="10"/>
      <c r="AWN230" s="10"/>
      <c r="AWO230" s="10"/>
      <c r="AWP230" s="10"/>
      <c r="AWQ230" s="10"/>
      <c r="AWR230" s="10"/>
      <c r="AWS230" s="10"/>
      <c r="AWT230" s="10"/>
      <c r="AWU230" s="10"/>
      <c r="AWV230" s="10"/>
      <c r="AWW230" s="10"/>
      <c r="AWX230" s="10"/>
      <c r="AWY230" s="10"/>
      <c r="AWZ230" s="10"/>
      <c r="AXA230" s="10"/>
      <c r="AXB230" s="10"/>
      <c r="AXC230" s="10"/>
      <c r="AXD230" s="10"/>
      <c r="AXE230" s="10"/>
      <c r="AXF230" s="10"/>
      <c r="AXG230" s="10"/>
      <c r="AXH230" s="10"/>
      <c r="AXI230" s="10"/>
      <c r="AXJ230" s="10"/>
      <c r="AXK230" s="10"/>
      <c r="AXL230" s="10"/>
      <c r="AXM230" s="10"/>
      <c r="AXN230" s="10"/>
      <c r="AXO230" s="10"/>
      <c r="AXP230" s="10"/>
      <c r="AXQ230" s="10"/>
      <c r="AXR230" s="10"/>
      <c r="AXS230" s="10"/>
      <c r="AXT230" s="10"/>
      <c r="AXU230" s="10"/>
      <c r="AXV230" s="10"/>
      <c r="AXW230" s="10"/>
      <c r="AXX230" s="10"/>
      <c r="AXY230" s="10"/>
      <c r="AXZ230" s="10"/>
      <c r="AYA230" s="10"/>
      <c r="AYB230" s="10"/>
      <c r="AYC230" s="10"/>
      <c r="AYD230" s="10"/>
      <c r="AYE230" s="10"/>
      <c r="AYF230" s="10"/>
      <c r="AYG230" s="10"/>
      <c r="AYH230" s="10"/>
      <c r="AYI230" s="10"/>
      <c r="AYJ230" s="10"/>
      <c r="AYK230" s="10"/>
      <c r="AYL230" s="10"/>
      <c r="AYM230" s="10"/>
      <c r="AYN230" s="10"/>
      <c r="AYO230" s="10"/>
      <c r="AYP230" s="10"/>
      <c r="AYQ230" s="10"/>
      <c r="AYR230" s="10"/>
      <c r="AYS230" s="10"/>
      <c r="AYT230" s="10"/>
      <c r="AYU230" s="10"/>
      <c r="AYV230" s="10"/>
      <c r="AYW230" s="10"/>
      <c r="AYX230" s="10"/>
      <c r="AYY230" s="10"/>
      <c r="AYZ230" s="10"/>
      <c r="AZA230" s="10"/>
      <c r="AZB230" s="10"/>
      <c r="AZC230" s="10"/>
      <c r="AZD230" s="10"/>
      <c r="AZE230" s="10"/>
      <c r="AZF230" s="10"/>
      <c r="AZG230" s="10"/>
      <c r="AZH230" s="10"/>
      <c r="AZI230" s="10"/>
      <c r="AZJ230" s="10"/>
      <c r="AZK230" s="10"/>
      <c r="AZL230" s="10"/>
      <c r="AZM230" s="10"/>
      <c r="AZN230" s="10"/>
      <c r="AZO230" s="10"/>
      <c r="AZP230" s="10"/>
      <c r="AZQ230" s="10"/>
      <c r="AZR230" s="10"/>
      <c r="AZS230" s="10"/>
      <c r="AZT230" s="10"/>
      <c r="AZU230" s="10"/>
      <c r="AZV230" s="10"/>
      <c r="AZW230" s="10"/>
      <c r="AZX230" s="10"/>
      <c r="AZY230" s="10"/>
      <c r="AZZ230" s="10"/>
      <c r="BAA230" s="10"/>
      <c r="BAB230" s="10"/>
      <c r="BAC230" s="10"/>
      <c r="BAD230" s="10"/>
      <c r="BAE230" s="10"/>
      <c r="BAF230" s="10"/>
      <c r="BAG230" s="10"/>
      <c r="BAH230" s="10"/>
      <c r="BAI230" s="10"/>
      <c r="BAJ230" s="10"/>
      <c r="BAK230" s="10"/>
      <c r="BAL230" s="10"/>
      <c r="BAM230" s="10"/>
      <c r="BAN230" s="10"/>
      <c r="BAO230" s="10"/>
      <c r="BAP230" s="10"/>
      <c r="BAQ230" s="10"/>
      <c r="BAR230" s="10"/>
      <c r="BAS230" s="10"/>
      <c r="BAT230" s="10"/>
      <c r="BAU230" s="10"/>
      <c r="BAV230" s="10"/>
      <c r="BAW230" s="10"/>
      <c r="BAX230" s="10"/>
      <c r="BAY230" s="10"/>
      <c r="BAZ230" s="10"/>
      <c r="BBA230" s="10"/>
      <c r="BBB230" s="10"/>
      <c r="BBC230" s="10"/>
      <c r="BBD230" s="10"/>
      <c r="BBE230" s="10"/>
      <c r="BBF230" s="10"/>
      <c r="BBG230" s="10"/>
      <c r="BBH230" s="10"/>
      <c r="BBI230" s="10"/>
      <c r="BBJ230" s="10"/>
      <c r="BBK230" s="10"/>
      <c r="BBL230" s="10"/>
      <c r="BBM230" s="10"/>
      <c r="BBN230" s="10"/>
      <c r="BBO230" s="10"/>
      <c r="BBP230" s="10"/>
      <c r="BBQ230" s="10"/>
      <c r="BBR230" s="10"/>
      <c r="BBS230" s="10"/>
      <c r="BBT230" s="10"/>
      <c r="BBU230" s="10"/>
      <c r="BBV230" s="10"/>
      <c r="BBW230" s="10"/>
      <c r="BBX230" s="10"/>
      <c r="BBY230" s="10"/>
      <c r="BBZ230" s="10"/>
      <c r="BCA230" s="10"/>
      <c r="BCB230" s="10"/>
      <c r="BCC230" s="10"/>
      <c r="BCD230" s="10"/>
      <c r="BCE230" s="10"/>
      <c r="BCF230" s="10"/>
      <c r="BCG230" s="10"/>
      <c r="BCH230" s="10"/>
      <c r="BCI230" s="10"/>
      <c r="BCJ230" s="10"/>
      <c r="BCK230" s="10"/>
      <c r="BCL230" s="10"/>
      <c r="BCM230" s="10"/>
      <c r="BCN230" s="10"/>
      <c r="BCO230" s="10"/>
      <c r="BCP230" s="10"/>
      <c r="BCQ230" s="10"/>
      <c r="BCR230" s="10"/>
      <c r="BCS230" s="10"/>
      <c r="BCT230" s="10"/>
      <c r="BCU230" s="10"/>
      <c r="BCV230" s="10"/>
      <c r="BCW230" s="10"/>
      <c r="BCX230" s="10"/>
      <c r="BCY230" s="10"/>
      <c r="BCZ230" s="10"/>
      <c r="BDA230" s="10"/>
      <c r="BDB230" s="10"/>
      <c r="BDC230" s="10"/>
      <c r="BDD230" s="10"/>
      <c r="BDE230" s="10"/>
      <c r="BDF230" s="10"/>
      <c r="BDG230" s="10"/>
      <c r="BDH230" s="10"/>
      <c r="BDI230" s="10"/>
      <c r="BDJ230" s="10"/>
      <c r="BDK230" s="10"/>
      <c r="BDL230" s="10"/>
      <c r="BDM230" s="10"/>
      <c r="BDN230" s="10"/>
      <c r="BDO230" s="10"/>
      <c r="BDP230" s="10"/>
      <c r="BDQ230" s="10"/>
      <c r="BDR230" s="10"/>
      <c r="BDS230" s="10"/>
      <c r="BDT230" s="10"/>
      <c r="BDU230" s="10"/>
      <c r="BDV230" s="10"/>
      <c r="BDW230" s="10"/>
      <c r="BDX230" s="10"/>
      <c r="BDY230" s="10"/>
      <c r="BDZ230" s="10"/>
      <c r="BEA230" s="10"/>
      <c r="BEB230" s="10"/>
      <c r="BEC230" s="10"/>
      <c r="BED230" s="10"/>
      <c r="BEE230" s="10"/>
      <c r="BEF230" s="10"/>
      <c r="BEG230" s="10"/>
      <c r="BEH230" s="10"/>
      <c r="BEI230" s="10"/>
      <c r="BEJ230" s="10"/>
      <c r="BEK230" s="10"/>
      <c r="BEL230" s="10"/>
      <c r="BEM230" s="10"/>
      <c r="BEN230" s="10"/>
      <c r="BEO230" s="10"/>
      <c r="BEP230" s="10"/>
      <c r="BEQ230" s="10"/>
      <c r="BER230" s="10"/>
      <c r="BES230" s="10"/>
      <c r="BET230" s="10"/>
      <c r="BEU230" s="10"/>
      <c r="BEV230" s="10"/>
      <c r="BEW230" s="10"/>
      <c r="BEX230" s="10"/>
      <c r="BEY230" s="10"/>
      <c r="BEZ230" s="10"/>
      <c r="BFA230" s="10"/>
      <c r="BFB230" s="10"/>
      <c r="BFC230" s="10"/>
      <c r="BFD230" s="10"/>
      <c r="BFE230" s="10"/>
      <c r="BFF230" s="10"/>
      <c r="BFG230" s="10"/>
      <c r="BFH230" s="10"/>
      <c r="BFI230" s="10"/>
      <c r="BFJ230" s="10"/>
      <c r="BFK230" s="10"/>
      <c r="BFL230" s="10"/>
      <c r="BFM230" s="10"/>
      <c r="BFN230" s="10"/>
      <c r="BFO230" s="10"/>
      <c r="BFP230" s="10"/>
      <c r="BFQ230" s="10"/>
      <c r="BFR230" s="10"/>
      <c r="BFS230" s="10"/>
      <c r="BFT230" s="10"/>
      <c r="BFU230" s="10"/>
      <c r="BFV230" s="10"/>
      <c r="BFW230" s="10"/>
      <c r="BFX230" s="10"/>
      <c r="BFY230" s="10"/>
      <c r="BFZ230" s="10"/>
      <c r="BGA230" s="10"/>
      <c r="BGB230" s="10"/>
      <c r="BGC230" s="10"/>
      <c r="BGD230" s="10"/>
      <c r="BGE230" s="10"/>
      <c r="BGF230" s="10"/>
      <c r="BGG230" s="10"/>
      <c r="BGH230" s="10"/>
      <c r="BGI230" s="10"/>
      <c r="BGJ230" s="10"/>
      <c r="BGK230" s="10"/>
      <c r="BGL230" s="10"/>
      <c r="BGM230" s="10"/>
      <c r="BGN230" s="10"/>
      <c r="BGO230" s="10"/>
      <c r="BGP230" s="10"/>
      <c r="BGQ230" s="10"/>
      <c r="BGR230" s="10"/>
      <c r="BGS230" s="10"/>
      <c r="BGT230" s="10"/>
      <c r="BGU230" s="10"/>
      <c r="BGV230" s="10"/>
      <c r="BGW230" s="10"/>
      <c r="BGX230" s="10"/>
      <c r="BGY230" s="10"/>
      <c r="BGZ230" s="10"/>
      <c r="BHA230" s="10"/>
      <c r="BHB230" s="10"/>
      <c r="BHC230" s="10"/>
      <c r="BHD230" s="10"/>
      <c r="BHE230" s="10"/>
      <c r="BHF230" s="10"/>
      <c r="BHG230" s="10"/>
      <c r="BHH230" s="10"/>
      <c r="BHI230" s="10"/>
      <c r="BHJ230" s="10"/>
      <c r="BHK230" s="10"/>
      <c r="BHL230" s="10"/>
      <c r="BHM230" s="10"/>
      <c r="BHN230" s="10"/>
      <c r="BHO230" s="10"/>
      <c r="BHP230" s="10"/>
      <c r="BHQ230" s="10"/>
      <c r="BHR230" s="10"/>
      <c r="BHS230" s="10"/>
      <c r="BHT230" s="10"/>
      <c r="BHU230" s="10"/>
      <c r="BHV230" s="10"/>
      <c r="BHW230" s="10"/>
      <c r="BHX230" s="10"/>
      <c r="BHY230" s="10"/>
      <c r="BHZ230" s="10"/>
      <c r="BIA230" s="10"/>
      <c r="BIB230" s="10"/>
      <c r="BIC230" s="10"/>
    </row>
    <row r="231" spans="1:1589" s="11" customFormat="1" ht="42" customHeight="1">
      <c r="A231" s="153"/>
      <c r="B231" s="50"/>
      <c r="C231" s="315"/>
      <c r="D231" s="315"/>
      <c r="E231" s="193">
        <v>43466</v>
      </c>
      <c r="F231" s="193">
        <v>43830</v>
      </c>
      <c r="G231" s="93" t="s">
        <v>234</v>
      </c>
      <c r="H231" s="115"/>
      <c r="I231" s="115"/>
      <c r="J231" s="307">
        <v>36652241.799999997</v>
      </c>
      <c r="K231" s="104"/>
      <c r="L231" s="115"/>
      <c r="M231" s="104"/>
      <c r="N231" s="125">
        <v>36652241.799999997</v>
      </c>
      <c r="O231" s="115"/>
      <c r="P231" s="115"/>
      <c r="Q231" s="115"/>
      <c r="R231" s="125">
        <v>36652241.799999997</v>
      </c>
      <c r="S231" s="115"/>
      <c r="T231" s="147"/>
      <c r="U231" s="187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  <c r="FJ231" s="24"/>
      <c r="FK231" s="24"/>
      <c r="FL231" s="24"/>
      <c r="FM231" s="24"/>
      <c r="FN231" s="24"/>
      <c r="FO231" s="24"/>
      <c r="FP231" s="24"/>
      <c r="FQ231" s="24"/>
      <c r="FR231" s="24"/>
      <c r="FS231" s="24"/>
      <c r="FT231" s="24"/>
      <c r="FU231" s="24"/>
      <c r="FV231" s="24"/>
      <c r="FW231" s="24"/>
      <c r="FX231" s="24"/>
      <c r="FY231" s="24"/>
      <c r="FZ231" s="24"/>
      <c r="GA231" s="24"/>
      <c r="GB231" s="24"/>
      <c r="GC231" s="24"/>
      <c r="GD231" s="24"/>
      <c r="GE231" s="24"/>
      <c r="GF231" s="24"/>
      <c r="GG231" s="24"/>
      <c r="GH231" s="24"/>
      <c r="GI231" s="24"/>
      <c r="GJ231" s="24"/>
      <c r="GK231" s="24"/>
      <c r="GL231" s="24"/>
      <c r="GM231" s="24"/>
      <c r="GN231" s="24"/>
      <c r="GO231" s="24"/>
      <c r="GP231" s="24"/>
      <c r="GQ231" s="24"/>
      <c r="GR231" s="24"/>
      <c r="GS231" s="24"/>
      <c r="GT231" s="24"/>
      <c r="GU231" s="24"/>
      <c r="GV231" s="24"/>
      <c r="GW231" s="24"/>
      <c r="GX231" s="24"/>
      <c r="GY231" s="24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  <c r="IW231" s="10"/>
      <c r="IX231" s="10"/>
      <c r="IY231" s="10"/>
      <c r="IZ231" s="10"/>
      <c r="JA231" s="10"/>
      <c r="JB231" s="10"/>
      <c r="JC231" s="10"/>
      <c r="JD231" s="10"/>
      <c r="JE231" s="10"/>
      <c r="JF231" s="10"/>
      <c r="JG231" s="10"/>
      <c r="JH231" s="10"/>
      <c r="JI231" s="10"/>
      <c r="JJ231" s="10"/>
      <c r="JK231" s="10"/>
      <c r="JL231" s="10"/>
      <c r="JM231" s="10"/>
      <c r="JN231" s="10"/>
      <c r="JO231" s="10"/>
      <c r="JP231" s="10"/>
      <c r="JQ231" s="10"/>
      <c r="JR231" s="10"/>
      <c r="JS231" s="10"/>
      <c r="JT231" s="10"/>
      <c r="JU231" s="10"/>
      <c r="JV231" s="10"/>
      <c r="JW231" s="10"/>
      <c r="JX231" s="10"/>
      <c r="JY231" s="10"/>
      <c r="JZ231" s="10"/>
      <c r="KA231" s="10"/>
      <c r="KB231" s="10"/>
      <c r="KC231" s="10"/>
      <c r="KD231" s="10"/>
      <c r="KE231" s="10"/>
      <c r="KF231" s="10"/>
      <c r="KG231" s="10"/>
      <c r="KH231" s="10"/>
      <c r="KI231" s="10"/>
      <c r="KJ231" s="10"/>
      <c r="KK231" s="10"/>
      <c r="KL231" s="10"/>
      <c r="KM231" s="10"/>
      <c r="KN231" s="10"/>
      <c r="KO231" s="10"/>
      <c r="KP231" s="10"/>
      <c r="KQ231" s="10"/>
      <c r="KR231" s="10"/>
      <c r="KS231" s="10"/>
      <c r="KT231" s="10"/>
      <c r="KU231" s="10"/>
      <c r="KV231" s="10"/>
      <c r="KW231" s="10"/>
      <c r="KX231" s="10"/>
      <c r="KY231" s="10"/>
      <c r="KZ231" s="10"/>
      <c r="LA231" s="10"/>
      <c r="LB231" s="10"/>
      <c r="LC231" s="10"/>
      <c r="LD231" s="10"/>
      <c r="LE231" s="10"/>
      <c r="LF231" s="10"/>
      <c r="LG231" s="10"/>
      <c r="LH231" s="10"/>
      <c r="LI231" s="10"/>
      <c r="LJ231" s="10"/>
      <c r="LK231" s="10"/>
      <c r="LL231" s="10"/>
      <c r="LM231" s="10"/>
      <c r="LN231" s="10"/>
      <c r="LO231" s="10"/>
      <c r="LP231" s="10"/>
      <c r="LQ231" s="10"/>
      <c r="LR231" s="10"/>
      <c r="LS231" s="10"/>
      <c r="LT231" s="10"/>
      <c r="LU231" s="10"/>
      <c r="LV231" s="10"/>
      <c r="LW231" s="10"/>
      <c r="LX231" s="10"/>
      <c r="LY231" s="10"/>
      <c r="LZ231" s="10"/>
      <c r="MA231" s="10"/>
      <c r="MB231" s="10"/>
      <c r="MC231" s="10"/>
      <c r="MD231" s="10"/>
      <c r="ME231" s="10"/>
      <c r="MF231" s="10"/>
      <c r="MG231" s="10"/>
      <c r="MH231" s="10"/>
      <c r="MI231" s="10"/>
      <c r="MJ231" s="10"/>
      <c r="MK231" s="10"/>
      <c r="ML231" s="10"/>
      <c r="MM231" s="10"/>
      <c r="MN231" s="10"/>
      <c r="MO231" s="10"/>
      <c r="MP231" s="10"/>
      <c r="MQ231" s="10"/>
      <c r="MR231" s="10"/>
      <c r="MS231" s="10"/>
      <c r="MT231" s="10"/>
      <c r="MU231" s="10"/>
      <c r="MV231" s="10"/>
      <c r="MW231" s="10"/>
      <c r="MX231" s="10"/>
      <c r="MY231" s="10"/>
      <c r="MZ231" s="10"/>
      <c r="NA231" s="10"/>
      <c r="NB231" s="10"/>
      <c r="NC231" s="10"/>
      <c r="ND231" s="10"/>
      <c r="NE231" s="10"/>
      <c r="NF231" s="10"/>
      <c r="NG231" s="10"/>
      <c r="NH231" s="10"/>
      <c r="NI231" s="10"/>
      <c r="NJ231" s="10"/>
      <c r="NK231" s="10"/>
      <c r="NL231" s="10"/>
      <c r="NM231" s="10"/>
      <c r="NN231" s="10"/>
      <c r="NO231" s="10"/>
      <c r="NP231" s="10"/>
      <c r="NQ231" s="10"/>
      <c r="NR231" s="10"/>
      <c r="NS231" s="10"/>
      <c r="NT231" s="10"/>
      <c r="NU231" s="10"/>
      <c r="NV231" s="10"/>
      <c r="NW231" s="10"/>
      <c r="NX231" s="10"/>
      <c r="NY231" s="10"/>
      <c r="NZ231" s="10"/>
      <c r="OA231" s="10"/>
      <c r="OB231" s="10"/>
      <c r="OC231" s="10"/>
      <c r="OD231" s="10"/>
      <c r="OE231" s="10"/>
      <c r="OF231" s="10"/>
      <c r="OG231" s="10"/>
      <c r="OH231" s="10"/>
      <c r="OI231" s="10"/>
      <c r="OJ231" s="10"/>
      <c r="OK231" s="10"/>
      <c r="OL231" s="10"/>
      <c r="OM231" s="10"/>
      <c r="ON231" s="10"/>
      <c r="OO231" s="10"/>
      <c r="OP231" s="10"/>
      <c r="OQ231" s="10"/>
      <c r="OR231" s="10"/>
      <c r="OS231" s="10"/>
      <c r="OT231" s="10"/>
      <c r="OU231" s="10"/>
      <c r="OV231" s="10"/>
      <c r="OW231" s="10"/>
      <c r="OX231" s="10"/>
      <c r="OY231" s="10"/>
      <c r="OZ231" s="10"/>
      <c r="PA231" s="10"/>
      <c r="PB231" s="10"/>
      <c r="PC231" s="10"/>
      <c r="PD231" s="10"/>
      <c r="PE231" s="10"/>
      <c r="PF231" s="10"/>
      <c r="PG231" s="10"/>
      <c r="PH231" s="10"/>
      <c r="PI231" s="10"/>
      <c r="PJ231" s="10"/>
      <c r="PK231" s="10"/>
      <c r="PL231" s="10"/>
      <c r="PM231" s="10"/>
      <c r="PN231" s="10"/>
      <c r="PO231" s="10"/>
      <c r="PP231" s="10"/>
      <c r="PQ231" s="10"/>
      <c r="PR231" s="10"/>
      <c r="PS231" s="10"/>
      <c r="PT231" s="10"/>
      <c r="PU231" s="10"/>
      <c r="PV231" s="10"/>
      <c r="PW231" s="10"/>
      <c r="PX231" s="10"/>
      <c r="PY231" s="10"/>
      <c r="PZ231" s="10"/>
      <c r="QA231" s="10"/>
      <c r="QB231" s="10"/>
      <c r="QC231" s="10"/>
      <c r="QD231" s="10"/>
      <c r="QE231" s="10"/>
      <c r="QF231" s="10"/>
      <c r="QG231" s="10"/>
      <c r="QH231" s="10"/>
      <c r="QI231" s="10"/>
      <c r="QJ231" s="10"/>
      <c r="QK231" s="10"/>
      <c r="QL231" s="10"/>
      <c r="QM231" s="10"/>
      <c r="QN231" s="10"/>
      <c r="QO231" s="10"/>
      <c r="QP231" s="10"/>
      <c r="QQ231" s="10"/>
      <c r="QR231" s="10"/>
      <c r="QS231" s="10"/>
      <c r="QT231" s="10"/>
      <c r="QU231" s="10"/>
      <c r="QV231" s="10"/>
      <c r="QW231" s="10"/>
      <c r="QX231" s="10"/>
      <c r="QY231" s="10"/>
      <c r="QZ231" s="10"/>
      <c r="RA231" s="10"/>
      <c r="RB231" s="10"/>
      <c r="RC231" s="10"/>
      <c r="RD231" s="10"/>
      <c r="RE231" s="10"/>
      <c r="RF231" s="10"/>
      <c r="RG231" s="10"/>
      <c r="RH231" s="10"/>
      <c r="RI231" s="10"/>
      <c r="RJ231" s="10"/>
      <c r="RK231" s="10"/>
      <c r="RL231" s="10"/>
      <c r="RM231" s="10"/>
      <c r="RN231" s="10"/>
      <c r="RO231" s="10"/>
      <c r="RP231" s="10"/>
      <c r="RQ231" s="10"/>
      <c r="RR231" s="10"/>
      <c r="RS231" s="10"/>
      <c r="RT231" s="10"/>
      <c r="RU231" s="10"/>
      <c r="RV231" s="10"/>
      <c r="RW231" s="10"/>
      <c r="RX231" s="10"/>
      <c r="RY231" s="10"/>
      <c r="RZ231" s="10"/>
      <c r="SA231" s="10"/>
      <c r="SB231" s="10"/>
      <c r="SC231" s="10"/>
      <c r="SD231" s="10"/>
      <c r="SE231" s="10"/>
      <c r="SF231" s="10"/>
      <c r="SG231" s="10"/>
      <c r="SH231" s="10"/>
      <c r="SI231" s="10"/>
      <c r="SJ231" s="10"/>
      <c r="SK231" s="10"/>
      <c r="SL231" s="10"/>
      <c r="SM231" s="10"/>
      <c r="SN231" s="10"/>
      <c r="SO231" s="10"/>
      <c r="SP231" s="10"/>
      <c r="SQ231" s="10"/>
      <c r="SR231" s="10"/>
      <c r="SS231" s="10"/>
      <c r="ST231" s="10"/>
      <c r="SU231" s="10"/>
      <c r="SV231" s="10"/>
      <c r="SW231" s="10"/>
      <c r="SX231" s="10"/>
      <c r="SY231" s="10"/>
      <c r="SZ231" s="10"/>
      <c r="TA231" s="10"/>
      <c r="TB231" s="10"/>
      <c r="TC231" s="10"/>
      <c r="TD231" s="10"/>
      <c r="TE231" s="10"/>
      <c r="TF231" s="10"/>
      <c r="TG231" s="10"/>
      <c r="TH231" s="10"/>
      <c r="TI231" s="10"/>
      <c r="TJ231" s="10"/>
      <c r="TK231" s="10"/>
      <c r="TL231" s="10"/>
      <c r="TM231" s="10"/>
      <c r="TN231" s="10"/>
      <c r="TO231" s="10"/>
      <c r="TP231" s="10"/>
      <c r="TQ231" s="10"/>
      <c r="TR231" s="10"/>
      <c r="TS231" s="10"/>
      <c r="TT231" s="10"/>
      <c r="TU231" s="10"/>
      <c r="TV231" s="10"/>
      <c r="TW231" s="10"/>
      <c r="TX231" s="10"/>
      <c r="TY231" s="10"/>
      <c r="TZ231" s="10"/>
      <c r="UA231" s="10"/>
      <c r="UB231" s="10"/>
      <c r="UC231" s="10"/>
      <c r="UD231" s="10"/>
      <c r="UE231" s="10"/>
      <c r="UF231" s="10"/>
      <c r="UG231" s="10"/>
      <c r="UH231" s="10"/>
      <c r="UI231" s="10"/>
      <c r="UJ231" s="10"/>
      <c r="UK231" s="10"/>
      <c r="UL231" s="10"/>
      <c r="UM231" s="10"/>
      <c r="UN231" s="10"/>
      <c r="UO231" s="10"/>
      <c r="UP231" s="10"/>
      <c r="UQ231" s="10"/>
      <c r="UR231" s="10"/>
      <c r="US231" s="10"/>
      <c r="UT231" s="10"/>
      <c r="UU231" s="10"/>
      <c r="UV231" s="10"/>
      <c r="UW231" s="10"/>
      <c r="UX231" s="10"/>
      <c r="UY231" s="10"/>
      <c r="UZ231" s="10"/>
      <c r="VA231" s="10"/>
      <c r="VB231" s="10"/>
      <c r="VC231" s="10"/>
      <c r="VD231" s="10"/>
      <c r="VE231" s="10"/>
      <c r="VF231" s="10"/>
      <c r="VG231" s="10"/>
      <c r="VH231" s="10"/>
      <c r="VI231" s="10"/>
      <c r="VJ231" s="10"/>
      <c r="VK231" s="10"/>
      <c r="VL231" s="10"/>
      <c r="VM231" s="10"/>
      <c r="VN231" s="10"/>
      <c r="VO231" s="10"/>
      <c r="VP231" s="10"/>
      <c r="VQ231" s="10"/>
      <c r="VR231" s="10"/>
      <c r="VS231" s="10"/>
      <c r="VT231" s="10"/>
      <c r="VU231" s="10"/>
      <c r="VV231" s="10"/>
      <c r="VW231" s="10"/>
      <c r="VX231" s="10"/>
      <c r="VY231" s="10"/>
      <c r="VZ231" s="10"/>
      <c r="WA231" s="10"/>
      <c r="WB231" s="10"/>
      <c r="WC231" s="10"/>
      <c r="WD231" s="10"/>
      <c r="WE231" s="10"/>
      <c r="WF231" s="10"/>
      <c r="WG231" s="10"/>
      <c r="WH231" s="10"/>
      <c r="WI231" s="10"/>
      <c r="WJ231" s="10"/>
      <c r="WK231" s="10"/>
      <c r="WL231" s="10"/>
      <c r="WM231" s="10"/>
      <c r="WN231" s="10"/>
      <c r="WO231" s="10"/>
      <c r="WP231" s="10"/>
      <c r="WQ231" s="10"/>
      <c r="WR231" s="10"/>
      <c r="WS231" s="10"/>
      <c r="WT231" s="10"/>
      <c r="WU231" s="10"/>
      <c r="WV231" s="10"/>
      <c r="WW231" s="10"/>
      <c r="WX231" s="10"/>
      <c r="WY231" s="10"/>
      <c r="WZ231" s="10"/>
      <c r="XA231" s="10"/>
      <c r="XB231" s="10"/>
      <c r="XC231" s="10"/>
      <c r="XD231" s="10"/>
      <c r="XE231" s="10"/>
      <c r="XF231" s="10"/>
      <c r="XG231" s="10"/>
      <c r="XH231" s="10"/>
      <c r="XI231" s="10"/>
      <c r="XJ231" s="10"/>
      <c r="XK231" s="10"/>
      <c r="XL231" s="10"/>
      <c r="XM231" s="10"/>
      <c r="XN231" s="10"/>
      <c r="XO231" s="10"/>
      <c r="XP231" s="10"/>
      <c r="XQ231" s="10"/>
      <c r="XR231" s="10"/>
      <c r="XS231" s="10"/>
      <c r="XT231" s="10"/>
      <c r="XU231" s="10"/>
      <c r="XV231" s="10"/>
      <c r="XW231" s="10"/>
      <c r="XX231" s="10"/>
      <c r="XY231" s="10"/>
      <c r="XZ231" s="10"/>
      <c r="YA231" s="10"/>
      <c r="YB231" s="10"/>
      <c r="YC231" s="10"/>
      <c r="YD231" s="10"/>
      <c r="YE231" s="10"/>
      <c r="YF231" s="10"/>
      <c r="YG231" s="10"/>
      <c r="YH231" s="10"/>
      <c r="YI231" s="10"/>
      <c r="YJ231" s="10"/>
      <c r="YK231" s="10"/>
      <c r="YL231" s="10"/>
      <c r="YM231" s="10"/>
      <c r="YN231" s="10"/>
      <c r="YO231" s="10"/>
      <c r="YP231" s="10"/>
      <c r="YQ231" s="10"/>
      <c r="YR231" s="10"/>
      <c r="YS231" s="10"/>
      <c r="YT231" s="10"/>
      <c r="YU231" s="10"/>
      <c r="YV231" s="10"/>
      <c r="YW231" s="10"/>
      <c r="YX231" s="10"/>
      <c r="YY231" s="10"/>
      <c r="YZ231" s="10"/>
      <c r="ZA231" s="10"/>
      <c r="ZB231" s="10"/>
      <c r="ZC231" s="10"/>
      <c r="ZD231" s="10"/>
      <c r="ZE231" s="10"/>
      <c r="ZF231" s="10"/>
      <c r="ZG231" s="10"/>
      <c r="ZH231" s="10"/>
      <c r="ZI231" s="10"/>
      <c r="ZJ231" s="10"/>
      <c r="ZK231" s="10"/>
      <c r="ZL231" s="10"/>
      <c r="ZM231" s="10"/>
      <c r="ZN231" s="10"/>
      <c r="ZO231" s="10"/>
      <c r="ZP231" s="10"/>
      <c r="ZQ231" s="10"/>
      <c r="ZR231" s="10"/>
      <c r="ZS231" s="10"/>
      <c r="ZT231" s="10"/>
      <c r="ZU231" s="10"/>
      <c r="ZV231" s="10"/>
      <c r="ZW231" s="10"/>
      <c r="ZX231" s="10"/>
      <c r="ZY231" s="10"/>
      <c r="ZZ231" s="10"/>
      <c r="AAA231" s="10"/>
      <c r="AAB231" s="10"/>
      <c r="AAC231" s="10"/>
      <c r="AAD231" s="10"/>
      <c r="AAE231" s="10"/>
      <c r="AAF231" s="10"/>
      <c r="AAG231" s="10"/>
      <c r="AAH231" s="10"/>
      <c r="AAI231" s="10"/>
      <c r="AAJ231" s="10"/>
      <c r="AAK231" s="10"/>
      <c r="AAL231" s="10"/>
      <c r="AAM231" s="10"/>
      <c r="AAN231" s="10"/>
      <c r="AAO231" s="10"/>
      <c r="AAP231" s="10"/>
      <c r="AAQ231" s="10"/>
      <c r="AAR231" s="10"/>
      <c r="AAS231" s="10"/>
      <c r="AAT231" s="10"/>
      <c r="AAU231" s="10"/>
      <c r="AAV231" s="10"/>
      <c r="AAW231" s="10"/>
      <c r="AAX231" s="10"/>
      <c r="AAY231" s="10"/>
      <c r="AAZ231" s="10"/>
      <c r="ABA231" s="10"/>
      <c r="ABB231" s="10"/>
      <c r="ABC231" s="10"/>
      <c r="ABD231" s="10"/>
      <c r="ABE231" s="10"/>
      <c r="ABF231" s="10"/>
      <c r="ABG231" s="10"/>
      <c r="ABH231" s="10"/>
      <c r="ABI231" s="10"/>
      <c r="ABJ231" s="10"/>
      <c r="ABK231" s="10"/>
      <c r="ABL231" s="10"/>
      <c r="ABM231" s="10"/>
      <c r="ABN231" s="10"/>
      <c r="ABO231" s="10"/>
      <c r="ABP231" s="10"/>
      <c r="ABQ231" s="10"/>
      <c r="ABR231" s="10"/>
      <c r="ABS231" s="10"/>
      <c r="ABT231" s="10"/>
      <c r="ABU231" s="10"/>
      <c r="ABV231" s="10"/>
      <c r="ABW231" s="10"/>
      <c r="ABX231" s="10"/>
      <c r="ABY231" s="10"/>
      <c r="ABZ231" s="10"/>
      <c r="ACA231" s="10"/>
      <c r="ACB231" s="10"/>
      <c r="ACC231" s="10"/>
      <c r="ACD231" s="10"/>
      <c r="ACE231" s="10"/>
      <c r="ACF231" s="10"/>
      <c r="ACG231" s="10"/>
      <c r="ACH231" s="10"/>
      <c r="ACI231" s="10"/>
      <c r="ACJ231" s="10"/>
      <c r="ACK231" s="10"/>
      <c r="ACL231" s="10"/>
      <c r="ACM231" s="10"/>
      <c r="ACN231" s="10"/>
      <c r="ACO231" s="10"/>
      <c r="ACP231" s="10"/>
      <c r="ACQ231" s="10"/>
      <c r="ACR231" s="10"/>
      <c r="ACS231" s="10"/>
      <c r="ACT231" s="10"/>
      <c r="ACU231" s="10"/>
      <c r="ACV231" s="10"/>
      <c r="ACW231" s="10"/>
      <c r="ACX231" s="10"/>
      <c r="ACY231" s="10"/>
      <c r="ACZ231" s="10"/>
      <c r="ADA231" s="10"/>
      <c r="ADB231" s="10"/>
      <c r="ADC231" s="10"/>
      <c r="ADD231" s="10"/>
      <c r="ADE231" s="10"/>
      <c r="ADF231" s="10"/>
      <c r="ADG231" s="10"/>
      <c r="ADH231" s="10"/>
      <c r="ADI231" s="10"/>
      <c r="ADJ231" s="10"/>
      <c r="ADK231" s="10"/>
      <c r="ADL231" s="10"/>
      <c r="ADM231" s="10"/>
      <c r="ADN231" s="10"/>
      <c r="ADO231" s="10"/>
      <c r="ADP231" s="10"/>
      <c r="ADQ231" s="10"/>
      <c r="ADR231" s="10"/>
      <c r="ADS231" s="10"/>
      <c r="ADT231" s="10"/>
      <c r="ADU231" s="10"/>
      <c r="ADV231" s="10"/>
      <c r="ADW231" s="10"/>
      <c r="ADX231" s="10"/>
      <c r="ADY231" s="10"/>
      <c r="ADZ231" s="10"/>
      <c r="AEA231" s="10"/>
      <c r="AEB231" s="10"/>
      <c r="AEC231" s="10"/>
      <c r="AED231" s="10"/>
      <c r="AEE231" s="10"/>
      <c r="AEF231" s="10"/>
      <c r="AEG231" s="10"/>
      <c r="AEH231" s="10"/>
      <c r="AEI231" s="10"/>
      <c r="AEJ231" s="10"/>
      <c r="AEK231" s="10"/>
      <c r="AEL231" s="10"/>
      <c r="AEM231" s="10"/>
      <c r="AEN231" s="10"/>
      <c r="AEO231" s="10"/>
      <c r="AEP231" s="10"/>
      <c r="AEQ231" s="10"/>
      <c r="AER231" s="10"/>
      <c r="AES231" s="10"/>
      <c r="AET231" s="10"/>
      <c r="AEU231" s="10"/>
      <c r="AEV231" s="10"/>
      <c r="AEW231" s="10"/>
      <c r="AEX231" s="10"/>
      <c r="AEY231" s="10"/>
      <c r="AEZ231" s="10"/>
      <c r="AFA231" s="10"/>
      <c r="AFB231" s="10"/>
      <c r="AFC231" s="10"/>
      <c r="AFD231" s="10"/>
      <c r="AFE231" s="10"/>
      <c r="AFF231" s="10"/>
      <c r="AFG231" s="10"/>
      <c r="AFH231" s="10"/>
      <c r="AFI231" s="10"/>
      <c r="AFJ231" s="10"/>
      <c r="AFK231" s="10"/>
      <c r="AFL231" s="10"/>
      <c r="AFM231" s="10"/>
      <c r="AFN231" s="10"/>
      <c r="AFO231" s="10"/>
      <c r="AFP231" s="10"/>
      <c r="AFQ231" s="10"/>
      <c r="AFR231" s="10"/>
      <c r="AFS231" s="10"/>
      <c r="AFT231" s="10"/>
      <c r="AFU231" s="10"/>
      <c r="AFV231" s="10"/>
      <c r="AFW231" s="10"/>
      <c r="AFX231" s="10"/>
      <c r="AFY231" s="10"/>
      <c r="AFZ231" s="10"/>
      <c r="AGA231" s="10"/>
      <c r="AGB231" s="10"/>
      <c r="AGC231" s="10"/>
      <c r="AGD231" s="10"/>
      <c r="AGE231" s="10"/>
      <c r="AGF231" s="10"/>
      <c r="AGG231" s="10"/>
      <c r="AGH231" s="10"/>
      <c r="AGI231" s="10"/>
      <c r="AGJ231" s="10"/>
      <c r="AGK231" s="10"/>
      <c r="AGL231" s="10"/>
      <c r="AGM231" s="10"/>
      <c r="AGN231" s="10"/>
      <c r="AGO231" s="10"/>
      <c r="AGP231" s="10"/>
      <c r="AGQ231" s="10"/>
      <c r="AGR231" s="10"/>
      <c r="AGS231" s="10"/>
      <c r="AGT231" s="10"/>
      <c r="AGU231" s="10"/>
      <c r="AGV231" s="10"/>
      <c r="AGW231" s="10"/>
      <c r="AGX231" s="10"/>
      <c r="AGY231" s="10"/>
      <c r="AGZ231" s="10"/>
      <c r="AHA231" s="10"/>
      <c r="AHB231" s="10"/>
      <c r="AHC231" s="10"/>
      <c r="AHD231" s="10"/>
      <c r="AHE231" s="10"/>
      <c r="AHF231" s="10"/>
      <c r="AHG231" s="10"/>
      <c r="AHH231" s="10"/>
      <c r="AHI231" s="10"/>
      <c r="AHJ231" s="10"/>
      <c r="AHK231" s="10"/>
      <c r="AHL231" s="10"/>
      <c r="AHM231" s="10"/>
      <c r="AHN231" s="10"/>
      <c r="AHO231" s="10"/>
      <c r="AHP231" s="10"/>
      <c r="AHQ231" s="10"/>
      <c r="AHR231" s="10"/>
      <c r="AHS231" s="10"/>
      <c r="AHT231" s="10"/>
      <c r="AHU231" s="10"/>
      <c r="AHV231" s="10"/>
      <c r="AHW231" s="10"/>
      <c r="AHX231" s="10"/>
      <c r="AHY231" s="10"/>
      <c r="AHZ231" s="10"/>
      <c r="AIA231" s="10"/>
      <c r="AIB231" s="10"/>
      <c r="AIC231" s="10"/>
      <c r="AID231" s="10"/>
      <c r="AIE231" s="10"/>
      <c r="AIF231" s="10"/>
      <c r="AIG231" s="10"/>
      <c r="AIH231" s="10"/>
      <c r="AII231" s="10"/>
      <c r="AIJ231" s="10"/>
      <c r="AIK231" s="10"/>
      <c r="AIL231" s="10"/>
      <c r="AIM231" s="10"/>
      <c r="AIN231" s="10"/>
      <c r="AIO231" s="10"/>
      <c r="AIP231" s="10"/>
      <c r="AIQ231" s="10"/>
      <c r="AIR231" s="10"/>
      <c r="AIS231" s="10"/>
      <c r="AIT231" s="10"/>
      <c r="AIU231" s="10"/>
      <c r="AIV231" s="10"/>
      <c r="AIW231" s="10"/>
      <c r="AIX231" s="10"/>
      <c r="AIY231" s="10"/>
      <c r="AIZ231" s="10"/>
      <c r="AJA231" s="10"/>
      <c r="AJB231" s="10"/>
      <c r="AJC231" s="10"/>
      <c r="AJD231" s="10"/>
      <c r="AJE231" s="10"/>
      <c r="AJF231" s="10"/>
      <c r="AJG231" s="10"/>
      <c r="AJH231" s="10"/>
      <c r="AJI231" s="10"/>
      <c r="AJJ231" s="10"/>
      <c r="AJK231" s="10"/>
      <c r="AJL231" s="10"/>
      <c r="AJM231" s="10"/>
      <c r="AJN231" s="10"/>
      <c r="AJO231" s="10"/>
      <c r="AJP231" s="10"/>
      <c r="AJQ231" s="10"/>
      <c r="AJR231" s="10"/>
      <c r="AJS231" s="10"/>
      <c r="AJT231" s="10"/>
      <c r="AJU231" s="10"/>
      <c r="AJV231" s="10"/>
      <c r="AJW231" s="10"/>
      <c r="AJX231" s="10"/>
      <c r="AJY231" s="10"/>
      <c r="AJZ231" s="10"/>
      <c r="AKA231" s="10"/>
      <c r="AKB231" s="10"/>
      <c r="AKC231" s="10"/>
      <c r="AKD231" s="10"/>
      <c r="AKE231" s="10"/>
      <c r="AKF231" s="10"/>
      <c r="AKG231" s="10"/>
      <c r="AKH231" s="10"/>
      <c r="AKI231" s="10"/>
      <c r="AKJ231" s="10"/>
      <c r="AKK231" s="10"/>
      <c r="AKL231" s="10"/>
      <c r="AKM231" s="10"/>
      <c r="AKN231" s="10"/>
      <c r="AKO231" s="10"/>
      <c r="AKP231" s="10"/>
      <c r="AKQ231" s="10"/>
      <c r="AKR231" s="10"/>
      <c r="AKS231" s="10"/>
      <c r="AKT231" s="10"/>
      <c r="AKU231" s="10"/>
      <c r="AKV231" s="10"/>
      <c r="AKW231" s="10"/>
      <c r="AKX231" s="10"/>
      <c r="AKY231" s="10"/>
      <c r="AKZ231" s="10"/>
      <c r="ALA231" s="10"/>
      <c r="ALB231" s="10"/>
      <c r="ALC231" s="10"/>
      <c r="ALD231" s="10"/>
      <c r="ALE231" s="10"/>
      <c r="ALF231" s="10"/>
      <c r="ALG231" s="10"/>
      <c r="ALH231" s="10"/>
      <c r="ALI231" s="10"/>
      <c r="ALJ231" s="10"/>
      <c r="ALK231" s="10"/>
      <c r="ALL231" s="10"/>
      <c r="ALM231" s="10"/>
      <c r="ALN231" s="10"/>
      <c r="ALO231" s="10"/>
      <c r="ALP231" s="10"/>
      <c r="ALQ231" s="10"/>
      <c r="ALR231" s="10"/>
      <c r="ALS231" s="10"/>
      <c r="ALT231" s="10"/>
      <c r="ALU231" s="10"/>
      <c r="ALV231" s="10"/>
      <c r="ALW231" s="10"/>
      <c r="ALX231" s="10"/>
      <c r="ALY231" s="10"/>
      <c r="ALZ231" s="10"/>
      <c r="AMA231" s="10"/>
      <c r="AMB231" s="10"/>
      <c r="AMC231" s="10"/>
      <c r="AMD231" s="10"/>
      <c r="AME231" s="10"/>
      <c r="AMF231" s="10"/>
      <c r="AMG231" s="10"/>
      <c r="AMH231" s="10"/>
      <c r="AMI231" s="10"/>
      <c r="AMJ231" s="10"/>
      <c r="AMK231" s="10"/>
      <c r="AML231" s="10"/>
      <c r="AMM231" s="10"/>
      <c r="AMN231" s="10"/>
      <c r="AMO231" s="10"/>
      <c r="AMP231" s="10"/>
      <c r="AMQ231" s="10"/>
      <c r="AMR231" s="10"/>
      <c r="AMS231" s="10"/>
      <c r="AMT231" s="10"/>
      <c r="AMU231" s="10"/>
      <c r="AMV231" s="10"/>
      <c r="AMW231" s="10"/>
      <c r="AMX231" s="10"/>
      <c r="AMY231" s="10"/>
      <c r="AMZ231" s="10"/>
      <c r="ANA231" s="10"/>
      <c r="ANB231" s="10"/>
      <c r="ANC231" s="10"/>
      <c r="AND231" s="10"/>
      <c r="ANE231" s="10"/>
      <c r="ANF231" s="10"/>
      <c r="ANG231" s="10"/>
      <c r="ANH231" s="10"/>
      <c r="ANI231" s="10"/>
      <c r="ANJ231" s="10"/>
      <c r="ANK231" s="10"/>
      <c r="ANL231" s="10"/>
      <c r="ANM231" s="10"/>
      <c r="ANN231" s="10"/>
      <c r="ANO231" s="10"/>
      <c r="ANP231" s="10"/>
      <c r="ANQ231" s="10"/>
      <c r="ANR231" s="10"/>
      <c r="ANS231" s="10"/>
      <c r="ANT231" s="10"/>
      <c r="ANU231" s="10"/>
      <c r="ANV231" s="10"/>
      <c r="ANW231" s="10"/>
      <c r="ANX231" s="10"/>
      <c r="ANY231" s="10"/>
      <c r="ANZ231" s="10"/>
      <c r="AOA231" s="10"/>
      <c r="AOB231" s="10"/>
      <c r="AOC231" s="10"/>
      <c r="AOD231" s="10"/>
      <c r="AOE231" s="10"/>
      <c r="AOF231" s="10"/>
      <c r="AOG231" s="10"/>
      <c r="AOH231" s="10"/>
      <c r="AOI231" s="10"/>
      <c r="AOJ231" s="10"/>
      <c r="AOK231" s="10"/>
      <c r="AOL231" s="10"/>
      <c r="AOM231" s="10"/>
      <c r="AON231" s="10"/>
      <c r="AOO231" s="10"/>
      <c r="AOP231" s="10"/>
      <c r="AOQ231" s="10"/>
      <c r="AOR231" s="10"/>
      <c r="AOS231" s="10"/>
      <c r="AOT231" s="10"/>
      <c r="AOU231" s="10"/>
      <c r="AOV231" s="10"/>
      <c r="AOW231" s="10"/>
      <c r="AOX231" s="10"/>
      <c r="AOY231" s="10"/>
      <c r="AOZ231" s="10"/>
      <c r="APA231" s="10"/>
      <c r="APB231" s="10"/>
      <c r="APC231" s="10"/>
      <c r="APD231" s="10"/>
      <c r="APE231" s="10"/>
      <c r="APF231" s="10"/>
      <c r="APG231" s="10"/>
      <c r="APH231" s="10"/>
      <c r="API231" s="10"/>
      <c r="APJ231" s="10"/>
      <c r="APK231" s="10"/>
      <c r="APL231" s="10"/>
      <c r="APM231" s="10"/>
      <c r="APN231" s="10"/>
      <c r="APO231" s="10"/>
      <c r="APP231" s="10"/>
      <c r="APQ231" s="10"/>
      <c r="APR231" s="10"/>
      <c r="APS231" s="10"/>
      <c r="APT231" s="10"/>
      <c r="APU231" s="10"/>
      <c r="APV231" s="10"/>
      <c r="APW231" s="10"/>
      <c r="APX231" s="10"/>
      <c r="APY231" s="10"/>
      <c r="APZ231" s="10"/>
      <c r="AQA231" s="10"/>
      <c r="AQB231" s="10"/>
      <c r="AQC231" s="10"/>
      <c r="AQD231" s="10"/>
      <c r="AQE231" s="10"/>
      <c r="AQF231" s="10"/>
      <c r="AQG231" s="10"/>
      <c r="AQH231" s="10"/>
      <c r="AQI231" s="10"/>
      <c r="AQJ231" s="10"/>
      <c r="AQK231" s="10"/>
      <c r="AQL231" s="10"/>
      <c r="AQM231" s="10"/>
      <c r="AQN231" s="10"/>
      <c r="AQO231" s="10"/>
      <c r="AQP231" s="10"/>
      <c r="AQQ231" s="10"/>
      <c r="AQR231" s="10"/>
      <c r="AQS231" s="10"/>
      <c r="AQT231" s="10"/>
      <c r="AQU231" s="10"/>
      <c r="AQV231" s="10"/>
      <c r="AQW231" s="10"/>
      <c r="AQX231" s="10"/>
      <c r="AQY231" s="10"/>
      <c r="AQZ231" s="10"/>
      <c r="ARA231" s="10"/>
      <c r="ARB231" s="10"/>
      <c r="ARC231" s="10"/>
      <c r="ARD231" s="10"/>
      <c r="ARE231" s="10"/>
      <c r="ARF231" s="10"/>
      <c r="ARG231" s="10"/>
      <c r="ARH231" s="10"/>
      <c r="ARI231" s="10"/>
      <c r="ARJ231" s="10"/>
      <c r="ARK231" s="10"/>
      <c r="ARL231" s="10"/>
      <c r="ARM231" s="10"/>
      <c r="ARN231" s="10"/>
      <c r="ARO231" s="10"/>
      <c r="ARP231" s="10"/>
      <c r="ARQ231" s="10"/>
      <c r="ARR231" s="10"/>
      <c r="ARS231" s="10"/>
      <c r="ART231" s="10"/>
      <c r="ARU231" s="10"/>
      <c r="ARV231" s="10"/>
      <c r="ARW231" s="10"/>
      <c r="ARX231" s="10"/>
      <c r="ARY231" s="10"/>
      <c r="ARZ231" s="10"/>
      <c r="ASA231" s="10"/>
      <c r="ASB231" s="10"/>
      <c r="ASC231" s="10"/>
      <c r="ASD231" s="10"/>
      <c r="ASE231" s="10"/>
      <c r="ASF231" s="10"/>
      <c r="ASG231" s="10"/>
      <c r="ASH231" s="10"/>
      <c r="ASI231" s="10"/>
      <c r="ASJ231" s="10"/>
      <c r="ASK231" s="10"/>
      <c r="ASL231" s="10"/>
      <c r="ASM231" s="10"/>
      <c r="ASN231" s="10"/>
      <c r="ASO231" s="10"/>
      <c r="ASP231" s="10"/>
      <c r="ASQ231" s="10"/>
      <c r="ASR231" s="10"/>
      <c r="ASS231" s="10"/>
      <c r="AST231" s="10"/>
      <c r="ASU231" s="10"/>
      <c r="ASV231" s="10"/>
      <c r="ASW231" s="10"/>
      <c r="ASX231" s="10"/>
      <c r="ASY231" s="10"/>
      <c r="ASZ231" s="10"/>
      <c r="ATA231" s="10"/>
      <c r="ATB231" s="10"/>
      <c r="ATC231" s="10"/>
      <c r="ATD231" s="10"/>
      <c r="ATE231" s="10"/>
      <c r="ATF231" s="10"/>
      <c r="ATG231" s="10"/>
      <c r="ATH231" s="10"/>
      <c r="ATI231" s="10"/>
      <c r="ATJ231" s="10"/>
      <c r="ATK231" s="10"/>
      <c r="ATL231" s="10"/>
      <c r="ATM231" s="10"/>
      <c r="ATN231" s="10"/>
      <c r="ATO231" s="10"/>
      <c r="ATP231" s="10"/>
      <c r="ATQ231" s="10"/>
      <c r="ATR231" s="10"/>
      <c r="ATS231" s="10"/>
      <c r="ATT231" s="10"/>
      <c r="ATU231" s="10"/>
      <c r="ATV231" s="10"/>
      <c r="ATW231" s="10"/>
      <c r="ATX231" s="10"/>
      <c r="ATY231" s="10"/>
      <c r="ATZ231" s="10"/>
      <c r="AUA231" s="10"/>
      <c r="AUB231" s="10"/>
      <c r="AUC231" s="10"/>
      <c r="AUD231" s="10"/>
      <c r="AUE231" s="10"/>
      <c r="AUF231" s="10"/>
      <c r="AUG231" s="10"/>
      <c r="AUH231" s="10"/>
      <c r="AUI231" s="10"/>
      <c r="AUJ231" s="10"/>
      <c r="AUK231" s="10"/>
      <c r="AUL231" s="10"/>
      <c r="AUM231" s="10"/>
      <c r="AUN231" s="10"/>
      <c r="AUO231" s="10"/>
      <c r="AUP231" s="10"/>
      <c r="AUQ231" s="10"/>
      <c r="AUR231" s="10"/>
      <c r="AUS231" s="10"/>
      <c r="AUT231" s="10"/>
      <c r="AUU231" s="10"/>
      <c r="AUV231" s="10"/>
      <c r="AUW231" s="10"/>
      <c r="AUX231" s="10"/>
      <c r="AUY231" s="10"/>
      <c r="AUZ231" s="10"/>
      <c r="AVA231" s="10"/>
      <c r="AVB231" s="10"/>
      <c r="AVC231" s="10"/>
      <c r="AVD231" s="10"/>
      <c r="AVE231" s="10"/>
      <c r="AVF231" s="10"/>
      <c r="AVG231" s="10"/>
      <c r="AVH231" s="10"/>
      <c r="AVI231" s="10"/>
      <c r="AVJ231" s="10"/>
      <c r="AVK231" s="10"/>
      <c r="AVL231" s="10"/>
      <c r="AVM231" s="10"/>
      <c r="AVN231" s="10"/>
      <c r="AVO231" s="10"/>
      <c r="AVP231" s="10"/>
      <c r="AVQ231" s="10"/>
      <c r="AVR231" s="10"/>
      <c r="AVS231" s="10"/>
      <c r="AVT231" s="10"/>
      <c r="AVU231" s="10"/>
      <c r="AVV231" s="10"/>
      <c r="AVW231" s="10"/>
      <c r="AVX231" s="10"/>
      <c r="AVY231" s="10"/>
      <c r="AVZ231" s="10"/>
      <c r="AWA231" s="10"/>
      <c r="AWB231" s="10"/>
      <c r="AWC231" s="10"/>
      <c r="AWD231" s="10"/>
      <c r="AWE231" s="10"/>
      <c r="AWF231" s="10"/>
      <c r="AWG231" s="10"/>
      <c r="AWH231" s="10"/>
      <c r="AWI231" s="10"/>
      <c r="AWJ231" s="10"/>
      <c r="AWK231" s="10"/>
      <c r="AWL231" s="10"/>
      <c r="AWM231" s="10"/>
      <c r="AWN231" s="10"/>
      <c r="AWO231" s="10"/>
      <c r="AWP231" s="10"/>
      <c r="AWQ231" s="10"/>
      <c r="AWR231" s="10"/>
      <c r="AWS231" s="10"/>
      <c r="AWT231" s="10"/>
      <c r="AWU231" s="10"/>
      <c r="AWV231" s="10"/>
      <c r="AWW231" s="10"/>
      <c r="AWX231" s="10"/>
      <c r="AWY231" s="10"/>
      <c r="AWZ231" s="10"/>
      <c r="AXA231" s="10"/>
      <c r="AXB231" s="10"/>
      <c r="AXC231" s="10"/>
      <c r="AXD231" s="10"/>
      <c r="AXE231" s="10"/>
      <c r="AXF231" s="10"/>
      <c r="AXG231" s="10"/>
      <c r="AXH231" s="10"/>
      <c r="AXI231" s="10"/>
      <c r="AXJ231" s="10"/>
      <c r="AXK231" s="10"/>
      <c r="AXL231" s="10"/>
      <c r="AXM231" s="10"/>
      <c r="AXN231" s="10"/>
      <c r="AXO231" s="10"/>
      <c r="AXP231" s="10"/>
      <c r="AXQ231" s="10"/>
      <c r="AXR231" s="10"/>
      <c r="AXS231" s="10"/>
      <c r="AXT231" s="10"/>
      <c r="AXU231" s="10"/>
      <c r="AXV231" s="10"/>
      <c r="AXW231" s="10"/>
      <c r="AXX231" s="10"/>
      <c r="AXY231" s="10"/>
      <c r="AXZ231" s="10"/>
      <c r="AYA231" s="10"/>
      <c r="AYB231" s="10"/>
      <c r="AYC231" s="10"/>
      <c r="AYD231" s="10"/>
      <c r="AYE231" s="10"/>
      <c r="AYF231" s="10"/>
      <c r="AYG231" s="10"/>
      <c r="AYH231" s="10"/>
      <c r="AYI231" s="10"/>
      <c r="AYJ231" s="10"/>
      <c r="AYK231" s="10"/>
      <c r="AYL231" s="10"/>
      <c r="AYM231" s="10"/>
      <c r="AYN231" s="10"/>
      <c r="AYO231" s="10"/>
      <c r="AYP231" s="10"/>
      <c r="AYQ231" s="10"/>
      <c r="AYR231" s="10"/>
      <c r="AYS231" s="10"/>
      <c r="AYT231" s="10"/>
      <c r="AYU231" s="10"/>
      <c r="AYV231" s="10"/>
      <c r="AYW231" s="10"/>
      <c r="AYX231" s="10"/>
      <c r="AYY231" s="10"/>
      <c r="AYZ231" s="10"/>
      <c r="AZA231" s="10"/>
      <c r="AZB231" s="10"/>
      <c r="AZC231" s="10"/>
      <c r="AZD231" s="10"/>
      <c r="AZE231" s="10"/>
      <c r="AZF231" s="10"/>
      <c r="AZG231" s="10"/>
      <c r="AZH231" s="10"/>
      <c r="AZI231" s="10"/>
      <c r="AZJ231" s="10"/>
      <c r="AZK231" s="10"/>
      <c r="AZL231" s="10"/>
      <c r="AZM231" s="10"/>
      <c r="AZN231" s="10"/>
      <c r="AZO231" s="10"/>
      <c r="AZP231" s="10"/>
      <c r="AZQ231" s="10"/>
      <c r="AZR231" s="10"/>
      <c r="AZS231" s="10"/>
      <c r="AZT231" s="10"/>
      <c r="AZU231" s="10"/>
      <c r="AZV231" s="10"/>
      <c r="AZW231" s="10"/>
      <c r="AZX231" s="10"/>
      <c r="AZY231" s="10"/>
      <c r="AZZ231" s="10"/>
      <c r="BAA231" s="10"/>
      <c r="BAB231" s="10"/>
      <c r="BAC231" s="10"/>
      <c r="BAD231" s="10"/>
      <c r="BAE231" s="10"/>
      <c r="BAF231" s="10"/>
      <c r="BAG231" s="10"/>
      <c r="BAH231" s="10"/>
      <c r="BAI231" s="10"/>
      <c r="BAJ231" s="10"/>
      <c r="BAK231" s="10"/>
      <c r="BAL231" s="10"/>
      <c r="BAM231" s="10"/>
      <c r="BAN231" s="10"/>
      <c r="BAO231" s="10"/>
      <c r="BAP231" s="10"/>
      <c r="BAQ231" s="10"/>
      <c r="BAR231" s="10"/>
      <c r="BAS231" s="10"/>
      <c r="BAT231" s="10"/>
      <c r="BAU231" s="10"/>
      <c r="BAV231" s="10"/>
      <c r="BAW231" s="10"/>
      <c r="BAX231" s="10"/>
      <c r="BAY231" s="10"/>
      <c r="BAZ231" s="10"/>
      <c r="BBA231" s="10"/>
      <c r="BBB231" s="10"/>
      <c r="BBC231" s="10"/>
      <c r="BBD231" s="10"/>
      <c r="BBE231" s="10"/>
      <c r="BBF231" s="10"/>
      <c r="BBG231" s="10"/>
      <c r="BBH231" s="10"/>
      <c r="BBI231" s="10"/>
      <c r="BBJ231" s="10"/>
      <c r="BBK231" s="10"/>
      <c r="BBL231" s="10"/>
      <c r="BBM231" s="10"/>
      <c r="BBN231" s="10"/>
      <c r="BBO231" s="10"/>
      <c r="BBP231" s="10"/>
      <c r="BBQ231" s="10"/>
      <c r="BBR231" s="10"/>
      <c r="BBS231" s="10"/>
      <c r="BBT231" s="10"/>
      <c r="BBU231" s="10"/>
      <c r="BBV231" s="10"/>
      <c r="BBW231" s="10"/>
      <c r="BBX231" s="10"/>
      <c r="BBY231" s="10"/>
      <c r="BBZ231" s="10"/>
      <c r="BCA231" s="10"/>
      <c r="BCB231" s="10"/>
      <c r="BCC231" s="10"/>
      <c r="BCD231" s="10"/>
      <c r="BCE231" s="10"/>
      <c r="BCF231" s="10"/>
      <c r="BCG231" s="10"/>
      <c r="BCH231" s="10"/>
      <c r="BCI231" s="10"/>
      <c r="BCJ231" s="10"/>
      <c r="BCK231" s="10"/>
      <c r="BCL231" s="10"/>
      <c r="BCM231" s="10"/>
      <c r="BCN231" s="10"/>
      <c r="BCO231" s="10"/>
      <c r="BCP231" s="10"/>
      <c r="BCQ231" s="10"/>
      <c r="BCR231" s="10"/>
      <c r="BCS231" s="10"/>
      <c r="BCT231" s="10"/>
      <c r="BCU231" s="10"/>
      <c r="BCV231" s="10"/>
      <c r="BCW231" s="10"/>
      <c r="BCX231" s="10"/>
      <c r="BCY231" s="10"/>
      <c r="BCZ231" s="10"/>
      <c r="BDA231" s="10"/>
      <c r="BDB231" s="10"/>
      <c r="BDC231" s="10"/>
      <c r="BDD231" s="10"/>
      <c r="BDE231" s="10"/>
      <c r="BDF231" s="10"/>
      <c r="BDG231" s="10"/>
      <c r="BDH231" s="10"/>
      <c r="BDI231" s="10"/>
      <c r="BDJ231" s="10"/>
      <c r="BDK231" s="10"/>
      <c r="BDL231" s="10"/>
      <c r="BDM231" s="10"/>
      <c r="BDN231" s="10"/>
      <c r="BDO231" s="10"/>
      <c r="BDP231" s="10"/>
      <c r="BDQ231" s="10"/>
      <c r="BDR231" s="10"/>
      <c r="BDS231" s="10"/>
      <c r="BDT231" s="10"/>
      <c r="BDU231" s="10"/>
      <c r="BDV231" s="10"/>
      <c r="BDW231" s="10"/>
      <c r="BDX231" s="10"/>
      <c r="BDY231" s="10"/>
      <c r="BDZ231" s="10"/>
      <c r="BEA231" s="10"/>
      <c r="BEB231" s="10"/>
      <c r="BEC231" s="10"/>
      <c r="BED231" s="10"/>
      <c r="BEE231" s="10"/>
      <c r="BEF231" s="10"/>
      <c r="BEG231" s="10"/>
      <c r="BEH231" s="10"/>
      <c r="BEI231" s="10"/>
      <c r="BEJ231" s="10"/>
      <c r="BEK231" s="10"/>
      <c r="BEL231" s="10"/>
      <c r="BEM231" s="10"/>
      <c r="BEN231" s="10"/>
      <c r="BEO231" s="10"/>
      <c r="BEP231" s="10"/>
      <c r="BEQ231" s="10"/>
      <c r="BER231" s="10"/>
      <c r="BES231" s="10"/>
      <c r="BET231" s="10"/>
      <c r="BEU231" s="10"/>
      <c r="BEV231" s="10"/>
      <c r="BEW231" s="10"/>
      <c r="BEX231" s="10"/>
      <c r="BEY231" s="10"/>
      <c r="BEZ231" s="10"/>
      <c r="BFA231" s="10"/>
      <c r="BFB231" s="10"/>
      <c r="BFC231" s="10"/>
      <c r="BFD231" s="10"/>
      <c r="BFE231" s="10"/>
      <c r="BFF231" s="10"/>
      <c r="BFG231" s="10"/>
      <c r="BFH231" s="10"/>
      <c r="BFI231" s="10"/>
      <c r="BFJ231" s="10"/>
      <c r="BFK231" s="10"/>
      <c r="BFL231" s="10"/>
      <c r="BFM231" s="10"/>
      <c r="BFN231" s="10"/>
      <c r="BFO231" s="10"/>
      <c r="BFP231" s="10"/>
      <c r="BFQ231" s="10"/>
      <c r="BFR231" s="10"/>
      <c r="BFS231" s="10"/>
      <c r="BFT231" s="10"/>
      <c r="BFU231" s="10"/>
      <c r="BFV231" s="10"/>
      <c r="BFW231" s="10"/>
      <c r="BFX231" s="10"/>
      <c r="BFY231" s="10"/>
      <c r="BFZ231" s="10"/>
      <c r="BGA231" s="10"/>
      <c r="BGB231" s="10"/>
      <c r="BGC231" s="10"/>
      <c r="BGD231" s="10"/>
      <c r="BGE231" s="10"/>
      <c r="BGF231" s="10"/>
      <c r="BGG231" s="10"/>
      <c r="BGH231" s="10"/>
      <c r="BGI231" s="10"/>
      <c r="BGJ231" s="10"/>
      <c r="BGK231" s="10"/>
      <c r="BGL231" s="10"/>
      <c r="BGM231" s="10"/>
      <c r="BGN231" s="10"/>
      <c r="BGO231" s="10"/>
      <c r="BGP231" s="10"/>
      <c r="BGQ231" s="10"/>
      <c r="BGR231" s="10"/>
      <c r="BGS231" s="10"/>
      <c r="BGT231" s="10"/>
      <c r="BGU231" s="10"/>
      <c r="BGV231" s="10"/>
      <c r="BGW231" s="10"/>
      <c r="BGX231" s="10"/>
      <c r="BGY231" s="10"/>
      <c r="BGZ231" s="10"/>
      <c r="BHA231" s="10"/>
      <c r="BHB231" s="10"/>
      <c r="BHC231" s="10"/>
      <c r="BHD231" s="10"/>
      <c r="BHE231" s="10"/>
      <c r="BHF231" s="10"/>
      <c r="BHG231" s="10"/>
      <c r="BHH231" s="10"/>
      <c r="BHI231" s="10"/>
      <c r="BHJ231" s="10"/>
      <c r="BHK231" s="10"/>
      <c r="BHL231" s="10"/>
      <c r="BHM231" s="10"/>
      <c r="BHN231" s="10"/>
      <c r="BHO231" s="10"/>
      <c r="BHP231" s="10"/>
      <c r="BHQ231" s="10"/>
      <c r="BHR231" s="10"/>
      <c r="BHS231" s="10"/>
      <c r="BHT231" s="10"/>
      <c r="BHU231" s="10"/>
      <c r="BHV231" s="10"/>
      <c r="BHW231" s="10"/>
      <c r="BHX231" s="10"/>
      <c r="BHY231" s="10"/>
      <c r="BHZ231" s="10"/>
      <c r="BIA231" s="10"/>
      <c r="BIB231" s="10"/>
      <c r="BIC231" s="10"/>
    </row>
    <row r="232" spans="1:1589" s="11" customFormat="1" ht="38.25" customHeight="1">
      <c r="A232" s="70" t="s">
        <v>43</v>
      </c>
      <c r="B232" s="50"/>
      <c r="C232" s="316" t="s">
        <v>143</v>
      </c>
      <c r="D232" s="313" t="s">
        <v>10</v>
      </c>
      <c r="E232" s="87">
        <v>41640</v>
      </c>
      <c r="F232" s="87">
        <v>42004</v>
      </c>
      <c r="G232" s="93" t="s">
        <v>6</v>
      </c>
      <c r="H232" s="104"/>
      <c r="I232" s="104">
        <v>432400</v>
      </c>
      <c r="J232" s="104">
        <v>143000</v>
      </c>
      <c r="K232" s="104"/>
      <c r="L232" s="104"/>
      <c r="M232" s="104">
        <v>432400</v>
      </c>
      <c r="N232" s="104">
        <v>142999</v>
      </c>
      <c r="O232" s="104"/>
      <c r="P232" s="104"/>
      <c r="Q232" s="104">
        <v>432400</v>
      </c>
      <c r="R232" s="104">
        <v>142999</v>
      </c>
      <c r="S232" s="104"/>
      <c r="T232" s="82">
        <f>I232-M232</f>
        <v>0</v>
      </c>
      <c r="U232" s="82">
        <f>J232-N232</f>
        <v>1</v>
      </c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  <c r="FJ232" s="24"/>
      <c r="FK232" s="24"/>
      <c r="FL232" s="24"/>
      <c r="FM232" s="24"/>
      <c r="FN232" s="24"/>
      <c r="FO232" s="24"/>
      <c r="FP232" s="24"/>
      <c r="FQ232" s="24"/>
      <c r="FR232" s="24"/>
      <c r="FS232" s="24"/>
      <c r="FT232" s="24"/>
      <c r="FU232" s="24"/>
      <c r="FV232" s="24"/>
      <c r="FW232" s="24"/>
      <c r="FX232" s="24"/>
      <c r="FY232" s="24"/>
      <c r="FZ232" s="24"/>
      <c r="GA232" s="24"/>
      <c r="GB232" s="24"/>
      <c r="GC232" s="24"/>
      <c r="GD232" s="24"/>
      <c r="GE232" s="24"/>
      <c r="GF232" s="24"/>
      <c r="GG232" s="24"/>
      <c r="GH232" s="24"/>
      <c r="GI232" s="24"/>
      <c r="GJ232" s="24"/>
      <c r="GK232" s="24"/>
      <c r="GL232" s="24"/>
      <c r="GM232" s="24"/>
      <c r="GN232" s="24"/>
      <c r="GO232" s="24"/>
      <c r="GP232" s="24"/>
      <c r="GQ232" s="24"/>
      <c r="GR232" s="24"/>
      <c r="GS232" s="24"/>
      <c r="GT232" s="24"/>
      <c r="GU232" s="24"/>
      <c r="GV232" s="24"/>
      <c r="GW232" s="24"/>
      <c r="GX232" s="24"/>
      <c r="GY232" s="24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  <c r="IW232" s="10"/>
      <c r="IX232" s="10"/>
      <c r="IY232" s="10"/>
      <c r="IZ232" s="10"/>
      <c r="JA232" s="10"/>
      <c r="JB232" s="10"/>
      <c r="JC232" s="10"/>
      <c r="JD232" s="10"/>
      <c r="JE232" s="10"/>
      <c r="JF232" s="10"/>
      <c r="JG232" s="10"/>
      <c r="JH232" s="10"/>
      <c r="JI232" s="10"/>
      <c r="JJ232" s="10"/>
      <c r="JK232" s="10"/>
      <c r="JL232" s="10"/>
      <c r="JM232" s="10"/>
      <c r="JN232" s="10"/>
      <c r="JO232" s="10"/>
      <c r="JP232" s="10"/>
      <c r="JQ232" s="10"/>
      <c r="JR232" s="10"/>
      <c r="JS232" s="10"/>
      <c r="JT232" s="10"/>
      <c r="JU232" s="10"/>
      <c r="JV232" s="10"/>
      <c r="JW232" s="10"/>
      <c r="JX232" s="10"/>
      <c r="JY232" s="10"/>
      <c r="JZ232" s="10"/>
      <c r="KA232" s="10"/>
      <c r="KB232" s="10"/>
      <c r="KC232" s="10"/>
      <c r="KD232" s="10"/>
      <c r="KE232" s="10"/>
      <c r="KF232" s="10"/>
      <c r="KG232" s="10"/>
      <c r="KH232" s="10"/>
      <c r="KI232" s="10"/>
      <c r="KJ232" s="10"/>
      <c r="KK232" s="10"/>
      <c r="KL232" s="10"/>
      <c r="KM232" s="10"/>
      <c r="KN232" s="10"/>
      <c r="KO232" s="10"/>
      <c r="KP232" s="10"/>
      <c r="KQ232" s="10"/>
      <c r="KR232" s="10"/>
      <c r="KS232" s="10"/>
      <c r="KT232" s="10"/>
      <c r="KU232" s="10"/>
      <c r="KV232" s="10"/>
      <c r="KW232" s="10"/>
      <c r="KX232" s="10"/>
      <c r="KY232" s="10"/>
      <c r="KZ232" s="10"/>
      <c r="LA232" s="10"/>
      <c r="LB232" s="10"/>
      <c r="LC232" s="10"/>
      <c r="LD232" s="10"/>
      <c r="LE232" s="10"/>
      <c r="LF232" s="10"/>
      <c r="LG232" s="10"/>
      <c r="LH232" s="10"/>
      <c r="LI232" s="10"/>
      <c r="LJ232" s="10"/>
      <c r="LK232" s="10"/>
      <c r="LL232" s="10"/>
      <c r="LM232" s="10"/>
      <c r="LN232" s="10"/>
      <c r="LO232" s="10"/>
      <c r="LP232" s="10"/>
      <c r="LQ232" s="10"/>
      <c r="LR232" s="10"/>
      <c r="LS232" s="10"/>
      <c r="LT232" s="10"/>
      <c r="LU232" s="10"/>
      <c r="LV232" s="10"/>
      <c r="LW232" s="10"/>
      <c r="LX232" s="10"/>
      <c r="LY232" s="10"/>
      <c r="LZ232" s="10"/>
      <c r="MA232" s="10"/>
      <c r="MB232" s="10"/>
      <c r="MC232" s="10"/>
      <c r="MD232" s="10"/>
      <c r="ME232" s="10"/>
      <c r="MF232" s="10"/>
      <c r="MG232" s="10"/>
      <c r="MH232" s="10"/>
      <c r="MI232" s="10"/>
      <c r="MJ232" s="10"/>
      <c r="MK232" s="10"/>
      <c r="ML232" s="10"/>
      <c r="MM232" s="10"/>
      <c r="MN232" s="10"/>
      <c r="MO232" s="10"/>
      <c r="MP232" s="10"/>
      <c r="MQ232" s="10"/>
      <c r="MR232" s="10"/>
      <c r="MS232" s="10"/>
      <c r="MT232" s="10"/>
      <c r="MU232" s="10"/>
      <c r="MV232" s="10"/>
      <c r="MW232" s="10"/>
      <c r="MX232" s="10"/>
      <c r="MY232" s="10"/>
      <c r="MZ232" s="10"/>
      <c r="NA232" s="10"/>
      <c r="NB232" s="10"/>
      <c r="NC232" s="10"/>
      <c r="ND232" s="10"/>
      <c r="NE232" s="10"/>
      <c r="NF232" s="10"/>
      <c r="NG232" s="10"/>
      <c r="NH232" s="10"/>
      <c r="NI232" s="10"/>
      <c r="NJ232" s="10"/>
      <c r="NK232" s="10"/>
      <c r="NL232" s="10"/>
      <c r="NM232" s="10"/>
      <c r="NN232" s="10"/>
      <c r="NO232" s="10"/>
      <c r="NP232" s="10"/>
      <c r="NQ232" s="10"/>
      <c r="NR232" s="10"/>
      <c r="NS232" s="10"/>
      <c r="NT232" s="10"/>
      <c r="NU232" s="10"/>
      <c r="NV232" s="10"/>
      <c r="NW232" s="10"/>
      <c r="NX232" s="10"/>
      <c r="NY232" s="10"/>
      <c r="NZ232" s="10"/>
      <c r="OA232" s="10"/>
      <c r="OB232" s="10"/>
      <c r="OC232" s="10"/>
      <c r="OD232" s="10"/>
      <c r="OE232" s="10"/>
      <c r="OF232" s="10"/>
      <c r="OG232" s="10"/>
      <c r="OH232" s="10"/>
      <c r="OI232" s="10"/>
      <c r="OJ232" s="10"/>
      <c r="OK232" s="10"/>
      <c r="OL232" s="10"/>
      <c r="OM232" s="10"/>
      <c r="ON232" s="10"/>
      <c r="OO232" s="10"/>
      <c r="OP232" s="10"/>
      <c r="OQ232" s="10"/>
      <c r="OR232" s="10"/>
      <c r="OS232" s="10"/>
      <c r="OT232" s="10"/>
      <c r="OU232" s="10"/>
      <c r="OV232" s="10"/>
      <c r="OW232" s="10"/>
      <c r="OX232" s="10"/>
      <c r="OY232" s="10"/>
      <c r="OZ232" s="10"/>
      <c r="PA232" s="10"/>
      <c r="PB232" s="10"/>
      <c r="PC232" s="10"/>
      <c r="PD232" s="10"/>
      <c r="PE232" s="10"/>
      <c r="PF232" s="10"/>
      <c r="PG232" s="10"/>
      <c r="PH232" s="10"/>
      <c r="PI232" s="10"/>
      <c r="PJ232" s="10"/>
      <c r="PK232" s="10"/>
      <c r="PL232" s="10"/>
      <c r="PM232" s="10"/>
      <c r="PN232" s="10"/>
      <c r="PO232" s="10"/>
      <c r="PP232" s="10"/>
      <c r="PQ232" s="10"/>
      <c r="PR232" s="10"/>
      <c r="PS232" s="10"/>
      <c r="PT232" s="10"/>
      <c r="PU232" s="10"/>
      <c r="PV232" s="10"/>
      <c r="PW232" s="10"/>
      <c r="PX232" s="10"/>
      <c r="PY232" s="10"/>
      <c r="PZ232" s="10"/>
      <c r="QA232" s="10"/>
      <c r="QB232" s="10"/>
      <c r="QC232" s="10"/>
      <c r="QD232" s="10"/>
      <c r="QE232" s="10"/>
      <c r="QF232" s="10"/>
      <c r="QG232" s="10"/>
      <c r="QH232" s="10"/>
      <c r="QI232" s="10"/>
      <c r="QJ232" s="10"/>
      <c r="QK232" s="10"/>
      <c r="QL232" s="10"/>
      <c r="QM232" s="10"/>
      <c r="QN232" s="10"/>
      <c r="QO232" s="10"/>
      <c r="QP232" s="10"/>
      <c r="QQ232" s="10"/>
      <c r="QR232" s="10"/>
      <c r="QS232" s="10"/>
      <c r="QT232" s="10"/>
      <c r="QU232" s="10"/>
      <c r="QV232" s="10"/>
      <c r="QW232" s="10"/>
      <c r="QX232" s="10"/>
      <c r="QY232" s="10"/>
      <c r="QZ232" s="10"/>
      <c r="RA232" s="10"/>
      <c r="RB232" s="10"/>
      <c r="RC232" s="10"/>
      <c r="RD232" s="10"/>
      <c r="RE232" s="10"/>
      <c r="RF232" s="10"/>
      <c r="RG232" s="10"/>
      <c r="RH232" s="10"/>
      <c r="RI232" s="10"/>
      <c r="RJ232" s="10"/>
      <c r="RK232" s="10"/>
      <c r="RL232" s="10"/>
      <c r="RM232" s="10"/>
      <c r="RN232" s="10"/>
      <c r="RO232" s="10"/>
      <c r="RP232" s="10"/>
      <c r="RQ232" s="10"/>
      <c r="RR232" s="10"/>
      <c r="RS232" s="10"/>
      <c r="RT232" s="10"/>
      <c r="RU232" s="10"/>
      <c r="RV232" s="10"/>
      <c r="RW232" s="10"/>
      <c r="RX232" s="10"/>
      <c r="RY232" s="10"/>
      <c r="RZ232" s="10"/>
      <c r="SA232" s="10"/>
      <c r="SB232" s="10"/>
      <c r="SC232" s="10"/>
      <c r="SD232" s="10"/>
      <c r="SE232" s="10"/>
      <c r="SF232" s="10"/>
      <c r="SG232" s="10"/>
      <c r="SH232" s="10"/>
      <c r="SI232" s="10"/>
      <c r="SJ232" s="10"/>
      <c r="SK232" s="10"/>
      <c r="SL232" s="10"/>
      <c r="SM232" s="10"/>
      <c r="SN232" s="10"/>
      <c r="SO232" s="10"/>
      <c r="SP232" s="10"/>
      <c r="SQ232" s="10"/>
      <c r="SR232" s="10"/>
      <c r="SS232" s="10"/>
      <c r="ST232" s="10"/>
      <c r="SU232" s="10"/>
      <c r="SV232" s="10"/>
      <c r="SW232" s="10"/>
      <c r="SX232" s="10"/>
      <c r="SY232" s="10"/>
      <c r="SZ232" s="10"/>
      <c r="TA232" s="10"/>
      <c r="TB232" s="10"/>
      <c r="TC232" s="10"/>
      <c r="TD232" s="10"/>
      <c r="TE232" s="10"/>
      <c r="TF232" s="10"/>
      <c r="TG232" s="10"/>
      <c r="TH232" s="10"/>
      <c r="TI232" s="10"/>
      <c r="TJ232" s="10"/>
      <c r="TK232" s="10"/>
      <c r="TL232" s="10"/>
      <c r="TM232" s="10"/>
      <c r="TN232" s="10"/>
      <c r="TO232" s="10"/>
      <c r="TP232" s="10"/>
      <c r="TQ232" s="10"/>
      <c r="TR232" s="10"/>
      <c r="TS232" s="10"/>
      <c r="TT232" s="10"/>
      <c r="TU232" s="10"/>
      <c r="TV232" s="10"/>
      <c r="TW232" s="10"/>
      <c r="TX232" s="10"/>
      <c r="TY232" s="10"/>
      <c r="TZ232" s="10"/>
      <c r="UA232" s="10"/>
      <c r="UB232" s="10"/>
      <c r="UC232" s="10"/>
      <c r="UD232" s="10"/>
      <c r="UE232" s="10"/>
      <c r="UF232" s="10"/>
      <c r="UG232" s="10"/>
      <c r="UH232" s="10"/>
      <c r="UI232" s="10"/>
      <c r="UJ232" s="10"/>
      <c r="UK232" s="10"/>
      <c r="UL232" s="10"/>
      <c r="UM232" s="10"/>
      <c r="UN232" s="10"/>
      <c r="UO232" s="10"/>
      <c r="UP232" s="10"/>
      <c r="UQ232" s="10"/>
      <c r="UR232" s="10"/>
      <c r="US232" s="10"/>
      <c r="UT232" s="10"/>
      <c r="UU232" s="10"/>
      <c r="UV232" s="10"/>
      <c r="UW232" s="10"/>
      <c r="UX232" s="10"/>
      <c r="UY232" s="10"/>
      <c r="UZ232" s="10"/>
      <c r="VA232" s="10"/>
      <c r="VB232" s="10"/>
      <c r="VC232" s="10"/>
      <c r="VD232" s="10"/>
      <c r="VE232" s="10"/>
      <c r="VF232" s="10"/>
      <c r="VG232" s="10"/>
      <c r="VH232" s="10"/>
      <c r="VI232" s="10"/>
      <c r="VJ232" s="10"/>
      <c r="VK232" s="10"/>
      <c r="VL232" s="10"/>
      <c r="VM232" s="10"/>
      <c r="VN232" s="10"/>
      <c r="VO232" s="10"/>
      <c r="VP232" s="10"/>
      <c r="VQ232" s="10"/>
      <c r="VR232" s="10"/>
      <c r="VS232" s="10"/>
      <c r="VT232" s="10"/>
      <c r="VU232" s="10"/>
      <c r="VV232" s="10"/>
      <c r="VW232" s="10"/>
      <c r="VX232" s="10"/>
      <c r="VY232" s="10"/>
      <c r="VZ232" s="10"/>
      <c r="WA232" s="10"/>
      <c r="WB232" s="10"/>
      <c r="WC232" s="10"/>
      <c r="WD232" s="10"/>
      <c r="WE232" s="10"/>
      <c r="WF232" s="10"/>
      <c r="WG232" s="10"/>
      <c r="WH232" s="10"/>
      <c r="WI232" s="10"/>
      <c r="WJ232" s="10"/>
      <c r="WK232" s="10"/>
      <c r="WL232" s="10"/>
      <c r="WM232" s="10"/>
      <c r="WN232" s="10"/>
      <c r="WO232" s="10"/>
      <c r="WP232" s="10"/>
      <c r="WQ232" s="10"/>
      <c r="WR232" s="10"/>
      <c r="WS232" s="10"/>
      <c r="WT232" s="10"/>
      <c r="WU232" s="10"/>
      <c r="WV232" s="10"/>
      <c r="WW232" s="10"/>
      <c r="WX232" s="10"/>
      <c r="WY232" s="10"/>
      <c r="WZ232" s="10"/>
      <c r="XA232" s="10"/>
      <c r="XB232" s="10"/>
      <c r="XC232" s="10"/>
      <c r="XD232" s="10"/>
      <c r="XE232" s="10"/>
      <c r="XF232" s="10"/>
      <c r="XG232" s="10"/>
      <c r="XH232" s="10"/>
      <c r="XI232" s="10"/>
      <c r="XJ232" s="10"/>
      <c r="XK232" s="10"/>
      <c r="XL232" s="10"/>
      <c r="XM232" s="10"/>
      <c r="XN232" s="10"/>
      <c r="XO232" s="10"/>
      <c r="XP232" s="10"/>
      <c r="XQ232" s="10"/>
      <c r="XR232" s="10"/>
      <c r="XS232" s="10"/>
      <c r="XT232" s="10"/>
      <c r="XU232" s="10"/>
      <c r="XV232" s="10"/>
      <c r="XW232" s="10"/>
      <c r="XX232" s="10"/>
      <c r="XY232" s="10"/>
      <c r="XZ232" s="10"/>
      <c r="YA232" s="10"/>
      <c r="YB232" s="10"/>
      <c r="YC232" s="10"/>
      <c r="YD232" s="10"/>
      <c r="YE232" s="10"/>
      <c r="YF232" s="10"/>
      <c r="YG232" s="10"/>
      <c r="YH232" s="10"/>
      <c r="YI232" s="10"/>
      <c r="YJ232" s="10"/>
      <c r="YK232" s="10"/>
      <c r="YL232" s="10"/>
      <c r="YM232" s="10"/>
      <c r="YN232" s="10"/>
      <c r="YO232" s="10"/>
      <c r="YP232" s="10"/>
      <c r="YQ232" s="10"/>
      <c r="YR232" s="10"/>
      <c r="YS232" s="10"/>
      <c r="YT232" s="10"/>
      <c r="YU232" s="10"/>
      <c r="YV232" s="10"/>
      <c r="YW232" s="10"/>
      <c r="YX232" s="10"/>
      <c r="YY232" s="10"/>
      <c r="YZ232" s="10"/>
      <c r="ZA232" s="10"/>
      <c r="ZB232" s="10"/>
      <c r="ZC232" s="10"/>
      <c r="ZD232" s="10"/>
      <c r="ZE232" s="10"/>
      <c r="ZF232" s="10"/>
      <c r="ZG232" s="10"/>
      <c r="ZH232" s="10"/>
      <c r="ZI232" s="10"/>
      <c r="ZJ232" s="10"/>
      <c r="ZK232" s="10"/>
      <c r="ZL232" s="10"/>
      <c r="ZM232" s="10"/>
      <c r="ZN232" s="10"/>
      <c r="ZO232" s="10"/>
      <c r="ZP232" s="10"/>
      <c r="ZQ232" s="10"/>
      <c r="ZR232" s="10"/>
      <c r="ZS232" s="10"/>
      <c r="ZT232" s="10"/>
      <c r="ZU232" s="10"/>
      <c r="ZV232" s="10"/>
      <c r="ZW232" s="10"/>
      <c r="ZX232" s="10"/>
      <c r="ZY232" s="10"/>
      <c r="ZZ232" s="10"/>
      <c r="AAA232" s="10"/>
      <c r="AAB232" s="10"/>
      <c r="AAC232" s="10"/>
      <c r="AAD232" s="10"/>
      <c r="AAE232" s="10"/>
      <c r="AAF232" s="10"/>
      <c r="AAG232" s="10"/>
      <c r="AAH232" s="10"/>
      <c r="AAI232" s="10"/>
      <c r="AAJ232" s="10"/>
      <c r="AAK232" s="10"/>
      <c r="AAL232" s="10"/>
      <c r="AAM232" s="10"/>
      <c r="AAN232" s="10"/>
      <c r="AAO232" s="10"/>
      <c r="AAP232" s="10"/>
      <c r="AAQ232" s="10"/>
      <c r="AAR232" s="10"/>
      <c r="AAS232" s="10"/>
      <c r="AAT232" s="10"/>
      <c r="AAU232" s="10"/>
      <c r="AAV232" s="10"/>
      <c r="AAW232" s="10"/>
      <c r="AAX232" s="10"/>
      <c r="AAY232" s="10"/>
      <c r="AAZ232" s="10"/>
      <c r="ABA232" s="10"/>
      <c r="ABB232" s="10"/>
      <c r="ABC232" s="10"/>
      <c r="ABD232" s="10"/>
      <c r="ABE232" s="10"/>
      <c r="ABF232" s="10"/>
      <c r="ABG232" s="10"/>
      <c r="ABH232" s="10"/>
      <c r="ABI232" s="10"/>
      <c r="ABJ232" s="10"/>
      <c r="ABK232" s="10"/>
      <c r="ABL232" s="10"/>
      <c r="ABM232" s="10"/>
      <c r="ABN232" s="10"/>
      <c r="ABO232" s="10"/>
      <c r="ABP232" s="10"/>
      <c r="ABQ232" s="10"/>
      <c r="ABR232" s="10"/>
      <c r="ABS232" s="10"/>
      <c r="ABT232" s="10"/>
      <c r="ABU232" s="10"/>
      <c r="ABV232" s="10"/>
      <c r="ABW232" s="10"/>
      <c r="ABX232" s="10"/>
      <c r="ABY232" s="10"/>
      <c r="ABZ232" s="10"/>
      <c r="ACA232" s="10"/>
      <c r="ACB232" s="10"/>
      <c r="ACC232" s="10"/>
      <c r="ACD232" s="10"/>
      <c r="ACE232" s="10"/>
      <c r="ACF232" s="10"/>
      <c r="ACG232" s="10"/>
      <c r="ACH232" s="10"/>
      <c r="ACI232" s="10"/>
      <c r="ACJ232" s="10"/>
      <c r="ACK232" s="10"/>
      <c r="ACL232" s="10"/>
      <c r="ACM232" s="10"/>
      <c r="ACN232" s="10"/>
      <c r="ACO232" s="10"/>
      <c r="ACP232" s="10"/>
      <c r="ACQ232" s="10"/>
      <c r="ACR232" s="10"/>
      <c r="ACS232" s="10"/>
      <c r="ACT232" s="10"/>
      <c r="ACU232" s="10"/>
      <c r="ACV232" s="10"/>
      <c r="ACW232" s="10"/>
      <c r="ACX232" s="10"/>
      <c r="ACY232" s="10"/>
      <c r="ACZ232" s="10"/>
      <c r="ADA232" s="10"/>
      <c r="ADB232" s="10"/>
      <c r="ADC232" s="10"/>
      <c r="ADD232" s="10"/>
      <c r="ADE232" s="10"/>
      <c r="ADF232" s="10"/>
      <c r="ADG232" s="10"/>
      <c r="ADH232" s="10"/>
      <c r="ADI232" s="10"/>
      <c r="ADJ232" s="10"/>
      <c r="ADK232" s="10"/>
      <c r="ADL232" s="10"/>
      <c r="ADM232" s="10"/>
      <c r="ADN232" s="10"/>
      <c r="ADO232" s="10"/>
      <c r="ADP232" s="10"/>
      <c r="ADQ232" s="10"/>
      <c r="ADR232" s="10"/>
      <c r="ADS232" s="10"/>
      <c r="ADT232" s="10"/>
      <c r="ADU232" s="10"/>
      <c r="ADV232" s="10"/>
      <c r="ADW232" s="10"/>
      <c r="ADX232" s="10"/>
      <c r="ADY232" s="10"/>
      <c r="ADZ232" s="10"/>
      <c r="AEA232" s="10"/>
      <c r="AEB232" s="10"/>
      <c r="AEC232" s="10"/>
      <c r="AED232" s="10"/>
      <c r="AEE232" s="10"/>
      <c r="AEF232" s="10"/>
      <c r="AEG232" s="10"/>
      <c r="AEH232" s="10"/>
      <c r="AEI232" s="10"/>
      <c r="AEJ232" s="10"/>
      <c r="AEK232" s="10"/>
      <c r="AEL232" s="10"/>
      <c r="AEM232" s="10"/>
      <c r="AEN232" s="10"/>
      <c r="AEO232" s="10"/>
      <c r="AEP232" s="10"/>
      <c r="AEQ232" s="10"/>
      <c r="AER232" s="10"/>
      <c r="AES232" s="10"/>
      <c r="AET232" s="10"/>
      <c r="AEU232" s="10"/>
      <c r="AEV232" s="10"/>
      <c r="AEW232" s="10"/>
      <c r="AEX232" s="10"/>
      <c r="AEY232" s="10"/>
      <c r="AEZ232" s="10"/>
      <c r="AFA232" s="10"/>
      <c r="AFB232" s="10"/>
      <c r="AFC232" s="10"/>
      <c r="AFD232" s="10"/>
      <c r="AFE232" s="10"/>
      <c r="AFF232" s="10"/>
      <c r="AFG232" s="10"/>
      <c r="AFH232" s="10"/>
      <c r="AFI232" s="10"/>
      <c r="AFJ232" s="10"/>
      <c r="AFK232" s="10"/>
      <c r="AFL232" s="10"/>
      <c r="AFM232" s="10"/>
      <c r="AFN232" s="10"/>
      <c r="AFO232" s="10"/>
      <c r="AFP232" s="10"/>
      <c r="AFQ232" s="10"/>
      <c r="AFR232" s="10"/>
      <c r="AFS232" s="10"/>
      <c r="AFT232" s="10"/>
      <c r="AFU232" s="10"/>
      <c r="AFV232" s="10"/>
      <c r="AFW232" s="10"/>
      <c r="AFX232" s="10"/>
      <c r="AFY232" s="10"/>
      <c r="AFZ232" s="10"/>
      <c r="AGA232" s="10"/>
      <c r="AGB232" s="10"/>
      <c r="AGC232" s="10"/>
      <c r="AGD232" s="10"/>
      <c r="AGE232" s="10"/>
      <c r="AGF232" s="10"/>
      <c r="AGG232" s="10"/>
      <c r="AGH232" s="10"/>
      <c r="AGI232" s="10"/>
      <c r="AGJ232" s="10"/>
      <c r="AGK232" s="10"/>
      <c r="AGL232" s="10"/>
      <c r="AGM232" s="10"/>
      <c r="AGN232" s="10"/>
      <c r="AGO232" s="10"/>
      <c r="AGP232" s="10"/>
      <c r="AGQ232" s="10"/>
      <c r="AGR232" s="10"/>
      <c r="AGS232" s="10"/>
      <c r="AGT232" s="10"/>
      <c r="AGU232" s="10"/>
      <c r="AGV232" s="10"/>
      <c r="AGW232" s="10"/>
      <c r="AGX232" s="10"/>
      <c r="AGY232" s="10"/>
      <c r="AGZ232" s="10"/>
      <c r="AHA232" s="10"/>
      <c r="AHB232" s="10"/>
      <c r="AHC232" s="10"/>
      <c r="AHD232" s="10"/>
      <c r="AHE232" s="10"/>
      <c r="AHF232" s="10"/>
      <c r="AHG232" s="10"/>
      <c r="AHH232" s="10"/>
      <c r="AHI232" s="10"/>
      <c r="AHJ232" s="10"/>
      <c r="AHK232" s="10"/>
      <c r="AHL232" s="10"/>
      <c r="AHM232" s="10"/>
      <c r="AHN232" s="10"/>
      <c r="AHO232" s="10"/>
      <c r="AHP232" s="10"/>
      <c r="AHQ232" s="10"/>
      <c r="AHR232" s="10"/>
      <c r="AHS232" s="10"/>
      <c r="AHT232" s="10"/>
      <c r="AHU232" s="10"/>
      <c r="AHV232" s="10"/>
      <c r="AHW232" s="10"/>
      <c r="AHX232" s="10"/>
      <c r="AHY232" s="10"/>
      <c r="AHZ232" s="10"/>
      <c r="AIA232" s="10"/>
      <c r="AIB232" s="10"/>
      <c r="AIC232" s="10"/>
      <c r="AID232" s="10"/>
      <c r="AIE232" s="10"/>
      <c r="AIF232" s="10"/>
      <c r="AIG232" s="10"/>
      <c r="AIH232" s="10"/>
      <c r="AII232" s="10"/>
      <c r="AIJ232" s="10"/>
      <c r="AIK232" s="10"/>
      <c r="AIL232" s="10"/>
      <c r="AIM232" s="10"/>
      <c r="AIN232" s="10"/>
      <c r="AIO232" s="10"/>
      <c r="AIP232" s="10"/>
      <c r="AIQ232" s="10"/>
      <c r="AIR232" s="10"/>
      <c r="AIS232" s="10"/>
      <c r="AIT232" s="10"/>
      <c r="AIU232" s="10"/>
      <c r="AIV232" s="10"/>
      <c r="AIW232" s="10"/>
      <c r="AIX232" s="10"/>
      <c r="AIY232" s="10"/>
      <c r="AIZ232" s="10"/>
      <c r="AJA232" s="10"/>
      <c r="AJB232" s="10"/>
      <c r="AJC232" s="10"/>
      <c r="AJD232" s="10"/>
      <c r="AJE232" s="10"/>
      <c r="AJF232" s="10"/>
      <c r="AJG232" s="10"/>
      <c r="AJH232" s="10"/>
      <c r="AJI232" s="10"/>
      <c r="AJJ232" s="10"/>
      <c r="AJK232" s="10"/>
      <c r="AJL232" s="10"/>
      <c r="AJM232" s="10"/>
      <c r="AJN232" s="10"/>
      <c r="AJO232" s="10"/>
      <c r="AJP232" s="10"/>
      <c r="AJQ232" s="10"/>
      <c r="AJR232" s="10"/>
      <c r="AJS232" s="10"/>
      <c r="AJT232" s="10"/>
      <c r="AJU232" s="10"/>
      <c r="AJV232" s="10"/>
      <c r="AJW232" s="10"/>
      <c r="AJX232" s="10"/>
      <c r="AJY232" s="10"/>
      <c r="AJZ232" s="10"/>
      <c r="AKA232" s="10"/>
      <c r="AKB232" s="10"/>
      <c r="AKC232" s="10"/>
      <c r="AKD232" s="10"/>
      <c r="AKE232" s="10"/>
      <c r="AKF232" s="10"/>
      <c r="AKG232" s="10"/>
      <c r="AKH232" s="10"/>
      <c r="AKI232" s="10"/>
      <c r="AKJ232" s="10"/>
      <c r="AKK232" s="10"/>
      <c r="AKL232" s="10"/>
      <c r="AKM232" s="10"/>
      <c r="AKN232" s="10"/>
      <c r="AKO232" s="10"/>
      <c r="AKP232" s="10"/>
      <c r="AKQ232" s="10"/>
      <c r="AKR232" s="10"/>
      <c r="AKS232" s="10"/>
      <c r="AKT232" s="10"/>
      <c r="AKU232" s="10"/>
      <c r="AKV232" s="10"/>
      <c r="AKW232" s="10"/>
      <c r="AKX232" s="10"/>
      <c r="AKY232" s="10"/>
      <c r="AKZ232" s="10"/>
      <c r="ALA232" s="10"/>
      <c r="ALB232" s="10"/>
      <c r="ALC232" s="10"/>
      <c r="ALD232" s="10"/>
      <c r="ALE232" s="10"/>
      <c r="ALF232" s="10"/>
      <c r="ALG232" s="10"/>
      <c r="ALH232" s="10"/>
      <c r="ALI232" s="10"/>
      <c r="ALJ232" s="10"/>
      <c r="ALK232" s="10"/>
      <c r="ALL232" s="10"/>
      <c r="ALM232" s="10"/>
      <c r="ALN232" s="10"/>
      <c r="ALO232" s="10"/>
      <c r="ALP232" s="10"/>
      <c r="ALQ232" s="10"/>
      <c r="ALR232" s="10"/>
      <c r="ALS232" s="10"/>
      <c r="ALT232" s="10"/>
      <c r="ALU232" s="10"/>
      <c r="ALV232" s="10"/>
      <c r="ALW232" s="10"/>
      <c r="ALX232" s="10"/>
      <c r="ALY232" s="10"/>
      <c r="ALZ232" s="10"/>
      <c r="AMA232" s="10"/>
      <c r="AMB232" s="10"/>
      <c r="AMC232" s="10"/>
      <c r="AMD232" s="10"/>
      <c r="AME232" s="10"/>
      <c r="AMF232" s="10"/>
      <c r="AMG232" s="10"/>
      <c r="AMH232" s="10"/>
      <c r="AMI232" s="10"/>
      <c r="AMJ232" s="10"/>
      <c r="AMK232" s="10"/>
      <c r="AML232" s="10"/>
      <c r="AMM232" s="10"/>
      <c r="AMN232" s="10"/>
      <c r="AMO232" s="10"/>
      <c r="AMP232" s="10"/>
      <c r="AMQ232" s="10"/>
      <c r="AMR232" s="10"/>
      <c r="AMS232" s="10"/>
      <c r="AMT232" s="10"/>
      <c r="AMU232" s="10"/>
      <c r="AMV232" s="10"/>
      <c r="AMW232" s="10"/>
      <c r="AMX232" s="10"/>
      <c r="AMY232" s="10"/>
      <c r="AMZ232" s="10"/>
      <c r="ANA232" s="10"/>
      <c r="ANB232" s="10"/>
      <c r="ANC232" s="10"/>
      <c r="AND232" s="10"/>
      <c r="ANE232" s="10"/>
      <c r="ANF232" s="10"/>
      <c r="ANG232" s="10"/>
      <c r="ANH232" s="10"/>
      <c r="ANI232" s="10"/>
      <c r="ANJ232" s="10"/>
      <c r="ANK232" s="10"/>
      <c r="ANL232" s="10"/>
      <c r="ANM232" s="10"/>
      <c r="ANN232" s="10"/>
      <c r="ANO232" s="10"/>
      <c r="ANP232" s="10"/>
      <c r="ANQ232" s="10"/>
      <c r="ANR232" s="10"/>
      <c r="ANS232" s="10"/>
      <c r="ANT232" s="10"/>
      <c r="ANU232" s="10"/>
      <c r="ANV232" s="10"/>
      <c r="ANW232" s="10"/>
      <c r="ANX232" s="10"/>
      <c r="ANY232" s="10"/>
      <c r="ANZ232" s="10"/>
      <c r="AOA232" s="10"/>
      <c r="AOB232" s="10"/>
      <c r="AOC232" s="10"/>
      <c r="AOD232" s="10"/>
      <c r="AOE232" s="10"/>
      <c r="AOF232" s="10"/>
      <c r="AOG232" s="10"/>
      <c r="AOH232" s="10"/>
      <c r="AOI232" s="10"/>
      <c r="AOJ232" s="10"/>
      <c r="AOK232" s="10"/>
      <c r="AOL232" s="10"/>
      <c r="AOM232" s="10"/>
      <c r="AON232" s="10"/>
      <c r="AOO232" s="10"/>
      <c r="AOP232" s="10"/>
      <c r="AOQ232" s="10"/>
      <c r="AOR232" s="10"/>
      <c r="AOS232" s="10"/>
      <c r="AOT232" s="10"/>
      <c r="AOU232" s="10"/>
      <c r="AOV232" s="10"/>
      <c r="AOW232" s="10"/>
      <c r="AOX232" s="10"/>
      <c r="AOY232" s="10"/>
      <c r="AOZ232" s="10"/>
      <c r="APA232" s="10"/>
      <c r="APB232" s="10"/>
      <c r="APC232" s="10"/>
      <c r="APD232" s="10"/>
      <c r="APE232" s="10"/>
      <c r="APF232" s="10"/>
      <c r="APG232" s="10"/>
      <c r="APH232" s="10"/>
      <c r="API232" s="10"/>
      <c r="APJ232" s="10"/>
      <c r="APK232" s="10"/>
      <c r="APL232" s="10"/>
      <c r="APM232" s="10"/>
      <c r="APN232" s="10"/>
      <c r="APO232" s="10"/>
      <c r="APP232" s="10"/>
      <c r="APQ232" s="10"/>
      <c r="APR232" s="10"/>
      <c r="APS232" s="10"/>
      <c r="APT232" s="10"/>
      <c r="APU232" s="10"/>
      <c r="APV232" s="10"/>
      <c r="APW232" s="10"/>
      <c r="APX232" s="10"/>
      <c r="APY232" s="10"/>
      <c r="APZ232" s="10"/>
      <c r="AQA232" s="10"/>
      <c r="AQB232" s="10"/>
      <c r="AQC232" s="10"/>
      <c r="AQD232" s="10"/>
      <c r="AQE232" s="10"/>
      <c r="AQF232" s="10"/>
      <c r="AQG232" s="10"/>
      <c r="AQH232" s="10"/>
      <c r="AQI232" s="10"/>
      <c r="AQJ232" s="10"/>
      <c r="AQK232" s="10"/>
      <c r="AQL232" s="10"/>
      <c r="AQM232" s="10"/>
      <c r="AQN232" s="10"/>
      <c r="AQO232" s="10"/>
      <c r="AQP232" s="10"/>
      <c r="AQQ232" s="10"/>
      <c r="AQR232" s="10"/>
      <c r="AQS232" s="10"/>
      <c r="AQT232" s="10"/>
      <c r="AQU232" s="10"/>
      <c r="AQV232" s="10"/>
      <c r="AQW232" s="10"/>
      <c r="AQX232" s="10"/>
      <c r="AQY232" s="10"/>
      <c r="AQZ232" s="10"/>
      <c r="ARA232" s="10"/>
      <c r="ARB232" s="10"/>
      <c r="ARC232" s="10"/>
      <c r="ARD232" s="10"/>
      <c r="ARE232" s="10"/>
      <c r="ARF232" s="10"/>
      <c r="ARG232" s="10"/>
      <c r="ARH232" s="10"/>
      <c r="ARI232" s="10"/>
      <c r="ARJ232" s="10"/>
      <c r="ARK232" s="10"/>
      <c r="ARL232" s="10"/>
      <c r="ARM232" s="10"/>
      <c r="ARN232" s="10"/>
      <c r="ARO232" s="10"/>
      <c r="ARP232" s="10"/>
      <c r="ARQ232" s="10"/>
      <c r="ARR232" s="10"/>
      <c r="ARS232" s="10"/>
      <c r="ART232" s="10"/>
      <c r="ARU232" s="10"/>
      <c r="ARV232" s="10"/>
      <c r="ARW232" s="10"/>
      <c r="ARX232" s="10"/>
      <c r="ARY232" s="10"/>
      <c r="ARZ232" s="10"/>
      <c r="ASA232" s="10"/>
      <c r="ASB232" s="10"/>
      <c r="ASC232" s="10"/>
      <c r="ASD232" s="10"/>
      <c r="ASE232" s="10"/>
      <c r="ASF232" s="10"/>
      <c r="ASG232" s="10"/>
      <c r="ASH232" s="10"/>
      <c r="ASI232" s="10"/>
      <c r="ASJ232" s="10"/>
      <c r="ASK232" s="10"/>
      <c r="ASL232" s="10"/>
      <c r="ASM232" s="10"/>
      <c r="ASN232" s="10"/>
      <c r="ASO232" s="10"/>
      <c r="ASP232" s="10"/>
      <c r="ASQ232" s="10"/>
      <c r="ASR232" s="10"/>
      <c r="ASS232" s="10"/>
      <c r="AST232" s="10"/>
      <c r="ASU232" s="10"/>
      <c r="ASV232" s="10"/>
      <c r="ASW232" s="10"/>
      <c r="ASX232" s="10"/>
      <c r="ASY232" s="10"/>
      <c r="ASZ232" s="10"/>
      <c r="ATA232" s="10"/>
      <c r="ATB232" s="10"/>
      <c r="ATC232" s="10"/>
      <c r="ATD232" s="10"/>
      <c r="ATE232" s="10"/>
      <c r="ATF232" s="10"/>
      <c r="ATG232" s="10"/>
      <c r="ATH232" s="10"/>
      <c r="ATI232" s="10"/>
      <c r="ATJ232" s="10"/>
      <c r="ATK232" s="10"/>
      <c r="ATL232" s="10"/>
      <c r="ATM232" s="10"/>
      <c r="ATN232" s="10"/>
      <c r="ATO232" s="10"/>
      <c r="ATP232" s="10"/>
      <c r="ATQ232" s="10"/>
      <c r="ATR232" s="10"/>
      <c r="ATS232" s="10"/>
      <c r="ATT232" s="10"/>
      <c r="ATU232" s="10"/>
      <c r="ATV232" s="10"/>
      <c r="ATW232" s="10"/>
      <c r="ATX232" s="10"/>
      <c r="ATY232" s="10"/>
      <c r="ATZ232" s="10"/>
      <c r="AUA232" s="10"/>
      <c r="AUB232" s="10"/>
      <c r="AUC232" s="10"/>
      <c r="AUD232" s="10"/>
      <c r="AUE232" s="10"/>
      <c r="AUF232" s="10"/>
      <c r="AUG232" s="10"/>
      <c r="AUH232" s="10"/>
      <c r="AUI232" s="10"/>
      <c r="AUJ232" s="10"/>
      <c r="AUK232" s="10"/>
      <c r="AUL232" s="10"/>
      <c r="AUM232" s="10"/>
      <c r="AUN232" s="10"/>
      <c r="AUO232" s="10"/>
      <c r="AUP232" s="10"/>
      <c r="AUQ232" s="10"/>
      <c r="AUR232" s="10"/>
      <c r="AUS232" s="10"/>
      <c r="AUT232" s="10"/>
      <c r="AUU232" s="10"/>
      <c r="AUV232" s="10"/>
      <c r="AUW232" s="10"/>
      <c r="AUX232" s="10"/>
      <c r="AUY232" s="10"/>
      <c r="AUZ232" s="10"/>
      <c r="AVA232" s="10"/>
      <c r="AVB232" s="10"/>
      <c r="AVC232" s="10"/>
      <c r="AVD232" s="10"/>
      <c r="AVE232" s="10"/>
      <c r="AVF232" s="10"/>
      <c r="AVG232" s="10"/>
      <c r="AVH232" s="10"/>
      <c r="AVI232" s="10"/>
      <c r="AVJ232" s="10"/>
      <c r="AVK232" s="10"/>
      <c r="AVL232" s="10"/>
      <c r="AVM232" s="10"/>
      <c r="AVN232" s="10"/>
      <c r="AVO232" s="10"/>
      <c r="AVP232" s="10"/>
      <c r="AVQ232" s="10"/>
      <c r="AVR232" s="10"/>
      <c r="AVS232" s="10"/>
      <c r="AVT232" s="10"/>
      <c r="AVU232" s="10"/>
      <c r="AVV232" s="10"/>
      <c r="AVW232" s="10"/>
      <c r="AVX232" s="10"/>
      <c r="AVY232" s="10"/>
      <c r="AVZ232" s="10"/>
      <c r="AWA232" s="10"/>
      <c r="AWB232" s="10"/>
      <c r="AWC232" s="10"/>
      <c r="AWD232" s="10"/>
      <c r="AWE232" s="10"/>
      <c r="AWF232" s="10"/>
      <c r="AWG232" s="10"/>
      <c r="AWH232" s="10"/>
      <c r="AWI232" s="10"/>
      <c r="AWJ232" s="10"/>
      <c r="AWK232" s="10"/>
      <c r="AWL232" s="10"/>
      <c r="AWM232" s="10"/>
      <c r="AWN232" s="10"/>
      <c r="AWO232" s="10"/>
      <c r="AWP232" s="10"/>
      <c r="AWQ232" s="10"/>
      <c r="AWR232" s="10"/>
      <c r="AWS232" s="10"/>
      <c r="AWT232" s="10"/>
      <c r="AWU232" s="10"/>
      <c r="AWV232" s="10"/>
      <c r="AWW232" s="10"/>
      <c r="AWX232" s="10"/>
      <c r="AWY232" s="10"/>
      <c r="AWZ232" s="10"/>
      <c r="AXA232" s="10"/>
      <c r="AXB232" s="10"/>
      <c r="AXC232" s="10"/>
      <c r="AXD232" s="10"/>
      <c r="AXE232" s="10"/>
      <c r="AXF232" s="10"/>
      <c r="AXG232" s="10"/>
      <c r="AXH232" s="10"/>
      <c r="AXI232" s="10"/>
      <c r="AXJ232" s="10"/>
      <c r="AXK232" s="10"/>
      <c r="AXL232" s="10"/>
      <c r="AXM232" s="10"/>
      <c r="AXN232" s="10"/>
      <c r="AXO232" s="10"/>
      <c r="AXP232" s="10"/>
      <c r="AXQ232" s="10"/>
      <c r="AXR232" s="10"/>
      <c r="AXS232" s="10"/>
      <c r="AXT232" s="10"/>
      <c r="AXU232" s="10"/>
      <c r="AXV232" s="10"/>
      <c r="AXW232" s="10"/>
      <c r="AXX232" s="10"/>
      <c r="AXY232" s="10"/>
      <c r="AXZ232" s="10"/>
      <c r="AYA232" s="10"/>
      <c r="AYB232" s="10"/>
      <c r="AYC232" s="10"/>
      <c r="AYD232" s="10"/>
      <c r="AYE232" s="10"/>
      <c r="AYF232" s="10"/>
      <c r="AYG232" s="10"/>
      <c r="AYH232" s="10"/>
      <c r="AYI232" s="10"/>
      <c r="AYJ232" s="10"/>
      <c r="AYK232" s="10"/>
      <c r="AYL232" s="10"/>
      <c r="AYM232" s="10"/>
      <c r="AYN232" s="10"/>
      <c r="AYO232" s="10"/>
      <c r="AYP232" s="10"/>
      <c r="AYQ232" s="10"/>
      <c r="AYR232" s="10"/>
      <c r="AYS232" s="10"/>
      <c r="AYT232" s="10"/>
      <c r="AYU232" s="10"/>
      <c r="AYV232" s="10"/>
      <c r="AYW232" s="10"/>
      <c r="AYX232" s="10"/>
      <c r="AYY232" s="10"/>
      <c r="AYZ232" s="10"/>
      <c r="AZA232" s="10"/>
      <c r="AZB232" s="10"/>
      <c r="AZC232" s="10"/>
      <c r="AZD232" s="10"/>
      <c r="AZE232" s="10"/>
      <c r="AZF232" s="10"/>
      <c r="AZG232" s="10"/>
      <c r="AZH232" s="10"/>
      <c r="AZI232" s="10"/>
      <c r="AZJ232" s="10"/>
      <c r="AZK232" s="10"/>
      <c r="AZL232" s="10"/>
      <c r="AZM232" s="10"/>
      <c r="AZN232" s="10"/>
      <c r="AZO232" s="10"/>
      <c r="AZP232" s="10"/>
      <c r="AZQ232" s="10"/>
      <c r="AZR232" s="10"/>
      <c r="AZS232" s="10"/>
      <c r="AZT232" s="10"/>
      <c r="AZU232" s="10"/>
      <c r="AZV232" s="10"/>
      <c r="AZW232" s="10"/>
      <c r="AZX232" s="10"/>
      <c r="AZY232" s="10"/>
      <c r="AZZ232" s="10"/>
      <c r="BAA232" s="10"/>
      <c r="BAB232" s="10"/>
      <c r="BAC232" s="10"/>
      <c r="BAD232" s="10"/>
      <c r="BAE232" s="10"/>
      <c r="BAF232" s="10"/>
      <c r="BAG232" s="10"/>
      <c r="BAH232" s="10"/>
      <c r="BAI232" s="10"/>
      <c r="BAJ232" s="10"/>
      <c r="BAK232" s="10"/>
      <c r="BAL232" s="10"/>
      <c r="BAM232" s="10"/>
      <c r="BAN232" s="10"/>
      <c r="BAO232" s="10"/>
      <c r="BAP232" s="10"/>
      <c r="BAQ232" s="10"/>
      <c r="BAR232" s="10"/>
      <c r="BAS232" s="10"/>
      <c r="BAT232" s="10"/>
      <c r="BAU232" s="10"/>
      <c r="BAV232" s="10"/>
      <c r="BAW232" s="10"/>
      <c r="BAX232" s="10"/>
      <c r="BAY232" s="10"/>
      <c r="BAZ232" s="10"/>
      <c r="BBA232" s="10"/>
      <c r="BBB232" s="10"/>
      <c r="BBC232" s="10"/>
      <c r="BBD232" s="10"/>
      <c r="BBE232" s="10"/>
      <c r="BBF232" s="10"/>
      <c r="BBG232" s="10"/>
      <c r="BBH232" s="10"/>
      <c r="BBI232" s="10"/>
      <c r="BBJ232" s="10"/>
      <c r="BBK232" s="10"/>
      <c r="BBL232" s="10"/>
      <c r="BBM232" s="10"/>
      <c r="BBN232" s="10"/>
      <c r="BBO232" s="10"/>
      <c r="BBP232" s="10"/>
      <c r="BBQ232" s="10"/>
      <c r="BBR232" s="10"/>
      <c r="BBS232" s="10"/>
      <c r="BBT232" s="10"/>
      <c r="BBU232" s="10"/>
      <c r="BBV232" s="10"/>
      <c r="BBW232" s="10"/>
      <c r="BBX232" s="10"/>
      <c r="BBY232" s="10"/>
      <c r="BBZ232" s="10"/>
      <c r="BCA232" s="10"/>
      <c r="BCB232" s="10"/>
      <c r="BCC232" s="10"/>
      <c r="BCD232" s="10"/>
      <c r="BCE232" s="10"/>
      <c r="BCF232" s="10"/>
      <c r="BCG232" s="10"/>
      <c r="BCH232" s="10"/>
      <c r="BCI232" s="10"/>
      <c r="BCJ232" s="10"/>
      <c r="BCK232" s="10"/>
      <c r="BCL232" s="10"/>
      <c r="BCM232" s="10"/>
      <c r="BCN232" s="10"/>
      <c r="BCO232" s="10"/>
      <c r="BCP232" s="10"/>
      <c r="BCQ232" s="10"/>
      <c r="BCR232" s="10"/>
      <c r="BCS232" s="10"/>
      <c r="BCT232" s="10"/>
      <c r="BCU232" s="10"/>
      <c r="BCV232" s="10"/>
      <c r="BCW232" s="10"/>
      <c r="BCX232" s="10"/>
      <c r="BCY232" s="10"/>
      <c r="BCZ232" s="10"/>
      <c r="BDA232" s="10"/>
      <c r="BDB232" s="10"/>
      <c r="BDC232" s="10"/>
      <c r="BDD232" s="10"/>
      <c r="BDE232" s="10"/>
      <c r="BDF232" s="10"/>
      <c r="BDG232" s="10"/>
      <c r="BDH232" s="10"/>
      <c r="BDI232" s="10"/>
      <c r="BDJ232" s="10"/>
      <c r="BDK232" s="10"/>
      <c r="BDL232" s="10"/>
      <c r="BDM232" s="10"/>
      <c r="BDN232" s="10"/>
      <c r="BDO232" s="10"/>
      <c r="BDP232" s="10"/>
      <c r="BDQ232" s="10"/>
      <c r="BDR232" s="10"/>
      <c r="BDS232" s="10"/>
      <c r="BDT232" s="10"/>
      <c r="BDU232" s="10"/>
      <c r="BDV232" s="10"/>
      <c r="BDW232" s="10"/>
      <c r="BDX232" s="10"/>
      <c r="BDY232" s="10"/>
      <c r="BDZ232" s="10"/>
      <c r="BEA232" s="10"/>
      <c r="BEB232" s="10"/>
      <c r="BEC232" s="10"/>
      <c r="BED232" s="10"/>
      <c r="BEE232" s="10"/>
      <c r="BEF232" s="10"/>
      <c r="BEG232" s="10"/>
      <c r="BEH232" s="10"/>
      <c r="BEI232" s="10"/>
      <c r="BEJ232" s="10"/>
      <c r="BEK232" s="10"/>
      <c r="BEL232" s="10"/>
      <c r="BEM232" s="10"/>
      <c r="BEN232" s="10"/>
      <c r="BEO232" s="10"/>
      <c r="BEP232" s="10"/>
      <c r="BEQ232" s="10"/>
      <c r="BER232" s="10"/>
      <c r="BES232" s="10"/>
      <c r="BET232" s="10"/>
      <c r="BEU232" s="10"/>
      <c r="BEV232" s="10"/>
      <c r="BEW232" s="10"/>
      <c r="BEX232" s="10"/>
      <c r="BEY232" s="10"/>
      <c r="BEZ232" s="10"/>
      <c r="BFA232" s="10"/>
      <c r="BFB232" s="10"/>
      <c r="BFC232" s="10"/>
      <c r="BFD232" s="10"/>
      <c r="BFE232" s="10"/>
      <c r="BFF232" s="10"/>
      <c r="BFG232" s="10"/>
      <c r="BFH232" s="10"/>
      <c r="BFI232" s="10"/>
      <c r="BFJ232" s="10"/>
      <c r="BFK232" s="10"/>
      <c r="BFL232" s="10"/>
      <c r="BFM232" s="10"/>
      <c r="BFN232" s="10"/>
      <c r="BFO232" s="10"/>
      <c r="BFP232" s="10"/>
      <c r="BFQ232" s="10"/>
      <c r="BFR232" s="10"/>
      <c r="BFS232" s="10"/>
      <c r="BFT232" s="10"/>
      <c r="BFU232" s="10"/>
      <c r="BFV232" s="10"/>
      <c r="BFW232" s="10"/>
      <c r="BFX232" s="10"/>
      <c r="BFY232" s="10"/>
      <c r="BFZ232" s="10"/>
      <c r="BGA232" s="10"/>
      <c r="BGB232" s="10"/>
      <c r="BGC232" s="10"/>
      <c r="BGD232" s="10"/>
      <c r="BGE232" s="10"/>
      <c r="BGF232" s="10"/>
      <c r="BGG232" s="10"/>
      <c r="BGH232" s="10"/>
      <c r="BGI232" s="10"/>
      <c r="BGJ232" s="10"/>
      <c r="BGK232" s="10"/>
      <c r="BGL232" s="10"/>
      <c r="BGM232" s="10"/>
      <c r="BGN232" s="10"/>
      <c r="BGO232" s="10"/>
      <c r="BGP232" s="10"/>
      <c r="BGQ232" s="10"/>
      <c r="BGR232" s="10"/>
      <c r="BGS232" s="10"/>
      <c r="BGT232" s="10"/>
      <c r="BGU232" s="10"/>
      <c r="BGV232" s="10"/>
      <c r="BGW232" s="10"/>
      <c r="BGX232" s="10"/>
      <c r="BGY232" s="10"/>
      <c r="BGZ232" s="10"/>
      <c r="BHA232" s="10"/>
      <c r="BHB232" s="10"/>
      <c r="BHC232" s="10"/>
      <c r="BHD232" s="10"/>
      <c r="BHE232" s="10"/>
      <c r="BHF232" s="10"/>
      <c r="BHG232" s="10"/>
      <c r="BHH232" s="10"/>
      <c r="BHI232" s="10"/>
      <c r="BHJ232" s="10"/>
      <c r="BHK232" s="10"/>
      <c r="BHL232" s="10"/>
      <c r="BHM232" s="10"/>
      <c r="BHN232" s="10"/>
      <c r="BHO232" s="10"/>
      <c r="BHP232" s="10"/>
      <c r="BHQ232" s="10"/>
      <c r="BHR232" s="10"/>
      <c r="BHS232" s="10"/>
      <c r="BHT232" s="10"/>
      <c r="BHU232" s="10"/>
      <c r="BHV232" s="10"/>
      <c r="BHW232" s="10"/>
      <c r="BHX232" s="10"/>
      <c r="BHY232" s="10"/>
      <c r="BHZ232" s="10"/>
      <c r="BIA232" s="10"/>
      <c r="BIB232" s="10"/>
      <c r="BIC232" s="10"/>
    </row>
    <row r="233" spans="1:1589" s="11" customFormat="1" ht="29.25" customHeight="1">
      <c r="A233" s="70" t="s">
        <v>77</v>
      </c>
      <c r="B233" s="50"/>
      <c r="C233" s="317"/>
      <c r="D233" s="318"/>
      <c r="E233" s="96" t="s">
        <v>9</v>
      </c>
      <c r="F233" s="96">
        <v>42369</v>
      </c>
      <c r="G233" s="97" t="s">
        <v>7</v>
      </c>
      <c r="H233" s="121"/>
      <c r="I233" s="121">
        <v>447800</v>
      </c>
      <c r="J233" s="121">
        <v>40000</v>
      </c>
      <c r="K233" s="121"/>
      <c r="L233" s="115"/>
      <c r="M233" s="104">
        <v>447800</v>
      </c>
      <c r="N233" s="121">
        <v>40000</v>
      </c>
      <c r="O233" s="115"/>
      <c r="P233" s="115"/>
      <c r="Q233" s="104">
        <v>447800</v>
      </c>
      <c r="R233" s="121">
        <v>40000</v>
      </c>
      <c r="S233" s="115"/>
      <c r="T233" s="147">
        <f>I233-Q233</f>
        <v>0</v>
      </c>
      <c r="U233" s="147">
        <f>J233-R233</f>
        <v>0</v>
      </c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  <c r="FJ233" s="24"/>
      <c r="FK233" s="24"/>
      <c r="FL233" s="24"/>
      <c r="FM233" s="24"/>
      <c r="FN233" s="24"/>
      <c r="FO233" s="24"/>
      <c r="FP233" s="24"/>
      <c r="FQ233" s="24"/>
      <c r="FR233" s="24"/>
      <c r="FS233" s="24"/>
      <c r="FT233" s="24"/>
      <c r="FU233" s="24"/>
      <c r="FV233" s="24"/>
      <c r="FW233" s="24"/>
      <c r="FX233" s="24"/>
      <c r="FY233" s="24"/>
      <c r="FZ233" s="24"/>
      <c r="GA233" s="24"/>
      <c r="GB233" s="24"/>
      <c r="GC233" s="24"/>
      <c r="GD233" s="24"/>
      <c r="GE233" s="24"/>
      <c r="GF233" s="24"/>
      <c r="GG233" s="24"/>
      <c r="GH233" s="24"/>
      <c r="GI233" s="24"/>
      <c r="GJ233" s="24"/>
      <c r="GK233" s="24"/>
      <c r="GL233" s="24"/>
      <c r="GM233" s="24"/>
      <c r="GN233" s="24"/>
      <c r="GO233" s="24"/>
      <c r="GP233" s="24"/>
      <c r="GQ233" s="24"/>
      <c r="GR233" s="24"/>
      <c r="GS233" s="24"/>
      <c r="GT233" s="24"/>
      <c r="GU233" s="24"/>
      <c r="GV233" s="24"/>
      <c r="GW233" s="24"/>
      <c r="GX233" s="24"/>
      <c r="GY233" s="24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  <c r="IW233" s="10"/>
      <c r="IX233" s="10"/>
      <c r="IY233" s="10"/>
      <c r="IZ233" s="10"/>
      <c r="JA233" s="10"/>
      <c r="JB233" s="10"/>
      <c r="JC233" s="10"/>
      <c r="JD233" s="10"/>
      <c r="JE233" s="10"/>
      <c r="JF233" s="10"/>
      <c r="JG233" s="10"/>
      <c r="JH233" s="10"/>
      <c r="JI233" s="10"/>
      <c r="JJ233" s="10"/>
      <c r="JK233" s="10"/>
      <c r="JL233" s="10"/>
      <c r="JM233" s="10"/>
      <c r="JN233" s="10"/>
      <c r="JO233" s="10"/>
      <c r="JP233" s="10"/>
      <c r="JQ233" s="10"/>
      <c r="JR233" s="10"/>
      <c r="JS233" s="10"/>
      <c r="JT233" s="10"/>
      <c r="JU233" s="10"/>
      <c r="JV233" s="10"/>
      <c r="JW233" s="10"/>
      <c r="JX233" s="10"/>
      <c r="JY233" s="10"/>
      <c r="JZ233" s="10"/>
      <c r="KA233" s="10"/>
      <c r="KB233" s="10"/>
      <c r="KC233" s="10"/>
      <c r="KD233" s="10"/>
      <c r="KE233" s="10"/>
      <c r="KF233" s="10"/>
      <c r="KG233" s="10"/>
      <c r="KH233" s="10"/>
      <c r="KI233" s="10"/>
      <c r="KJ233" s="10"/>
      <c r="KK233" s="10"/>
      <c r="KL233" s="10"/>
      <c r="KM233" s="10"/>
      <c r="KN233" s="10"/>
      <c r="KO233" s="10"/>
      <c r="KP233" s="10"/>
      <c r="KQ233" s="10"/>
      <c r="KR233" s="10"/>
      <c r="KS233" s="10"/>
      <c r="KT233" s="10"/>
      <c r="KU233" s="10"/>
      <c r="KV233" s="10"/>
      <c r="KW233" s="10"/>
      <c r="KX233" s="10"/>
      <c r="KY233" s="10"/>
      <c r="KZ233" s="10"/>
      <c r="LA233" s="10"/>
      <c r="LB233" s="10"/>
      <c r="LC233" s="10"/>
      <c r="LD233" s="10"/>
      <c r="LE233" s="10"/>
      <c r="LF233" s="10"/>
      <c r="LG233" s="10"/>
      <c r="LH233" s="10"/>
      <c r="LI233" s="10"/>
      <c r="LJ233" s="10"/>
      <c r="LK233" s="10"/>
      <c r="LL233" s="10"/>
      <c r="LM233" s="10"/>
      <c r="LN233" s="10"/>
      <c r="LO233" s="10"/>
      <c r="LP233" s="10"/>
      <c r="LQ233" s="10"/>
      <c r="LR233" s="10"/>
      <c r="LS233" s="10"/>
      <c r="LT233" s="10"/>
      <c r="LU233" s="10"/>
      <c r="LV233" s="10"/>
      <c r="LW233" s="10"/>
      <c r="LX233" s="10"/>
      <c r="LY233" s="10"/>
      <c r="LZ233" s="10"/>
      <c r="MA233" s="10"/>
      <c r="MB233" s="10"/>
      <c r="MC233" s="10"/>
      <c r="MD233" s="10"/>
      <c r="ME233" s="10"/>
      <c r="MF233" s="10"/>
      <c r="MG233" s="10"/>
      <c r="MH233" s="10"/>
      <c r="MI233" s="10"/>
      <c r="MJ233" s="10"/>
      <c r="MK233" s="10"/>
      <c r="ML233" s="10"/>
      <c r="MM233" s="10"/>
      <c r="MN233" s="10"/>
      <c r="MO233" s="10"/>
      <c r="MP233" s="10"/>
      <c r="MQ233" s="10"/>
      <c r="MR233" s="10"/>
      <c r="MS233" s="10"/>
      <c r="MT233" s="10"/>
      <c r="MU233" s="10"/>
      <c r="MV233" s="10"/>
      <c r="MW233" s="10"/>
      <c r="MX233" s="10"/>
      <c r="MY233" s="10"/>
      <c r="MZ233" s="10"/>
      <c r="NA233" s="10"/>
      <c r="NB233" s="10"/>
      <c r="NC233" s="10"/>
      <c r="ND233" s="10"/>
      <c r="NE233" s="10"/>
      <c r="NF233" s="10"/>
      <c r="NG233" s="10"/>
      <c r="NH233" s="10"/>
      <c r="NI233" s="10"/>
      <c r="NJ233" s="10"/>
      <c r="NK233" s="10"/>
      <c r="NL233" s="10"/>
      <c r="NM233" s="10"/>
      <c r="NN233" s="10"/>
      <c r="NO233" s="10"/>
      <c r="NP233" s="10"/>
      <c r="NQ233" s="10"/>
      <c r="NR233" s="10"/>
      <c r="NS233" s="10"/>
      <c r="NT233" s="10"/>
      <c r="NU233" s="10"/>
      <c r="NV233" s="10"/>
      <c r="NW233" s="10"/>
      <c r="NX233" s="10"/>
      <c r="NY233" s="10"/>
      <c r="NZ233" s="10"/>
      <c r="OA233" s="10"/>
      <c r="OB233" s="10"/>
      <c r="OC233" s="10"/>
      <c r="OD233" s="10"/>
      <c r="OE233" s="10"/>
      <c r="OF233" s="10"/>
      <c r="OG233" s="10"/>
      <c r="OH233" s="10"/>
      <c r="OI233" s="10"/>
      <c r="OJ233" s="10"/>
      <c r="OK233" s="10"/>
      <c r="OL233" s="10"/>
      <c r="OM233" s="10"/>
      <c r="ON233" s="10"/>
      <c r="OO233" s="10"/>
      <c r="OP233" s="10"/>
      <c r="OQ233" s="10"/>
      <c r="OR233" s="10"/>
      <c r="OS233" s="10"/>
      <c r="OT233" s="10"/>
      <c r="OU233" s="10"/>
      <c r="OV233" s="10"/>
      <c r="OW233" s="10"/>
      <c r="OX233" s="10"/>
      <c r="OY233" s="10"/>
      <c r="OZ233" s="10"/>
      <c r="PA233" s="10"/>
      <c r="PB233" s="10"/>
      <c r="PC233" s="10"/>
      <c r="PD233" s="10"/>
      <c r="PE233" s="10"/>
      <c r="PF233" s="10"/>
      <c r="PG233" s="10"/>
      <c r="PH233" s="10"/>
      <c r="PI233" s="10"/>
      <c r="PJ233" s="10"/>
      <c r="PK233" s="10"/>
      <c r="PL233" s="10"/>
      <c r="PM233" s="10"/>
      <c r="PN233" s="10"/>
      <c r="PO233" s="10"/>
      <c r="PP233" s="10"/>
      <c r="PQ233" s="10"/>
      <c r="PR233" s="10"/>
      <c r="PS233" s="10"/>
      <c r="PT233" s="10"/>
      <c r="PU233" s="10"/>
      <c r="PV233" s="10"/>
      <c r="PW233" s="10"/>
      <c r="PX233" s="10"/>
      <c r="PY233" s="10"/>
      <c r="PZ233" s="10"/>
      <c r="QA233" s="10"/>
      <c r="QB233" s="10"/>
      <c r="QC233" s="10"/>
      <c r="QD233" s="10"/>
      <c r="QE233" s="10"/>
      <c r="QF233" s="10"/>
      <c r="QG233" s="10"/>
      <c r="QH233" s="10"/>
      <c r="QI233" s="10"/>
      <c r="QJ233" s="10"/>
      <c r="QK233" s="10"/>
      <c r="QL233" s="10"/>
      <c r="QM233" s="10"/>
      <c r="QN233" s="10"/>
      <c r="QO233" s="10"/>
      <c r="QP233" s="10"/>
      <c r="QQ233" s="10"/>
      <c r="QR233" s="10"/>
      <c r="QS233" s="10"/>
      <c r="QT233" s="10"/>
      <c r="QU233" s="10"/>
      <c r="QV233" s="10"/>
      <c r="QW233" s="10"/>
      <c r="QX233" s="10"/>
      <c r="QY233" s="10"/>
      <c r="QZ233" s="10"/>
      <c r="RA233" s="10"/>
      <c r="RB233" s="10"/>
      <c r="RC233" s="10"/>
      <c r="RD233" s="10"/>
      <c r="RE233" s="10"/>
      <c r="RF233" s="10"/>
      <c r="RG233" s="10"/>
      <c r="RH233" s="10"/>
      <c r="RI233" s="10"/>
      <c r="RJ233" s="10"/>
      <c r="RK233" s="10"/>
      <c r="RL233" s="10"/>
      <c r="RM233" s="10"/>
      <c r="RN233" s="10"/>
      <c r="RO233" s="10"/>
      <c r="RP233" s="10"/>
      <c r="RQ233" s="10"/>
      <c r="RR233" s="10"/>
      <c r="RS233" s="10"/>
      <c r="RT233" s="10"/>
      <c r="RU233" s="10"/>
      <c r="RV233" s="10"/>
      <c r="RW233" s="10"/>
      <c r="RX233" s="10"/>
      <c r="RY233" s="10"/>
      <c r="RZ233" s="10"/>
      <c r="SA233" s="10"/>
      <c r="SB233" s="10"/>
      <c r="SC233" s="10"/>
      <c r="SD233" s="10"/>
      <c r="SE233" s="10"/>
      <c r="SF233" s="10"/>
      <c r="SG233" s="10"/>
      <c r="SH233" s="10"/>
      <c r="SI233" s="10"/>
      <c r="SJ233" s="10"/>
      <c r="SK233" s="10"/>
      <c r="SL233" s="10"/>
      <c r="SM233" s="10"/>
      <c r="SN233" s="10"/>
      <c r="SO233" s="10"/>
      <c r="SP233" s="10"/>
      <c r="SQ233" s="10"/>
      <c r="SR233" s="10"/>
      <c r="SS233" s="10"/>
      <c r="ST233" s="10"/>
      <c r="SU233" s="10"/>
      <c r="SV233" s="10"/>
      <c r="SW233" s="10"/>
      <c r="SX233" s="10"/>
      <c r="SY233" s="10"/>
      <c r="SZ233" s="10"/>
      <c r="TA233" s="10"/>
      <c r="TB233" s="10"/>
      <c r="TC233" s="10"/>
      <c r="TD233" s="10"/>
      <c r="TE233" s="10"/>
      <c r="TF233" s="10"/>
      <c r="TG233" s="10"/>
      <c r="TH233" s="10"/>
      <c r="TI233" s="10"/>
      <c r="TJ233" s="10"/>
      <c r="TK233" s="10"/>
      <c r="TL233" s="10"/>
      <c r="TM233" s="10"/>
      <c r="TN233" s="10"/>
      <c r="TO233" s="10"/>
      <c r="TP233" s="10"/>
      <c r="TQ233" s="10"/>
      <c r="TR233" s="10"/>
      <c r="TS233" s="10"/>
      <c r="TT233" s="10"/>
      <c r="TU233" s="10"/>
      <c r="TV233" s="10"/>
      <c r="TW233" s="10"/>
      <c r="TX233" s="10"/>
      <c r="TY233" s="10"/>
      <c r="TZ233" s="10"/>
      <c r="UA233" s="10"/>
      <c r="UB233" s="10"/>
      <c r="UC233" s="10"/>
      <c r="UD233" s="10"/>
      <c r="UE233" s="10"/>
      <c r="UF233" s="10"/>
      <c r="UG233" s="10"/>
      <c r="UH233" s="10"/>
      <c r="UI233" s="10"/>
      <c r="UJ233" s="10"/>
      <c r="UK233" s="10"/>
      <c r="UL233" s="10"/>
      <c r="UM233" s="10"/>
      <c r="UN233" s="10"/>
      <c r="UO233" s="10"/>
      <c r="UP233" s="10"/>
      <c r="UQ233" s="10"/>
      <c r="UR233" s="10"/>
      <c r="US233" s="10"/>
      <c r="UT233" s="10"/>
      <c r="UU233" s="10"/>
      <c r="UV233" s="10"/>
      <c r="UW233" s="10"/>
      <c r="UX233" s="10"/>
      <c r="UY233" s="10"/>
      <c r="UZ233" s="10"/>
      <c r="VA233" s="10"/>
      <c r="VB233" s="10"/>
      <c r="VC233" s="10"/>
      <c r="VD233" s="10"/>
      <c r="VE233" s="10"/>
      <c r="VF233" s="10"/>
      <c r="VG233" s="10"/>
      <c r="VH233" s="10"/>
      <c r="VI233" s="10"/>
      <c r="VJ233" s="10"/>
      <c r="VK233" s="10"/>
      <c r="VL233" s="10"/>
      <c r="VM233" s="10"/>
      <c r="VN233" s="10"/>
      <c r="VO233" s="10"/>
      <c r="VP233" s="10"/>
      <c r="VQ233" s="10"/>
      <c r="VR233" s="10"/>
      <c r="VS233" s="10"/>
      <c r="VT233" s="10"/>
      <c r="VU233" s="10"/>
      <c r="VV233" s="10"/>
      <c r="VW233" s="10"/>
      <c r="VX233" s="10"/>
      <c r="VY233" s="10"/>
      <c r="VZ233" s="10"/>
      <c r="WA233" s="10"/>
      <c r="WB233" s="10"/>
      <c r="WC233" s="10"/>
      <c r="WD233" s="10"/>
      <c r="WE233" s="10"/>
      <c r="WF233" s="10"/>
      <c r="WG233" s="10"/>
      <c r="WH233" s="10"/>
      <c r="WI233" s="10"/>
      <c r="WJ233" s="10"/>
      <c r="WK233" s="10"/>
      <c r="WL233" s="10"/>
      <c r="WM233" s="10"/>
      <c r="WN233" s="10"/>
      <c r="WO233" s="10"/>
      <c r="WP233" s="10"/>
      <c r="WQ233" s="10"/>
      <c r="WR233" s="10"/>
      <c r="WS233" s="10"/>
      <c r="WT233" s="10"/>
      <c r="WU233" s="10"/>
      <c r="WV233" s="10"/>
      <c r="WW233" s="10"/>
      <c r="WX233" s="10"/>
      <c r="WY233" s="10"/>
      <c r="WZ233" s="10"/>
      <c r="XA233" s="10"/>
      <c r="XB233" s="10"/>
      <c r="XC233" s="10"/>
      <c r="XD233" s="10"/>
      <c r="XE233" s="10"/>
      <c r="XF233" s="10"/>
      <c r="XG233" s="10"/>
      <c r="XH233" s="10"/>
      <c r="XI233" s="10"/>
      <c r="XJ233" s="10"/>
      <c r="XK233" s="10"/>
      <c r="XL233" s="10"/>
      <c r="XM233" s="10"/>
      <c r="XN233" s="10"/>
      <c r="XO233" s="10"/>
      <c r="XP233" s="10"/>
      <c r="XQ233" s="10"/>
      <c r="XR233" s="10"/>
      <c r="XS233" s="10"/>
      <c r="XT233" s="10"/>
      <c r="XU233" s="10"/>
      <c r="XV233" s="10"/>
      <c r="XW233" s="10"/>
      <c r="XX233" s="10"/>
      <c r="XY233" s="10"/>
      <c r="XZ233" s="10"/>
      <c r="YA233" s="10"/>
      <c r="YB233" s="10"/>
      <c r="YC233" s="10"/>
      <c r="YD233" s="10"/>
      <c r="YE233" s="10"/>
      <c r="YF233" s="10"/>
      <c r="YG233" s="10"/>
      <c r="YH233" s="10"/>
      <c r="YI233" s="10"/>
      <c r="YJ233" s="10"/>
      <c r="YK233" s="10"/>
      <c r="YL233" s="10"/>
      <c r="YM233" s="10"/>
      <c r="YN233" s="10"/>
      <c r="YO233" s="10"/>
      <c r="YP233" s="10"/>
      <c r="YQ233" s="10"/>
      <c r="YR233" s="10"/>
      <c r="YS233" s="10"/>
      <c r="YT233" s="10"/>
      <c r="YU233" s="10"/>
      <c r="YV233" s="10"/>
      <c r="YW233" s="10"/>
      <c r="YX233" s="10"/>
      <c r="YY233" s="10"/>
      <c r="YZ233" s="10"/>
      <c r="ZA233" s="10"/>
      <c r="ZB233" s="10"/>
      <c r="ZC233" s="10"/>
      <c r="ZD233" s="10"/>
      <c r="ZE233" s="10"/>
      <c r="ZF233" s="10"/>
      <c r="ZG233" s="10"/>
      <c r="ZH233" s="10"/>
      <c r="ZI233" s="10"/>
      <c r="ZJ233" s="10"/>
      <c r="ZK233" s="10"/>
      <c r="ZL233" s="10"/>
      <c r="ZM233" s="10"/>
      <c r="ZN233" s="10"/>
      <c r="ZO233" s="10"/>
      <c r="ZP233" s="10"/>
      <c r="ZQ233" s="10"/>
      <c r="ZR233" s="10"/>
      <c r="ZS233" s="10"/>
      <c r="ZT233" s="10"/>
      <c r="ZU233" s="10"/>
      <c r="ZV233" s="10"/>
      <c r="ZW233" s="10"/>
      <c r="ZX233" s="10"/>
      <c r="ZY233" s="10"/>
      <c r="ZZ233" s="10"/>
      <c r="AAA233" s="10"/>
      <c r="AAB233" s="10"/>
      <c r="AAC233" s="10"/>
      <c r="AAD233" s="10"/>
      <c r="AAE233" s="10"/>
      <c r="AAF233" s="10"/>
      <c r="AAG233" s="10"/>
      <c r="AAH233" s="10"/>
      <c r="AAI233" s="10"/>
      <c r="AAJ233" s="10"/>
      <c r="AAK233" s="10"/>
      <c r="AAL233" s="10"/>
      <c r="AAM233" s="10"/>
      <c r="AAN233" s="10"/>
      <c r="AAO233" s="10"/>
      <c r="AAP233" s="10"/>
      <c r="AAQ233" s="10"/>
      <c r="AAR233" s="10"/>
      <c r="AAS233" s="10"/>
      <c r="AAT233" s="10"/>
      <c r="AAU233" s="10"/>
      <c r="AAV233" s="10"/>
      <c r="AAW233" s="10"/>
      <c r="AAX233" s="10"/>
      <c r="AAY233" s="10"/>
      <c r="AAZ233" s="10"/>
      <c r="ABA233" s="10"/>
      <c r="ABB233" s="10"/>
      <c r="ABC233" s="10"/>
      <c r="ABD233" s="10"/>
      <c r="ABE233" s="10"/>
      <c r="ABF233" s="10"/>
      <c r="ABG233" s="10"/>
      <c r="ABH233" s="10"/>
      <c r="ABI233" s="10"/>
      <c r="ABJ233" s="10"/>
      <c r="ABK233" s="10"/>
      <c r="ABL233" s="10"/>
      <c r="ABM233" s="10"/>
      <c r="ABN233" s="10"/>
      <c r="ABO233" s="10"/>
      <c r="ABP233" s="10"/>
      <c r="ABQ233" s="10"/>
      <c r="ABR233" s="10"/>
      <c r="ABS233" s="10"/>
      <c r="ABT233" s="10"/>
      <c r="ABU233" s="10"/>
      <c r="ABV233" s="10"/>
      <c r="ABW233" s="10"/>
      <c r="ABX233" s="10"/>
      <c r="ABY233" s="10"/>
      <c r="ABZ233" s="10"/>
      <c r="ACA233" s="10"/>
      <c r="ACB233" s="10"/>
      <c r="ACC233" s="10"/>
      <c r="ACD233" s="10"/>
      <c r="ACE233" s="10"/>
      <c r="ACF233" s="10"/>
      <c r="ACG233" s="10"/>
      <c r="ACH233" s="10"/>
      <c r="ACI233" s="10"/>
      <c r="ACJ233" s="10"/>
      <c r="ACK233" s="10"/>
      <c r="ACL233" s="10"/>
      <c r="ACM233" s="10"/>
      <c r="ACN233" s="10"/>
      <c r="ACO233" s="10"/>
      <c r="ACP233" s="10"/>
      <c r="ACQ233" s="10"/>
      <c r="ACR233" s="10"/>
      <c r="ACS233" s="10"/>
      <c r="ACT233" s="10"/>
      <c r="ACU233" s="10"/>
      <c r="ACV233" s="10"/>
      <c r="ACW233" s="10"/>
      <c r="ACX233" s="10"/>
      <c r="ACY233" s="10"/>
      <c r="ACZ233" s="10"/>
      <c r="ADA233" s="10"/>
      <c r="ADB233" s="10"/>
      <c r="ADC233" s="10"/>
      <c r="ADD233" s="10"/>
      <c r="ADE233" s="10"/>
      <c r="ADF233" s="10"/>
      <c r="ADG233" s="10"/>
      <c r="ADH233" s="10"/>
      <c r="ADI233" s="10"/>
      <c r="ADJ233" s="10"/>
      <c r="ADK233" s="10"/>
      <c r="ADL233" s="10"/>
      <c r="ADM233" s="10"/>
      <c r="ADN233" s="10"/>
      <c r="ADO233" s="10"/>
      <c r="ADP233" s="10"/>
      <c r="ADQ233" s="10"/>
      <c r="ADR233" s="10"/>
      <c r="ADS233" s="10"/>
      <c r="ADT233" s="10"/>
      <c r="ADU233" s="10"/>
      <c r="ADV233" s="10"/>
      <c r="ADW233" s="10"/>
      <c r="ADX233" s="10"/>
      <c r="ADY233" s="10"/>
      <c r="ADZ233" s="10"/>
      <c r="AEA233" s="10"/>
      <c r="AEB233" s="10"/>
      <c r="AEC233" s="10"/>
      <c r="AED233" s="10"/>
      <c r="AEE233" s="10"/>
      <c r="AEF233" s="10"/>
      <c r="AEG233" s="10"/>
      <c r="AEH233" s="10"/>
      <c r="AEI233" s="10"/>
      <c r="AEJ233" s="10"/>
      <c r="AEK233" s="10"/>
      <c r="AEL233" s="10"/>
      <c r="AEM233" s="10"/>
      <c r="AEN233" s="10"/>
      <c r="AEO233" s="10"/>
      <c r="AEP233" s="10"/>
      <c r="AEQ233" s="10"/>
      <c r="AER233" s="10"/>
      <c r="AES233" s="10"/>
      <c r="AET233" s="10"/>
      <c r="AEU233" s="10"/>
      <c r="AEV233" s="10"/>
      <c r="AEW233" s="10"/>
      <c r="AEX233" s="10"/>
      <c r="AEY233" s="10"/>
      <c r="AEZ233" s="10"/>
      <c r="AFA233" s="10"/>
      <c r="AFB233" s="10"/>
      <c r="AFC233" s="10"/>
      <c r="AFD233" s="10"/>
      <c r="AFE233" s="10"/>
      <c r="AFF233" s="10"/>
      <c r="AFG233" s="10"/>
      <c r="AFH233" s="10"/>
      <c r="AFI233" s="10"/>
      <c r="AFJ233" s="10"/>
      <c r="AFK233" s="10"/>
      <c r="AFL233" s="10"/>
      <c r="AFM233" s="10"/>
      <c r="AFN233" s="10"/>
      <c r="AFO233" s="10"/>
      <c r="AFP233" s="10"/>
      <c r="AFQ233" s="10"/>
      <c r="AFR233" s="10"/>
      <c r="AFS233" s="10"/>
      <c r="AFT233" s="10"/>
      <c r="AFU233" s="10"/>
      <c r="AFV233" s="10"/>
      <c r="AFW233" s="10"/>
      <c r="AFX233" s="10"/>
      <c r="AFY233" s="10"/>
      <c r="AFZ233" s="10"/>
      <c r="AGA233" s="10"/>
      <c r="AGB233" s="10"/>
      <c r="AGC233" s="10"/>
      <c r="AGD233" s="10"/>
      <c r="AGE233" s="10"/>
      <c r="AGF233" s="10"/>
      <c r="AGG233" s="10"/>
      <c r="AGH233" s="10"/>
      <c r="AGI233" s="10"/>
      <c r="AGJ233" s="10"/>
      <c r="AGK233" s="10"/>
      <c r="AGL233" s="10"/>
      <c r="AGM233" s="10"/>
      <c r="AGN233" s="10"/>
      <c r="AGO233" s="10"/>
      <c r="AGP233" s="10"/>
      <c r="AGQ233" s="10"/>
      <c r="AGR233" s="10"/>
      <c r="AGS233" s="10"/>
      <c r="AGT233" s="10"/>
      <c r="AGU233" s="10"/>
      <c r="AGV233" s="10"/>
      <c r="AGW233" s="10"/>
      <c r="AGX233" s="10"/>
      <c r="AGY233" s="10"/>
      <c r="AGZ233" s="10"/>
      <c r="AHA233" s="10"/>
      <c r="AHB233" s="10"/>
      <c r="AHC233" s="10"/>
      <c r="AHD233" s="10"/>
      <c r="AHE233" s="10"/>
      <c r="AHF233" s="10"/>
      <c r="AHG233" s="10"/>
      <c r="AHH233" s="10"/>
      <c r="AHI233" s="10"/>
      <c r="AHJ233" s="10"/>
      <c r="AHK233" s="10"/>
      <c r="AHL233" s="10"/>
      <c r="AHM233" s="10"/>
      <c r="AHN233" s="10"/>
      <c r="AHO233" s="10"/>
      <c r="AHP233" s="10"/>
      <c r="AHQ233" s="10"/>
      <c r="AHR233" s="10"/>
      <c r="AHS233" s="10"/>
      <c r="AHT233" s="10"/>
      <c r="AHU233" s="10"/>
      <c r="AHV233" s="10"/>
      <c r="AHW233" s="10"/>
      <c r="AHX233" s="10"/>
      <c r="AHY233" s="10"/>
      <c r="AHZ233" s="10"/>
      <c r="AIA233" s="10"/>
      <c r="AIB233" s="10"/>
      <c r="AIC233" s="10"/>
      <c r="AID233" s="10"/>
      <c r="AIE233" s="10"/>
      <c r="AIF233" s="10"/>
      <c r="AIG233" s="10"/>
      <c r="AIH233" s="10"/>
      <c r="AII233" s="10"/>
      <c r="AIJ233" s="10"/>
      <c r="AIK233" s="10"/>
      <c r="AIL233" s="10"/>
      <c r="AIM233" s="10"/>
      <c r="AIN233" s="10"/>
      <c r="AIO233" s="10"/>
      <c r="AIP233" s="10"/>
      <c r="AIQ233" s="10"/>
      <c r="AIR233" s="10"/>
      <c r="AIS233" s="10"/>
      <c r="AIT233" s="10"/>
      <c r="AIU233" s="10"/>
      <c r="AIV233" s="10"/>
      <c r="AIW233" s="10"/>
      <c r="AIX233" s="10"/>
      <c r="AIY233" s="10"/>
      <c r="AIZ233" s="10"/>
      <c r="AJA233" s="10"/>
      <c r="AJB233" s="10"/>
      <c r="AJC233" s="10"/>
      <c r="AJD233" s="10"/>
      <c r="AJE233" s="10"/>
      <c r="AJF233" s="10"/>
      <c r="AJG233" s="10"/>
      <c r="AJH233" s="10"/>
      <c r="AJI233" s="10"/>
      <c r="AJJ233" s="10"/>
      <c r="AJK233" s="10"/>
      <c r="AJL233" s="10"/>
      <c r="AJM233" s="10"/>
      <c r="AJN233" s="10"/>
      <c r="AJO233" s="10"/>
      <c r="AJP233" s="10"/>
      <c r="AJQ233" s="10"/>
      <c r="AJR233" s="10"/>
      <c r="AJS233" s="10"/>
      <c r="AJT233" s="10"/>
      <c r="AJU233" s="10"/>
      <c r="AJV233" s="10"/>
      <c r="AJW233" s="10"/>
      <c r="AJX233" s="10"/>
      <c r="AJY233" s="10"/>
      <c r="AJZ233" s="10"/>
      <c r="AKA233" s="10"/>
      <c r="AKB233" s="10"/>
      <c r="AKC233" s="10"/>
      <c r="AKD233" s="10"/>
      <c r="AKE233" s="10"/>
      <c r="AKF233" s="10"/>
      <c r="AKG233" s="10"/>
      <c r="AKH233" s="10"/>
      <c r="AKI233" s="10"/>
      <c r="AKJ233" s="10"/>
      <c r="AKK233" s="10"/>
      <c r="AKL233" s="10"/>
      <c r="AKM233" s="10"/>
      <c r="AKN233" s="10"/>
      <c r="AKO233" s="10"/>
      <c r="AKP233" s="10"/>
      <c r="AKQ233" s="10"/>
      <c r="AKR233" s="10"/>
      <c r="AKS233" s="10"/>
      <c r="AKT233" s="10"/>
      <c r="AKU233" s="10"/>
      <c r="AKV233" s="10"/>
      <c r="AKW233" s="10"/>
      <c r="AKX233" s="10"/>
      <c r="AKY233" s="10"/>
      <c r="AKZ233" s="10"/>
      <c r="ALA233" s="10"/>
      <c r="ALB233" s="10"/>
      <c r="ALC233" s="10"/>
      <c r="ALD233" s="10"/>
      <c r="ALE233" s="10"/>
      <c r="ALF233" s="10"/>
      <c r="ALG233" s="10"/>
      <c r="ALH233" s="10"/>
      <c r="ALI233" s="10"/>
      <c r="ALJ233" s="10"/>
      <c r="ALK233" s="10"/>
      <c r="ALL233" s="10"/>
      <c r="ALM233" s="10"/>
      <c r="ALN233" s="10"/>
      <c r="ALO233" s="10"/>
      <c r="ALP233" s="10"/>
      <c r="ALQ233" s="10"/>
      <c r="ALR233" s="10"/>
      <c r="ALS233" s="10"/>
      <c r="ALT233" s="10"/>
      <c r="ALU233" s="10"/>
      <c r="ALV233" s="10"/>
      <c r="ALW233" s="10"/>
      <c r="ALX233" s="10"/>
      <c r="ALY233" s="10"/>
      <c r="ALZ233" s="10"/>
      <c r="AMA233" s="10"/>
      <c r="AMB233" s="10"/>
      <c r="AMC233" s="10"/>
      <c r="AMD233" s="10"/>
      <c r="AME233" s="10"/>
      <c r="AMF233" s="10"/>
      <c r="AMG233" s="10"/>
      <c r="AMH233" s="10"/>
      <c r="AMI233" s="10"/>
      <c r="AMJ233" s="10"/>
      <c r="AMK233" s="10"/>
      <c r="AML233" s="10"/>
      <c r="AMM233" s="10"/>
      <c r="AMN233" s="10"/>
      <c r="AMO233" s="10"/>
      <c r="AMP233" s="10"/>
      <c r="AMQ233" s="10"/>
      <c r="AMR233" s="10"/>
      <c r="AMS233" s="10"/>
      <c r="AMT233" s="10"/>
      <c r="AMU233" s="10"/>
      <c r="AMV233" s="10"/>
      <c r="AMW233" s="10"/>
      <c r="AMX233" s="10"/>
      <c r="AMY233" s="10"/>
      <c r="AMZ233" s="10"/>
      <c r="ANA233" s="10"/>
      <c r="ANB233" s="10"/>
      <c r="ANC233" s="10"/>
      <c r="AND233" s="10"/>
      <c r="ANE233" s="10"/>
      <c r="ANF233" s="10"/>
      <c r="ANG233" s="10"/>
      <c r="ANH233" s="10"/>
      <c r="ANI233" s="10"/>
      <c r="ANJ233" s="10"/>
      <c r="ANK233" s="10"/>
      <c r="ANL233" s="10"/>
      <c r="ANM233" s="10"/>
      <c r="ANN233" s="10"/>
      <c r="ANO233" s="10"/>
      <c r="ANP233" s="10"/>
      <c r="ANQ233" s="10"/>
      <c r="ANR233" s="10"/>
      <c r="ANS233" s="10"/>
      <c r="ANT233" s="10"/>
      <c r="ANU233" s="10"/>
      <c r="ANV233" s="10"/>
      <c r="ANW233" s="10"/>
      <c r="ANX233" s="10"/>
      <c r="ANY233" s="10"/>
      <c r="ANZ233" s="10"/>
      <c r="AOA233" s="10"/>
      <c r="AOB233" s="10"/>
      <c r="AOC233" s="10"/>
      <c r="AOD233" s="10"/>
      <c r="AOE233" s="10"/>
      <c r="AOF233" s="10"/>
      <c r="AOG233" s="10"/>
      <c r="AOH233" s="10"/>
      <c r="AOI233" s="10"/>
      <c r="AOJ233" s="10"/>
      <c r="AOK233" s="10"/>
      <c r="AOL233" s="10"/>
      <c r="AOM233" s="10"/>
      <c r="AON233" s="10"/>
      <c r="AOO233" s="10"/>
      <c r="AOP233" s="10"/>
      <c r="AOQ233" s="10"/>
      <c r="AOR233" s="10"/>
      <c r="AOS233" s="10"/>
      <c r="AOT233" s="10"/>
      <c r="AOU233" s="10"/>
      <c r="AOV233" s="10"/>
      <c r="AOW233" s="10"/>
      <c r="AOX233" s="10"/>
      <c r="AOY233" s="10"/>
      <c r="AOZ233" s="10"/>
      <c r="APA233" s="10"/>
      <c r="APB233" s="10"/>
      <c r="APC233" s="10"/>
      <c r="APD233" s="10"/>
      <c r="APE233" s="10"/>
      <c r="APF233" s="10"/>
      <c r="APG233" s="10"/>
      <c r="APH233" s="10"/>
      <c r="API233" s="10"/>
      <c r="APJ233" s="10"/>
      <c r="APK233" s="10"/>
      <c r="APL233" s="10"/>
      <c r="APM233" s="10"/>
      <c r="APN233" s="10"/>
      <c r="APO233" s="10"/>
      <c r="APP233" s="10"/>
      <c r="APQ233" s="10"/>
      <c r="APR233" s="10"/>
      <c r="APS233" s="10"/>
      <c r="APT233" s="10"/>
      <c r="APU233" s="10"/>
      <c r="APV233" s="10"/>
      <c r="APW233" s="10"/>
      <c r="APX233" s="10"/>
      <c r="APY233" s="10"/>
      <c r="APZ233" s="10"/>
      <c r="AQA233" s="10"/>
      <c r="AQB233" s="10"/>
      <c r="AQC233" s="10"/>
      <c r="AQD233" s="10"/>
      <c r="AQE233" s="10"/>
      <c r="AQF233" s="10"/>
      <c r="AQG233" s="10"/>
      <c r="AQH233" s="10"/>
      <c r="AQI233" s="10"/>
      <c r="AQJ233" s="10"/>
      <c r="AQK233" s="10"/>
      <c r="AQL233" s="10"/>
      <c r="AQM233" s="10"/>
      <c r="AQN233" s="10"/>
      <c r="AQO233" s="10"/>
      <c r="AQP233" s="10"/>
      <c r="AQQ233" s="10"/>
      <c r="AQR233" s="10"/>
      <c r="AQS233" s="10"/>
      <c r="AQT233" s="10"/>
      <c r="AQU233" s="10"/>
      <c r="AQV233" s="10"/>
      <c r="AQW233" s="10"/>
      <c r="AQX233" s="10"/>
      <c r="AQY233" s="10"/>
      <c r="AQZ233" s="10"/>
      <c r="ARA233" s="10"/>
      <c r="ARB233" s="10"/>
      <c r="ARC233" s="10"/>
      <c r="ARD233" s="10"/>
      <c r="ARE233" s="10"/>
      <c r="ARF233" s="10"/>
      <c r="ARG233" s="10"/>
      <c r="ARH233" s="10"/>
      <c r="ARI233" s="10"/>
      <c r="ARJ233" s="10"/>
      <c r="ARK233" s="10"/>
      <c r="ARL233" s="10"/>
      <c r="ARM233" s="10"/>
      <c r="ARN233" s="10"/>
      <c r="ARO233" s="10"/>
      <c r="ARP233" s="10"/>
      <c r="ARQ233" s="10"/>
      <c r="ARR233" s="10"/>
      <c r="ARS233" s="10"/>
      <c r="ART233" s="10"/>
      <c r="ARU233" s="10"/>
      <c r="ARV233" s="10"/>
      <c r="ARW233" s="10"/>
      <c r="ARX233" s="10"/>
      <c r="ARY233" s="10"/>
      <c r="ARZ233" s="10"/>
      <c r="ASA233" s="10"/>
      <c r="ASB233" s="10"/>
      <c r="ASC233" s="10"/>
      <c r="ASD233" s="10"/>
      <c r="ASE233" s="10"/>
      <c r="ASF233" s="10"/>
      <c r="ASG233" s="10"/>
      <c r="ASH233" s="10"/>
      <c r="ASI233" s="10"/>
      <c r="ASJ233" s="10"/>
      <c r="ASK233" s="10"/>
      <c r="ASL233" s="10"/>
      <c r="ASM233" s="10"/>
      <c r="ASN233" s="10"/>
      <c r="ASO233" s="10"/>
      <c r="ASP233" s="10"/>
      <c r="ASQ233" s="10"/>
      <c r="ASR233" s="10"/>
      <c r="ASS233" s="10"/>
      <c r="AST233" s="10"/>
      <c r="ASU233" s="10"/>
      <c r="ASV233" s="10"/>
      <c r="ASW233" s="10"/>
      <c r="ASX233" s="10"/>
      <c r="ASY233" s="10"/>
      <c r="ASZ233" s="10"/>
      <c r="ATA233" s="10"/>
      <c r="ATB233" s="10"/>
      <c r="ATC233" s="10"/>
      <c r="ATD233" s="10"/>
      <c r="ATE233" s="10"/>
      <c r="ATF233" s="10"/>
      <c r="ATG233" s="10"/>
      <c r="ATH233" s="10"/>
      <c r="ATI233" s="10"/>
      <c r="ATJ233" s="10"/>
      <c r="ATK233" s="10"/>
      <c r="ATL233" s="10"/>
      <c r="ATM233" s="10"/>
      <c r="ATN233" s="10"/>
      <c r="ATO233" s="10"/>
      <c r="ATP233" s="10"/>
      <c r="ATQ233" s="10"/>
      <c r="ATR233" s="10"/>
      <c r="ATS233" s="10"/>
      <c r="ATT233" s="10"/>
      <c r="ATU233" s="10"/>
      <c r="ATV233" s="10"/>
      <c r="ATW233" s="10"/>
      <c r="ATX233" s="10"/>
      <c r="ATY233" s="10"/>
      <c r="ATZ233" s="10"/>
      <c r="AUA233" s="10"/>
      <c r="AUB233" s="10"/>
      <c r="AUC233" s="10"/>
      <c r="AUD233" s="10"/>
      <c r="AUE233" s="10"/>
      <c r="AUF233" s="10"/>
      <c r="AUG233" s="10"/>
      <c r="AUH233" s="10"/>
      <c r="AUI233" s="10"/>
      <c r="AUJ233" s="10"/>
      <c r="AUK233" s="10"/>
      <c r="AUL233" s="10"/>
      <c r="AUM233" s="10"/>
      <c r="AUN233" s="10"/>
      <c r="AUO233" s="10"/>
      <c r="AUP233" s="10"/>
      <c r="AUQ233" s="10"/>
      <c r="AUR233" s="10"/>
      <c r="AUS233" s="10"/>
      <c r="AUT233" s="10"/>
      <c r="AUU233" s="10"/>
      <c r="AUV233" s="10"/>
      <c r="AUW233" s="10"/>
      <c r="AUX233" s="10"/>
      <c r="AUY233" s="10"/>
      <c r="AUZ233" s="10"/>
      <c r="AVA233" s="10"/>
      <c r="AVB233" s="10"/>
      <c r="AVC233" s="10"/>
      <c r="AVD233" s="10"/>
      <c r="AVE233" s="10"/>
      <c r="AVF233" s="10"/>
      <c r="AVG233" s="10"/>
      <c r="AVH233" s="10"/>
      <c r="AVI233" s="10"/>
      <c r="AVJ233" s="10"/>
      <c r="AVK233" s="10"/>
      <c r="AVL233" s="10"/>
      <c r="AVM233" s="10"/>
      <c r="AVN233" s="10"/>
      <c r="AVO233" s="10"/>
      <c r="AVP233" s="10"/>
      <c r="AVQ233" s="10"/>
      <c r="AVR233" s="10"/>
      <c r="AVS233" s="10"/>
      <c r="AVT233" s="10"/>
      <c r="AVU233" s="10"/>
      <c r="AVV233" s="10"/>
      <c r="AVW233" s="10"/>
      <c r="AVX233" s="10"/>
      <c r="AVY233" s="10"/>
      <c r="AVZ233" s="10"/>
      <c r="AWA233" s="10"/>
      <c r="AWB233" s="10"/>
      <c r="AWC233" s="10"/>
      <c r="AWD233" s="10"/>
      <c r="AWE233" s="10"/>
      <c r="AWF233" s="10"/>
      <c r="AWG233" s="10"/>
      <c r="AWH233" s="10"/>
      <c r="AWI233" s="10"/>
      <c r="AWJ233" s="10"/>
      <c r="AWK233" s="10"/>
      <c r="AWL233" s="10"/>
      <c r="AWM233" s="10"/>
      <c r="AWN233" s="10"/>
      <c r="AWO233" s="10"/>
      <c r="AWP233" s="10"/>
      <c r="AWQ233" s="10"/>
      <c r="AWR233" s="10"/>
      <c r="AWS233" s="10"/>
      <c r="AWT233" s="10"/>
      <c r="AWU233" s="10"/>
      <c r="AWV233" s="10"/>
      <c r="AWW233" s="10"/>
      <c r="AWX233" s="10"/>
      <c r="AWY233" s="10"/>
      <c r="AWZ233" s="10"/>
      <c r="AXA233" s="10"/>
      <c r="AXB233" s="10"/>
      <c r="AXC233" s="10"/>
      <c r="AXD233" s="10"/>
      <c r="AXE233" s="10"/>
      <c r="AXF233" s="10"/>
      <c r="AXG233" s="10"/>
      <c r="AXH233" s="10"/>
      <c r="AXI233" s="10"/>
      <c r="AXJ233" s="10"/>
      <c r="AXK233" s="10"/>
      <c r="AXL233" s="10"/>
      <c r="AXM233" s="10"/>
      <c r="AXN233" s="10"/>
      <c r="AXO233" s="10"/>
      <c r="AXP233" s="10"/>
      <c r="AXQ233" s="10"/>
      <c r="AXR233" s="10"/>
      <c r="AXS233" s="10"/>
      <c r="AXT233" s="10"/>
      <c r="AXU233" s="10"/>
      <c r="AXV233" s="10"/>
      <c r="AXW233" s="10"/>
      <c r="AXX233" s="10"/>
      <c r="AXY233" s="10"/>
      <c r="AXZ233" s="10"/>
      <c r="AYA233" s="10"/>
      <c r="AYB233" s="10"/>
      <c r="AYC233" s="10"/>
      <c r="AYD233" s="10"/>
      <c r="AYE233" s="10"/>
      <c r="AYF233" s="10"/>
      <c r="AYG233" s="10"/>
      <c r="AYH233" s="10"/>
      <c r="AYI233" s="10"/>
      <c r="AYJ233" s="10"/>
      <c r="AYK233" s="10"/>
      <c r="AYL233" s="10"/>
      <c r="AYM233" s="10"/>
      <c r="AYN233" s="10"/>
      <c r="AYO233" s="10"/>
      <c r="AYP233" s="10"/>
      <c r="AYQ233" s="10"/>
      <c r="AYR233" s="10"/>
      <c r="AYS233" s="10"/>
      <c r="AYT233" s="10"/>
      <c r="AYU233" s="10"/>
      <c r="AYV233" s="10"/>
      <c r="AYW233" s="10"/>
      <c r="AYX233" s="10"/>
      <c r="AYY233" s="10"/>
      <c r="AYZ233" s="10"/>
      <c r="AZA233" s="10"/>
      <c r="AZB233" s="10"/>
      <c r="AZC233" s="10"/>
      <c r="AZD233" s="10"/>
      <c r="AZE233" s="10"/>
      <c r="AZF233" s="10"/>
      <c r="AZG233" s="10"/>
      <c r="AZH233" s="10"/>
      <c r="AZI233" s="10"/>
      <c r="AZJ233" s="10"/>
      <c r="AZK233" s="10"/>
      <c r="AZL233" s="10"/>
      <c r="AZM233" s="10"/>
      <c r="AZN233" s="10"/>
      <c r="AZO233" s="10"/>
      <c r="AZP233" s="10"/>
      <c r="AZQ233" s="10"/>
      <c r="AZR233" s="10"/>
      <c r="AZS233" s="10"/>
      <c r="AZT233" s="10"/>
      <c r="AZU233" s="10"/>
      <c r="AZV233" s="10"/>
      <c r="AZW233" s="10"/>
      <c r="AZX233" s="10"/>
      <c r="AZY233" s="10"/>
      <c r="AZZ233" s="10"/>
      <c r="BAA233" s="10"/>
      <c r="BAB233" s="10"/>
      <c r="BAC233" s="10"/>
      <c r="BAD233" s="10"/>
      <c r="BAE233" s="10"/>
      <c r="BAF233" s="10"/>
      <c r="BAG233" s="10"/>
      <c r="BAH233" s="10"/>
      <c r="BAI233" s="10"/>
      <c r="BAJ233" s="10"/>
      <c r="BAK233" s="10"/>
      <c r="BAL233" s="10"/>
      <c r="BAM233" s="10"/>
      <c r="BAN233" s="10"/>
      <c r="BAO233" s="10"/>
      <c r="BAP233" s="10"/>
      <c r="BAQ233" s="10"/>
      <c r="BAR233" s="10"/>
      <c r="BAS233" s="10"/>
      <c r="BAT233" s="10"/>
      <c r="BAU233" s="10"/>
      <c r="BAV233" s="10"/>
      <c r="BAW233" s="10"/>
      <c r="BAX233" s="10"/>
      <c r="BAY233" s="10"/>
      <c r="BAZ233" s="10"/>
      <c r="BBA233" s="10"/>
      <c r="BBB233" s="10"/>
      <c r="BBC233" s="10"/>
      <c r="BBD233" s="10"/>
      <c r="BBE233" s="10"/>
      <c r="BBF233" s="10"/>
      <c r="BBG233" s="10"/>
      <c r="BBH233" s="10"/>
      <c r="BBI233" s="10"/>
      <c r="BBJ233" s="10"/>
      <c r="BBK233" s="10"/>
      <c r="BBL233" s="10"/>
      <c r="BBM233" s="10"/>
      <c r="BBN233" s="10"/>
      <c r="BBO233" s="10"/>
      <c r="BBP233" s="10"/>
      <c r="BBQ233" s="10"/>
      <c r="BBR233" s="10"/>
      <c r="BBS233" s="10"/>
      <c r="BBT233" s="10"/>
      <c r="BBU233" s="10"/>
      <c r="BBV233" s="10"/>
      <c r="BBW233" s="10"/>
      <c r="BBX233" s="10"/>
      <c r="BBY233" s="10"/>
      <c r="BBZ233" s="10"/>
      <c r="BCA233" s="10"/>
      <c r="BCB233" s="10"/>
      <c r="BCC233" s="10"/>
      <c r="BCD233" s="10"/>
      <c r="BCE233" s="10"/>
      <c r="BCF233" s="10"/>
      <c r="BCG233" s="10"/>
      <c r="BCH233" s="10"/>
      <c r="BCI233" s="10"/>
      <c r="BCJ233" s="10"/>
      <c r="BCK233" s="10"/>
      <c r="BCL233" s="10"/>
      <c r="BCM233" s="10"/>
      <c r="BCN233" s="10"/>
      <c r="BCO233" s="10"/>
      <c r="BCP233" s="10"/>
      <c r="BCQ233" s="10"/>
      <c r="BCR233" s="10"/>
      <c r="BCS233" s="10"/>
      <c r="BCT233" s="10"/>
      <c r="BCU233" s="10"/>
      <c r="BCV233" s="10"/>
      <c r="BCW233" s="10"/>
      <c r="BCX233" s="10"/>
      <c r="BCY233" s="10"/>
      <c r="BCZ233" s="10"/>
      <c r="BDA233" s="10"/>
      <c r="BDB233" s="10"/>
      <c r="BDC233" s="10"/>
      <c r="BDD233" s="10"/>
      <c r="BDE233" s="10"/>
      <c r="BDF233" s="10"/>
      <c r="BDG233" s="10"/>
      <c r="BDH233" s="10"/>
      <c r="BDI233" s="10"/>
      <c r="BDJ233" s="10"/>
      <c r="BDK233" s="10"/>
      <c r="BDL233" s="10"/>
      <c r="BDM233" s="10"/>
      <c r="BDN233" s="10"/>
      <c r="BDO233" s="10"/>
      <c r="BDP233" s="10"/>
      <c r="BDQ233" s="10"/>
      <c r="BDR233" s="10"/>
      <c r="BDS233" s="10"/>
      <c r="BDT233" s="10"/>
      <c r="BDU233" s="10"/>
      <c r="BDV233" s="10"/>
      <c r="BDW233" s="10"/>
      <c r="BDX233" s="10"/>
      <c r="BDY233" s="10"/>
      <c r="BDZ233" s="10"/>
      <c r="BEA233" s="10"/>
      <c r="BEB233" s="10"/>
      <c r="BEC233" s="10"/>
      <c r="BED233" s="10"/>
      <c r="BEE233" s="10"/>
      <c r="BEF233" s="10"/>
      <c r="BEG233" s="10"/>
      <c r="BEH233" s="10"/>
      <c r="BEI233" s="10"/>
      <c r="BEJ233" s="10"/>
      <c r="BEK233" s="10"/>
      <c r="BEL233" s="10"/>
      <c r="BEM233" s="10"/>
      <c r="BEN233" s="10"/>
      <c r="BEO233" s="10"/>
      <c r="BEP233" s="10"/>
      <c r="BEQ233" s="10"/>
      <c r="BER233" s="10"/>
      <c r="BES233" s="10"/>
      <c r="BET233" s="10"/>
      <c r="BEU233" s="10"/>
      <c r="BEV233" s="10"/>
      <c r="BEW233" s="10"/>
      <c r="BEX233" s="10"/>
      <c r="BEY233" s="10"/>
      <c r="BEZ233" s="10"/>
      <c r="BFA233" s="10"/>
      <c r="BFB233" s="10"/>
      <c r="BFC233" s="10"/>
      <c r="BFD233" s="10"/>
      <c r="BFE233" s="10"/>
      <c r="BFF233" s="10"/>
      <c r="BFG233" s="10"/>
      <c r="BFH233" s="10"/>
      <c r="BFI233" s="10"/>
      <c r="BFJ233" s="10"/>
      <c r="BFK233" s="10"/>
      <c r="BFL233" s="10"/>
      <c r="BFM233" s="10"/>
      <c r="BFN233" s="10"/>
      <c r="BFO233" s="10"/>
      <c r="BFP233" s="10"/>
      <c r="BFQ233" s="10"/>
      <c r="BFR233" s="10"/>
      <c r="BFS233" s="10"/>
      <c r="BFT233" s="10"/>
      <c r="BFU233" s="10"/>
      <c r="BFV233" s="10"/>
      <c r="BFW233" s="10"/>
      <c r="BFX233" s="10"/>
      <c r="BFY233" s="10"/>
      <c r="BFZ233" s="10"/>
      <c r="BGA233" s="10"/>
      <c r="BGB233" s="10"/>
      <c r="BGC233" s="10"/>
      <c r="BGD233" s="10"/>
      <c r="BGE233" s="10"/>
      <c r="BGF233" s="10"/>
      <c r="BGG233" s="10"/>
      <c r="BGH233" s="10"/>
      <c r="BGI233" s="10"/>
      <c r="BGJ233" s="10"/>
      <c r="BGK233" s="10"/>
      <c r="BGL233" s="10"/>
      <c r="BGM233" s="10"/>
      <c r="BGN233" s="10"/>
      <c r="BGO233" s="10"/>
      <c r="BGP233" s="10"/>
      <c r="BGQ233" s="10"/>
      <c r="BGR233" s="10"/>
      <c r="BGS233" s="10"/>
      <c r="BGT233" s="10"/>
      <c r="BGU233" s="10"/>
      <c r="BGV233" s="10"/>
      <c r="BGW233" s="10"/>
      <c r="BGX233" s="10"/>
      <c r="BGY233" s="10"/>
      <c r="BGZ233" s="10"/>
      <c r="BHA233" s="10"/>
      <c r="BHB233" s="10"/>
      <c r="BHC233" s="10"/>
      <c r="BHD233" s="10"/>
      <c r="BHE233" s="10"/>
      <c r="BHF233" s="10"/>
      <c r="BHG233" s="10"/>
      <c r="BHH233" s="10"/>
      <c r="BHI233" s="10"/>
      <c r="BHJ233" s="10"/>
      <c r="BHK233" s="10"/>
      <c r="BHL233" s="10"/>
      <c r="BHM233" s="10"/>
      <c r="BHN233" s="10"/>
      <c r="BHO233" s="10"/>
      <c r="BHP233" s="10"/>
      <c r="BHQ233" s="10"/>
      <c r="BHR233" s="10"/>
      <c r="BHS233" s="10"/>
      <c r="BHT233" s="10"/>
      <c r="BHU233" s="10"/>
      <c r="BHV233" s="10"/>
      <c r="BHW233" s="10"/>
      <c r="BHX233" s="10"/>
      <c r="BHY233" s="10"/>
      <c r="BHZ233" s="10"/>
      <c r="BIA233" s="10"/>
      <c r="BIB233" s="10"/>
      <c r="BIC233" s="10"/>
    </row>
    <row r="234" spans="1:1589" s="11" customFormat="1" ht="48.75" customHeight="1">
      <c r="A234" s="227" t="s">
        <v>137</v>
      </c>
      <c r="B234" s="50">
        <v>5210246</v>
      </c>
      <c r="C234" s="317"/>
      <c r="D234" s="318"/>
      <c r="E234" s="197" t="s">
        <v>98</v>
      </c>
      <c r="F234" s="197">
        <v>42735</v>
      </c>
      <c r="G234" s="93" t="s">
        <v>8</v>
      </c>
      <c r="H234" s="115"/>
      <c r="I234" s="121">
        <v>470400</v>
      </c>
      <c r="J234" s="121">
        <f>580000+23520+23520</f>
        <v>627040</v>
      </c>
      <c r="K234" s="104"/>
      <c r="L234" s="115"/>
      <c r="M234" s="104">
        <v>470400</v>
      </c>
      <c r="N234" s="121">
        <v>627039.01</v>
      </c>
      <c r="O234" s="115"/>
      <c r="P234" s="115"/>
      <c r="Q234" s="121">
        <v>470400</v>
      </c>
      <c r="R234" s="121">
        <v>627039.01</v>
      </c>
      <c r="S234" s="115"/>
      <c r="T234" s="147">
        <f>M234-Q234</f>
        <v>0</v>
      </c>
      <c r="U234" s="147">
        <f>J234-R234</f>
        <v>0.98999999999068677</v>
      </c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  <c r="FJ234" s="24"/>
      <c r="FK234" s="24"/>
      <c r="FL234" s="24"/>
      <c r="FM234" s="24"/>
      <c r="FN234" s="24"/>
      <c r="FO234" s="24"/>
      <c r="FP234" s="24"/>
      <c r="FQ234" s="24"/>
      <c r="FR234" s="24"/>
      <c r="FS234" s="24"/>
      <c r="FT234" s="24"/>
      <c r="FU234" s="24"/>
      <c r="FV234" s="24"/>
      <c r="FW234" s="24"/>
      <c r="FX234" s="24"/>
      <c r="FY234" s="24"/>
      <c r="FZ234" s="24"/>
      <c r="GA234" s="24"/>
      <c r="GB234" s="24"/>
      <c r="GC234" s="24"/>
      <c r="GD234" s="24"/>
      <c r="GE234" s="24"/>
      <c r="GF234" s="24"/>
      <c r="GG234" s="24"/>
      <c r="GH234" s="24"/>
      <c r="GI234" s="24"/>
      <c r="GJ234" s="24"/>
      <c r="GK234" s="24"/>
      <c r="GL234" s="24"/>
      <c r="GM234" s="24"/>
      <c r="GN234" s="24"/>
      <c r="GO234" s="24"/>
      <c r="GP234" s="24"/>
      <c r="GQ234" s="24"/>
      <c r="GR234" s="24"/>
      <c r="GS234" s="24"/>
      <c r="GT234" s="24"/>
      <c r="GU234" s="24"/>
      <c r="GV234" s="24"/>
      <c r="GW234" s="24"/>
      <c r="GX234" s="24"/>
      <c r="GY234" s="24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  <c r="IT234" s="9"/>
      <c r="IU234" s="9"/>
      <c r="IV234" s="9"/>
      <c r="IW234" s="9"/>
      <c r="IX234" s="9"/>
      <c r="IY234" s="9"/>
      <c r="IZ234" s="9"/>
      <c r="JA234" s="9"/>
      <c r="JB234" s="9"/>
      <c r="JC234" s="9"/>
      <c r="JD234" s="9"/>
      <c r="JE234" s="9"/>
      <c r="JF234" s="9"/>
      <c r="JG234" s="9"/>
      <c r="JH234" s="9"/>
      <c r="JI234" s="9"/>
      <c r="JJ234" s="9"/>
      <c r="JK234" s="9"/>
      <c r="JL234" s="9"/>
      <c r="JM234" s="9"/>
      <c r="JN234" s="9"/>
      <c r="JO234" s="9"/>
      <c r="JP234" s="9"/>
      <c r="JQ234" s="9"/>
      <c r="JR234" s="9"/>
      <c r="JS234" s="9"/>
      <c r="JT234" s="9"/>
      <c r="JU234" s="9"/>
      <c r="JV234" s="9"/>
      <c r="JW234" s="9"/>
      <c r="JX234" s="9"/>
      <c r="JY234" s="9"/>
      <c r="JZ234" s="9"/>
      <c r="KA234" s="9"/>
      <c r="KB234" s="9"/>
      <c r="KC234" s="9"/>
      <c r="KD234" s="9"/>
      <c r="KE234" s="9"/>
      <c r="KF234" s="9"/>
      <c r="KG234" s="9"/>
      <c r="KH234" s="9"/>
      <c r="KI234" s="9"/>
      <c r="KJ234" s="9"/>
      <c r="KK234" s="9"/>
      <c r="KL234" s="9"/>
      <c r="KM234" s="9"/>
      <c r="KN234" s="9"/>
      <c r="KO234" s="9"/>
      <c r="KP234" s="9"/>
      <c r="KQ234" s="9"/>
      <c r="KR234" s="9"/>
      <c r="KS234" s="9"/>
      <c r="KT234" s="9"/>
      <c r="KU234" s="9"/>
      <c r="KV234" s="9"/>
      <c r="KW234" s="9"/>
      <c r="KX234" s="9"/>
      <c r="KY234" s="9"/>
      <c r="KZ234" s="9"/>
      <c r="LA234" s="9"/>
      <c r="LB234" s="9"/>
      <c r="LC234" s="9"/>
      <c r="LD234" s="9"/>
      <c r="LE234" s="9"/>
      <c r="LF234" s="9"/>
      <c r="LG234" s="9"/>
      <c r="LH234" s="9"/>
      <c r="LI234" s="9"/>
      <c r="LJ234" s="9"/>
      <c r="LK234" s="9"/>
      <c r="LL234" s="9"/>
      <c r="LM234" s="9"/>
      <c r="LN234" s="9"/>
      <c r="LO234" s="9"/>
      <c r="LP234" s="9"/>
      <c r="LQ234" s="9"/>
      <c r="LR234" s="9"/>
      <c r="LS234" s="9"/>
      <c r="LT234" s="9"/>
      <c r="LU234" s="9"/>
      <c r="LV234" s="9"/>
      <c r="LW234" s="9"/>
      <c r="LX234" s="9"/>
      <c r="LY234" s="9"/>
      <c r="LZ234" s="9"/>
      <c r="MA234" s="9"/>
      <c r="MB234" s="9"/>
      <c r="MC234" s="9"/>
      <c r="MD234" s="9"/>
      <c r="ME234" s="9"/>
      <c r="MF234" s="9"/>
      <c r="MG234" s="9"/>
      <c r="MH234" s="9"/>
      <c r="MI234" s="9"/>
      <c r="MJ234" s="9"/>
      <c r="MK234" s="9"/>
      <c r="ML234" s="9"/>
      <c r="MM234" s="9"/>
      <c r="MN234" s="9"/>
      <c r="MO234" s="9"/>
      <c r="MP234" s="9"/>
      <c r="MQ234" s="9"/>
      <c r="MR234" s="9"/>
      <c r="MS234" s="9"/>
      <c r="MT234" s="9"/>
      <c r="MU234" s="9"/>
      <c r="MV234" s="9"/>
      <c r="MW234" s="9"/>
      <c r="MX234" s="9"/>
      <c r="MY234" s="9"/>
      <c r="MZ234" s="9"/>
      <c r="NA234" s="9"/>
      <c r="NB234" s="9"/>
      <c r="NC234" s="9"/>
      <c r="ND234" s="9"/>
      <c r="NE234" s="9"/>
      <c r="NF234" s="9"/>
      <c r="NG234" s="9"/>
      <c r="NH234" s="9"/>
      <c r="NI234" s="9"/>
      <c r="NJ234" s="9"/>
      <c r="NK234" s="9"/>
      <c r="NL234" s="9"/>
      <c r="NM234" s="9"/>
      <c r="NN234" s="9"/>
      <c r="NO234" s="9"/>
      <c r="NP234" s="9"/>
      <c r="NQ234" s="9"/>
      <c r="NR234" s="9"/>
      <c r="NS234" s="9"/>
      <c r="NT234" s="9"/>
      <c r="NU234" s="9"/>
      <c r="NV234" s="9"/>
      <c r="NW234" s="9"/>
      <c r="NX234" s="9"/>
      <c r="NY234" s="9"/>
      <c r="NZ234" s="9"/>
      <c r="OA234" s="9"/>
      <c r="OB234" s="9"/>
      <c r="OC234" s="9"/>
      <c r="OD234" s="9"/>
      <c r="OE234" s="9"/>
      <c r="OF234" s="9"/>
      <c r="OG234" s="9"/>
      <c r="OH234" s="9"/>
      <c r="OI234" s="9"/>
      <c r="OJ234" s="9"/>
      <c r="OK234" s="9"/>
      <c r="OL234" s="9"/>
      <c r="OM234" s="9"/>
      <c r="ON234" s="9"/>
      <c r="OO234" s="9"/>
      <c r="OP234" s="9"/>
      <c r="OQ234" s="9"/>
      <c r="OR234" s="9"/>
      <c r="OS234" s="9"/>
      <c r="OT234" s="9"/>
      <c r="OU234" s="9"/>
      <c r="OV234" s="9"/>
      <c r="OW234" s="9"/>
      <c r="OX234" s="9"/>
      <c r="OY234" s="9"/>
      <c r="OZ234" s="9"/>
      <c r="PA234" s="9"/>
      <c r="PB234" s="9"/>
      <c r="PC234" s="9"/>
      <c r="PD234" s="9"/>
      <c r="PE234" s="9"/>
      <c r="PF234" s="9"/>
      <c r="PG234" s="9"/>
      <c r="PH234" s="9"/>
      <c r="PI234" s="9"/>
      <c r="PJ234" s="9"/>
      <c r="PK234" s="9"/>
      <c r="PL234" s="9"/>
      <c r="PM234" s="9"/>
      <c r="PN234" s="9"/>
      <c r="PO234" s="9"/>
      <c r="PP234" s="9"/>
      <c r="PQ234" s="9"/>
      <c r="PR234" s="9"/>
      <c r="PS234" s="9"/>
      <c r="PT234" s="9"/>
      <c r="PU234" s="9"/>
      <c r="PV234" s="9"/>
      <c r="PW234" s="9"/>
      <c r="PX234" s="9"/>
      <c r="PY234" s="9"/>
      <c r="PZ234" s="9"/>
      <c r="QA234" s="9"/>
      <c r="QB234" s="9"/>
      <c r="QC234" s="9"/>
      <c r="QD234" s="9"/>
      <c r="QE234" s="9"/>
      <c r="QF234" s="9"/>
      <c r="QG234" s="9"/>
      <c r="QH234" s="9"/>
      <c r="QI234" s="9"/>
      <c r="QJ234" s="9"/>
      <c r="QK234" s="9"/>
      <c r="QL234" s="9"/>
      <c r="QM234" s="9"/>
      <c r="QN234" s="9"/>
      <c r="QO234" s="9"/>
      <c r="QP234" s="9"/>
      <c r="QQ234" s="9"/>
      <c r="QR234" s="9"/>
      <c r="QS234" s="9"/>
      <c r="QT234" s="9"/>
      <c r="QU234" s="9"/>
      <c r="QV234" s="9"/>
      <c r="QW234" s="9"/>
      <c r="QX234" s="9"/>
      <c r="QY234" s="9"/>
      <c r="QZ234" s="9"/>
      <c r="RA234" s="9"/>
      <c r="RB234" s="9"/>
      <c r="RC234" s="9"/>
      <c r="RD234" s="9"/>
      <c r="RE234" s="9"/>
      <c r="RF234" s="9"/>
      <c r="RG234" s="9"/>
      <c r="RH234" s="9"/>
      <c r="RI234" s="9"/>
      <c r="RJ234" s="9"/>
      <c r="RK234" s="9"/>
      <c r="RL234" s="9"/>
      <c r="RM234" s="9"/>
      <c r="RN234" s="9"/>
      <c r="RO234" s="9"/>
      <c r="RP234" s="9"/>
      <c r="RQ234" s="9"/>
      <c r="RR234" s="9"/>
      <c r="RS234" s="9"/>
      <c r="RT234" s="9"/>
      <c r="RU234" s="9"/>
      <c r="RV234" s="9"/>
      <c r="RW234" s="9"/>
      <c r="RX234" s="9"/>
      <c r="RY234" s="9"/>
      <c r="RZ234" s="9"/>
      <c r="SA234" s="9"/>
      <c r="SB234" s="9"/>
      <c r="SC234" s="9"/>
      <c r="SD234" s="9"/>
      <c r="SE234" s="9"/>
      <c r="SF234" s="9"/>
      <c r="SG234" s="9"/>
      <c r="SH234" s="9"/>
      <c r="SI234" s="9"/>
      <c r="SJ234" s="9"/>
      <c r="SK234" s="9"/>
      <c r="SL234" s="9"/>
      <c r="SM234" s="9"/>
      <c r="SN234" s="9"/>
      <c r="SO234" s="9"/>
      <c r="SP234" s="9"/>
      <c r="SQ234" s="9"/>
      <c r="SR234" s="9"/>
      <c r="SS234" s="9"/>
      <c r="ST234" s="9"/>
      <c r="SU234" s="9"/>
      <c r="SV234" s="9"/>
      <c r="SW234" s="9"/>
      <c r="SX234" s="9"/>
      <c r="SY234" s="9"/>
      <c r="SZ234" s="9"/>
      <c r="TA234" s="9"/>
      <c r="TB234" s="9"/>
      <c r="TC234" s="9"/>
      <c r="TD234" s="9"/>
      <c r="TE234" s="9"/>
      <c r="TF234" s="9"/>
      <c r="TG234" s="9"/>
      <c r="TH234" s="9"/>
      <c r="TI234" s="9"/>
      <c r="TJ234" s="9"/>
      <c r="TK234" s="9"/>
      <c r="TL234" s="9"/>
      <c r="TM234" s="9"/>
      <c r="TN234" s="9"/>
      <c r="TO234" s="9"/>
      <c r="TP234" s="9"/>
      <c r="TQ234" s="9"/>
      <c r="TR234" s="9"/>
      <c r="TS234" s="9"/>
      <c r="TT234" s="9"/>
      <c r="TU234" s="9"/>
      <c r="TV234" s="9"/>
      <c r="TW234" s="9"/>
      <c r="TX234" s="9"/>
      <c r="TY234" s="9"/>
      <c r="TZ234" s="9"/>
      <c r="UA234" s="9"/>
      <c r="UB234" s="9"/>
      <c r="UC234" s="9"/>
      <c r="UD234" s="9"/>
      <c r="UE234" s="9"/>
      <c r="UF234" s="9"/>
      <c r="UG234" s="9"/>
      <c r="UH234" s="9"/>
      <c r="UI234" s="9"/>
      <c r="UJ234" s="9"/>
      <c r="UK234" s="9"/>
      <c r="UL234" s="9"/>
      <c r="UM234" s="9"/>
      <c r="UN234" s="9"/>
      <c r="UO234" s="9"/>
      <c r="UP234" s="9"/>
      <c r="UQ234" s="9"/>
      <c r="UR234" s="9"/>
      <c r="US234" s="9"/>
      <c r="UT234" s="9"/>
      <c r="UU234" s="9"/>
      <c r="UV234" s="9"/>
      <c r="UW234" s="9"/>
      <c r="UX234" s="9"/>
      <c r="UY234" s="9"/>
      <c r="UZ234" s="9"/>
      <c r="VA234" s="9"/>
      <c r="VB234" s="9"/>
      <c r="VC234" s="9"/>
      <c r="VD234" s="9"/>
      <c r="VE234" s="9"/>
      <c r="VF234" s="9"/>
      <c r="VG234" s="9"/>
      <c r="VH234" s="9"/>
      <c r="VI234" s="9"/>
      <c r="VJ234" s="9"/>
      <c r="VK234" s="9"/>
      <c r="VL234" s="9"/>
      <c r="VM234" s="9"/>
      <c r="VN234" s="9"/>
      <c r="VO234" s="9"/>
      <c r="VP234" s="9"/>
      <c r="VQ234" s="9"/>
      <c r="VR234" s="9"/>
      <c r="VS234" s="9"/>
      <c r="VT234" s="9"/>
      <c r="VU234" s="9"/>
      <c r="VV234" s="9"/>
      <c r="VW234" s="9"/>
      <c r="VX234" s="9"/>
      <c r="VY234" s="9"/>
      <c r="VZ234" s="9"/>
      <c r="WA234" s="9"/>
      <c r="WB234" s="9"/>
      <c r="WC234" s="9"/>
      <c r="WD234" s="9"/>
      <c r="WE234" s="9"/>
      <c r="WF234" s="9"/>
      <c r="WG234" s="9"/>
      <c r="WH234" s="9"/>
      <c r="WI234" s="9"/>
      <c r="WJ234" s="9"/>
      <c r="WK234" s="9"/>
      <c r="WL234" s="9"/>
      <c r="WM234" s="9"/>
      <c r="WN234" s="9"/>
      <c r="WO234" s="9"/>
      <c r="WP234" s="9"/>
      <c r="WQ234" s="9"/>
      <c r="WR234" s="9"/>
      <c r="WS234" s="9"/>
      <c r="WT234" s="9"/>
      <c r="WU234" s="9"/>
      <c r="WV234" s="9"/>
      <c r="WW234" s="9"/>
      <c r="WX234" s="9"/>
      <c r="WY234" s="9"/>
      <c r="WZ234" s="9"/>
      <c r="XA234" s="9"/>
      <c r="XB234" s="9"/>
      <c r="XC234" s="9"/>
      <c r="XD234" s="9"/>
      <c r="XE234" s="9"/>
      <c r="XF234" s="9"/>
      <c r="XG234" s="9"/>
      <c r="XH234" s="9"/>
      <c r="XI234" s="9"/>
      <c r="XJ234" s="9"/>
      <c r="XK234" s="9"/>
      <c r="XL234" s="9"/>
      <c r="XM234" s="9"/>
      <c r="XN234" s="9"/>
      <c r="XO234" s="9"/>
      <c r="XP234" s="9"/>
      <c r="XQ234" s="9"/>
      <c r="XR234" s="9"/>
      <c r="XS234" s="9"/>
      <c r="XT234" s="9"/>
      <c r="XU234" s="9"/>
      <c r="XV234" s="9"/>
      <c r="XW234" s="9"/>
      <c r="XX234" s="9"/>
      <c r="XY234" s="9"/>
      <c r="XZ234" s="9"/>
      <c r="YA234" s="9"/>
      <c r="YB234" s="9"/>
      <c r="YC234" s="9"/>
      <c r="YD234" s="9"/>
      <c r="YE234" s="9"/>
      <c r="YF234" s="9"/>
      <c r="YG234" s="9"/>
      <c r="YH234" s="9"/>
      <c r="YI234" s="9"/>
      <c r="YJ234" s="9"/>
      <c r="YK234" s="9"/>
      <c r="YL234" s="9"/>
      <c r="YM234" s="9"/>
      <c r="YN234" s="9"/>
      <c r="YO234" s="9"/>
      <c r="YP234" s="9"/>
      <c r="YQ234" s="9"/>
      <c r="YR234" s="9"/>
      <c r="YS234" s="9"/>
      <c r="YT234" s="9"/>
      <c r="YU234" s="9"/>
      <c r="YV234" s="9"/>
      <c r="YW234" s="9"/>
      <c r="YX234" s="9"/>
      <c r="YY234" s="9"/>
      <c r="YZ234" s="9"/>
      <c r="ZA234" s="9"/>
      <c r="ZB234" s="9"/>
      <c r="ZC234" s="9"/>
      <c r="ZD234" s="9"/>
      <c r="ZE234" s="9"/>
      <c r="ZF234" s="9"/>
      <c r="ZG234" s="9"/>
      <c r="ZH234" s="9"/>
      <c r="ZI234" s="9"/>
      <c r="ZJ234" s="9"/>
      <c r="ZK234" s="9"/>
      <c r="ZL234" s="9"/>
      <c r="ZM234" s="9"/>
      <c r="ZN234" s="9"/>
      <c r="ZO234" s="9"/>
      <c r="ZP234" s="9"/>
      <c r="ZQ234" s="9"/>
      <c r="ZR234" s="9"/>
      <c r="ZS234" s="9"/>
      <c r="ZT234" s="9"/>
      <c r="ZU234" s="9"/>
      <c r="ZV234" s="9"/>
      <c r="ZW234" s="9"/>
      <c r="ZX234" s="9"/>
      <c r="ZY234" s="9"/>
      <c r="ZZ234" s="9"/>
      <c r="AAA234" s="9"/>
      <c r="AAB234" s="9"/>
      <c r="AAC234" s="9"/>
      <c r="AAD234" s="9"/>
      <c r="AAE234" s="9"/>
      <c r="AAF234" s="9"/>
      <c r="AAG234" s="9"/>
      <c r="AAH234" s="9"/>
      <c r="AAI234" s="9"/>
      <c r="AAJ234" s="9"/>
      <c r="AAK234" s="9"/>
      <c r="AAL234" s="9"/>
      <c r="AAM234" s="9"/>
      <c r="AAN234" s="9"/>
      <c r="AAO234" s="9"/>
      <c r="AAP234" s="9"/>
      <c r="AAQ234" s="9"/>
      <c r="AAR234" s="9"/>
      <c r="AAS234" s="9"/>
      <c r="AAT234" s="9"/>
      <c r="AAU234" s="9"/>
      <c r="AAV234" s="9"/>
      <c r="AAW234" s="9"/>
      <c r="AAX234" s="9"/>
      <c r="AAY234" s="9"/>
      <c r="AAZ234" s="9"/>
      <c r="ABA234" s="9"/>
      <c r="ABB234" s="9"/>
      <c r="ABC234" s="9"/>
      <c r="ABD234" s="9"/>
      <c r="ABE234" s="9"/>
      <c r="ABF234" s="9"/>
      <c r="ABG234" s="9"/>
      <c r="ABH234" s="9"/>
      <c r="ABI234" s="9"/>
      <c r="ABJ234" s="9"/>
      <c r="ABK234" s="9"/>
      <c r="ABL234" s="9"/>
      <c r="ABM234" s="9"/>
      <c r="ABN234" s="9"/>
      <c r="ABO234" s="9"/>
      <c r="ABP234" s="9"/>
      <c r="ABQ234" s="9"/>
      <c r="ABR234" s="9"/>
      <c r="ABS234" s="9"/>
      <c r="ABT234" s="9"/>
      <c r="ABU234" s="9"/>
      <c r="ABV234" s="9"/>
      <c r="ABW234" s="9"/>
      <c r="ABX234" s="9"/>
      <c r="ABY234" s="9"/>
      <c r="ABZ234" s="9"/>
      <c r="ACA234" s="9"/>
      <c r="ACB234" s="9"/>
      <c r="ACC234" s="9"/>
      <c r="ACD234" s="9"/>
      <c r="ACE234" s="9"/>
      <c r="ACF234" s="9"/>
      <c r="ACG234" s="9"/>
      <c r="ACH234" s="9"/>
      <c r="ACI234" s="9"/>
      <c r="ACJ234" s="9"/>
      <c r="ACK234" s="9"/>
      <c r="ACL234" s="9"/>
      <c r="ACM234" s="9"/>
      <c r="ACN234" s="9"/>
      <c r="ACO234" s="9"/>
      <c r="ACP234" s="9"/>
      <c r="ACQ234" s="9"/>
      <c r="ACR234" s="9"/>
      <c r="ACS234" s="9"/>
      <c r="ACT234" s="9"/>
      <c r="ACU234" s="9"/>
      <c r="ACV234" s="9"/>
      <c r="ACW234" s="9"/>
      <c r="ACX234" s="9"/>
      <c r="ACY234" s="9"/>
      <c r="ACZ234" s="9"/>
      <c r="ADA234" s="9"/>
      <c r="ADB234" s="9"/>
      <c r="ADC234" s="9"/>
      <c r="ADD234" s="9"/>
      <c r="ADE234" s="9"/>
      <c r="ADF234" s="9"/>
      <c r="ADG234" s="9"/>
      <c r="ADH234" s="9"/>
      <c r="ADI234" s="9"/>
      <c r="ADJ234" s="9"/>
      <c r="ADK234" s="9"/>
      <c r="ADL234" s="9"/>
      <c r="ADM234" s="9"/>
      <c r="ADN234" s="9"/>
      <c r="ADO234" s="9"/>
      <c r="ADP234" s="9"/>
      <c r="ADQ234" s="9"/>
      <c r="ADR234" s="9"/>
      <c r="ADS234" s="9"/>
      <c r="ADT234" s="9"/>
      <c r="ADU234" s="9"/>
      <c r="ADV234" s="9"/>
      <c r="ADW234" s="9"/>
      <c r="ADX234" s="9"/>
      <c r="ADY234" s="9"/>
      <c r="ADZ234" s="9"/>
      <c r="AEA234" s="9"/>
      <c r="AEB234" s="9"/>
      <c r="AEC234" s="9"/>
      <c r="AED234" s="9"/>
      <c r="AEE234" s="9"/>
      <c r="AEF234" s="9"/>
      <c r="AEG234" s="9"/>
      <c r="AEH234" s="9"/>
      <c r="AEI234" s="9"/>
      <c r="AEJ234" s="9"/>
      <c r="AEK234" s="9"/>
      <c r="AEL234" s="9"/>
      <c r="AEM234" s="9"/>
      <c r="AEN234" s="9"/>
      <c r="AEO234" s="9"/>
      <c r="AEP234" s="9"/>
      <c r="AEQ234" s="9"/>
      <c r="AER234" s="9"/>
      <c r="AES234" s="9"/>
      <c r="AET234" s="9"/>
      <c r="AEU234" s="9"/>
      <c r="AEV234" s="9"/>
      <c r="AEW234" s="9"/>
      <c r="AEX234" s="9"/>
      <c r="AEY234" s="9"/>
      <c r="AEZ234" s="9"/>
      <c r="AFA234" s="9"/>
      <c r="AFB234" s="9"/>
      <c r="AFC234" s="9"/>
      <c r="AFD234" s="9"/>
      <c r="AFE234" s="9"/>
      <c r="AFF234" s="9"/>
      <c r="AFG234" s="9"/>
      <c r="AFH234" s="9"/>
      <c r="AFI234" s="9"/>
      <c r="AFJ234" s="9"/>
      <c r="AFK234" s="9"/>
      <c r="AFL234" s="9"/>
      <c r="AFM234" s="9"/>
      <c r="AFN234" s="9"/>
      <c r="AFO234" s="9"/>
      <c r="AFP234" s="9"/>
      <c r="AFQ234" s="9"/>
      <c r="AFR234" s="9"/>
      <c r="AFS234" s="9"/>
      <c r="AFT234" s="9"/>
      <c r="AFU234" s="9"/>
      <c r="AFV234" s="9"/>
      <c r="AFW234" s="9"/>
      <c r="AFX234" s="9"/>
      <c r="AFY234" s="9"/>
      <c r="AFZ234" s="9"/>
      <c r="AGA234" s="9"/>
      <c r="AGB234" s="9"/>
      <c r="AGC234" s="9"/>
      <c r="AGD234" s="9"/>
      <c r="AGE234" s="9"/>
      <c r="AGF234" s="9"/>
      <c r="AGG234" s="9"/>
      <c r="AGH234" s="9"/>
      <c r="AGI234" s="9"/>
      <c r="AGJ234" s="9"/>
      <c r="AGK234" s="9"/>
      <c r="AGL234" s="9"/>
      <c r="AGM234" s="9"/>
      <c r="AGN234" s="9"/>
      <c r="AGO234" s="9"/>
      <c r="AGP234" s="9"/>
      <c r="AGQ234" s="9"/>
      <c r="AGR234" s="9"/>
      <c r="AGS234" s="9"/>
      <c r="AGT234" s="9"/>
      <c r="AGU234" s="9"/>
      <c r="AGV234" s="9"/>
      <c r="AGW234" s="9"/>
      <c r="AGX234" s="9"/>
      <c r="AGY234" s="9"/>
      <c r="AGZ234" s="9"/>
      <c r="AHA234" s="9"/>
      <c r="AHB234" s="9"/>
      <c r="AHC234" s="9"/>
      <c r="AHD234" s="9"/>
      <c r="AHE234" s="9"/>
      <c r="AHF234" s="9"/>
      <c r="AHG234" s="9"/>
      <c r="AHH234" s="9"/>
      <c r="AHI234" s="9"/>
      <c r="AHJ234" s="9"/>
      <c r="AHK234" s="9"/>
      <c r="AHL234" s="9"/>
      <c r="AHM234" s="9"/>
      <c r="AHN234" s="9"/>
      <c r="AHO234" s="9"/>
      <c r="AHP234" s="9"/>
      <c r="AHQ234" s="9"/>
      <c r="AHR234" s="9"/>
      <c r="AHS234" s="9"/>
      <c r="AHT234" s="9"/>
      <c r="AHU234" s="9"/>
      <c r="AHV234" s="9"/>
      <c r="AHW234" s="9"/>
      <c r="AHX234" s="9"/>
      <c r="AHY234" s="9"/>
      <c r="AHZ234" s="9"/>
      <c r="AIA234" s="9"/>
      <c r="AIB234" s="9"/>
      <c r="AIC234" s="9"/>
      <c r="AID234" s="9"/>
      <c r="AIE234" s="9"/>
      <c r="AIF234" s="9"/>
      <c r="AIG234" s="9"/>
      <c r="AIH234" s="9"/>
      <c r="AII234" s="9"/>
      <c r="AIJ234" s="9"/>
      <c r="AIK234" s="9"/>
      <c r="AIL234" s="9"/>
      <c r="AIM234" s="9"/>
      <c r="AIN234" s="9"/>
      <c r="AIO234" s="9"/>
      <c r="AIP234" s="9"/>
      <c r="AIQ234" s="9"/>
      <c r="AIR234" s="9"/>
      <c r="AIS234" s="9"/>
      <c r="AIT234" s="9"/>
      <c r="AIU234" s="9"/>
      <c r="AIV234" s="9"/>
      <c r="AIW234" s="9"/>
      <c r="AIX234" s="9"/>
      <c r="AIY234" s="9"/>
      <c r="AIZ234" s="9"/>
      <c r="AJA234" s="9"/>
      <c r="AJB234" s="9"/>
      <c r="AJC234" s="9"/>
      <c r="AJD234" s="9"/>
      <c r="AJE234" s="9"/>
      <c r="AJF234" s="9"/>
      <c r="AJG234" s="9"/>
      <c r="AJH234" s="9"/>
      <c r="AJI234" s="9"/>
      <c r="AJJ234" s="9"/>
      <c r="AJK234" s="9"/>
      <c r="AJL234" s="9"/>
      <c r="AJM234" s="9"/>
      <c r="AJN234" s="9"/>
      <c r="AJO234" s="9"/>
      <c r="AJP234" s="9"/>
      <c r="AJQ234" s="9"/>
      <c r="AJR234" s="9"/>
      <c r="AJS234" s="9"/>
      <c r="AJT234" s="9"/>
      <c r="AJU234" s="9"/>
      <c r="AJV234" s="9"/>
      <c r="AJW234" s="9"/>
      <c r="AJX234" s="9"/>
      <c r="AJY234" s="9"/>
      <c r="AJZ234" s="9"/>
      <c r="AKA234" s="9"/>
      <c r="AKB234" s="9"/>
      <c r="AKC234" s="9"/>
      <c r="AKD234" s="9"/>
      <c r="AKE234" s="9"/>
      <c r="AKF234" s="9"/>
      <c r="AKG234" s="9"/>
      <c r="AKH234" s="9"/>
      <c r="AKI234" s="9"/>
      <c r="AKJ234" s="9"/>
      <c r="AKK234" s="9"/>
      <c r="AKL234" s="9"/>
      <c r="AKM234" s="9"/>
      <c r="AKN234" s="9"/>
      <c r="AKO234" s="9"/>
      <c r="AKP234" s="9"/>
      <c r="AKQ234" s="9"/>
      <c r="AKR234" s="9"/>
      <c r="AKS234" s="9"/>
      <c r="AKT234" s="9"/>
      <c r="AKU234" s="9"/>
      <c r="AKV234" s="9"/>
      <c r="AKW234" s="9"/>
      <c r="AKX234" s="9"/>
      <c r="AKY234" s="9"/>
      <c r="AKZ234" s="9"/>
      <c r="ALA234" s="9"/>
      <c r="ALB234" s="9"/>
      <c r="ALC234" s="9"/>
      <c r="ALD234" s="9"/>
      <c r="ALE234" s="9"/>
      <c r="ALF234" s="9"/>
      <c r="ALG234" s="9"/>
      <c r="ALH234" s="9"/>
      <c r="ALI234" s="9"/>
      <c r="ALJ234" s="9"/>
      <c r="ALK234" s="9"/>
      <c r="ALL234" s="9"/>
      <c r="ALM234" s="9"/>
      <c r="ALN234" s="9"/>
      <c r="ALO234" s="9"/>
      <c r="ALP234" s="9"/>
      <c r="ALQ234" s="9"/>
      <c r="ALR234" s="9"/>
      <c r="ALS234" s="9"/>
      <c r="ALT234" s="9"/>
      <c r="ALU234" s="9"/>
      <c r="ALV234" s="9"/>
      <c r="ALW234" s="9"/>
      <c r="ALX234" s="9"/>
      <c r="ALY234" s="9"/>
      <c r="ALZ234" s="9"/>
      <c r="AMA234" s="9"/>
      <c r="AMB234" s="9"/>
      <c r="AMC234" s="9"/>
      <c r="AMD234" s="9"/>
      <c r="AME234" s="9"/>
      <c r="AMF234" s="9"/>
      <c r="AMG234" s="9"/>
      <c r="AMH234" s="9"/>
      <c r="AMI234" s="9"/>
      <c r="AMJ234" s="9"/>
      <c r="AMK234" s="9"/>
      <c r="AML234" s="9"/>
      <c r="AMM234" s="9"/>
      <c r="AMN234" s="9"/>
      <c r="AMO234" s="9"/>
      <c r="AMP234" s="9"/>
      <c r="AMQ234" s="9"/>
      <c r="AMR234" s="9"/>
      <c r="AMS234" s="9"/>
      <c r="AMT234" s="9"/>
      <c r="AMU234" s="9"/>
      <c r="AMV234" s="9"/>
      <c r="AMW234" s="9"/>
      <c r="AMX234" s="9"/>
      <c r="AMY234" s="9"/>
      <c r="AMZ234" s="9"/>
      <c r="ANA234" s="9"/>
      <c r="ANB234" s="9"/>
      <c r="ANC234" s="9"/>
      <c r="AND234" s="9"/>
      <c r="ANE234" s="9"/>
      <c r="ANF234" s="9"/>
      <c r="ANG234" s="9"/>
      <c r="ANH234" s="9"/>
      <c r="ANI234" s="9"/>
      <c r="ANJ234" s="9"/>
      <c r="ANK234" s="9"/>
      <c r="ANL234" s="9"/>
      <c r="ANM234" s="9"/>
      <c r="ANN234" s="9"/>
      <c r="ANO234" s="9"/>
      <c r="ANP234" s="9"/>
      <c r="ANQ234" s="9"/>
      <c r="ANR234" s="9"/>
      <c r="ANS234" s="9"/>
      <c r="ANT234" s="9"/>
      <c r="ANU234" s="9"/>
      <c r="ANV234" s="9"/>
      <c r="ANW234" s="9"/>
      <c r="ANX234" s="9"/>
      <c r="ANY234" s="9"/>
      <c r="ANZ234" s="9"/>
      <c r="AOA234" s="9"/>
      <c r="AOB234" s="9"/>
      <c r="AOC234" s="9"/>
      <c r="AOD234" s="9"/>
      <c r="AOE234" s="9"/>
      <c r="AOF234" s="9"/>
      <c r="AOG234" s="9"/>
      <c r="AOH234" s="9"/>
      <c r="AOI234" s="9"/>
      <c r="AOJ234" s="9"/>
      <c r="AOK234" s="9"/>
      <c r="AOL234" s="9"/>
      <c r="AOM234" s="9"/>
      <c r="AON234" s="9"/>
      <c r="AOO234" s="9"/>
      <c r="AOP234" s="9"/>
      <c r="AOQ234" s="9"/>
      <c r="AOR234" s="9"/>
      <c r="AOS234" s="9"/>
      <c r="AOT234" s="9"/>
      <c r="AOU234" s="9"/>
      <c r="AOV234" s="9"/>
      <c r="AOW234" s="9"/>
      <c r="AOX234" s="9"/>
      <c r="AOY234" s="9"/>
      <c r="AOZ234" s="9"/>
      <c r="APA234" s="9"/>
      <c r="APB234" s="9"/>
      <c r="APC234" s="9"/>
      <c r="APD234" s="9"/>
      <c r="APE234" s="9"/>
      <c r="APF234" s="9"/>
      <c r="APG234" s="9"/>
      <c r="APH234" s="9"/>
      <c r="API234" s="9"/>
      <c r="APJ234" s="9"/>
      <c r="APK234" s="9"/>
      <c r="APL234" s="9"/>
      <c r="APM234" s="9"/>
      <c r="APN234" s="9"/>
      <c r="APO234" s="9"/>
      <c r="APP234" s="9"/>
      <c r="APQ234" s="9"/>
      <c r="APR234" s="9"/>
      <c r="APS234" s="9"/>
      <c r="APT234" s="9"/>
      <c r="APU234" s="9"/>
      <c r="APV234" s="9"/>
      <c r="APW234" s="9"/>
      <c r="APX234" s="9"/>
      <c r="APY234" s="9"/>
      <c r="APZ234" s="9"/>
      <c r="AQA234" s="9"/>
      <c r="AQB234" s="9"/>
      <c r="AQC234" s="9"/>
      <c r="AQD234" s="9"/>
      <c r="AQE234" s="9"/>
      <c r="AQF234" s="9"/>
      <c r="AQG234" s="9"/>
      <c r="AQH234" s="9"/>
      <c r="AQI234" s="9"/>
      <c r="AQJ234" s="9"/>
      <c r="AQK234" s="9"/>
      <c r="AQL234" s="9"/>
      <c r="AQM234" s="9"/>
      <c r="AQN234" s="9"/>
      <c r="AQO234" s="9"/>
      <c r="AQP234" s="9"/>
      <c r="AQQ234" s="9"/>
      <c r="AQR234" s="9"/>
      <c r="AQS234" s="9"/>
      <c r="AQT234" s="9"/>
      <c r="AQU234" s="9"/>
      <c r="AQV234" s="9"/>
      <c r="AQW234" s="9"/>
      <c r="AQX234" s="9"/>
      <c r="AQY234" s="9"/>
      <c r="AQZ234" s="9"/>
      <c r="ARA234" s="9"/>
      <c r="ARB234" s="9"/>
      <c r="ARC234" s="9"/>
      <c r="ARD234" s="9"/>
      <c r="ARE234" s="9"/>
      <c r="ARF234" s="9"/>
      <c r="ARG234" s="9"/>
      <c r="ARH234" s="9"/>
      <c r="ARI234" s="9"/>
      <c r="ARJ234" s="9"/>
      <c r="ARK234" s="9"/>
      <c r="ARL234" s="9"/>
      <c r="ARM234" s="9"/>
      <c r="ARN234" s="9"/>
      <c r="ARO234" s="9"/>
      <c r="ARP234" s="9"/>
      <c r="ARQ234" s="9"/>
      <c r="ARR234" s="9"/>
      <c r="ARS234" s="9"/>
      <c r="ART234" s="9"/>
      <c r="ARU234" s="9"/>
      <c r="ARV234" s="9"/>
      <c r="ARW234" s="9"/>
      <c r="ARX234" s="9"/>
      <c r="ARY234" s="9"/>
      <c r="ARZ234" s="9"/>
      <c r="ASA234" s="9"/>
      <c r="ASB234" s="9"/>
      <c r="ASC234" s="9"/>
      <c r="ASD234" s="9"/>
      <c r="ASE234" s="9"/>
      <c r="ASF234" s="9"/>
      <c r="ASG234" s="9"/>
      <c r="ASH234" s="9"/>
      <c r="ASI234" s="9"/>
      <c r="ASJ234" s="9"/>
      <c r="ASK234" s="9"/>
      <c r="ASL234" s="9"/>
      <c r="ASM234" s="9"/>
      <c r="ASN234" s="9"/>
      <c r="ASO234" s="9"/>
      <c r="ASP234" s="9"/>
      <c r="ASQ234" s="9"/>
      <c r="ASR234" s="9"/>
      <c r="ASS234" s="9"/>
      <c r="AST234" s="9"/>
      <c r="ASU234" s="9"/>
      <c r="ASV234" s="9"/>
      <c r="ASW234" s="9"/>
      <c r="ASX234" s="9"/>
      <c r="ASY234" s="9"/>
      <c r="ASZ234" s="9"/>
      <c r="ATA234" s="9"/>
      <c r="ATB234" s="9"/>
      <c r="ATC234" s="9"/>
      <c r="ATD234" s="9"/>
      <c r="ATE234" s="9"/>
      <c r="ATF234" s="9"/>
      <c r="ATG234" s="9"/>
      <c r="ATH234" s="9"/>
      <c r="ATI234" s="9"/>
      <c r="ATJ234" s="9"/>
      <c r="ATK234" s="9"/>
      <c r="ATL234" s="9"/>
      <c r="ATM234" s="9"/>
      <c r="ATN234" s="9"/>
      <c r="ATO234" s="9"/>
      <c r="ATP234" s="9"/>
      <c r="ATQ234" s="9"/>
      <c r="ATR234" s="9"/>
      <c r="ATS234" s="9"/>
      <c r="ATT234" s="9"/>
      <c r="ATU234" s="9"/>
      <c r="ATV234" s="9"/>
      <c r="ATW234" s="9"/>
      <c r="ATX234" s="9"/>
      <c r="ATY234" s="9"/>
      <c r="ATZ234" s="9"/>
      <c r="AUA234" s="9"/>
      <c r="AUB234" s="9"/>
      <c r="AUC234" s="9"/>
      <c r="AUD234" s="9"/>
      <c r="AUE234" s="9"/>
      <c r="AUF234" s="9"/>
      <c r="AUG234" s="9"/>
      <c r="AUH234" s="9"/>
      <c r="AUI234" s="9"/>
      <c r="AUJ234" s="9"/>
      <c r="AUK234" s="9"/>
      <c r="AUL234" s="9"/>
      <c r="AUM234" s="9"/>
      <c r="AUN234" s="9"/>
      <c r="AUO234" s="9"/>
      <c r="AUP234" s="9"/>
      <c r="AUQ234" s="9"/>
      <c r="AUR234" s="9"/>
      <c r="AUS234" s="9"/>
      <c r="AUT234" s="9"/>
      <c r="AUU234" s="9"/>
      <c r="AUV234" s="9"/>
      <c r="AUW234" s="9"/>
      <c r="AUX234" s="9"/>
      <c r="AUY234" s="9"/>
      <c r="AUZ234" s="9"/>
      <c r="AVA234" s="9"/>
      <c r="AVB234" s="9"/>
      <c r="AVC234" s="9"/>
      <c r="AVD234" s="9"/>
      <c r="AVE234" s="9"/>
      <c r="AVF234" s="9"/>
      <c r="AVG234" s="9"/>
      <c r="AVH234" s="9"/>
      <c r="AVI234" s="9"/>
      <c r="AVJ234" s="9"/>
      <c r="AVK234" s="9"/>
      <c r="AVL234" s="9"/>
      <c r="AVM234" s="9"/>
      <c r="AVN234" s="9"/>
      <c r="AVO234" s="9"/>
      <c r="AVP234" s="9"/>
      <c r="AVQ234" s="9"/>
      <c r="AVR234" s="9"/>
      <c r="AVS234" s="9"/>
      <c r="AVT234" s="9"/>
      <c r="AVU234" s="9"/>
      <c r="AVV234" s="9"/>
      <c r="AVW234" s="9"/>
      <c r="AVX234" s="9"/>
      <c r="AVY234" s="9"/>
      <c r="AVZ234" s="9"/>
      <c r="AWA234" s="9"/>
      <c r="AWB234" s="9"/>
      <c r="AWC234" s="9"/>
      <c r="AWD234" s="9"/>
      <c r="AWE234" s="9"/>
      <c r="AWF234" s="9"/>
      <c r="AWG234" s="9"/>
      <c r="AWH234" s="9"/>
      <c r="AWI234" s="9"/>
      <c r="AWJ234" s="9"/>
      <c r="AWK234" s="9"/>
      <c r="AWL234" s="9"/>
      <c r="AWM234" s="9"/>
      <c r="AWN234" s="9"/>
      <c r="AWO234" s="9"/>
      <c r="AWP234" s="9"/>
      <c r="AWQ234" s="9"/>
      <c r="AWR234" s="9"/>
      <c r="AWS234" s="9"/>
      <c r="AWT234" s="9"/>
      <c r="AWU234" s="9"/>
      <c r="AWV234" s="9"/>
      <c r="AWW234" s="9"/>
      <c r="AWX234" s="9"/>
      <c r="AWY234" s="9"/>
      <c r="AWZ234" s="9"/>
      <c r="AXA234" s="9"/>
      <c r="AXB234" s="9"/>
      <c r="AXC234" s="9"/>
      <c r="AXD234" s="9"/>
      <c r="AXE234" s="9"/>
      <c r="AXF234" s="9"/>
      <c r="AXG234" s="9"/>
      <c r="AXH234" s="9"/>
      <c r="AXI234" s="9"/>
      <c r="AXJ234" s="9"/>
      <c r="AXK234" s="9"/>
      <c r="AXL234" s="9"/>
      <c r="AXM234" s="9"/>
      <c r="AXN234" s="9"/>
      <c r="AXO234" s="9"/>
      <c r="AXP234" s="9"/>
      <c r="AXQ234" s="9"/>
      <c r="AXR234" s="9"/>
      <c r="AXS234" s="9"/>
      <c r="AXT234" s="9"/>
      <c r="AXU234" s="9"/>
      <c r="AXV234" s="9"/>
      <c r="AXW234" s="9"/>
      <c r="AXX234" s="9"/>
      <c r="AXY234" s="9"/>
      <c r="AXZ234" s="9"/>
      <c r="AYA234" s="9"/>
      <c r="AYB234" s="9"/>
      <c r="AYC234" s="9"/>
      <c r="AYD234" s="9"/>
      <c r="AYE234" s="9"/>
      <c r="AYF234" s="9"/>
      <c r="AYG234" s="9"/>
      <c r="AYH234" s="9"/>
      <c r="AYI234" s="9"/>
      <c r="AYJ234" s="9"/>
      <c r="AYK234" s="9"/>
      <c r="AYL234" s="9"/>
      <c r="AYM234" s="9"/>
      <c r="AYN234" s="9"/>
      <c r="AYO234" s="9"/>
      <c r="AYP234" s="9"/>
      <c r="AYQ234" s="9"/>
      <c r="AYR234" s="9"/>
      <c r="AYS234" s="9"/>
      <c r="AYT234" s="9"/>
      <c r="AYU234" s="9"/>
      <c r="AYV234" s="9"/>
      <c r="AYW234" s="9"/>
      <c r="AYX234" s="9"/>
      <c r="AYY234" s="9"/>
      <c r="AYZ234" s="9"/>
      <c r="AZA234" s="9"/>
      <c r="AZB234" s="9"/>
      <c r="AZC234" s="9"/>
      <c r="AZD234" s="9"/>
      <c r="AZE234" s="9"/>
      <c r="AZF234" s="9"/>
      <c r="AZG234" s="9"/>
      <c r="AZH234" s="9"/>
      <c r="AZI234" s="9"/>
      <c r="AZJ234" s="9"/>
      <c r="AZK234" s="9"/>
      <c r="AZL234" s="9"/>
      <c r="AZM234" s="9"/>
      <c r="AZN234" s="9"/>
      <c r="AZO234" s="9"/>
      <c r="AZP234" s="9"/>
      <c r="AZQ234" s="9"/>
      <c r="AZR234" s="9"/>
      <c r="AZS234" s="9"/>
      <c r="AZT234" s="9"/>
      <c r="AZU234" s="9"/>
      <c r="AZV234" s="9"/>
      <c r="AZW234" s="9"/>
      <c r="AZX234" s="9"/>
      <c r="AZY234" s="9"/>
      <c r="AZZ234" s="9"/>
      <c r="BAA234" s="9"/>
      <c r="BAB234" s="9"/>
      <c r="BAC234" s="9"/>
      <c r="BAD234" s="9"/>
      <c r="BAE234" s="9"/>
      <c r="BAF234" s="9"/>
      <c r="BAG234" s="9"/>
      <c r="BAH234" s="9"/>
      <c r="BAI234" s="9"/>
      <c r="BAJ234" s="9"/>
      <c r="BAK234" s="9"/>
      <c r="BAL234" s="9"/>
      <c r="BAM234" s="9"/>
      <c r="BAN234" s="9"/>
      <c r="BAO234" s="9"/>
      <c r="BAP234" s="9"/>
      <c r="BAQ234" s="9"/>
      <c r="BAR234" s="9"/>
      <c r="BAS234" s="9"/>
      <c r="BAT234" s="9"/>
      <c r="BAU234" s="9"/>
      <c r="BAV234" s="9"/>
      <c r="BAW234" s="9"/>
      <c r="BAX234" s="9"/>
      <c r="BAY234" s="9"/>
      <c r="BAZ234" s="9"/>
      <c r="BBA234" s="9"/>
      <c r="BBB234" s="9"/>
      <c r="BBC234" s="9"/>
      <c r="BBD234" s="9"/>
      <c r="BBE234" s="9"/>
      <c r="BBF234" s="9"/>
      <c r="BBG234" s="9"/>
      <c r="BBH234" s="9"/>
      <c r="BBI234" s="9"/>
      <c r="BBJ234" s="9"/>
      <c r="BBK234" s="9"/>
      <c r="BBL234" s="9"/>
      <c r="BBM234" s="9"/>
      <c r="BBN234" s="9"/>
      <c r="BBO234" s="9"/>
      <c r="BBP234" s="9"/>
      <c r="BBQ234" s="9"/>
      <c r="BBR234" s="9"/>
      <c r="BBS234" s="9"/>
      <c r="BBT234" s="9"/>
      <c r="BBU234" s="9"/>
      <c r="BBV234" s="9"/>
      <c r="BBW234" s="9"/>
      <c r="BBX234" s="9"/>
      <c r="BBY234" s="9"/>
      <c r="BBZ234" s="9"/>
      <c r="BCA234" s="9"/>
      <c r="BCB234" s="9"/>
      <c r="BCC234" s="9"/>
      <c r="BCD234" s="9"/>
      <c r="BCE234" s="9"/>
      <c r="BCF234" s="9"/>
      <c r="BCG234" s="9"/>
      <c r="BCH234" s="9"/>
      <c r="BCI234" s="9"/>
      <c r="BCJ234" s="9"/>
      <c r="BCK234" s="9"/>
      <c r="BCL234" s="9"/>
      <c r="BCM234" s="9"/>
      <c r="BCN234" s="9"/>
      <c r="BCO234" s="9"/>
      <c r="BCP234" s="9"/>
      <c r="BCQ234" s="9"/>
      <c r="BCR234" s="9"/>
      <c r="BCS234" s="9"/>
      <c r="BCT234" s="9"/>
      <c r="BCU234" s="9"/>
      <c r="BCV234" s="9"/>
      <c r="BCW234" s="9"/>
      <c r="BCX234" s="9"/>
      <c r="BCY234" s="9"/>
      <c r="BCZ234" s="9"/>
      <c r="BDA234" s="9"/>
      <c r="BDB234" s="9"/>
      <c r="BDC234" s="9"/>
      <c r="BDD234" s="9"/>
      <c r="BDE234" s="9"/>
      <c r="BDF234" s="9"/>
      <c r="BDG234" s="9"/>
      <c r="BDH234" s="9"/>
      <c r="BDI234" s="9"/>
      <c r="BDJ234" s="9"/>
      <c r="BDK234" s="9"/>
      <c r="BDL234" s="9"/>
      <c r="BDM234" s="9"/>
      <c r="BDN234" s="9"/>
      <c r="BDO234" s="9"/>
      <c r="BDP234" s="9"/>
      <c r="BDQ234" s="9"/>
      <c r="BDR234" s="9"/>
      <c r="BDS234" s="9"/>
      <c r="BDT234" s="9"/>
      <c r="BDU234" s="9"/>
      <c r="BDV234" s="9"/>
      <c r="BDW234" s="9"/>
      <c r="BDX234" s="9"/>
      <c r="BDY234" s="9"/>
      <c r="BDZ234" s="9"/>
      <c r="BEA234" s="9"/>
      <c r="BEB234" s="9"/>
      <c r="BEC234" s="9"/>
      <c r="BED234" s="9"/>
      <c r="BEE234" s="9"/>
      <c r="BEF234" s="9"/>
      <c r="BEG234" s="9"/>
      <c r="BEH234" s="9"/>
      <c r="BEI234" s="9"/>
      <c r="BEJ234" s="9"/>
      <c r="BEK234" s="9"/>
      <c r="BEL234" s="9"/>
      <c r="BEM234" s="9"/>
      <c r="BEN234" s="9"/>
      <c r="BEO234" s="9"/>
      <c r="BEP234" s="9"/>
      <c r="BEQ234" s="9"/>
      <c r="BER234" s="9"/>
      <c r="BES234" s="9"/>
      <c r="BET234" s="9"/>
      <c r="BEU234" s="9"/>
      <c r="BEV234" s="9"/>
      <c r="BEW234" s="9"/>
      <c r="BEX234" s="9"/>
      <c r="BEY234" s="9"/>
      <c r="BEZ234" s="9"/>
      <c r="BFA234" s="9"/>
      <c r="BFB234" s="9"/>
      <c r="BFC234" s="9"/>
      <c r="BFD234" s="9"/>
      <c r="BFE234" s="9"/>
      <c r="BFF234" s="9"/>
      <c r="BFG234" s="9"/>
      <c r="BFH234" s="9"/>
      <c r="BFI234" s="9"/>
      <c r="BFJ234" s="9"/>
      <c r="BFK234" s="9"/>
      <c r="BFL234" s="9"/>
      <c r="BFM234" s="9"/>
      <c r="BFN234" s="9"/>
      <c r="BFO234" s="9"/>
      <c r="BFP234" s="9"/>
      <c r="BFQ234" s="9"/>
      <c r="BFR234" s="9"/>
      <c r="BFS234" s="9"/>
      <c r="BFT234" s="9"/>
      <c r="BFU234" s="9"/>
      <c r="BFV234" s="9"/>
      <c r="BFW234" s="9"/>
      <c r="BFX234" s="9"/>
      <c r="BFY234" s="9"/>
      <c r="BFZ234" s="9"/>
      <c r="BGA234" s="9"/>
      <c r="BGB234" s="9"/>
      <c r="BGC234" s="9"/>
      <c r="BGD234" s="9"/>
      <c r="BGE234" s="9"/>
      <c r="BGF234" s="9"/>
      <c r="BGG234" s="9"/>
      <c r="BGH234" s="9"/>
      <c r="BGI234" s="9"/>
      <c r="BGJ234" s="9"/>
      <c r="BGK234" s="9"/>
      <c r="BGL234" s="9"/>
      <c r="BGM234" s="9"/>
      <c r="BGN234" s="9"/>
      <c r="BGO234" s="9"/>
      <c r="BGP234" s="9"/>
      <c r="BGQ234" s="9"/>
      <c r="BGR234" s="9"/>
      <c r="BGS234" s="9"/>
      <c r="BGT234" s="9"/>
      <c r="BGU234" s="9"/>
      <c r="BGV234" s="9"/>
      <c r="BGW234" s="9"/>
      <c r="BGX234" s="9"/>
      <c r="BGY234" s="9"/>
      <c r="BGZ234" s="9"/>
      <c r="BHA234" s="9"/>
      <c r="BHB234" s="9"/>
      <c r="BHC234" s="9"/>
      <c r="BHD234" s="9"/>
      <c r="BHE234" s="9"/>
      <c r="BHF234" s="9"/>
      <c r="BHG234" s="9"/>
      <c r="BHH234" s="9"/>
      <c r="BHI234" s="9"/>
      <c r="BHJ234" s="9"/>
      <c r="BHK234" s="9"/>
      <c r="BHL234" s="9"/>
      <c r="BHM234" s="9"/>
      <c r="BHN234" s="9"/>
      <c r="BHO234" s="9"/>
      <c r="BHP234" s="9"/>
      <c r="BHQ234" s="9"/>
      <c r="BHR234" s="9"/>
      <c r="BHS234" s="9"/>
      <c r="BHT234" s="9"/>
      <c r="BHU234" s="9"/>
      <c r="BHV234" s="9"/>
      <c r="BHW234" s="9"/>
      <c r="BHX234" s="9"/>
      <c r="BHY234" s="9"/>
      <c r="BHZ234" s="9"/>
      <c r="BIA234" s="9"/>
      <c r="BIB234" s="9"/>
      <c r="BIC234" s="9"/>
    </row>
    <row r="235" spans="1:1589" s="10" customFormat="1" ht="27" hidden="1" customHeight="1">
      <c r="A235" s="64"/>
      <c r="B235" s="51"/>
      <c r="C235" s="314"/>
      <c r="D235" s="325"/>
      <c r="E235" s="98"/>
      <c r="F235" s="98"/>
      <c r="G235" s="98"/>
      <c r="H235" s="104"/>
      <c r="I235" s="104" t="e">
        <f>SUM(#REF!)</f>
        <v>#REF!</v>
      </c>
      <c r="J235" s="104"/>
      <c r="K235" s="113"/>
      <c r="L235" s="117" t="e">
        <f>SUM(#REF!)</f>
        <v>#REF!</v>
      </c>
      <c r="M235" s="117" t="e">
        <f>SUM(#REF!)</f>
        <v>#REF!</v>
      </c>
      <c r="N235" s="117"/>
      <c r="O235" s="117"/>
      <c r="P235" s="117"/>
      <c r="Q235" s="117"/>
      <c r="R235" s="117"/>
      <c r="S235" s="117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  <c r="FJ235" s="24"/>
      <c r="FK235" s="24"/>
      <c r="FL235" s="24"/>
      <c r="FM235" s="24"/>
      <c r="FN235" s="24"/>
      <c r="FO235" s="24"/>
      <c r="FP235" s="24"/>
      <c r="FQ235" s="24"/>
      <c r="FR235" s="24"/>
      <c r="FS235" s="24"/>
      <c r="FT235" s="24"/>
      <c r="FU235" s="24"/>
      <c r="FV235" s="24"/>
      <c r="FW235" s="24"/>
      <c r="FX235" s="24"/>
      <c r="FY235" s="24"/>
      <c r="FZ235" s="24"/>
      <c r="GA235" s="24"/>
      <c r="GB235" s="24"/>
      <c r="GC235" s="24"/>
      <c r="GD235" s="24"/>
      <c r="GE235" s="24"/>
      <c r="GF235" s="24"/>
      <c r="GG235" s="24"/>
      <c r="GH235" s="24"/>
      <c r="GI235" s="24"/>
      <c r="GJ235" s="24"/>
      <c r="GK235" s="24"/>
      <c r="GL235" s="24"/>
      <c r="GM235" s="24"/>
      <c r="GN235" s="24"/>
      <c r="GO235" s="24"/>
      <c r="GP235" s="24"/>
      <c r="GQ235" s="24"/>
      <c r="GR235" s="24"/>
      <c r="GS235" s="24"/>
      <c r="GT235" s="24"/>
      <c r="GU235" s="24"/>
      <c r="GV235" s="24"/>
      <c r="GW235" s="24"/>
      <c r="GX235" s="24"/>
      <c r="GY235" s="24"/>
      <c r="GZ235" s="24"/>
      <c r="HA235" s="24"/>
      <c r="HB235" s="24"/>
      <c r="HC235" s="24"/>
      <c r="HD235" s="24"/>
      <c r="HE235" s="24"/>
      <c r="HF235" s="24"/>
      <c r="HG235" s="24"/>
      <c r="HH235" s="24"/>
      <c r="HI235" s="24"/>
      <c r="HJ235" s="24"/>
      <c r="HK235" s="24"/>
      <c r="HL235" s="24"/>
      <c r="HM235" s="24"/>
      <c r="HN235" s="24"/>
      <c r="HO235" s="24"/>
      <c r="HP235" s="24"/>
      <c r="HQ235" s="24"/>
      <c r="HR235" s="24"/>
      <c r="HS235" s="24"/>
      <c r="HT235" s="24"/>
      <c r="HU235" s="24"/>
      <c r="HV235" s="24"/>
      <c r="HW235" s="24"/>
      <c r="HX235" s="24"/>
      <c r="HY235" s="24"/>
      <c r="HZ235" s="24"/>
      <c r="IA235" s="24"/>
      <c r="IB235" s="24"/>
      <c r="IC235" s="24"/>
      <c r="ID235" s="24"/>
      <c r="IE235" s="24"/>
      <c r="IF235" s="24"/>
      <c r="IG235" s="24"/>
      <c r="IH235" s="24"/>
      <c r="II235" s="24"/>
      <c r="IJ235" s="24"/>
      <c r="IK235" s="24"/>
      <c r="IL235" s="24"/>
      <c r="IM235" s="24"/>
      <c r="IN235" s="24"/>
      <c r="IO235" s="24"/>
      <c r="IP235" s="24"/>
      <c r="IQ235" s="24"/>
      <c r="IR235" s="24"/>
      <c r="IS235" s="24"/>
      <c r="IT235" s="24"/>
      <c r="IU235" s="24"/>
      <c r="IV235" s="24"/>
      <c r="IW235" s="24"/>
      <c r="IX235" s="24"/>
      <c r="IY235" s="24"/>
      <c r="IZ235" s="24"/>
      <c r="JA235" s="24"/>
      <c r="JB235" s="24"/>
      <c r="JC235" s="24"/>
      <c r="JD235" s="24"/>
      <c r="JE235" s="24"/>
      <c r="JF235" s="24"/>
      <c r="JG235" s="24"/>
      <c r="JH235" s="24"/>
      <c r="JI235" s="24"/>
      <c r="JJ235" s="24"/>
      <c r="JK235" s="24"/>
      <c r="JL235" s="24"/>
      <c r="JM235" s="24"/>
      <c r="JN235" s="24"/>
      <c r="JO235" s="24"/>
      <c r="JP235" s="24"/>
      <c r="JQ235" s="24"/>
      <c r="JR235" s="24"/>
      <c r="JS235" s="24"/>
      <c r="JT235" s="24"/>
      <c r="JU235" s="24"/>
      <c r="JV235" s="24"/>
      <c r="JW235" s="24"/>
      <c r="JX235" s="24"/>
      <c r="JY235" s="24"/>
      <c r="JZ235" s="24"/>
      <c r="KA235" s="24"/>
      <c r="KB235" s="24"/>
      <c r="KC235" s="24"/>
      <c r="KD235" s="24"/>
      <c r="KE235" s="24"/>
      <c r="KF235" s="24"/>
      <c r="KG235" s="24"/>
      <c r="KH235" s="24"/>
      <c r="KI235" s="24"/>
      <c r="KJ235" s="24"/>
      <c r="KK235" s="24"/>
      <c r="KL235" s="24"/>
      <c r="KM235" s="24"/>
      <c r="KN235" s="24"/>
      <c r="KO235" s="24"/>
      <c r="KP235" s="24"/>
      <c r="KQ235" s="24"/>
      <c r="KR235" s="24"/>
      <c r="KS235" s="24"/>
      <c r="KT235" s="24"/>
      <c r="KU235" s="24"/>
      <c r="KV235" s="24"/>
      <c r="KW235" s="24"/>
      <c r="KX235" s="24"/>
      <c r="KY235" s="24"/>
      <c r="KZ235" s="24"/>
      <c r="LA235" s="24"/>
      <c r="LB235" s="24"/>
      <c r="LC235" s="24"/>
      <c r="LD235" s="24"/>
      <c r="LE235" s="24"/>
      <c r="LF235" s="24"/>
      <c r="LG235" s="24"/>
      <c r="LH235" s="24"/>
      <c r="LI235" s="24"/>
      <c r="LJ235" s="24"/>
      <c r="LK235" s="24"/>
      <c r="LL235" s="24"/>
      <c r="LM235" s="24"/>
      <c r="LN235" s="24"/>
      <c r="LO235" s="24"/>
      <c r="LP235" s="24"/>
      <c r="LQ235" s="24"/>
      <c r="LR235" s="24"/>
      <c r="LS235" s="24"/>
      <c r="LT235" s="24"/>
      <c r="LU235" s="24"/>
      <c r="LV235" s="24"/>
      <c r="LW235" s="24"/>
      <c r="LX235" s="24"/>
      <c r="LY235" s="24"/>
      <c r="LZ235" s="24"/>
      <c r="MA235" s="24"/>
      <c r="MB235" s="24"/>
      <c r="MC235" s="24"/>
      <c r="MD235" s="24"/>
      <c r="ME235" s="24"/>
      <c r="MF235" s="24"/>
      <c r="MG235" s="24"/>
      <c r="MH235" s="24"/>
      <c r="MI235" s="24"/>
      <c r="MJ235" s="24"/>
      <c r="MK235" s="24"/>
      <c r="ML235" s="24"/>
      <c r="MM235" s="24"/>
      <c r="MN235" s="24"/>
      <c r="MO235" s="24"/>
      <c r="MP235" s="24"/>
      <c r="MQ235" s="24"/>
      <c r="MR235" s="24"/>
      <c r="MS235" s="24"/>
      <c r="MT235" s="24"/>
      <c r="MU235" s="24"/>
      <c r="MV235" s="24"/>
      <c r="MW235" s="24"/>
      <c r="MX235" s="24"/>
      <c r="MY235" s="24"/>
      <c r="MZ235" s="24"/>
      <c r="NA235" s="24"/>
      <c r="NB235" s="24"/>
      <c r="NC235" s="24"/>
      <c r="ND235" s="24"/>
      <c r="NE235" s="24"/>
      <c r="NF235" s="24"/>
      <c r="NG235" s="24"/>
      <c r="NH235" s="24"/>
      <c r="NI235" s="24"/>
      <c r="NJ235" s="24"/>
      <c r="NK235" s="24"/>
      <c r="NL235" s="24"/>
      <c r="NM235" s="24"/>
      <c r="NN235" s="24"/>
      <c r="NO235" s="24"/>
      <c r="NP235" s="24"/>
      <c r="NQ235" s="24"/>
      <c r="NR235" s="24"/>
      <c r="NS235" s="24"/>
      <c r="NT235" s="24"/>
      <c r="NU235" s="24"/>
      <c r="NV235" s="24"/>
      <c r="NW235" s="24"/>
      <c r="NX235" s="24"/>
      <c r="NY235" s="24"/>
      <c r="NZ235" s="24"/>
      <c r="OA235" s="24"/>
      <c r="OB235" s="24"/>
      <c r="OC235" s="24"/>
      <c r="OD235" s="24"/>
      <c r="OE235" s="24"/>
      <c r="OF235" s="24"/>
      <c r="OG235" s="24"/>
      <c r="OH235" s="24"/>
      <c r="OI235" s="24"/>
      <c r="OJ235" s="24"/>
      <c r="OK235" s="24"/>
      <c r="OL235" s="24"/>
      <c r="OM235" s="24"/>
      <c r="ON235" s="24"/>
      <c r="OO235" s="24"/>
      <c r="OP235" s="24"/>
      <c r="OQ235" s="24"/>
      <c r="OR235" s="24"/>
      <c r="OS235" s="24"/>
      <c r="OT235" s="24"/>
      <c r="OU235" s="24"/>
      <c r="OV235" s="24"/>
      <c r="OW235" s="24"/>
      <c r="OX235" s="24"/>
      <c r="OY235" s="24"/>
      <c r="OZ235" s="24"/>
      <c r="PA235" s="24"/>
      <c r="PB235" s="24"/>
      <c r="PC235" s="24"/>
      <c r="PD235" s="24"/>
      <c r="PE235" s="24"/>
      <c r="PF235" s="24"/>
      <c r="PG235" s="24"/>
      <c r="PH235" s="24"/>
      <c r="PI235" s="24"/>
      <c r="PJ235" s="24"/>
      <c r="PK235" s="24"/>
      <c r="PL235" s="24"/>
      <c r="PM235" s="24"/>
      <c r="PN235" s="24"/>
      <c r="PO235" s="24"/>
      <c r="PP235" s="24"/>
      <c r="PQ235" s="24"/>
      <c r="PR235" s="24"/>
      <c r="PS235" s="24"/>
      <c r="PT235" s="24"/>
      <c r="PU235" s="24"/>
      <c r="PV235" s="24"/>
      <c r="PW235" s="24"/>
      <c r="PX235" s="24"/>
      <c r="PY235" s="24"/>
      <c r="PZ235" s="24"/>
      <c r="QA235" s="24"/>
      <c r="QB235" s="24"/>
      <c r="QC235" s="24"/>
      <c r="QD235" s="24"/>
      <c r="QE235" s="24"/>
      <c r="QF235" s="24"/>
      <c r="QG235" s="24"/>
      <c r="QH235" s="24"/>
      <c r="QI235" s="24"/>
      <c r="QJ235" s="24"/>
      <c r="QK235" s="24"/>
      <c r="QL235" s="24"/>
      <c r="QM235" s="24"/>
      <c r="QN235" s="24"/>
      <c r="QO235" s="24"/>
      <c r="QP235" s="24"/>
      <c r="QQ235" s="24"/>
      <c r="QR235" s="24"/>
      <c r="QS235" s="24"/>
      <c r="QT235" s="24"/>
      <c r="QU235" s="24"/>
      <c r="QV235" s="24"/>
      <c r="QW235" s="24"/>
      <c r="QX235" s="24"/>
      <c r="QY235" s="24"/>
      <c r="QZ235" s="24"/>
      <c r="RA235" s="24"/>
      <c r="RB235" s="24"/>
      <c r="RC235" s="24"/>
      <c r="RD235" s="24"/>
      <c r="RE235" s="24"/>
      <c r="RF235" s="24"/>
      <c r="RG235" s="24"/>
      <c r="RH235" s="24"/>
      <c r="RI235" s="24"/>
      <c r="RJ235" s="24"/>
      <c r="RK235" s="24"/>
      <c r="RL235" s="24"/>
      <c r="RM235" s="24"/>
      <c r="RN235" s="24"/>
      <c r="RO235" s="24"/>
      <c r="RP235" s="24"/>
      <c r="RQ235" s="24"/>
      <c r="RR235" s="24"/>
      <c r="RS235" s="24"/>
      <c r="RT235" s="24"/>
      <c r="RU235" s="24"/>
      <c r="RV235" s="24"/>
      <c r="RW235" s="24"/>
      <c r="RX235" s="24"/>
      <c r="RY235" s="24"/>
      <c r="RZ235" s="24"/>
      <c r="SA235" s="24"/>
      <c r="SB235" s="24"/>
      <c r="SC235" s="24"/>
      <c r="SD235" s="24"/>
      <c r="SE235" s="24"/>
      <c r="SF235" s="24"/>
      <c r="SG235" s="24"/>
      <c r="SH235" s="24"/>
      <c r="SI235" s="24"/>
      <c r="SJ235" s="24"/>
      <c r="SK235" s="24"/>
      <c r="SL235" s="24"/>
      <c r="SM235" s="24"/>
      <c r="SN235" s="24"/>
      <c r="SO235" s="24"/>
      <c r="SP235" s="24"/>
      <c r="SQ235" s="24"/>
      <c r="SR235" s="24"/>
      <c r="SS235" s="24"/>
      <c r="ST235" s="24"/>
      <c r="SU235" s="24"/>
      <c r="SV235" s="24"/>
      <c r="SW235" s="24"/>
      <c r="SX235" s="24"/>
      <c r="SY235" s="24"/>
      <c r="SZ235" s="24"/>
      <c r="TA235" s="24"/>
      <c r="TB235" s="24"/>
      <c r="TC235" s="24"/>
      <c r="TD235" s="24"/>
      <c r="TE235" s="24"/>
      <c r="TF235" s="24"/>
      <c r="TG235" s="24"/>
      <c r="TH235" s="24"/>
      <c r="TI235" s="24"/>
      <c r="TJ235" s="24"/>
      <c r="TK235" s="24"/>
      <c r="TL235" s="24"/>
      <c r="TM235" s="24"/>
      <c r="TN235" s="24"/>
      <c r="TO235" s="24"/>
      <c r="TP235" s="24"/>
      <c r="TQ235" s="24"/>
      <c r="TR235" s="24"/>
      <c r="TS235" s="24"/>
      <c r="TT235" s="24"/>
      <c r="TU235" s="24"/>
      <c r="TV235" s="24"/>
      <c r="TW235" s="24"/>
      <c r="TX235" s="24"/>
      <c r="TY235" s="24"/>
      <c r="TZ235" s="24"/>
      <c r="UA235" s="24"/>
      <c r="UB235" s="24"/>
      <c r="UC235" s="24"/>
      <c r="UD235" s="24"/>
      <c r="UE235" s="24"/>
      <c r="UF235" s="24"/>
      <c r="UG235" s="24"/>
      <c r="UH235" s="24"/>
      <c r="UI235" s="24"/>
      <c r="UJ235" s="24"/>
      <c r="UK235" s="24"/>
      <c r="UL235" s="24"/>
      <c r="UM235" s="24"/>
      <c r="UN235" s="24"/>
      <c r="UO235" s="24"/>
      <c r="UP235" s="24"/>
      <c r="UQ235" s="24"/>
      <c r="UR235" s="24"/>
      <c r="US235" s="24"/>
      <c r="UT235" s="24"/>
      <c r="UU235" s="24"/>
      <c r="UV235" s="24"/>
      <c r="UW235" s="24"/>
      <c r="UX235" s="24"/>
      <c r="UY235" s="24"/>
      <c r="UZ235" s="24"/>
      <c r="VA235" s="24"/>
      <c r="VB235" s="24"/>
      <c r="VC235" s="24"/>
      <c r="VD235" s="24"/>
      <c r="VE235" s="24"/>
      <c r="VF235" s="24"/>
      <c r="VG235" s="24"/>
      <c r="VH235" s="24"/>
      <c r="VI235" s="24"/>
      <c r="VJ235" s="24"/>
      <c r="VK235" s="24"/>
      <c r="VL235" s="24"/>
      <c r="VM235" s="24"/>
      <c r="VN235" s="24"/>
      <c r="VO235" s="24"/>
      <c r="VP235" s="24"/>
      <c r="VQ235" s="24"/>
      <c r="VR235" s="24"/>
      <c r="VS235" s="24"/>
      <c r="VT235" s="24"/>
      <c r="VU235" s="24"/>
      <c r="VV235" s="24"/>
      <c r="VW235" s="24"/>
      <c r="VX235" s="24"/>
      <c r="VY235" s="24"/>
      <c r="VZ235" s="24"/>
      <c r="WA235" s="24"/>
      <c r="WB235" s="24"/>
      <c r="WC235" s="24"/>
      <c r="WD235" s="24"/>
      <c r="WE235" s="24"/>
      <c r="WF235" s="24"/>
      <c r="WG235" s="24"/>
      <c r="WH235" s="24"/>
      <c r="WI235" s="24"/>
      <c r="WJ235" s="24"/>
      <c r="WK235" s="24"/>
      <c r="WL235" s="24"/>
      <c r="WM235" s="24"/>
      <c r="WN235" s="24"/>
      <c r="WO235" s="24"/>
      <c r="WP235" s="24"/>
      <c r="WQ235" s="24"/>
      <c r="WR235" s="24"/>
      <c r="WS235" s="24"/>
      <c r="WT235" s="24"/>
      <c r="WU235" s="24"/>
      <c r="WV235" s="24"/>
      <c r="WW235" s="24"/>
      <c r="WX235" s="24"/>
      <c r="WY235" s="24"/>
      <c r="WZ235" s="24"/>
      <c r="XA235" s="24"/>
      <c r="XB235" s="24"/>
      <c r="XC235" s="24"/>
      <c r="XD235" s="24"/>
      <c r="XE235" s="24"/>
      <c r="XF235" s="24"/>
      <c r="XG235" s="24"/>
      <c r="XH235" s="24"/>
      <c r="XI235" s="24"/>
      <c r="XJ235" s="24"/>
      <c r="XK235" s="24"/>
      <c r="XL235" s="24"/>
      <c r="XM235" s="24"/>
      <c r="XN235" s="24"/>
      <c r="XO235" s="24"/>
      <c r="XP235" s="24"/>
      <c r="XQ235" s="24"/>
      <c r="XR235" s="24"/>
      <c r="XS235" s="24"/>
      <c r="XT235" s="24"/>
      <c r="XU235" s="24"/>
      <c r="XV235" s="24"/>
      <c r="XW235" s="24"/>
      <c r="XX235" s="24"/>
      <c r="XY235" s="24"/>
      <c r="XZ235" s="24"/>
      <c r="YA235" s="24"/>
      <c r="YB235" s="24"/>
      <c r="YC235" s="24"/>
      <c r="YD235" s="24"/>
      <c r="YE235" s="24"/>
      <c r="YF235" s="24"/>
      <c r="YG235" s="24"/>
      <c r="YH235" s="24"/>
      <c r="YI235" s="24"/>
      <c r="YJ235" s="24"/>
      <c r="YK235" s="24"/>
      <c r="YL235" s="24"/>
      <c r="YM235" s="24"/>
      <c r="YN235" s="24"/>
      <c r="YO235" s="24"/>
      <c r="YP235" s="24"/>
      <c r="YQ235" s="24"/>
      <c r="YR235" s="24"/>
      <c r="YS235" s="24"/>
      <c r="YT235" s="24"/>
      <c r="YU235" s="24"/>
      <c r="YV235" s="24"/>
      <c r="YW235" s="24"/>
      <c r="YX235" s="24"/>
      <c r="YY235" s="24"/>
      <c r="YZ235" s="24"/>
      <c r="ZA235" s="24"/>
      <c r="ZB235" s="24"/>
      <c r="ZC235" s="24"/>
      <c r="ZD235" s="24"/>
      <c r="ZE235" s="24"/>
      <c r="ZF235" s="24"/>
      <c r="ZG235" s="24"/>
      <c r="ZH235" s="24"/>
      <c r="ZI235" s="24"/>
      <c r="ZJ235" s="24"/>
      <c r="ZK235" s="24"/>
      <c r="ZL235" s="24"/>
      <c r="ZM235" s="24"/>
      <c r="ZN235" s="24"/>
      <c r="ZO235" s="24"/>
      <c r="ZP235" s="24"/>
      <c r="ZQ235" s="24"/>
      <c r="ZR235" s="24"/>
      <c r="ZS235" s="24"/>
      <c r="ZT235" s="24"/>
      <c r="ZU235" s="24"/>
      <c r="ZV235" s="24"/>
      <c r="ZW235" s="24"/>
      <c r="ZX235" s="24"/>
      <c r="ZY235" s="24"/>
      <c r="ZZ235" s="24"/>
      <c r="AAA235" s="24"/>
      <c r="AAB235" s="24"/>
      <c r="AAC235" s="24"/>
      <c r="AAD235" s="24"/>
      <c r="AAE235" s="24"/>
      <c r="AAF235" s="24"/>
      <c r="AAG235" s="24"/>
      <c r="AAH235" s="24"/>
      <c r="AAI235" s="24"/>
      <c r="AAJ235" s="24"/>
      <c r="AAK235" s="24"/>
      <c r="AAL235" s="24"/>
      <c r="AAM235" s="24"/>
      <c r="AAN235" s="24"/>
      <c r="AAO235" s="24"/>
      <c r="AAP235" s="24"/>
      <c r="AAQ235" s="24"/>
      <c r="AAR235" s="24"/>
      <c r="AAS235" s="24"/>
      <c r="AAT235" s="24"/>
      <c r="AAU235" s="24"/>
      <c r="AAV235" s="24"/>
      <c r="AAW235" s="24"/>
      <c r="AAX235" s="24"/>
      <c r="AAY235" s="24"/>
      <c r="AAZ235" s="24"/>
      <c r="ABA235" s="24"/>
      <c r="ABB235" s="24"/>
      <c r="ABC235" s="24"/>
      <c r="ABD235" s="24"/>
      <c r="ABE235" s="24"/>
      <c r="ABF235" s="24"/>
      <c r="ABG235" s="24"/>
      <c r="ABH235" s="24"/>
      <c r="ABI235" s="24"/>
      <c r="ABJ235" s="24"/>
      <c r="ABK235" s="24"/>
      <c r="ABL235" s="24"/>
      <c r="ABM235" s="24"/>
      <c r="ABN235" s="24"/>
      <c r="ABO235" s="24"/>
      <c r="ABP235" s="24"/>
      <c r="ABQ235" s="24"/>
      <c r="ABR235" s="24"/>
      <c r="ABS235" s="24"/>
      <c r="ABT235" s="24"/>
      <c r="ABU235" s="24"/>
      <c r="ABV235" s="24"/>
      <c r="ABW235" s="24"/>
      <c r="ABX235" s="24"/>
      <c r="ABY235" s="24"/>
      <c r="ABZ235" s="24"/>
      <c r="ACA235" s="24"/>
      <c r="ACB235" s="24"/>
      <c r="ACC235" s="24"/>
      <c r="ACD235" s="24"/>
      <c r="ACE235" s="24"/>
      <c r="ACF235" s="24"/>
      <c r="ACG235" s="24"/>
      <c r="ACH235" s="24"/>
      <c r="ACI235" s="24"/>
      <c r="ACJ235" s="24"/>
      <c r="ACK235" s="24"/>
      <c r="ACL235" s="24"/>
      <c r="ACM235" s="24"/>
      <c r="ACN235" s="24"/>
      <c r="ACO235" s="24"/>
      <c r="ACP235" s="24"/>
      <c r="ACQ235" s="24"/>
      <c r="ACR235" s="24"/>
      <c r="ACS235" s="24"/>
      <c r="ACT235" s="24"/>
      <c r="ACU235" s="24"/>
      <c r="ACV235" s="24"/>
      <c r="ACW235" s="24"/>
      <c r="ACX235" s="24"/>
      <c r="ACY235" s="24"/>
      <c r="ACZ235" s="24"/>
      <c r="ADA235" s="24"/>
      <c r="ADB235" s="24"/>
      <c r="ADC235" s="24"/>
      <c r="ADD235" s="24"/>
      <c r="ADE235" s="24"/>
      <c r="ADF235" s="24"/>
      <c r="ADG235" s="24"/>
      <c r="ADH235" s="24"/>
      <c r="ADI235" s="24"/>
      <c r="ADJ235" s="24"/>
      <c r="ADK235" s="24"/>
      <c r="ADL235" s="24"/>
      <c r="ADM235" s="24"/>
      <c r="ADN235" s="24"/>
      <c r="ADO235" s="24"/>
      <c r="ADP235" s="24"/>
      <c r="ADQ235" s="24"/>
      <c r="ADR235" s="24"/>
      <c r="ADS235" s="24"/>
      <c r="ADT235" s="24"/>
      <c r="ADU235" s="24"/>
      <c r="ADV235" s="24"/>
      <c r="ADW235" s="24"/>
      <c r="ADX235" s="24"/>
      <c r="ADY235" s="24"/>
      <c r="ADZ235" s="24"/>
      <c r="AEA235" s="24"/>
      <c r="AEB235" s="24"/>
      <c r="AEC235" s="24"/>
      <c r="AED235" s="24"/>
      <c r="AEE235" s="24"/>
      <c r="AEF235" s="24"/>
      <c r="AEG235" s="24"/>
      <c r="AEH235" s="24"/>
      <c r="AEI235" s="24"/>
      <c r="AEJ235" s="24"/>
      <c r="AEK235" s="24"/>
      <c r="AEL235" s="24"/>
      <c r="AEM235" s="24"/>
      <c r="AEN235" s="24"/>
      <c r="AEO235" s="24"/>
      <c r="AEP235" s="24"/>
      <c r="AEQ235" s="24"/>
      <c r="AER235" s="24"/>
      <c r="AES235" s="24"/>
      <c r="AET235" s="24"/>
      <c r="AEU235" s="24"/>
      <c r="AEV235" s="24"/>
      <c r="AEW235" s="24"/>
      <c r="AEX235" s="24"/>
      <c r="AEY235" s="24"/>
      <c r="AEZ235" s="24"/>
      <c r="AFA235" s="24"/>
      <c r="AFB235" s="24"/>
      <c r="AFC235" s="24"/>
      <c r="AFD235" s="24"/>
      <c r="AFE235" s="24"/>
      <c r="AFF235" s="24"/>
      <c r="AFG235" s="24"/>
      <c r="AFH235" s="24"/>
      <c r="AFI235" s="24"/>
      <c r="AFJ235" s="24"/>
      <c r="AFK235" s="24"/>
      <c r="AFL235" s="24"/>
      <c r="AFM235" s="24"/>
      <c r="AFN235" s="24"/>
      <c r="AFO235" s="24"/>
      <c r="AFP235" s="24"/>
      <c r="AFQ235" s="24"/>
      <c r="AFR235" s="24"/>
      <c r="AFS235" s="24"/>
      <c r="AFT235" s="24"/>
      <c r="AFU235" s="24"/>
      <c r="AFV235" s="24"/>
      <c r="AFW235" s="24"/>
      <c r="AFX235" s="24"/>
      <c r="AFY235" s="24"/>
      <c r="AFZ235" s="24"/>
      <c r="AGA235" s="24"/>
      <c r="AGB235" s="24"/>
      <c r="AGC235" s="24"/>
      <c r="AGD235" s="24"/>
      <c r="AGE235" s="24"/>
      <c r="AGF235" s="24"/>
      <c r="AGG235" s="24"/>
      <c r="AGH235" s="24"/>
      <c r="AGI235" s="24"/>
      <c r="AGJ235" s="24"/>
      <c r="AGK235" s="24"/>
      <c r="AGL235" s="24"/>
      <c r="AGM235" s="24"/>
      <c r="AGN235" s="24"/>
      <c r="AGO235" s="24"/>
      <c r="AGP235" s="24"/>
      <c r="AGQ235" s="24"/>
      <c r="AGR235" s="24"/>
      <c r="AGS235" s="24"/>
      <c r="AGT235" s="24"/>
      <c r="AGU235" s="24"/>
      <c r="AGV235" s="24"/>
      <c r="AGW235" s="24"/>
      <c r="AGX235" s="24"/>
      <c r="AGY235" s="24"/>
      <c r="AGZ235" s="24"/>
      <c r="AHA235" s="24"/>
      <c r="AHB235" s="24"/>
      <c r="AHC235" s="24"/>
      <c r="AHD235" s="24"/>
      <c r="AHE235" s="24"/>
      <c r="AHF235" s="24"/>
      <c r="AHG235" s="24"/>
      <c r="AHH235" s="24"/>
      <c r="AHI235" s="24"/>
      <c r="AHJ235" s="24"/>
      <c r="AHK235" s="24"/>
      <c r="AHL235" s="24"/>
      <c r="AHM235" s="24"/>
      <c r="AHN235" s="24"/>
      <c r="AHO235" s="24"/>
      <c r="AHP235" s="24"/>
      <c r="AHQ235" s="24"/>
      <c r="AHR235" s="24"/>
      <c r="AHS235" s="24"/>
      <c r="AHT235" s="24"/>
      <c r="AHU235" s="24"/>
      <c r="AHV235" s="24"/>
      <c r="AHW235" s="24"/>
      <c r="AHX235" s="24"/>
      <c r="AHY235" s="24"/>
      <c r="AHZ235" s="24"/>
      <c r="AIA235" s="24"/>
      <c r="AIB235" s="24"/>
      <c r="AIC235" s="24"/>
      <c r="AID235" s="24"/>
      <c r="AIE235" s="24"/>
      <c r="AIF235" s="24"/>
      <c r="AIG235" s="24"/>
      <c r="AIH235" s="24"/>
      <c r="AII235" s="24"/>
      <c r="AIJ235" s="24"/>
      <c r="AIK235" s="24"/>
      <c r="AIL235" s="24"/>
      <c r="AIM235" s="24"/>
      <c r="AIN235" s="24"/>
      <c r="AIO235" s="24"/>
      <c r="AIP235" s="24"/>
      <c r="AIQ235" s="24"/>
      <c r="AIR235" s="24"/>
      <c r="AIS235" s="24"/>
      <c r="AIT235" s="24"/>
      <c r="AIU235" s="24"/>
      <c r="AIV235" s="24"/>
      <c r="AIW235" s="24"/>
      <c r="AIX235" s="24"/>
      <c r="AIY235" s="24"/>
      <c r="AIZ235" s="24"/>
      <c r="AJA235" s="24"/>
      <c r="AJB235" s="24"/>
      <c r="AJC235" s="24"/>
      <c r="AJD235" s="24"/>
      <c r="AJE235" s="24"/>
      <c r="AJF235" s="24"/>
      <c r="AJG235" s="24"/>
      <c r="AJH235" s="24"/>
      <c r="AJI235" s="24"/>
      <c r="AJJ235" s="24"/>
      <c r="AJK235" s="24"/>
      <c r="AJL235" s="24"/>
      <c r="AJM235" s="24"/>
      <c r="AJN235" s="24"/>
      <c r="AJO235" s="24"/>
      <c r="AJP235" s="24"/>
      <c r="AJQ235" s="24"/>
      <c r="AJR235" s="24"/>
      <c r="AJS235" s="24"/>
      <c r="AJT235" s="24"/>
      <c r="AJU235" s="24"/>
      <c r="AJV235" s="24"/>
      <c r="AJW235" s="24"/>
      <c r="AJX235" s="24"/>
      <c r="AJY235" s="24"/>
      <c r="AJZ235" s="24"/>
      <c r="AKA235" s="24"/>
      <c r="AKB235" s="24"/>
      <c r="AKC235" s="24"/>
      <c r="AKD235" s="24"/>
      <c r="AKE235" s="24"/>
      <c r="AKF235" s="24"/>
      <c r="AKG235" s="24"/>
      <c r="AKH235" s="24"/>
      <c r="AKI235" s="24"/>
      <c r="AKJ235" s="24"/>
      <c r="AKK235" s="24"/>
      <c r="AKL235" s="24"/>
      <c r="AKM235" s="24"/>
      <c r="AKN235" s="24"/>
      <c r="AKO235" s="24"/>
      <c r="AKP235" s="24"/>
      <c r="AKQ235" s="24"/>
      <c r="AKR235" s="24"/>
      <c r="AKS235" s="24"/>
      <c r="AKT235" s="24"/>
      <c r="AKU235" s="24"/>
      <c r="AKV235" s="24"/>
      <c r="AKW235" s="24"/>
      <c r="AKX235" s="24"/>
      <c r="AKY235" s="24"/>
      <c r="AKZ235" s="24"/>
      <c r="ALA235" s="24"/>
      <c r="ALB235" s="24"/>
      <c r="ALC235" s="24"/>
      <c r="ALD235" s="24"/>
      <c r="ALE235" s="24"/>
      <c r="ALF235" s="24"/>
      <c r="ALG235" s="24"/>
      <c r="ALH235" s="24"/>
      <c r="ALI235" s="24"/>
      <c r="ALJ235" s="24"/>
      <c r="ALK235" s="24"/>
      <c r="ALL235" s="24"/>
      <c r="ALM235" s="24"/>
      <c r="ALN235" s="24"/>
      <c r="ALO235" s="24"/>
      <c r="ALP235" s="24"/>
      <c r="ALQ235" s="24"/>
      <c r="ALR235" s="24"/>
      <c r="ALS235" s="24"/>
      <c r="ALT235" s="24"/>
      <c r="ALU235" s="24"/>
      <c r="ALV235" s="24"/>
      <c r="ALW235" s="24"/>
      <c r="ALX235" s="24"/>
      <c r="ALY235" s="24"/>
      <c r="ALZ235" s="24"/>
      <c r="AMA235" s="24"/>
      <c r="AMB235" s="24"/>
      <c r="AMC235" s="24"/>
      <c r="AMD235" s="24"/>
      <c r="AME235" s="24"/>
      <c r="AMF235" s="24"/>
      <c r="AMG235" s="24"/>
      <c r="AMH235" s="24"/>
      <c r="AMI235" s="24"/>
      <c r="AMJ235" s="24"/>
      <c r="AMK235" s="24"/>
      <c r="AML235" s="24"/>
      <c r="AMM235" s="24"/>
      <c r="AMN235" s="24"/>
      <c r="AMO235" s="24"/>
      <c r="AMP235" s="24"/>
      <c r="AMQ235" s="24"/>
      <c r="AMR235" s="24"/>
      <c r="AMS235" s="24"/>
      <c r="AMT235" s="24"/>
      <c r="AMU235" s="24"/>
      <c r="AMV235" s="24"/>
      <c r="AMW235" s="24"/>
      <c r="AMX235" s="24"/>
      <c r="AMY235" s="24"/>
      <c r="AMZ235" s="24"/>
      <c r="ANA235" s="24"/>
      <c r="ANB235" s="24"/>
      <c r="ANC235" s="24"/>
      <c r="AND235" s="24"/>
      <c r="ANE235" s="24"/>
      <c r="ANF235" s="24"/>
      <c r="ANG235" s="24"/>
      <c r="ANH235" s="24"/>
      <c r="ANI235" s="24"/>
      <c r="ANJ235" s="24"/>
      <c r="ANK235" s="24"/>
      <c r="ANL235" s="24"/>
      <c r="ANM235" s="24"/>
      <c r="ANN235" s="24"/>
      <c r="ANO235" s="24"/>
      <c r="ANP235" s="24"/>
      <c r="ANQ235" s="24"/>
      <c r="ANR235" s="24"/>
      <c r="ANS235" s="24"/>
      <c r="ANT235" s="24"/>
      <c r="ANU235" s="24"/>
      <c r="ANV235" s="24"/>
      <c r="ANW235" s="24"/>
      <c r="ANX235" s="24"/>
      <c r="ANY235" s="24"/>
      <c r="ANZ235" s="24"/>
      <c r="AOA235" s="24"/>
      <c r="AOB235" s="24"/>
      <c r="AOC235" s="24"/>
      <c r="AOD235" s="24"/>
      <c r="AOE235" s="24"/>
      <c r="AOF235" s="24"/>
      <c r="AOG235" s="24"/>
      <c r="AOH235" s="24"/>
      <c r="AOI235" s="24"/>
      <c r="AOJ235" s="24"/>
      <c r="AOK235" s="24"/>
      <c r="AOL235" s="24"/>
      <c r="AOM235" s="24"/>
      <c r="AON235" s="24"/>
      <c r="AOO235" s="24"/>
      <c r="AOP235" s="24"/>
      <c r="AOQ235" s="24"/>
      <c r="AOR235" s="24"/>
      <c r="AOS235" s="24"/>
      <c r="AOT235" s="24"/>
      <c r="AOU235" s="24"/>
      <c r="AOV235" s="24"/>
      <c r="AOW235" s="24"/>
      <c r="AOX235" s="24"/>
      <c r="AOY235" s="24"/>
      <c r="AOZ235" s="24"/>
      <c r="APA235" s="24"/>
      <c r="APB235" s="24"/>
      <c r="APC235" s="24"/>
      <c r="APD235" s="24"/>
      <c r="APE235" s="24"/>
      <c r="APF235" s="24"/>
      <c r="APG235" s="24"/>
      <c r="APH235" s="24"/>
      <c r="API235" s="24"/>
      <c r="APJ235" s="24"/>
      <c r="APK235" s="24"/>
      <c r="APL235" s="24"/>
      <c r="APM235" s="24"/>
      <c r="APN235" s="24"/>
      <c r="APO235" s="24"/>
      <c r="APP235" s="24"/>
      <c r="APQ235" s="24"/>
      <c r="APR235" s="24"/>
      <c r="APS235" s="24"/>
      <c r="APT235" s="24"/>
      <c r="APU235" s="24"/>
      <c r="APV235" s="24"/>
      <c r="APW235" s="24"/>
      <c r="APX235" s="24"/>
      <c r="APY235" s="24"/>
      <c r="APZ235" s="24"/>
      <c r="AQA235" s="24"/>
      <c r="AQB235" s="24"/>
      <c r="AQC235" s="24"/>
      <c r="AQD235" s="24"/>
      <c r="AQE235" s="24"/>
      <c r="AQF235" s="24"/>
      <c r="AQG235" s="24"/>
      <c r="AQH235" s="24"/>
      <c r="AQI235" s="24"/>
      <c r="AQJ235" s="24"/>
      <c r="AQK235" s="24"/>
      <c r="AQL235" s="24"/>
      <c r="AQM235" s="24"/>
      <c r="AQN235" s="24"/>
      <c r="AQO235" s="24"/>
      <c r="AQP235" s="24"/>
      <c r="AQQ235" s="24"/>
      <c r="AQR235" s="24"/>
      <c r="AQS235" s="24"/>
      <c r="AQT235" s="24"/>
      <c r="AQU235" s="24"/>
      <c r="AQV235" s="24"/>
      <c r="AQW235" s="24"/>
      <c r="AQX235" s="24"/>
      <c r="AQY235" s="24"/>
      <c r="AQZ235" s="24"/>
      <c r="ARA235" s="24"/>
      <c r="ARB235" s="24"/>
      <c r="ARC235" s="24"/>
      <c r="ARD235" s="24"/>
      <c r="ARE235" s="24"/>
      <c r="ARF235" s="24"/>
      <c r="ARG235" s="24"/>
      <c r="ARH235" s="24"/>
      <c r="ARI235" s="24"/>
      <c r="ARJ235" s="24"/>
      <c r="ARK235" s="24"/>
      <c r="ARL235" s="24"/>
      <c r="ARM235" s="24"/>
      <c r="ARN235" s="24"/>
      <c r="ARO235" s="24"/>
      <c r="ARP235" s="24"/>
      <c r="ARQ235" s="24"/>
      <c r="ARR235" s="24"/>
      <c r="ARS235" s="24"/>
      <c r="ART235" s="24"/>
      <c r="ARU235" s="24"/>
      <c r="ARV235" s="24"/>
      <c r="ARW235" s="24"/>
      <c r="ARX235" s="24"/>
      <c r="ARY235" s="24"/>
      <c r="ARZ235" s="24"/>
      <c r="ASA235" s="24"/>
      <c r="ASB235" s="24"/>
      <c r="ASC235" s="24"/>
      <c r="ASD235" s="24"/>
      <c r="ASE235" s="24"/>
      <c r="ASF235" s="24"/>
      <c r="ASG235" s="24"/>
      <c r="ASH235" s="24"/>
      <c r="ASI235" s="24"/>
      <c r="ASJ235" s="24"/>
      <c r="ASK235" s="24"/>
      <c r="ASL235" s="24"/>
      <c r="ASM235" s="24"/>
      <c r="ASN235" s="24"/>
      <c r="ASO235" s="24"/>
      <c r="ASP235" s="24"/>
      <c r="ASQ235" s="24"/>
      <c r="ASR235" s="24"/>
      <c r="ASS235" s="24"/>
      <c r="AST235" s="24"/>
      <c r="ASU235" s="24"/>
      <c r="ASV235" s="24"/>
      <c r="ASW235" s="24"/>
      <c r="ASX235" s="24"/>
      <c r="ASY235" s="24"/>
      <c r="ASZ235" s="24"/>
      <c r="ATA235" s="24"/>
      <c r="ATB235" s="24"/>
      <c r="ATC235" s="24"/>
      <c r="ATD235" s="24"/>
      <c r="ATE235" s="24"/>
      <c r="ATF235" s="24"/>
      <c r="ATG235" s="24"/>
      <c r="ATH235" s="24"/>
      <c r="ATI235" s="24"/>
      <c r="ATJ235" s="24"/>
      <c r="ATK235" s="24"/>
      <c r="ATL235" s="24"/>
      <c r="ATM235" s="24"/>
      <c r="ATN235" s="24"/>
      <c r="ATO235" s="24"/>
      <c r="ATP235" s="24"/>
      <c r="ATQ235" s="24"/>
      <c r="ATR235" s="24"/>
      <c r="ATS235" s="24"/>
      <c r="ATT235" s="24"/>
      <c r="ATU235" s="24"/>
      <c r="ATV235" s="24"/>
      <c r="ATW235" s="24"/>
      <c r="ATX235" s="24"/>
      <c r="ATY235" s="24"/>
      <c r="ATZ235" s="24"/>
      <c r="AUA235" s="24"/>
      <c r="AUB235" s="24"/>
      <c r="AUC235" s="24"/>
      <c r="AUD235" s="24"/>
      <c r="AUE235" s="24"/>
      <c r="AUF235" s="24"/>
      <c r="AUG235" s="24"/>
      <c r="AUH235" s="24"/>
      <c r="AUI235" s="24"/>
      <c r="AUJ235" s="24"/>
      <c r="AUK235" s="24"/>
      <c r="AUL235" s="24"/>
      <c r="AUM235" s="24"/>
      <c r="AUN235" s="24"/>
      <c r="AUO235" s="24"/>
      <c r="AUP235" s="24"/>
      <c r="AUQ235" s="24"/>
      <c r="AUR235" s="24"/>
      <c r="AUS235" s="24"/>
      <c r="AUT235" s="24"/>
      <c r="AUU235" s="24"/>
      <c r="AUV235" s="24"/>
      <c r="AUW235" s="24"/>
      <c r="AUX235" s="24"/>
      <c r="AUY235" s="24"/>
      <c r="AUZ235" s="24"/>
      <c r="AVA235" s="24"/>
      <c r="AVB235" s="24"/>
      <c r="AVC235" s="24"/>
      <c r="AVD235" s="24"/>
      <c r="AVE235" s="24"/>
      <c r="AVF235" s="24"/>
      <c r="AVG235" s="24"/>
      <c r="AVH235" s="24"/>
      <c r="AVI235" s="24"/>
      <c r="AVJ235" s="24"/>
      <c r="AVK235" s="24"/>
      <c r="AVL235" s="24"/>
      <c r="AVM235" s="24"/>
      <c r="AVN235" s="24"/>
      <c r="AVO235" s="24"/>
      <c r="AVP235" s="24"/>
      <c r="AVQ235" s="24"/>
      <c r="AVR235" s="24"/>
      <c r="AVS235" s="24"/>
      <c r="AVT235" s="24"/>
      <c r="AVU235" s="24"/>
      <c r="AVV235" s="24"/>
      <c r="AVW235" s="24"/>
      <c r="AVX235" s="24"/>
      <c r="AVY235" s="24"/>
      <c r="AVZ235" s="24"/>
      <c r="AWA235" s="24"/>
      <c r="AWB235" s="24"/>
      <c r="AWC235" s="24"/>
      <c r="AWD235" s="24"/>
      <c r="AWE235" s="24"/>
      <c r="AWF235" s="24"/>
      <c r="AWG235" s="24"/>
      <c r="AWH235" s="24"/>
      <c r="AWI235" s="24"/>
      <c r="AWJ235" s="24"/>
      <c r="AWK235" s="24"/>
      <c r="AWL235" s="24"/>
      <c r="AWM235" s="24"/>
      <c r="AWN235" s="24"/>
      <c r="AWO235" s="24"/>
      <c r="AWP235" s="24"/>
      <c r="AWQ235" s="24"/>
      <c r="AWR235" s="24"/>
      <c r="AWS235" s="24"/>
      <c r="AWT235" s="24"/>
      <c r="AWU235" s="24"/>
      <c r="AWV235" s="24"/>
      <c r="AWW235" s="24"/>
      <c r="AWX235" s="24"/>
      <c r="AWY235" s="24"/>
      <c r="AWZ235" s="24"/>
      <c r="AXA235" s="24"/>
      <c r="AXB235" s="24"/>
      <c r="AXC235" s="24"/>
      <c r="AXD235" s="24"/>
      <c r="AXE235" s="24"/>
      <c r="AXF235" s="24"/>
      <c r="AXG235" s="24"/>
      <c r="AXH235" s="24"/>
      <c r="AXI235" s="24"/>
      <c r="AXJ235" s="24"/>
      <c r="AXK235" s="24"/>
      <c r="AXL235" s="24"/>
      <c r="AXM235" s="24"/>
      <c r="AXN235" s="24"/>
      <c r="AXO235" s="24"/>
      <c r="AXP235" s="24"/>
      <c r="AXQ235" s="24"/>
      <c r="AXR235" s="24"/>
      <c r="AXS235" s="24"/>
      <c r="AXT235" s="24"/>
      <c r="AXU235" s="24"/>
      <c r="AXV235" s="24"/>
      <c r="AXW235" s="24"/>
      <c r="AXX235" s="24"/>
      <c r="AXY235" s="24"/>
      <c r="AXZ235" s="24"/>
      <c r="AYA235" s="24"/>
      <c r="AYB235" s="24"/>
      <c r="AYC235" s="24"/>
      <c r="AYD235" s="24"/>
      <c r="AYE235" s="24"/>
      <c r="AYF235" s="24"/>
      <c r="AYG235" s="24"/>
      <c r="AYH235" s="24"/>
      <c r="AYI235" s="24"/>
      <c r="AYJ235" s="24"/>
      <c r="AYK235" s="24"/>
      <c r="AYL235" s="24"/>
      <c r="AYM235" s="24"/>
      <c r="AYN235" s="24"/>
      <c r="AYO235" s="24"/>
      <c r="AYP235" s="24"/>
      <c r="AYQ235" s="24"/>
      <c r="AYR235" s="24"/>
      <c r="AYS235" s="24"/>
      <c r="AYT235" s="24"/>
      <c r="AYU235" s="24"/>
      <c r="AYV235" s="24"/>
      <c r="AYW235" s="24"/>
      <c r="AYX235" s="24"/>
      <c r="AYY235" s="24"/>
      <c r="AYZ235" s="24"/>
      <c r="AZA235" s="24"/>
      <c r="AZB235" s="24"/>
      <c r="AZC235" s="24"/>
      <c r="AZD235" s="24"/>
      <c r="AZE235" s="24"/>
      <c r="AZF235" s="24"/>
      <c r="AZG235" s="24"/>
      <c r="AZH235" s="24"/>
      <c r="AZI235" s="24"/>
      <c r="AZJ235" s="24"/>
      <c r="AZK235" s="24"/>
      <c r="AZL235" s="24"/>
      <c r="AZM235" s="24"/>
      <c r="AZN235" s="24"/>
      <c r="AZO235" s="24"/>
      <c r="AZP235" s="24"/>
      <c r="AZQ235" s="24"/>
      <c r="AZR235" s="24"/>
      <c r="AZS235" s="24"/>
      <c r="AZT235" s="24"/>
      <c r="AZU235" s="24"/>
      <c r="AZV235" s="24"/>
      <c r="AZW235" s="24"/>
      <c r="AZX235" s="24"/>
      <c r="AZY235" s="24"/>
      <c r="AZZ235" s="24"/>
      <c r="BAA235" s="24"/>
      <c r="BAB235" s="24"/>
      <c r="BAC235" s="24"/>
      <c r="BAD235" s="24"/>
      <c r="BAE235" s="24"/>
      <c r="BAF235" s="24"/>
      <c r="BAG235" s="24"/>
      <c r="BAH235" s="24"/>
      <c r="BAI235" s="24"/>
      <c r="BAJ235" s="24"/>
      <c r="BAK235" s="24"/>
      <c r="BAL235" s="24"/>
      <c r="BAM235" s="24"/>
      <c r="BAN235" s="24"/>
      <c r="BAO235" s="24"/>
      <c r="BAP235" s="24"/>
      <c r="BAQ235" s="24"/>
      <c r="BAR235" s="24"/>
      <c r="BAS235" s="24"/>
      <c r="BAT235" s="24"/>
      <c r="BAU235" s="24"/>
      <c r="BAV235" s="24"/>
      <c r="BAW235" s="24"/>
      <c r="BAX235" s="24"/>
      <c r="BAY235" s="24"/>
      <c r="BAZ235" s="24"/>
      <c r="BBA235" s="24"/>
      <c r="BBB235" s="24"/>
      <c r="BBC235" s="24"/>
      <c r="BBD235" s="24"/>
      <c r="BBE235" s="24"/>
      <c r="BBF235" s="24"/>
      <c r="BBG235" s="24"/>
      <c r="BBH235" s="24"/>
      <c r="BBI235" s="24"/>
      <c r="BBJ235" s="24"/>
      <c r="BBK235" s="24"/>
      <c r="BBL235" s="24"/>
      <c r="BBM235" s="24"/>
      <c r="BBN235" s="24"/>
      <c r="BBO235" s="24"/>
      <c r="BBP235" s="24"/>
      <c r="BBQ235" s="24"/>
      <c r="BBR235" s="24"/>
      <c r="BBS235" s="24"/>
      <c r="BBT235" s="24"/>
      <c r="BBU235" s="24"/>
      <c r="BBV235" s="24"/>
      <c r="BBW235" s="24"/>
      <c r="BBX235" s="24"/>
      <c r="BBY235" s="24"/>
      <c r="BBZ235" s="24"/>
      <c r="BCA235" s="24"/>
      <c r="BCB235" s="24"/>
      <c r="BCC235" s="24"/>
      <c r="BCD235" s="24"/>
      <c r="BCE235" s="24"/>
      <c r="BCF235" s="24"/>
      <c r="BCG235" s="24"/>
      <c r="BCH235" s="24"/>
      <c r="BCI235" s="24"/>
      <c r="BCJ235" s="24"/>
      <c r="BCK235" s="24"/>
      <c r="BCL235" s="24"/>
      <c r="BCM235" s="24"/>
      <c r="BCN235" s="24"/>
      <c r="BCO235" s="24"/>
      <c r="BCP235" s="24"/>
      <c r="BCQ235" s="24"/>
      <c r="BCR235" s="24"/>
      <c r="BCS235" s="24"/>
      <c r="BCT235" s="24"/>
      <c r="BCU235" s="24"/>
      <c r="BCV235" s="24"/>
      <c r="BCW235" s="24"/>
      <c r="BCX235" s="24"/>
      <c r="BCY235" s="24"/>
      <c r="BCZ235" s="24"/>
      <c r="BDA235" s="24"/>
      <c r="BDB235" s="24"/>
      <c r="BDC235" s="24"/>
      <c r="BDD235" s="24"/>
      <c r="BDE235" s="24"/>
      <c r="BDF235" s="24"/>
      <c r="BDG235" s="24"/>
      <c r="BDH235" s="24"/>
      <c r="BDI235" s="24"/>
      <c r="BDJ235" s="24"/>
      <c r="BDK235" s="24"/>
      <c r="BDL235" s="24"/>
      <c r="BDM235" s="24"/>
      <c r="BDN235" s="24"/>
      <c r="BDO235" s="24"/>
      <c r="BDP235" s="24"/>
      <c r="BDQ235" s="24"/>
      <c r="BDR235" s="24"/>
      <c r="BDS235" s="24"/>
      <c r="BDT235" s="24"/>
      <c r="BDU235" s="24"/>
      <c r="BDV235" s="24"/>
      <c r="BDW235" s="24"/>
      <c r="BDX235" s="24"/>
      <c r="BDY235" s="24"/>
      <c r="BDZ235" s="24"/>
      <c r="BEA235" s="24"/>
      <c r="BEB235" s="24"/>
      <c r="BEC235" s="24"/>
      <c r="BED235" s="24"/>
      <c r="BEE235" s="24"/>
      <c r="BEF235" s="24"/>
      <c r="BEG235" s="24"/>
      <c r="BEH235" s="24"/>
      <c r="BEI235" s="24"/>
      <c r="BEJ235" s="24"/>
      <c r="BEK235" s="24"/>
      <c r="BEL235" s="24"/>
      <c r="BEM235" s="24"/>
      <c r="BEN235" s="24"/>
      <c r="BEO235" s="24"/>
      <c r="BEP235" s="24"/>
      <c r="BEQ235" s="24"/>
      <c r="BER235" s="24"/>
      <c r="BES235" s="24"/>
      <c r="BET235" s="24"/>
      <c r="BEU235" s="24"/>
      <c r="BEV235" s="24"/>
      <c r="BEW235" s="24"/>
      <c r="BEX235" s="24"/>
      <c r="BEY235" s="24"/>
      <c r="BEZ235" s="24"/>
      <c r="BFA235" s="24"/>
      <c r="BFB235" s="24"/>
      <c r="BFC235" s="24"/>
      <c r="BFD235" s="24"/>
      <c r="BFE235" s="24"/>
      <c r="BFF235" s="24"/>
      <c r="BFG235" s="24"/>
      <c r="BFH235" s="24"/>
      <c r="BFI235" s="24"/>
      <c r="BFJ235" s="24"/>
      <c r="BFK235" s="24"/>
      <c r="BFL235" s="24"/>
      <c r="BFM235" s="24"/>
      <c r="BFN235" s="24"/>
      <c r="BFO235" s="24"/>
      <c r="BFP235" s="24"/>
      <c r="BFQ235" s="24"/>
      <c r="BFR235" s="24"/>
      <c r="BFS235" s="24"/>
      <c r="BFT235" s="24"/>
      <c r="BFU235" s="24"/>
      <c r="BFV235" s="24"/>
      <c r="BFW235" s="24"/>
      <c r="BFX235" s="24"/>
      <c r="BFY235" s="24"/>
      <c r="BFZ235" s="24"/>
      <c r="BGA235" s="24"/>
      <c r="BGB235" s="24"/>
      <c r="BGC235" s="24"/>
      <c r="BGD235" s="24"/>
      <c r="BGE235" s="24"/>
      <c r="BGF235" s="24"/>
      <c r="BGG235" s="24"/>
      <c r="BGH235" s="24"/>
      <c r="BGI235" s="24"/>
      <c r="BGJ235" s="24"/>
      <c r="BGK235" s="24"/>
      <c r="BGL235" s="24"/>
      <c r="BGM235" s="24"/>
      <c r="BGN235" s="24"/>
      <c r="BGO235" s="24"/>
      <c r="BGP235" s="24"/>
      <c r="BGQ235" s="24"/>
      <c r="BGR235" s="24"/>
      <c r="BGS235" s="24"/>
      <c r="BGT235" s="24"/>
      <c r="BGU235" s="24"/>
      <c r="BGV235" s="24"/>
      <c r="BGW235" s="24"/>
      <c r="BGX235" s="24"/>
      <c r="BGY235" s="24"/>
      <c r="BGZ235" s="24"/>
      <c r="BHA235" s="24"/>
      <c r="BHB235" s="24"/>
      <c r="BHC235" s="24"/>
      <c r="BHD235" s="24"/>
      <c r="BHE235" s="24"/>
      <c r="BHF235" s="24"/>
      <c r="BHG235" s="24"/>
      <c r="BHH235" s="24"/>
      <c r="BHI235" s="24"/>
      <c r="BHJ235" s="24"/>
      <c r="BHK235" s="24"/>
      <c r="BHL235" s="24"/>
      <c r="BHM235" s="24"/>
      <c r="BHN235" s="24"/>
      <c r="BHO235" s="24"/>
      <c r="BHP235" s="24"/>
      <c r="BHQ235" s="24"/>
      <c r="BHR235" s="24"/>
      <c r="BHS235" s="24"/>
      <c r="BHT235" s="24"/>
      <c r="BHU235" s="24"/>
      <c r="BHV235" s="24"/>
      <c r="BHW235" s="24"/>
      <c r="BHX235" s="24"/>
      <c r="BHY235" s="24"/>
      <c r="BHZ235" s="24"/>
      <c r="BIA235" s="24"/>
      <c r="BIB235" s="24"/>
      <c r="BIC235" s="24"/>
    </row>
    <row r="236" spans="1:1589" s="10" customFormat="1" ht="27" hidden="1" customHeight="1">
      <c r="A236" s="64"/>
      <c r="B236" s="47"/>
      <c r="C236" s="314"/>
      <c r="D236" s="325"/>
      <c r="E236" s="87">
        <v>41640</v>
      </c>
      <c r="F236" s="87">
        <v>42004</v>
      </c>
      <c r="G236" s="93" t="s">
        <v>6</v>
      </c>
      <c r="H236" s="104"/>
      <c r="I236" s="104"/>
      <c r="J236" s="104"/>
      <c r="K236" s="113"/>
      <c r="L236" s="104">
        <v>27000</v>
      </c>
      <c r="M236" s="104"/>
      <c r="N236" s="104"/>
      <c r="O236" s="104"/>
      <c r="P236" s="104"/>
      <c r="Q236" s="104"/>
      <c r="R236" s="104"/>
      <c r="S236" s="104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  <c r="FQ236" s="24"/>
      <c r="FR236" s="24"/>
      <c r="FS236" s="24"/>
      <c r="FT236" s="24"/>
      <c r="FU236" s="24"/>
      <c r="FV236" s="24"/>
      <c r="FW236" s="24"/>
      <c r="FX236" s="24"/>
      <c r="FY236" s="24"/>
      <c r="FZ236" s="24"/>
      <c r="GA236" s="24"/>
      <c r="GB236" s="24"/>
      <c r="GC236" s="24"/>
      <c r="GD236" s="24"/>
      <c r="GE236" s="24"/>
      <c r="GF236" s="24"/>
      <c r="GG236" s="24"/>
      <c r="GH236" s="24"/>
      <c r="GI236" s="24"/>
      <c r="GJ236" s="24"/>
      <c r="GK236" s="24"/>
      <c r="GL236" s="24"/>
      <c r="GM236" s="24"/>
      <c r="GN236" s="24"/>
      <c r="GO236" s="24"/>
      <c r="GP236" s="24"/>
      <c r="GQ236" s="24"/>
      <c r="GR236" s="24"/>
      <c r="GS236" s="24"/>
      <c r="GT236" s="24"/>
      <c r="GU236" s="24"/>
      <c r="GV236" s="24"/>
      <c r="GW236" s="24"/>
      <c r="GX236" s="24"/>
      <c r="GY236" s="24"/>
      <c r="GZ236" s="24"/>
      <c r="HA236" s="24"/>
      <c r="HB236" s="24"/>
      <c r="HC236" s="24"/>
      <c r="HD236" s="24"/>
      <c r="HE236" s="24"/>
      <c r="HF236" s="24"/>
      <c r="HG236" s="24"/>
      <c r="HH236" s="24"/>
      <c r="HI236" s="24"/>
      <c r="HJ236" s="24"/>
      <c r="HK236" s="24"/>
      <c r="HL236" s="24"/>
      <c r="HM236" s="24"/>
      <c r="HN236" s="24"/>
      <c r="HO236" s="24"/>
      <c r="HP236" s="24"/>
      <c r="HQ236" s="24"/>
      <c r="HR236" s="24"/>
      <c r="HS236" s="24"/>
      <c r="HT236" s="24"/>
      <c r="HU236" s="24"/>
      <c r="HV236" s="24"/>
      <c r="HW236" s="24"/>
      <c r="HX236" s="24"/>
      <c r="HY236" s="24"/>
      <c r="HZ236" s="24"/>
      <c r="IA236" s="24"/>
      <c r="IB236" s="24"/>
      <c r="IC236" s="24"/>
      <c r="ID236" s="24"/>
      <c r="IE236" s="24"/>
      <c r="IF236" s="24"/>
      <c r="IG236" s="24"/>
      <c r="IH236" s="24"/>
      <c r="II236" s="24"/>
      <c r="IJ236" s="24"/>
      <c r="IK236" s="24"/>
      <c r="IL236" s="24"/>
      <c r="IM236" s="24"/>
      <c r="IN236" s="24"/>
      <c r="IO236" s="24"/>
      <c r="IP236" s="24"/>
      <c r="IQ236" s="24"/>
      <c r="IR236" s="24"/>
      <c r="IS236" s="24"/>
      <c r="IT236" s="24"/>
      <c r="IU236" s="24"/>
      <c r="IV236" s="24"/>
      <c r="IW236" s="24"/>
      <c r="IX236" s="24"/>
      <c r="IY236" s="24"/>
      <c r="IZ236" s="24"/>
      <c r="JA236" s="24"/>
      <c r="JB236" s="24"/>
      <c r="JC236" s="24"/>
      <c r="JD236" s="24"/>
      <c r="JE236" s="24"/>
      <c r="JF236" s="24"/>
      <c r="JG236" s="24"/>
      <c r="JH236" s="24"/>
      <c r="JI236" s="24"/>
      <c r="JJ236" s="24"/>
      <c r="JK236" s="24"/>
      <c r="JL236" s="24"/>
      <c r="JM236" s="24"/>
      <c r="JN236" s="24"/>
      <c r="JO236" s="24"/>
      <c r="JP236" s="24"/>
      <c r="JQ236" s="24"/>
      <c r="JR236" s="24"/>
      <c r="JS236" s="24"/>
      <c r="JT236" s="24"/>
      <c r="JU236" s="24"/>
      <c r="JV236" s="24"/>
      <c r="JW236" s="24"/>
      <c r="JX236" s="24"/>
      <c r="JY236" s="24"/>
      <c r="JZ236" s="24"/>
      <c r="KA236" s="24"/>
      <c r="KB236" s="24"/>
      <c r="KC236" s="24"/>
      <c r="KD236" s="24"/>
      <c r="KE236" s="24"/>
      <c r="KF236" s="24"/>
      <c r="KG236" s="24"/>
      <c r="KH236" s="24"/>
      <c r="KI236" s="24"/>
      <c r="KJ236" s="24"/>
      <c r="KK236" s="24"/>
      <c r="KL236" s="24"/>
      <c r="KM236" s="24"/>
      <c r="KN236" s="24"/>
      <c r="KO236" s="24"/>
      <c r="KP236" s="24"/>
      <c r="KQ236" s="24"/>
      <c r="KR236" s="24"/>
      <c r="KS236" s="24"/>
      <c r="KT236" s="24"/>
      <c r="KU236" s="24"/>
      <c r="KV236" s="24"/>
      <c r="KW236" s="24"/>
      <c r="KX236" s="24"/>
      <c r="KY236" s="24"/>
      <c r="KZ236" s="24"/>
      <c r="LA236" s="24"/>
      <c r="LB236" s="24"/>
      <c r="LC236" s="24"/>
      <c r="LD236" s="24"/>
      <c r="LE236" s="24"/>
      <c r="LF236" s="24"/>
      <c r="LG236" s="24"/>
      <c r="LH236" s="24"/>
      <c r="LI236" s="24"/>
      <c r="LJ236" s="24"/>
      <c r="LK236" s="24"/>
      <c r="LL236" s="24"/>
      <c r="LM236" s="24"/>
      <c r="LN236" s="24"/>
      <c r="LO236" s="24"/>
      <c r="LP236" s="24"/>
      <c r="LQ236" s="24"/>
      <c r="LR236" s="24"/>
      <c r="LS236" s="24"/>
      <c r="LT236" s="24"/>
      <c r="LU236" s="24"/>
      <c r="LV236" s="24"/>
      <c r="LW236" s="24"/>
      <c r="LX236" s="24"/>
      <c r="LY236" s="24"/>
      <c r="LZ236" s="24"/>
      <c r="MA236" s="24"/>
      <c r="MB236" s="24"/>
      <c r="MC236" s="24"/>
      <c r="MD236" s="24"/>
      <c r="ME236" s="24"/>
      <c r="MF236" s="24"/>
      <c r="MG236" s="24"/>
      <c r="MH236" s="24"/>
      <c r="MI236" s="24"/>
      <c r="MJ236" s="24"/>
      <c r="MK236" s="24"/>
      <c r="ML236" s="24"/>
      <c r="MM236" s="24"/>
      <c r="MN236" s="24"/>
      <c r="MO236" s="24"/>
      <c r="MP236" s="24"/>
      <c r="MQ236" s="24"/>
      <c r="MR236" s="24"/>
      <c r="MS236" s="24"/>
      <c r="MT236" s="24"/>
      <c r="MU236" s="24"/>
      <c r="MV236" s="24"/>
      <c r="MW236" s="24"/>
      <c r="MX236" s="24"/>
      <c r="MY236" s="24"/>
      <c r="MZ236" s="24"/>
      <c r="NA236" s="24"/>
      <c r="NB236" s="24"/>
      <c r="NC236" s="24"/>
      <c r="ND236" s="24"/>
      <c r="NE236" s="24"/>
      <c r="NF236" s="24"/>
      <c r="NG236" s="24"/>
      <c r="NH236" s="24"/>
      <c r="NI236" s="24"/>
      <c r="NJ236" s="24"/>
      <c r="NK236" s="24"/>
      <c r="NL236" s="24"/>
      <c r="NM236" s="24"/>
      <c r="NN236" s="24"/>
      <c r="NO236" s="24"/>
      <c r="NP236" s="24"/>
      <c r="NQ236" s="24"/>
      <c r="NR236" s="24"/>
      <c r="NS236" s="24"/>
      <c r="NT236" s="24"/>
      <c r="NU236" s="24"/>
      <c r="NV236" s="24"/>
      <c r="NW236" s="24"/>
      <c r="NX236" s="24"/>
      <c r="NY236" s="24"/>
      <c r="NZ236" s="24"/>
      <c r="OA236" s="24"/>
      <c r="OB236" s="24"/>
      <c r="OC236" s="24"/>
      <c r="OD236" s="24"/>
      <c r="OE236" s="24"/>
      <c r="OF236" s="24"/>
      <c r="OG236" s="24"/>
      <c r="OH236" s="24"/>
      <c r="OI236" s="24"/>
      <c r="OJ236" s="24"/>
      <c r="OK236" s="24"/>
      <c r="OL236" s="24"/>
      <c r="OM236" s="24"/>
      <c r="ON236" s="24"/>
      <c r="OO236" s="24"/>
      <c r="OP236" s="24"/>
      <c r="OQ236" s="24"/>
      <c r="OR236" s="24"/>
      <c r="OS236" s="24"/>
      <c r="OT236" s="24"/>
      <c r="OU236" s="24"/>
      <c r="OV236" s="24"/>
      <c r="OW236" s="24"/>
      <c r="OX236" s="24"/>
      <c r="OY236" s="24"/>
      <c r="OZ236" s="24"/>
      <c r="PA236" s="24"/>
      <c r="PB236" s="24"/>
      <c r="PC236" s="24"/>
      <c r="PD236" s="24"/>
      <c r="PE236" s="24"/>
      <c r="PF236" s="24"/>
      <c r="PG236" s="24"/>
      <c r="PH236" s="24"/>
      <c r="PI236" s="24"/>
      <c r="PJ236" s="24"/>
      <c r="PK236" s="24"/>
      <c r="PL236" s="24"/>
      <c r="PM236" s="24"/>
      <c r="PN236" s="24"/>
      <c r="PO236" s="24"/>
      <c r="PP236" s="24"/>
      <c r="PQ236" s="24"/>
      <c r="PR236" s="24"/>
      <c r="PS236" s="24"/>
      <c r="PT236" s="24"/>
      <c r="PU236" s="24"/>
      <c r="PV236" s="24"/>
      <c r="PW236" s="24"/>
      <c r="PX236" s="24"/>
      <c r="PY236" s="24"/>
      <c r="PZ236" s="24"/>
      <c r="QA236" s="24"/>
      <c r="QB236" s="24"/>
      <c r="QC236" s="24"/>
      <c r="QD236" s="24"/>
      <c r="QE236" s="24"/>
      <c r="QF236" s="24"/>
      <c r="QG236" s="24"/>
      <c r="QH236" s="24"/>
      <c r="QI236" s="24"/>
      <c r="QJ236" s="24"/>
      <c r="QK236" s="24"/>
      <c r="QL236" s="24"/>
      <c r="QM236" s="24"/>
      <c r="QN236" s="24"/>
      <c r="QO236" s="24"/>
      <c r="QP236" s="24"/>
      <c r="QQ236" s="24"/>
      <c r="QR236" s="24"/>
      <c r="QS236" s="24"/>
      <c r="QT236" s="24"/>
      <c r="QU236" s="24"/>
      <c r="QV236" s="24"/>
      <c r="QW236" s="24"/>
      <c r="QX236" s="24"/>
      <c r="QY236" s="24"/>
      <c r="QZ236" s="24"/>
      <c r="RA236" s="24"/>
      <c r="RB236" s="24"/>
      <c r="RC236" s="24"/>
      <c r="RD236" s="24"/>
      <c r="RE236" s="24"/>
      <c r="RF236" s="24"/>
      <c r="RG236" s="24"/>
      <c r="RH236" s="24"/>
      <c r="RI236" s="24"/>
      <c r="RJ236" s="24"/>
      <c r="RK236" s="24"/>
      <c r="RL236" s="24"/>
      <c r="RM236" s="24"/>
      <c r="RN236" s="24"/>
      <c r="RO236" s="24"/>
      <c r="RP236" s="24"/>
      <c r="RQ236" s="24"/>
      <c r="RR236" s="24"/>
      <c r="RS236" s="24"/>
      <c r="RT236" s="24"/>
      <c r="RU236" s="24"/>
      <c r="RV236" s="24"/>
      <c r="RW236" s="24"/>
      <c r="RX236" s="24"/>
      <c r="RY236" s="24"/>
      <c r="RZ236" s="24"/>
      <c r="SA236" s="24"/>
      <c r="SB236" s="24"/>
      <c r="SC236" s="24"/>
      <c r="SD236" s="24"/>
      <c r="SE236" s="24"/>
      <c r="SF236" s="24"/>
      <c r="SG236" s="24"/>
      <c r="SH236" s="24"/>
      <c r="SI236" s="24"/>
      <c r="SJ236" s="24"/>
      <c r="SK236" s="24"/>
      <c r="SL236" s="24"/>
      <c r="SM236" s="24"/>
      <c r="SN236" s="24"/>
      <c r="SO236" s="24"/>
      <c r="SP236" s="24"/>
      <c r="SQ236" s="24"/>
      <c r="SR236" s="24"/>
      <c r="SS236" s="24"/>
      <c r="ST236" s="24"/>
      <c r="SU236" s="24"/>
      <c r="SV236" s="24"/>
      <c r="SW236" s="24"/>
      <c r="SX236" s="24"/>
      <c r="SY236" s="24"/>
      <c r="SZ236" s="24"/>
      <c r="TA236" s="24"/>
      <c r="TB236" s="24"/>
      <c r="TC236" s="24"/>
      <c r="TD236" s="24"/>
      <c r="TE236" s="24"/>
      <c r="TF236" s="24"/>
      <c r="TG236" s="24"/>
      <c r="TH236" s="24"/>
      <c r="TI236" s="24"/>
      <c r="TJ236" s="24"/>
      <c r="TK236" s="24"/>
      <c r="TL236" s="24"/>
      <c r="TM236" s="24"/>
      <c r="TN236" s="24"/>
      <c r="TO236" s="24"/>
      <c r="TP236" s="24"/>
      <c r="TQ236" s="24"/>
      <c r="TR236" s="24"/>
      <c r="TS236" s="24"/>
      <c r="TT236" s="24"/>
      <c r="TU236" s="24"/>
      <c r="TV236" s="24"/>
      <c r="TW236" s="24"/>
      <c r="TX236" s="24"/>
      <c r="TY236" s="24"/>
      <c r="TZ236" s="24"/>
      <c r="UA236" s="24"/>
      <c r="UB236" s="24"/>
      <c r="UC236" s="24"/>
      <c r="UD236" s="24"/>
      <c r="UE236" s="24"/>
      <c r="UF236" s="24"/>
      <c r="UG236" s="24"/>
      <c r="UH236" s="24"/>
      <c r="UI236" s="24"/>
      <c r="UJ236" s="24"/>
      <c r="UK236" s="24"/>
      <c r="UL236" s="24"/>
      <c r="UM236" s="24"/>
      <c r="UN236" s="24"/>
      <c r="UO236" s="24"/>
      <c r="UP236" s="24"/>
      <c r="UQ236" s="24"/>
      <c r="UR236" s="24"/>
      <c r="US236" s="24"/>
      <c r="UT236" s="24"/>
      <c r="UU236" s="24"/>
      <c r="UV236" s="24"/>
      <c r="UW236" s="24"/>
      <c r="UX236" s="24"/>
      <c r="UY236" s="24"/>
      <c r="UZ236" s="24"/>
      <c r="VA236" s="24"/>
      <c r="VB236" s="24"/>
      <c r="VC236" s="24"/>
      <c r="VD236" s="24"/>
      <c r="VE236" s="24"/>
      <c r="VF236" s="24"/>
      <c r="VG236" s="24"/>
      <c r="VH236" s="24"/>
      <c r="VI236" s="24"/>
      <c r="VJ236" s="24"/>
      <c r="VK236" s="24"/>
      <c r="VL236" s="24"/>
      <c r="VM236" s="24"/>
      <c r="VN236" s="24"/>
      <c r="VO236" s="24"/>
      <c r="VP236" s="24"/>
      <c r="VQ236" s="24"/>
      <c r="VR236" s="24"/>
      <c r="VS236" s="24"/>
      <c r="VT236" s="24"/>
      <c r="VU236" s="24"/>
      <c r="VV236" s="24"/>
      <c r="VW236" s="24"/>
      <c r="VX236" s="24"/>
      <c r="VY236" s="24"/>
      <c r="VZ236" s="24"/>
      <c r="WA236" s="24"/>
      <c r="WB236" s="24"/>
      <c r="WC236" s="24"/>
      <c r="WD236" s="24"/>
      <c r="WE236" s="24"/>
      <c r="WF236" s="24"/>
      <c r="WG236" s="24"/>
      <c r="WH236" s="24"/>
      <c r="WI236" s="24"/>
      <c r="WJ236" s="24"/>
      <c r="WK236" s="24"/>
      <c r="WL236" s="24"/>
      <c r="WM236" s="24"/>
      <c r="WN236" s="24"/>
      <c r="WO236" s="24"/>
      <c r="WP236" s="24"/>
      <c r="WQ236" s="24"/>
      <c r="WR236" s="24"/>
      <c r="WS236" s="24"/>
      <c r="WT236" s="24"/>
      <c r="WU236" s="24"/>
      <c r="WV236" s="24"/>
      <c r="WW236" s="24"/>
      <c r="WX236" s="24"/>
      <c r="WY236" s="24"/>
      <c r="WZ236" s="24"/>
      <c r="XA236" s="24"/>
      <c r="XB236" s="24"/>
      <c r="XC236" s="24"/>
      <c r="XD236" s="24"/>
      <c r="XE236" s="24"/>
      <c r="XF236" s="24"/>
      <c r="XG236" s="24"/>
      <c r="XH236" s="24"/>
      <c r="XI236" s="24"/>
      <c r="XJ236" s="24"/>
      <c r="XK236" s="24"/>
      <c r="XL236" s="24"/>
      <c r="XM236" s="24"/>
      <c r="XN236" s="24"/>
      <c r="XO236" s="24"/>
      <c r="XP236" s="24"/>
      <c r="XQ236" s="24"/>
      <c r="XR236" s="24"/>
      <c r="XS236" s="24"/>
      <c r="XT236" s="24"/>
      <c r="XU236" s="24"/>
      <c r="XV236" s="24"/>
      <c r="XW236" s="24"/>
      <c r="XX236" s="24"/>
      <c r="XY236" s="24"/>
      <c r="XZ236" s="24"/>
      <c r="YA236" s="24"/>
      <c r="YB236" s="24"/>
      <c r="YC236" s="24"/>
      <c r="YD236" s="24"/>
      <c r="YE236" s="24"/>
      <c r="YF236" s="24"/>
      <c r="YG236" s="24"/>
      <c r="YH236" s="24"/>
      <c r="YI236" s="24"/>
      <c r="YJ236" s="24"/>
      <c r="YK236" s="24"/>
      <c r="YL236" s="24"/>
      <c r="YM236" s="24"/>
      <c r="YN236" s="24"/>
      <c r="YO236" s="24"/>
      <c r="YP236" s="24"/>
      <c r="YQ236" s="24"/>
      <c r="YR236" s="24"/>
      <c r="YS236" s="24"/>
      <c r="YT236" s="24"/>
      <c r="YU236" s="24"/>
      <c r="YV236" s="24"/>
      <c r="YW236" s="24"/>
      <c r="YX236" s="24"/>
      <c r="YY236" s="24"/>
      <c r="YZ236" s="24"/>
      <c r="ZA236" s="24"/>
      <c r="ZB236" s="24"/>
      <c r="ZC236" s="24"/>
      <c r="ZD236" s="24"/>
      <c r="ZE236" s="24"/>
      <c r="ZF236" s="24"/>
      <c r="ZG236" s="24"/>
      <c r="ZH236" s="24"/>
      <c r="ZI236" s="24"/>
      <c r="ZJ236" s="24"/>
      <c r="ZK236" s="24"/>
      <c r="ZL236" s="24"/>
      <c r="ZM236" s="24"/>
      <c r="ZN236" s="24"/>
      <c r="ZO236" s="24"/>
      <c r="ZP236" s="24"/>
      <c r="ZQ236" s="24"/>
      <c r="ZR236" s="24"/>
      <c r="ZS236" s="24"/>
      <c r="ZT236" s="24"/>
      <c r="ZU236" s="24"/>
      <c r="ZV236" s="24"/>
      <c r="ZW236" s="24"/>
      <c r="ZX236" s="24"/>
      <c r="ZY236" s="24"/>
      <c r="ZZ236" s="24"/>
      <c r="AAA236" s="24"/>
      <c r="AAB236" s="24"/>
      <c r="AAC236" s="24"/>
      <c r="AAD236" s="24"/>
      <c r="AAE236" s="24"/>
      <c r="AAF236" s="24"/>
      <c r="AAG236" s="24"/>
      <c r="AAH236" s="24"/>
      <c r="AAI236" s="24"/>
      <c r="AAJ236" s="24"/>
      <c r="AAK236" s="24"/>
      <c r="AAL236" s="24"/>
      <c r="AAM236" s="24"/>
      <c r="AAN236" s="24"/>
      <c r="AAO236" s="24"/>
      <c r="AAP236" s="24"/>
      <c r="AAQ236" s="24"/>
      <c r="AAR236" s="24"/>
      <c r="AAS236" s="24"/>
      <c r="AAT236" s="24"/>
      <c r="AAU236" s="24"/>
      <c r="AAV236" s="24"/>
      <c r="AAW236" s="24"/>
      <c r="AAX236" s="24"/>
      <c r="AAY236" s="24"/>
      <c r="AAZ236" s="24"/>
      <c r="ABA236" s="24"/>
      <c r="ABB236" s="24"/>
      <c r="ABC236" s="24"/>
      <c r="ABD236" s="24"/>
      <c r="ABE236" s="24"/>
      <c r="ABF236" s="24"/>
      <c r="ABG236" s="24"/>
      <c r="ABH236" s="24"/>
      <c r="ABI236" s="24"/>
      <c r="ABJ236" s="24"/>
      <c r="ABK236" s="24"/>
      <c r="ABL236" s="24"/>
      <c r="ABM236" s="24"/>
      <c r="ABN236" s="24"/>
      <c r="ABO236" s="24"/>
      <c r="ABP236" s="24"/>
      <c r="ABQ236" s="24"/>
      <c r="ABR236" s="24"/>
      <c r="ABS236" s="24"/>
      <c r="ABT236" s="24"/>
      <c r="ABU236" s="24"/>
      <c r="ABV236" s="24"/>
      <c r="ABW236" s="24"/>
      <c r="ABX236" s="24"/>
      <c r="ABY236" s="24"/>
      <c r="ABZ236" s="24"/>
      <c r="ACA236" s="24"/>
      <c r="ACB236" s="24"/>
      <c r="ACC236" s="24"/>
      <c r="ACD236" s="24"/>
      <c r="ACE236" s="24"/>
      <c r="ACF236" s="24"/>
      <c r="ACG236" s="24"/>
      <c r="ACH236" s="24"/>
      <c r="ACI236" s="24"/>
      <c r="ACJ236" s="24"/>
      <c r="ACK236" s="24"/>
      <c r="ACL236" s="24"/>
      <c r="ACM236" s="24"/>
      <c r="ACN236" s="24"/>
      <c r="ACO236" s="24"/>
      <c r="ACP236" s="24"/>
      <c r="ACQ236" s="24"/>
      <c r="ACR236" s="24"/>
      <c r="ACS236" s="24"/>
      <c r="ACT236" s="24"/>
      <c r="ACU236" s="24"/>
      <c r="ACV236" s="24"/>
      <c r="ACW236" s="24"/>
      <c r="ACX236" s="24"/>
      <c r="ACY236" s="24"/>
      <c r="ACZ236" s="24"/>
      <c r="ADA236" s="24"/>
      <c r="ADB236" s="24"/>
      <c r="ADC236" s="24"/>
      <c r="ADD236" s="24"/>
      <c r="ADE236" s="24"/>
      <c r="ADF236" s="24"/>
      <c r="ADG236" s="24"/>
      <c r="ADH236" s="24"/>
      <c r="ADI236" s="24"/>
      <c r="ADJ236" s="24"/>
      <c r="ADK236" s="24"/>
      <c r="ADL236" s="24"/>
      <c r="ADM236" s="24"/>
      <c r="ADN236" s="24"/>
      <c r="ADO236" s="24"/>
      <c r="ADP236" s="24"/>
      <c r="ADQ236" s="24"/>
      <c r="ADR236" s="24"/>
      <c r="ADS236" s="24"/>
      <c r="ADT236" s="24"/>
      <c r="ADU236" s="24"/>
      <c r="ADV236" s="24"/>
      <c r="ADW236" s="24"/>
      <c r="ADX236" s="24"/>
      <c r="ADY236" s="24"/>
      <c r="ADZ236" s="24"/>
      <c r="AEA236" s="24"/>
      <c r="AEB236" s="24"/>
      <c r="AEC236" s="24"/>
      <c r="AED236" s="24"/>
      <c r="AEE236" s="24"/>
      <c r="AEF236" s="24"/>
      <c r="AEG236" s="24"/>
      <c r="AEH236" s="24"/>
      <c r="AEI236" s="24"/>
      <c r="AEJ236" s="24"/>
      <c r="AEK236" s="24"/>
      <c r="AEL236" s="24"/>
      <c r="AEM236" s="24"/>
      <c r="AEN236" s="24"/>
      <c r="AEO236" s="24"/>
      <c r="AEP236" s="24"/>
      <c r="AEQ236" s="24"/>
      <c r="AER236" s="24"/>
      <c r="AES236" s="24"/>
      <c r="AET236" s="24"/>
      <c r="AEU236" s="24"/>
      <c r="AEV236" s="24"/>
      <c r="AEW236" s="24"/>
      <c r="AEX236" s="24"/>
      <c r="AEY236" s="24"/>
      <c r="AEZ236" s="24"/>
      <c r="AFA236" s="24"/>
      <c r="AFB236" s="24"/>
      <c r="AFC236" s="24"/>
      <c r="AFD236" s="24"/>
      <c r="AFE236" s="24"/>
      <c r="AFF236" s="24"/>
      <c r="AFG236" s="24"/>
      <c r="AFH236" s="24"/>
      <c r="AFI236" s="24"/>
      <c r="AFJ236" s="24"/>
      <c r="AFK236" s="24"/>
      <c r="AFL236" s="24"/>
      <c r="AFM236" s="24"/>
      <c r="AFN236" s="24"/>
      <c r="AFO236" s="24"/>
      <c r="AFP236" s="24"/>
      <c r="AFQ236" s="24"/>
      <c r="AFR236" s="24"/>
      <c r="AFS236" s="24"/>
      <c r="AFT236" s="24"/>
      <c r="AFU236" s="24"/>
      <c r="AFV236" s="24"/>
      <c r="AFW236" s="24"/>
      <c r="AFX236" s="24"/>
      <c r="AFY236" s="24"/>
      <c r="AFZ236" s="24"/>
      <c r="AGA236" s="24"/>
      <c r="AGB236" s="24"/>
      <c r="AGC236" s="24"/>
      <c r="AGD236" s="24"/>
      <c r="AGE236" s="24"/>
      <c r="AGF236" s="24"/>
      <c r="AGG236" s="24"/>
      <c r="AGH236" s="24"/>
      <c r="AGI236" s="24"/>
      <c r="AGJ236" s="24"/>
      <c r="AGK236" s="24"/>
      <c r="AGL236" s="24"/>
      <c r="AGM236" s="24"/>
      <c r="AGN236" s="24"/>
      <c r="AGO236" s="24"/>
      <c r="AGP236" s="24"/>
      <c r="AGQ236" s="24"/>
      <c r="AGR236" s="24"/>
      <c r="AGS236" s="24"/>
      <c r="AGT236" s="24"/>
      <c r="AGU236" s="24"/>
      <c r="AGV236" s="24"/>
      <c r="AGW236" s="24"/>
      <c r="AGX236" s="24"/>
      <c r="AGY236" s="24"/>
      <c r="AGZ236" s="24"/>
      <c r="AHA236" s="24"/>
      <c r="AHB236" s="24"/>
      <c r="AHC236" s="24"/>
      <c r="AHD236" s="24"/>
      <c r="AHE236" s="24"/>
      <c r="AHF236" s="24"/>
      <c r="AHG236" s="24"/>
      <c r="AHH236" s="24"/>
      <c r="AHI236" s="24"/>
      <c r="AHJ236" s="24"/>
      <c r="AHK236" s="24"/>
      <c r="AHL236" s="24"/>
      <c r="AHM236" s="24"/>
      <c r="AHN236" s="24"/>
      <c r="AHO236" s="24"/>
      <c r="AHP236" s="24"/>
      <c r="AHQ236" s="24"/>
      <c r="AHR236" s="24"/>
      <c r="AHS236" s="24"/>
      <c r="AHT236" s="24"/>
      <c r="AHU236" s="24"/>
      <c r="AHV236" s="24"/>
      <c r="AHW236" s="24"/>
      <c r="AHX236" s="24"/>
      <c r="AHY236" s="24"/>
      <c r="AHZ236" s="24"/>
      <c r="AIA236" s="24"/>
      <c r="AIB236" s="24"/>
      <c r="AIC236" s="24"/>
      <c r="AID236" s="24"/>
      <c r="AIE236" s="24"/>
      <c r="AIF236" s="24"/>
      <c r="AIG236" s="24"/>
      <c r="AIH236" s="24"/>
      <c r="AII236" s="24"/>
      <c r="AIJ236" s="24"/>
      <c r="AIK236" s="24"/>
      <c r="AIL236" s="24"/>
      <c r="AIM236" s="24"/>
      <c r="AIN236" s="24"/>
      <c r="AIO236" s="24"/>
      <c r="AIP236" s="24"/>
      <c r="AIQ236" s="24"/>
      <c r="AIR236" s="24"/>
      <c r="AIS236" s="24"/>
      <c r="AIT236" s="24"/>
      <c r="AIU236" s="24"/>
      <c r="AIV236" s="24"/>
      <c r="AIW236" s="24"/>
      <c r="AIX236" s="24"/>
      <c r="AIY236" s="24"/>
      <c r="AIZ236" s="24"/>
      <c r="AJA236" s="24"/>
      <c r="AJB236" s="24"/>
      <c r="AJC236" s="24"/>
      <c r="AJD236" s="24"/>
      <c r="AJE236" s="24"/>
      <c r="AJF236" s="24"/>
      <c r="AJG236" s="24"/>
      <c r="AJH236" s="24"/>
      <c r="AJI236" s="24"/>
      <c r="AJJ236" s="24"/>
      <c r="AJK236" s="24"/>
      <c r="AJL236" s="24"/>
      <c r="AJM236" s="24"/>
      <c r="AJN236" s="24"/>
      <c r="AJO236" s="24"/>
      <c r="AJP236" s="24"/>
      <c r="AJQ236" s="24"/>
      <c r="AJR236" s="24"/>
      <c r="AJS236" s="24"/>
      <c r="AJT236" s="24"/>
      <c r="AJU236" s="24"/>
      <c r="AJV236" s="24"/>
      <c r="AJW236" s="24"/>
      <c r="AJX236" s="24"/>
      <c r="AJY236" s="24"/>
      <c r="AJZ236" s="24"/>
      <c r="AKA236" s="24"/>
      <c r="AKB236" s="24"/>
      <c r="AKC236" s="24"/>
      <c r="AKD236" s="24"/>
      <c r="AKE236" s="24"/>
      <c r="AKF236" s="24"/>
      <c r="AKG236" s="24"/>
      <c r="AKH236" s="24"/>
      <c r="AKI236" s="24"/>
      <c r="AKJ236" s="24"/>
      <c r="AKK236" s="24"/>
      <c r="AKL236" s="24"/>
      <c r="AKM236" s="24"/>
      <c r="AKN236" s="24"/>
      <c r="AKO236" s="24"/>
      <c r="AKP236" s="24"/>
      <c r="AKQ236" s="24"/>
      <c r="AKR236" s="24"/>
      <c r="AKS236" s="24"/>
      <c r="AKT236" s="24"/>
      <c r="AKU236" s="24"/>
      <c r="AKV236" s="24"/>
      <c r="AKW236" s="24"/>
      <c r="AKX236" s="24"/>
      <c r="AKY236" s="24"/>
      <c r="AKZ236" s="24"/>
      <c r="ALA236" s="24"/>
      <c r="ALB236" s="24"/>
      <c r="ALC236" s="24"/>
      <c r="ALD236" s="24"/>
      <c r="ALE236" s="24"/>
      <c r="ALF236" s="24"/>
      <c r="ALG236" s="24"/>
      <c r="ALH236" s="24"/>
      <c r="ALI236" s="24"/>
      <c r="ALJ236" s="24"/>
      <c r="ALK236" s="24"/>
      <c r="ALL236" s="24"/>
      <c r="ALM236" s="24"/>
      <c r="ALN236" s="24"/>
      <c r="ALO236" s="24"/>
      <c r="ALP236" s="24"/>
      <c r="ALQ236" s="24"/>
      <c r="ALR236" s="24"/>
      <c r="ALS236" s="24"/>
      <c r="ALT236" s="24"/>
      <c r="ALU236" s="24"/>
      <c r="ALV236" s="24"/>
      <c r="ALW236" s="24"/>
      <c r="ALX236" s="24"/>
      <c r="ALY236" s="24"/>
      <c r="ALZ236" s="24"/>
      <c r="AMA236" s="24"/>
      <c r="AMB236" s="24"/>
      <c r="AMC236" s="24"/>
      <c r="AMD236" s="24"/>
      <c r="AME236" s="24"/>
      <c r="AMF236" s="24"/>
      <c r="AMG236" s="24"/>
      <c r="AMH236" s="24"/>
      <c r="AMI236" s="24"/>
      <c r="AMJ236" s="24"/>
      <c r="AMK236" s="24"/>
      <c r="AML236" s="24"/>
      <c r="AMM236" s="24"/>
      <c r="AMN236" s="24"/>
      <c r="AMO236" s="24"/>
      <c r="AMP236" s="24"/>
      <c r="AMQ236" s="24"/>
      <c r="AMR236" s="24"/>
      <c r="AMS236" s="24"/>
      <c r="AMT236" s="24"/>
      <c r="AMU236" s="24"/>
      <c r="AMV236" s="24"/>
      <c r="AMW236" s="24"/>
      <c r="AMX236" s="24"/>
      <c r="AMY236" s="24"/>
      <c r="AMZ236" s="24"/>
      <c r="ANA236" s="24"/>
      <c r="ANB236" s="24"/>
      <c r="ANC236" s="24"/>
      <c r="AND236" s="24"/>
      <c r="ANE236" s="24"/>
      <c r="ANF236" s="24"/>
      <c r="ANG236" s="24"/>
      <c r="ANH236" s="24"/>
      <c r="ANI236" s="24"/>
      <c r="ANJ236" s="24"/>
      <c r="ANK236" s="24"/>
      <c r="ANL236" s="24"/>
      <c r="ANM236" s="24"/>
      <c r="ANN236" s="24"/>
      <c r="ANO236" s="24"/>
      <c r="ANP236" s="24"/>
      <c r="ANQ236" s="24"/>
      <c r="ANR236" s="24"/>
      <c r="ANS236" s="24"/>
      <c r="ANT236" s="24"/>
      <c r="ANU236" s="24"/>
      <c r="ANV236" s="24"/>
      <c r="ANW236" s="24"/>
      <c r="ANX236" s="24"/>
      <c r="ANY236" s="24"/>
      <c r="ANZ236" s="24"/>
      <c r="AOA236" s="24"/>
      <c r="AOB236" s="24"/>
      <c r="AOC236" s="24"/>
      <c r="AOD236" s="24"/>
      <c r="AOE236" s="24"/>
      <c r="AOF236" s="24"/>
      <c r="AOG236" s="24"/>
      <c r="AOH236" s="24"/>
      <c r="AOI236" s="24"/>
      <c r="AOJ236" s="24"/>
      <c r="AOK236" s="24"/>
      <c r="AOL236" s="24"/>
      <c r="AOM236" s="24"/>
      <c r="AON236" s="24"/>
      <c r="AOO236" s="24"/>
      <c r="AOP236" s="24"/>
      <c r="AOQ236" s="24"/>
      <c r="AOR236" s="24"/>
      <c r="AOS236" s="24"/>
      <c r="AOT236" s="24"/>
      <c r="AOU236" s="24"/>
      <c r="AOV236" s="24"/>
      <c r="AOW236" s="24"/>
      <c r="AOX236" s="24"/>
      <c r="AOY236" s="24"/>
      <c r="AOZ236" s="24"/>
      <c r="APA236" s="24"/>
      <c r="APB236" s="24"/>
      <c r="APC236" s="24"/>
      <c r="APD236" s="24"/>
      <c r="APE236" s="24"/>
      <c r="APF236" s="24"/>
      <c r="APG236" s="24"/>
      <c r="APH236" s="24"/>
      <c r="API236" s="24"/>
      <c r="APJ236" s="24"/>
      <c r="APK236" s="24"/>
      <c r="APL236" s="24"/>
      <c r="APM236" s="24"/>
      <c r="APN236" s="24"/>
      <c r="APO236" s="24"/>
      <c r="APP236" s="24"/>
      <c r="APQ236" s="24"/>
      <c r="APR236" s="24"/>
      <c r="APS236" s="24"/>
      <c r="APT236" s="24"/>
      <c r="APU236" s="24"/>
      <c r="APV236" s="24"/>
      <c r="APW236" s="24"/>
      <c r="APX236" s="24"/>
      <c r="APY236" s="24"/>
      <c r="APZ236" s="24"/>
      <c r="AQA236" s="24"/>
      <c r="AQB236" s="24"/>
      <c r="AQC236" s="24"/>
      <c r="AQD236" s="24"/>
      <c r="AQE236" s="24"/>
      <c r="AQF236" s="24"/>
      <c r="AQG236" s="24"/>
      <c r="AQH236" s="24"/>
      <c r="AQI236" s="24"/>
      <c r="AQJ236" s="24"/>
      <c r="AQK236" s="24"/>
      <c r="AQL236" s="24"/>
      <c r="AQM236" s="24"/>
      <c r="AQN236" s="24"/>
      <c r="AQO236" s="24"/>
      <c r="AQP236" s="24"/>
      <c r="AQQ236" s="24"/>
      <c r="AQR236" s="24"/>
      <c r="AQS236" s="24"/>
      <c r="AQT236" s="24"/>
      <c r="AQU236" s="24"/>
      <c r="AQV236" s="24"/>
      <c r="AQW236" s="24"/>
      <c r="AQX236" s="24"/>
      <c r="AQY236" s="24"/>
      <c r="AQZ236" s="24"/>
      <c r="ARA236" s="24"/>
      <c r="ARB236" s="24"/>
      <c r="ARC236" s="24"/>
      <c r="ARD236" s="24"/>
      <c r="ARE236" s="24"/>
      <c r="ARF236" s="24"/>
      <c r="ARG236" s="24"/>
      <c r="ARH236" s="24"/>
      <c r="ARI236" s="24"/>
      <c r="ARJ236" s="24"/>
      <c r="ARK236" s="24"/>
      <c r="ARL236" s="24"/>
      <c r="ARM236" s="24"/>
      <c r="ARN236" s="24"/>
      <c r="ARO236" s="24"/>
      <c r="ARP236" s="24"/>
      <c r="ARQ236" s="24"/>
      <c r="ARR236" s="24"/>
      <c r="ARS236" s="24"/>
      <c r="ART236" s="24"/>
      <c r="ARU236" s="24"/>
      <c r="ARV236" s="24"/>
      <c r="ARW236" s="24"/>
      <c r="ARX236" s="24"/>
      <c r="ARY236" s="24"/>
      <c r="ARZ236" s="24"/>
      <c r="ASA236" s="24"/>
      <c r="ASB236" s="24"/>
      <c r="ASC236" s="24"/>
      <c r="ASD236" s="24"/>
      <c r="ASE236" s="24"/>
      <c r="ASF236" s="24"/>
      <c r="ASG236" s="24"/>
      <c r="ASH236" s="24"/>
      <c r="ASI236" s="24"/>
      <c r="ASJ236" s="24"/>
      <c r="ASK236" s="24"/>
      <c r="ASL236" s="24"/>
      <c r="ASM236" s="24"/>
      <c r="ASN236" s="24"/>
      <c r="ASO236" s="24"/>
      <c r="ASP236" s="24"/>
      <c r="ASQ236" s="24"/>
      <c r="ASR236" s="24"/>
      <c r="ASS236" s="24"/>
      <c r="AST236" s="24"/>
      <c r="ASU236" s="24"/>
      <c r="ASV236" s="24"/>
      <c r="ASW236" s="24"/>
      <c r="ASX236" s="24"/>
      <c r="ASY236" s="24"/>
      <c r="ASZ236" s="24"/>
      <c r="ATA236" s="24"/>
      <c r="ATB236" s="24"/>
      <c r="ATC236" s="24"/>
      <c r="ATD236" s="24"/>
      <c r="ATE236" s="24"/>
      <c r="ATF236" s="24"/>
      <c r="ATG236" s="24"/>
      <c r="ATH236" s="24"/>
      <c r="ATI236" s="24"/>
      <c r="ATJ236" s="24"/>
      <c r="ATK236" s="24"/>
      <c r="ATL236" s="24"/>
      <c r="ATM236" s="24"/>
      <c r="ATN236" s="24"/>
      <c r="ATO236" s="24"/>
      <c r="ATP236" s="24"/>
      <c r="ATQ236" s="24"/>
      <c r="ATR236" s="24"/>
      <c r="ATS236" s="24"/>
      <c r="ATT236" s="24"/>
      <c r="ATU236" s="24"/>
      <c r="ATV236" s="24"/>
      <c r="ATW236" s="24"/>
      <c r="ATX236" s="24"/>
      <c r="ATY236" s="24"/>
      <c r="ATZ236" s="24"/>
      <c r="AUA236" s="24"/>
      <c r="AUB236" s="24"/>
      <c r="AUC236" s="24"/>
      <c r="AUD236" s="24"/>
      <c r="AUE236" s="24"/>
      <c r="AUF236" s="24"/>
      <c r="AUG236" s="24"/>
      <c r="AUH236" s="24"/>
      <c r="AUI236" s="24"/>
      <c r="AUJ236" s="24"/>
      <c r="AUK236" s="24"/>
      <c r="AUL236" s="24"/>
      <c r="AUM236" s="24"/>
      <c r="AUN236" s="24"/>
      <c r="AUO236" s="24"/>
      <c r="AUP236" s="24"/>
      <c r="AUQ236" s="24"/>
      <c r="AUR236" s="24"/>
      <c r="AUS236" s="24"/>
      <c r="AUT236" s="24"/>
      <c r="AUU236" s="24"/>
      <c r="AUV236" s="24"/>
      <c r="AUW236" s="24"/>
      <c r="AUX236" s="24"/>
      <c r="AUY236" s="24"/>
      <c r="AUZ236" s="24"/>
      <c r="AVA236" s="24"/>
      <c r="AVB236" s="24"/>
      <c r="AVC236" s="24"/>
      <c r="AVD236" s="24"/>
      <c r="AVE236" s="24"/>
      <c r="AVF236" s="24"/>
      <c r="AVG236" s="24"/>
      <c r="AVH236" s="24"/>
      <c r="AVI236" s="24"/>
      <c r="AVJ236" s="24"/>
      <c r="AVK236" s="24"/>
      <c r="AVL236" s="24"/>
      <c r="AVM236" s="24"/>
      <c r="AVN236" s="24"/>
      <c r="AVO236" s="24"/>
      <c r="AVP236" s="24"/>
      <c r="AVQ236" s="24"/>
      <c r="AVR236" s="24"/>
      <c r="AVS236" s="24"/>
      <c r="AVT236" s="24"/>
      <c r="AVU236" s="24"/>
      <c r="AVV236" s="24"/>
      <c r="AVW236" s="24"/>
      <c r="AVX236" s="24"/>
      <c r="AVY236" s="24"/>
      <c r="AVZ236" s="24"/>
      <c r="AWA236" s="24"/>
      <c r="AWB236" s="24"/>
      <c r="AWC236" s="24"/>
      <c r="AWD236" s="24"/>
      <c r="AWE236" s="24"/>
      <c r="AWF236" s="24"/>
      <c r="AWG236" s="24"/>
      <c r="AWH236" s="24"/>
      <c r="AWI236" s="24"/>
      <c r="AWJ236" s="24"/>
      <c r="AWK236" s="24"/>
      <c r="AWL236" s="24"/>
      <c r="AWM236" s="24"/>
      <c r="AWN236" s="24"/>
      <c r="AWO236" s="24"/>
      <c r="AWP236" s="24"/>
      <c r="AWQ236" s="24"/>
      <c r="AWR236" s="24"/>
      <c r="AWS236" s="24"/>
      <c r="AWT236" s="24"/>
      <c r="AWU236" s="24"/>
      <c r="AWV236" s="24"/>
      <c r="AWW236" s="24"/>
      <c r="AWX236" s="24"/>
      <c r="AWY236" s="24"/>
      <c r="AWZ236" s="24"/>
      <c r="AXA236" s="24"/>
      <c r="AXB236" s="24"/>
      <c r="AXC236" s="24"/>
      <c r="AXD236" s="24"/>
      <c r="AXE236" s="24"/>
      <c r="AXF236" s="24"/>
      <c r="AXG236" s="24"/>
      <c r="AXH236" s="24"/>
      <c r="AXI236" s="24"/>
      <c r="AXJ236" s="24"/>
      <c r="AXK236" s="24"/>
      <c r="AXL236" s="24"/>
      <c r="AXM236" s="24"/>
      <c r="AXN236" s="24"/>
      <c r="AXO236" s="24"/>
      <c r="AXP236" s="24"/>
      <c r="AXQ236" s="24"/>
      <c r="AXR236" s="24"/>
      <c r="AXS236" s="24"/>
      <c r="AXT236" s="24"/>
      <c r="AXU236" s="24"/>
      <c r="AXV236" s="24"/>
      <c r="AXW236" s="24"/>
      <c r="AXX236" s="24"/>
      <c r="AXY236" s="24"/>
      <c r="AXZ236" s="24"/>
      <c r="AYA236" s="24"/>
      <c r="AYB236" s="24"/>
      <c r="AYC236" s="24"/>
      <c r="AYD236" s="24"/>
      <c r="AYE236" s="24"/>
      <c r="AYF236" s="24"/>
      <c r="AYG236" s="24"/>
      <c r="AYH236" s="24"/>
      <c r="AYI236" s="24"/>
      <c r="AYJ236" s="24"/>
      <c r="AYK236" s="24"/>
      <c r="AYL236" s="24"/>
      <c r="AYM236" s="24"/>
      <c r="AYN236" s="24"/>
      <c r="AYO236" s="24"/>
      <c r="AYP236" s="24"/>
      <c r="AYQ236" s="24"/>
      <c r="AYR236" s="24"/>
      <c r="AYS236" s="24"/>
      <c r="AYT236" s="24"/>
      <c r="AYU236" s="24"/>
      <c r="AYV236" s="24"/>
      <c r="AYW236" s="24"/>
      <c r="AYX236" s="24"/>
      <c r="AYY236" s="24"/>
      <c r="AYZ236" s="24"/>
      <c r="AZA236" s="24"/>
      <c r="AZB236" s="24"/>
      <c r="AZC236" s="24"/>
      <c r="AZD236" s="24"/>
      <c r="AZE236" s="24"/>
      <c r="AZF236" s="24"/>
      <c r="AZG236" s="24"/>
      <c r="AZH236" s="24"/>
      <c r="AZI236" s="24"/>
      <c r="AZJ236" s="24"/>
      <c r="AZK236" s="24"/>
      <c r="AZL236" s="24"/>
      <c r="AZM236" s="24"/>
      <c r="AZN236" s="24"/>
      <c r="AZO236" s="24"/>
      <c r="AZP236" s="24"/>
      <c r="AZQ236" s="24"/>
      <c r="AZR236" s="24"/>
      <c r="AZS236" s="24"/>
      <c r="AZT236" s="24"/>
      <c r="AZU236" s="24"/>
      <c r="AZV236" s="24"/>
      <c r="AZW236" s="24"/>
      <c r="AZX236" s="24"/>
      <c r="AZY236" s="24"/>
      <c r="AZZ236" s="24"/>
      <c r="BAA236" s="24"/>
      <c r="BAB236" s="24"/>
      <c r="BAC236" s="24"/>
      <c r="BAD236" s="24"/>
      <c r="BAE236" s="24"/>
      <c r="BAF236" s="24"/>
      <c r="BAG236" s="24"/>
      <c r="BAH236" s="24"/>
      <c r="BAI236" s="24"/>
      <c r="BAJ236" s="24"/>
      <c r="BAK236" s="24"/>
      <c r="BAL236" s="24"/>
      <c r="BAM236" s="24"/>
      <c r="BAN236" s="24"/>
      <c r="BAO236" s="24"/>
      <c r="BAP236" s="24"/>
      <c r="BAQ236" s="24"/>
      <c r="BAR236" s="24"/>
      <c r="BAS236" s="24"/>
      <c r="BAT236" s="24"/>
      <c r="BAU236" s="24"/>
      <c r="BAV236" s="24"/>
      <c r="BAW236" s="24"/>
      <c r="BAX236" s="24"/>
      <c r="BAY236" s="24"/>
      <c r="BAZ236" s="24"/>
      <c r="BBA236" s="24"/>
      <c r="BBB236" s="24"/>
      <c r="BBC236" s="24"/>
      <c r="BBD236" s="24"/>
      <c r="BBE236" s="24"/>
      <c r="BBF236" s="24"/>
      <c r="BBG236" s="24"/>
      <c r="BBH236" s="24"/>
      <c r="BBI236" s="24"/>
      <c r="BBJ236" s="24"/>
      <c r="BBK236" s="24"/>
      <c r="BBL236" s="24"/>
      <c r="BBM236" s="24"/>
      <c r="BBN236" s="24"/>
      <c r="BBO236" s="24"/>
      <c r="BBP236" s="24"/>
      <c r="BBQ236" s="24"/>
      <c r="BBR236" s="24"/>
      <c r="BBS236" s="24"/>
      <c r="BBT236" s="24"/>
      <c r="BBU236" s="24"/>
      <c r="BBV236" s="24"/>
      <c r="BBW236" s="24"/>
      <c r="BBX236" s="24"/>
      <c r="BBY236" s="24"/>
      <c r="BBZ236" s="24"/>
      <c r="BCA236" s="24"/>
      <c r="BCB236" s="24"/>
      <c r="BCC236" s="24"/>
      <c r="BCD236" s="24"/>
      <c r="BCE236" s="24"/>
      <c r="BCF236" s="24"/>
      <c r="BCG236" s="24"/>
      <c r="BCH236" s="24"/>
      <c r="BCI236" s="24"/>
      <c r="BCJ236" s="24"/>
      <c r="BCK236" s="24"/>
      <c r="BCL236" s="24"/>
      <c r="BCM236" s="24"/>
      <c r="BCN236" s="24"/>
      <c r="BCO236" s="24"/>
      <c r="BCP236" s="24"/>
      <c r="BCQ236" s="24"/>
      <c r="BCR236" s="24"/>
      <c r="BCS236" s="24"/>
      <c r="BCT236" s="24"/>
      <c r="BCU236" s="24"/>
      <c r="BCV236" s="24"/>
      <c r="BCW236" s="24"/>
      <c r="BCX236" s="24"/>
      <c r="BCY236" s="24"/>
      <c r="BCZ236" s="24"/>
      <c r="BDA236" s="24"/>
      <c r="BDB236" s="24"/>
      <c r="BDC236" s="24"/>
      <c r="BDD236" s="24"/>
      <c r="BDE236" s="24"/>
      <c r="BDF236" s="24"/>
      <c r="BDG236" s="24"/>
      <c r="BDH236" s="24"/>
      <c r="BDI236" s="24"/>
      <c r="BDJ236" s="24"/>
      <c r="BDK236" s="24"/>
      <c r="BDL236" s="24"/>
      <c r="BDM236" s="24"/>
      <c r="BDN236" s="24"/>
      <c r="BDO236" s="24"/>
      <c r="BDP236" s="24"/>
      <c r="BDQ236" s="24"/>
      <c r="BDR236" s="24"/>
      <c r="BDS236" s="24"/>
      <c r="BDT236" s="24"/>
      <c r="BDU236" s="24"/>
      <c r="BDV236" s="24"/>
      <c r="BDW236" s="24"/>
      <c r="BDX236" s="24"/>
      <c r="BDY236" s="24"/>
      <c r="BDZ236" s="24"/>
      <c r="BEA236" s="24"/>
      <c r="BEB236" s="24"/>
      <c r="BEC236" s="24"/>
      <c r="BED236" s="24"/>
      <c r="BEE236" s="24"/>
      <c r="BEF236" s="24"/>
      <c r="BEG236" s="24"/>
      <c r="BEH236" s="24"/>
      <c r="BEI236" s="24"/>
      <c r="BEJ236" s="24"/>
      <c r="BEK236" s="24"/>
      <c r="BEL236" s="24"/>
      <c r="BEM236" s="24"/>
      <c r="BEN236" s="24"/>
      <c r="BEO236" s="24"/>
      <c r="BEP236" s="24"/>
      <c r="BEQ236" s="24"/>
      <c r="BER236" s="24"/>
      <c r="BES236" s="24"/>
      <c r="BET236" s="24"/>
      <c r="BEU236" s="24"/>
      <c r="BEV236" s="24"/>
      <c r="BEW236" s="24"/>
      <c r="BEX236" s="24"/>
      <c r="BEY236" s="24"/>
      <c r="BEZ236" s="24"/>
      <c r="BFA236" s="24"/>
      <c r="BFB236" s="24"/>
      <c r="BFC236" s="24"/>
      <c r="BFD236" s="24"/>
      <c r="BFE236" s="24"/>
      <c r="BFF236" s="24"/>
      <c r="BFG236" s="24"/>
      <c r="BFH236" s="24"/>
      <c r="BFI236" s="24"/>
      <c r="BFJ236" s="24"/>
      <c r="BFK236" s="24"/>
      <c r="BFL236" s="24"/>
      <c r="BFM236" s="24"/>
      <c r="BFN236" s="24"/>
      <c r="BFO236" s="24"/>
      <c r="BFP236" s="24"/>
      <c r="BFQ236" s="24"/>
      <c r="BFR236" s="24"/>
      <c r="BFS236" s="24"/>
      <c r="BFT236" s="24"/>
      <c r="BFU236" s="24"/>
      <c r="BFV236" s="24"/>
      <c r="BFW236" s="24"/>
      <c r="BFX236" s="24"/>
      <c r="BFY236" s="24"/>
      <c r="BFZ236" s="24"/>
      <c r="BGA236" s="24"/>
      <c r="BGB236" s="24"/>
      <c r="BGC236" s="24"/>
      <c r="BGD236" s="24"/>
      <c r="BGE236" s="24"/>
      <c r="BGF236" s="24"/>
      <c r="BGG236" s="24"/>
      <c r="BGH236" s="24"/>
      <c r="BGI236" s="24"/>
      <c r="BGJ236" s="24"/>
      <c r="BGK236" s="24"/>
      <c r="BGL236" s="24"/>
      <c r="BGM236" s="24"/>
      <c r="BGN236" s="24"/>
      <c r="BGO236" s="24"/>
      <c r="BGP236" s="24"/>
      <c r="BGQ236" s="24"/>
      <c r="BGR236" s="24"/>
      <c r="BGS236" s="24"/>
      <c r="BGT236" s="24"/>
      <c r="BGU236" s="24"/>
      <c r="BGV236" s="24"/>
      <c r="BGW236" s="24"/>
      <c r="BGX236" s="24"/>
      <c r="BGY236" s="24"/>
      <c r="BGZ236" s="24"/>
      <c r="BHA236" s="24"/>
      <c r="BHB236" s="24"/>
      <c r="BHC236" s="24"/>
      <c r="BHD236" s="24"/>
      <c r="BHE236" s="24"/>
      <c r="BHF236" s="24"/>
      <c r="BHG236" s="24"/>
      <c r="BHH236" s="24"/>
      <c r="BHI236" s="24"/>
      <c r="BHJ236" s="24"/>
      <c r="BHK236" s="24"/>
      <c r="BHL236" s="24"/>
      <c r="BHM236" s="24"/>
      <c r="BHN236" s="24"/>
      <c r="BHO236" s="24"/>
      <c r="BHP236" s="24"/>
      <c r="BHQ236" s="24"/>
      <c r="BHR236" s="24"/>
      <c r="BHS236" s="24"/>
      <c r="BHT236" s="24"/>
      <c r="BHU236" s="24"/>
      <c r="BHV236" s="24"/>
      <c r="BHW236" s="24"/>
      <c r="BHX236" s="24"/>
      <c r="BHY236" s="24"/>
      <c r="BHZ236" s="24"/>
      <c r="BIA236" s="24"/>
      <c r="BIB236" s="24"/>
      <c r="BIC236" s="24"/>
    </row>
    <row r="237" spans="1:1589" s="10" customFormat="1" ht="27" hidden="1" customHeight="1">
      <c r="A237" s="64"/>
      <c r="B237" s="47"/>
      <c r="C237" s="314"/>
      <c r="D237" s="325"/>
      <c r="E237" s="94" t="s">
        <v>9</v>
      </c>
      <c r="F237" s="94">
        <v>42369</v>
      </c>
      <c r="G237" s="95" t="s">
        <v>7</v>
      </c>
      <c r="H237" s="115"/>
      <c r="I237" s="115"/>
      <c r="J237" s="115"/>
      <c r="K237" s="113"/>
      <c r="L237" s="119">
        <v>444000</v>
      </c>
      <c r="M237" s="104"/>
      <c r="N237" s="119"/>
      <c r="O237" s="119"/>
      <c r="P237" s="119"/>
      <c r="Q237" s="119"/>
      <c r="R237" s="119"/>
      <c r="S237" s="11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24"/>
      <c r="HA237" s="24"/>
      <c r="HB237" s="24"/>
      <c r="HC237" s="24"/>
      <c r="HD237" s="24"/>
      <c r="HE237" s="24"/>
      <c r="HF237" s="24"/>
      <c r="HG237" s="24"/>
      <c r="HH237" s="24"/>
      <c r="HI237" s="24"/>
      <c r="HJ237" s="24"/>
      <c r="HK237" s="24"/>
      <c r="HL237" s="24"/>
      <c r="HM237" s="24"/>
      <c r="HN237" s="24"/>
      <c r="HO237" s="24"/>
      <c r="HP237" s="24"/>
      <c r="HQ237" s="24"/>
      <c r="HR237" s="24"/>
      <c r="HS237" s="24"/>
      <c r="HT237" s="24"/>
      <c r="HU237" s="24"/>
      <c r="HV237" s="24"/>
      <c r="HW237" s="24"/>
      <c r="HX237" s="24"/>
      <c r="HY237" s="24"/>
      <c r="HZ237" s="24"/>
      <c r="IA237" s="24"/>
      <c r="IB237" s="24"/>
      <c r="IC237" s="24"/>
      <c r="ID237" s="24"/>
      <c r="IE237" s="24"/>
      <c r="IF237" s="24"/>
      <c r="IG237" s="24"/>
      <c r="IH237" s="24"/>
      <c r="II237" s="24"/>
      <c r="IJ237" s="24"/>
      <c r="IK237" s="24"/>
      <c r="IL237" s="24"/>
      <c r="IM237" s="24"/>
      <c r="IN237" s="24"/>
      <c r="IO237" s="24"/>
      <c r="IP237" s="24"/>
      <c r="IQ237" s="24"/>
      <c r="IR237" s="24"/>
      <c r="IS237" s="24"/>
      <c r="IT237" s="24"/>
      <c r="IU237" s="24"/>
      <c r="IV237" s="24"/>
      <c r="IW237" s="24"/>
      <c r="IX237" s="24"/>
      <c r="IY237" s="24"/>
      <c r="IZ237" s="24"/>
      <c r="JA237" s="24"/>
      <c r="JB237" s="24"/>
      <c r="JC237" s="24"/>
      <c r="JD237" s="24"/>
      <c r="JE237" s="24"/>
      <c r="JF237" s="24"/>
      <c r="JG237" s="24"/>
      <c r="JH237" s="24"/>
      <c r="JI237" s="24"/>
      <c r="JJ237" s="24"/>
      <c r="JK237" s="24"/>
      <c r="JL237" s="24"/>
      <c r="JM237" s="24"/>
      <c r="JN237" s="24"/>
      <c r="JO237" s="24"/>
      <c r="JP237" s="24"/>
      <c r="JQ237" s="24"/>
      <c r="JR237" s="24"/>
      <c r="JS237" s="24"/>
      <c r="JT237" s="24"/>
      <c r="JU237" s="24"/>
      <c r="JV237" s="24"/>
      <c r="JW237" s="24"/>
      <c r="JX237" s="24"/>
      <c r="JY237" s="24"/>
      <c r="JZ237" s="24"/>
      <c r="KA237" s="24"/>
      <c r="KB237" s="24"/>
      <c r="KC237" s="24"/>
      <c r="KD237" s="24"/>
      <c r="KE237" s="24"/>
      <c r="KF237" s="24"/>
      <c r="KG237" s="24"/>
      <c r="KH237" s="24"/>
      <c r="KI237" s="24"/>
      <c r="KJ237" s="24"/>
      <c r="KK237" s="24"/>
      <c r="KL237" s="24"/>
      <c r="KM237" s="24"/>
      <c r="KN237" s="24"/>
      <c r="KO237" s="24"/>
      <c r="KP237" s="24"/>
      <c r="KQ237" s="24"/>
      <c r="KR237" s="24"/>
      <c r="KS237" s="24"/>
      <c r="KT237" s="24"/>
      <c r="KU237" s="24"/>
      <c r="KV237" s="24"/>
      <c r="KW237" s="24"/>
      <c r="KX237" s="24"/>
      <c r="KY237" s="24"/>
      <c r="KZ237" s="24"/>
      <c r="LA237" s="24"/>
      <c r="LB237" s="24"/>
      <c r="LC237" s="24"/>
      <c r="LD237" s="24"/>
      <c r="LE237" s="24"/>
      <c r="LF237" s="24"/>
      <c r="LG237" s="24"/>
      <c r="LH237" s="24"/>
      <c r="LI237" s="24"/>
      <c r="LJ237" s="24"/>
      <c r="LK237" s="24"/>
      <c r="LL237" s="24"/>
      <c r="LM237" s="24"/>
      <c r="LN237" s="24"/>
      <c r="LO237" s="24"/>
      <c r="LP237" s="24"/>
      <c r="LQ237" s="24"/>
      <c r="LR237" s="24"/>
      <c r="LS237" s="24"/>
      <c r="LT237" s="24"/>
      <c r="LU237" s="24"/>
      <c r="LV237" s="24"/>
      <c r="LW237" s="24"/>
      <c r="LX237" s="24"/>
      <c r="LY237" s="24"/>
      <c r="LZ237" s="24"/>
      <c r="MA237" s="24"/>
      <c r="MB237" s="24"/>
      <c r="MC237" s="24"/>
      <c r="MD237" s="24"/>
      <c r="ME237" s="24"/>
      <c r="MF237" s="24"/>
      <c r="MG237" s="24"/>
      <c r="MH237" s="24"/>
      <c r="MI237" s="24"/>
      <c r="MJ237" s="24"/>
      <c r="MK237" s="24"/>
      <c r="ML237" s="24"/>
      <c r="MM237" s="24"/>
      <c r="MN237" s="24"/>
      <c r="MO237" s="24"/>
      <c r="MP237" s="24"/>
      <c r="MQ237" s="24"/>
      <c r="MR237" s="24"/>
      <c r="MS237" s="24"/>
      <c r="MT237" s="24"/>
      <c r="MU237" s="24"/>
      <c r="MV237" s="24"/>
      <c r="MW237" s="24"/>
      <c r="MX237" s="24"/>
      <c r="MY237" s="24"/>
      <c r="MZ237" s="24"/>
      <c r="NA237" s="24"/>
      <c r="NB237" s="24"/>
      <c r="NC237" s="24"/>
      <c r="ND237" s="24"/>
      <c r="NE237" s="24"/>
      <c r="NF237" s="24"/>
      <c r="NG237" s="24"/>
      <c r="NH237" s="24"/>
      <c r="NI237" s="24"/>
      <c r="NJ237" s="24"/>
      <c r="NK237" s="24"/>
      <c r="NL237" s="24"/>
      <c r="NM237" s="24"/>
      <c r="NN237" s="24"/>
      <c r="NO237" s="24"/>
      <c r="NP237" s="24"/>
      <c r="NQ237" s="24"/>
      <c r="NR237" s="24"/>
      <c r="NS237" s="24"/>
      <c r="NT237" s="24"/>
      <c r="NU237" s="24"/>
      <c r="NV237" s="24"/>
      <c r="NW237" s="24"/>
      <c r="NX237" s="24"/>
      <c r="NY237" s="24"/>
      <c r="NZ237" s="24"/>
      <c r="OA237" s="24"/>
      <c r="OB237" s="24"/>
      <c r="OC237" s="24"/>
      <c r="OD237" s="24"/>
      <c r="OE237" s="24"/>
      <c r="OF237" s="24"/>
      <c r="OG237" s="24"/>
      <c r="OH237" s="24"/>
      <c r="OI237" s="24"/>
      <c r="OJ237" s="24"/>
      <c r="OK237" s="24"/>
      <c r="OL237" s="24"/>
      <c r="OM237" s="24"/>
      <c r="ON237" s="24"/>
      <c r="OO237" s="24"/>
      <c r="OP237" s="24"/>
      <c r="OQ237" s="24"/>
      <c r="OR237" s="24"/>
      <c r="OS237" s="24"/>
      <c r="OT237" s="24"/>
      <c r="OU237" s="24"/>
      <c r="OV237" s="24"/>
      <c r="OW237" s="24"/>
      <c r="OX237" s="24"/>
      <c r="OY237" s="24"/>
      <c r="OZ237" s="24"/>
      <c r="PA237" s="24"/>
      <c r="PB237" s="24"/>
      <c r="PC237" s="24"/>
      <c r="PD237" s="24"/>
      <c r="PE237" s="24"/>
      <c r="PF237" s="24"/>
      <c r="PG237" s="24"/>
      <c r="PH237" s="24"/>
      <c r="PI237" s="24"/>
      <c r="PJ237" s="24"/>
      <c r="PK237" s="24"/>
      <c r="PL237" s="24"/>
      <c r="PM237" s="24"/>
      <c r="PN237" s="24"/>
      <c r="PO237" s="24"/>
      <c r="PP237" s="24"/>
      <c r="PQ237" s="24"/>
      <c r="PR237" s="24"/>
      <c r="PS237" s="24"/>
      <c r="PT237" s="24"/>
      <c r="PU237" s="24"/>
      <c r="PV237" s="24"/>
      <c r="PW237" s="24"/>
      <c r="PX237" s="24"/>
      <c r="PY237" s="24"/>
      <c r="PZ237" s="24"/>
      <c r="QA237" s="24"/>
      <c r="QB237" s="24"/>
      <c r="QC237" s="24"/>
      <c r="QD237" s="24"/>
      <c r="QE237" s="24"/>
      <c r="QF237" s="24"/>
      <c r="QG237" s="24"/>
      <c r="QH237" s="24"/>
      <c r="QI237" s="24"/>
      <c r="QJ237" s="24"/>
      <c r="QK237" s="24"/>
      <c r="QL237" s="24"/>
      <c r="QM237" s="24"/>
      <c r="QN237" s="24"/>
      <c r="QO237" s="24"/>
      <c r="QP237" s="24"/>
      <c r="QQ237" s="24"/>
      <c r="QR237" s="24"/>
      <c r="QS237" s="24"/>
      <c r="QT237" s="24"/>
      <c r="QU237" s="24"/>
      <c r="QV237" s="24"/>
      <c r="QW237" s="24"/>
      <c r="QX237" s="24"/>
      <c r="QY237" s="24"/>
      <c r="QZ237" s="24"/>
      <c r="RA237" s="24"/>
      <c r="RB237" s="24"/>
      <c r="RC237" s="24"/>
      <c r="RD237" s="24"/>
      <c r="RE237" s="24"/>
      <c r="RF237" s="24"/>
      <c r="RG237" s="24"/>
      <c r="RH237" s="24"/>
      <c r="RI237" s="24"/>
      <c r="RJ237" s="24"/>
      <c r="RK237" s="24"/>
      <c r="RL237" s="24"/>
      <c r="RM237" s="24"/>
      <c r="RN237" s="24"/>
      <c r="RO237" s="24"/>
      <c r="RP237" s="24"/>
      <c r="RQ237" s="24"/>
      <c r="RR237" s="24"/>
      <c r="RS237" s="24"/>
      <c r="RT237" s="24"/>
      <c r="RU237" s="24"/>
      <c r="RV237" s="24"/>
      <c r="RW237" s="24"/>
      <c r="RX237" s="24"/>
      <c r="RY237" s="24"/>
      <c r="RZ237" s="24"/>
      <c r="SA237" s="24"/>
      <c r="SB237" s="24"/>
      <c r="SC237" s="24"/>
      <c r="SD237" s="24"/>
      <c r="SE237" s="24"/>
      <c r="SF237" s="24"/>
      <c r="SG237" s="24"/>
      <c r="SH237" s="24"/>
      <c r="SI237" s="24"/>
      <c r="SJ237" s="24"/>
      <c r="SK237" s="24"/>
      <c r="SL237" s="24"/>
      <c r="SM237" s="24"/>
      <c r="SN237" s="24"/>
      <c r="SO237" s="24"/>
      <c r="SP237" s="24"/>
      <c r="SQ237" s="24"/>
      <c r="SR237" s="24"/>
      <c r="SS237" s="24"/>
      <c r="ST237" s="24"/>
      <c r="SU237" s="24"/>
      <c r="SV237" s="24"/>
      <c r="SW237" s="24"/>
      <c r="SX237" s="24"/>
      <c r="SY237" s="24"/>
      <c r="SZ237" s="24"/>
      <c r="TA237" s="24"/>
      <c r="TB237" s="24"/>
      <c r="TC237" s="24"/>
      <c r="TD237" s="24"/>
      <c r="TE237" s="24"/>
      <c r="TF237" s="24"/>
      <c r="TG237" s="24"/>
      <c r="TH237" s="24"/>
      <c r="TI237" s="24"/>
      <c r="TJ237" s="24"/>
      <c r="TK237" s="24"/>
      <c r="TL237" s="24"/>
      <c r="TM237" s="24"/>
      <c r="TN237" s="24"/>
      <c r="TO237" s="24"/>
      <c r="TP237" s="24"/>
      <c r="TQ237" s="24"/>
      <c r="TR237" s="24"/>
      <c r="TS237" s="24"/>
      <c r="TT237" s="24"/>
      <c r="TU237" s="24"/>
      <c r="TV237" s="24"/>
      <c r="TW237" s="24"/>
      <c r="TX237" s="24"/>
      <c r="TY237" s="24"/>
      <c r="TZ237" s="24"/>
      <c r="UA237" s="24"/>
      <c r="UB237" s="24"/>
      <c r="UC237" s="24"/>
      <c r="UD237" s="24"/>
      <c r="UE237" s="24"/>
      <c r="UF237" s="24"/>
      <c r="UG237" s="24"/>
      <c r="UH237" s="24"/>
      <c r="UI237" s="24"/>
      <c r="UJ237" s="24"/>
      <c r="UK237" s="24"/>
      <c r="UL237" s="24"/>
      <c r="UM237" s="24"/>
      <c r="UN237" s="24"/>
      <c r="UO237" s="24"/>
      <c r="UP237" s="24"/>
      <c r="UQ237" s="24"/>
      <c r="UR237" s="24"/>
      <c r="US237" s="24"/>
      <c r="UT237" s="24"/>
      <c r="UU237" s="24"/>
      <c r="UV237" s="24"/>
      <c r="UW237" s="24"/>
      <c r="UX237" s="24"/>
      <c r="UY237" s="24"/>
      <c r="UZ237" s="24"/>
      <c r="VA237" s="24"/>
      <c r="VB237" s="24"/>
      <c r="VC237" s="24"/>
      <c r="VD237" s="24"/>
      <c r="VE237" s="24"/>
      <c r="VF237" s="24"/>
      <c r="VG237" s="24"/>
      <c r="VH237" s="24"/>
      <c r="VI237" s="24"/>
      <c r="VJ237" s="24"/>
      <c r="VK237" s="24"/>
      <c r="VL237" s="24"/>
      <c r="VM237" s="24"/>
      <c r="VN237" s="24"/>
      <c r="VO237" s="24"/>
      <c r="VP237" s="24"/>
      <c r="VQ237" s="24"/>
      <c r="VR237" s="24"/>
      <c r="VS237" s="24"/>
      <c r="VT237" s="24"/>
      <c r="VU237" s="24"/>
      <c r="VV237" s="24"/>
      <c r="VW237" s="24"/>
      <c r="VX237" s="24"/>
      <c r="VY237" s="24"/>
      <c r="VZ237" s="24"/>
      <c r="WA237" s="24"/>
      <c r="WB237" s="24"/>
      <c r="WC237" s="24"/>
      <c r="WD237" s="24"/>
      <c r="WE237" s="24"/>
      <c r="WF237" s="24"/>
      <c r="WG237" s="24"/>
      <c r="WH237" s="24"/>
      <c r="WI237" s="24"/>
      <c r="WJ237" s="24"/>
      <c r="WK237" s="24"/>
      <c r="WL237" s="24"/>
      <c r="WM237" s="24"/>
      <c r="WN237" s="24"/>
      <c r="WO237" s="24"/>
      <c r="WP237" s="24"/>
      <c r="WQ237" s="24"/>
      <c r="WR237" s="24"/>
      <c r="WS237" s="24"/>
      <c r="WT237" s="24"/>
      <c r="WU237" s="24"/>
      <c r="WV237" s="24"/>
      <c r="WW237" s="24"/>
      <c r="WX237" s="24"/>
      <c r="WY237" s="24"/>
      <c r="WZ237" s="24"/>
      <c r="XA237" s="24"/>
      <c r="XB237" s="24"/>
      <c r="XC237" s="24"/>
      <c r="XD237" s="24"/>
      <c r="XE237" s="24"/>
      <c r="XF237" s="24"/>
      <c r="XG237" s="24"/>
      <c r="XH237" s="24"/>
      <c r="XI237" s="24"/>
      <c r="XJ237" s="24"/>
      <c r="XK237" s="24"/>
      <c r="XL237" s="24"/>
      <c r="XM237" s="24"/>
      <c r="XN237" s="24"/>
      <c r="XO237" s="24"/>
      <c r="XP237" s="24"/>
      <c r="XQ237" s="24"/>
      <c r="XR237" s="24"/>
      <c r="XS237" s="24"/>
      <c r="XT237" s="24"/>
      <c r="XU237" s="24"/>
      <c r="XV237" s="24"/>
      <c r="XW237" s="24"/>
      <c r="XX237" s="24"/>
      <c r="XY237" s="24"/>
      <c r="XZ237" s="24"/>
      <c r="YA237" s="24"/>
      <c r="YB237" s="24"/>
      <c r="YC237" s="24"/>
      <c r="YD237" s="24"/>
      <c r="YE237" s="24"/>
      <c r="YF237" s="24"/>
      <c r="YG237" s="24"/>
      <c r="YH237" s="24"/>
      <c r="YI237" s="24"/>
      <c r="YJ237" s="24"/>
      <c r="YK237" s="24"/>
      <c r="YL237" s="24"/>
      <c r="YM237" s="24"/>
      <c r="YN237" s="24"/>
      <c r="YO237" s="24"/>
      <c r="YP237" s="24"/>
      <c r="YQ237" s="24"/>
      <c r="YR237" s="24"/>
      <c r="YS237" s="24"/>
      <c r="YT237" s="24"/>
      <c r="YU237" s="24"/>
      <c r="YV237" s="24"/>
      <c r="YW237" s="24"/>
      <c r="YX237" s="24"/>
      <c r="YY237" s="24"/>
      <c r="YZ237" s="24"/>
      <c r="ZA237" s="24"/>
      <c r="ZB237" s="24"/>
      <c r="ZC237" s="24"/>
      <c r="ZD237" s="24"/>
      <c r="ZE237" s="24"/>
      <c r="ZF237" s="24"/>
      <c r="ZG237" s="24"/>
      <c r="ZH237" s="24"/>
      <c r="ZI237" s="24"/>
      <c r="ZJ237" s="24"/>
      <c r="ZK237" s="24"/>
      <c r="ZL237" s="24"/>
      <c r="ZM237" s="24"/>
      <c r="ZN237" s="24"/>
      <c r="ZO237" s="24"/>
      <c r="ZP237" s="24"/>
      <c r="ZQ237" s="24"/>
      <c r="ZR237" s="24"/>
      <c r="ZS237" s="24"/>
      <c r="ZT237" s="24"/>
      <c r="ZU237" s="24"/>
      <c r="ZV237" s="24"/>
      <c r="ZW237" s="24"/>
      <c r="ZX237" s="24"/>
      <c r="ZY237" s="24"/>
      <c r="ZZ237" s="24"/>
      <c r="AAA237" s="24"/>
      <c r="AAB237" s="24"/>
      <c r="AAC237" s="24"/>
      <c r="AAD237" s="24"/>
      <c r="AAE237" s="24"/>
      <c r="AAF237" s="24"/>
      <c r="AAG237" s="24"/>
      <c r="AAH237" s="24"/>
      <c r="AAI237" s="24"/>
      <c r="AAJ237" s="24"/>
      <c r="AAK237" s="24"/>
      <c r="AAL237" s="24"/>
      <c r="AAM237" s="24"/>
      <c r="AAN237" s="24"/>
      <c r="AAO237" s="24"/>
      <c r="AAP237" s="24"/>
      <c r="AAQ237" s="24"/>
      <c r="AAR237" s="24"/>
      <c r="AAS237" s="24"/>
      <c r="AAT237" s="24"/>
      <c r="AAU237" s="24"/>
      <c r="AAV237" s="24"/>
      <c r="AAW237" s="24"/>
      <c r="AAX237" s="24"/>
      <c r="AAY237" s="24"/>
      <c r="AAZ237" s="24"/>
      <c r="ABA237" s="24"/>
      <c r="ABB237" s="24"/>
      <c r="ABC237" s="24"/>
      <c r="ABD237" s="24"/>
      <c r="ABE237" s="24"/>
      <c r="ABF237" s="24"/>
      <c r="ABG237" s="24"/>
      <c r="ABH237" s="24"/>
      <c r="ABI237" s="24"/>
      <c r="ABJ237" s="24"/>
      <c r="ABK237" s="24"/>
      <c r="ABL237" s="24"/>
      <c r="ABM237" s="24"/>
      <c r="ABN237" s="24"/>
      <c r="ABO237" s="24"/>
      <c r="ABP237" s="24"/>
      <c r="ABQ237" s="24"/>
      <c r="ABR237" s="24"/>
      <c r="ABS237" s="24"/>
      <c r="ABT237" s="24"/>
      <c r="ABU237" s="24"/>
      <c r="ABV237" s="24"/>
      <c r="ABW237" s="24"/>
      <c r="ABX237" s="24"/>
      <c r="ABY237" s="24"/>
      <c r="ABZ237" s="24"/>
      <c r="ACA237" s="24"/>
      <c r="ACB237" s="24"/>
      <c r="ACC237" s="24"/>
      <c r="ACD237" s="24"/>
      <c r="ACE237" s="24"/>
      <c r="ACF237" s="24"/>
      <c r="ACG237" s="24"/>
      <c r="ACH237" s="24"/>
      <c r="ACI237" s="24"/>
      <c r="ACJ237" s="24"/>
      <c r="ACK237" s="24"/>
      <c r="ACL237" s="24"/>
      <c r="ACM237" s="24"/>
      <c r="ACN237" s="24"/>
      <c r="ACO237" s="24"/>
      <c r="ACP237" s="24"/>
      <c r="ACQ237" s="24"/>
      <c r="ACR237" s="24"/>
      <c r="ACS237" s="24"/>
      <c r="ACT237" s="24"/>
      <c r="ACU237" s="24"/>
      <c r="ACV237" s="24"/>
      <c r="ACW237" s="24"/>
      <c r="ACX237" s="24"/>
      <c r="ACY237" s="24"/>
      <c r="ACZ237" s="24"/>
      <c r="ADA237" s="24"/>
      <c r="ADB237" s="24"/>
      <c r="ADC237" s="24"/>
      <c r="ADD237" s="24"/>
      <c r="ADE237" s="24"/>
      <c r="ADF237" s="24"/>
      <c r="ADG237" s="24"/>
      <c r="ADH237" s="24"/>
      <c r="ADI237" s="24"/>
      <c r="ADJ237" s="24"/>
      <c r="ADK237" s="24"/>
      <c r="ADL237" s="24"/>
      <c r="ADM237" s="24"/>
      <c r="ADN237" s="24"/>
      <c r="ADO237" s="24"/>
      <c r="ADP237" s="24"/>
      <c r="ADQ237" s="24"/>
      <c r="ADR237" s="24"/>
      <c r="ADS237" s="24"/>
      <c r="ADT237" s="24"/>
      <c r="ADU237" s="24"/>
      <c r="ADV237" s="24"/>
      <c r="ADW237" s="24"/>
      <c r="ADX237" s="24"/>
      <c r="ADY237" s="24"/>
      <c r="ADZ237" s="24"/>
      <c r="AEA237" s="24"/>
      <c r="AEB237" s="24"/>
      <c r="AEC237" s="24"/>
      <c r="AED237" s="24"/>
      <c r="AEE237" s="24"/>
      <c r="AEF237" s="24"/>
      <c r="AEG237" s="24"/>
      <c r="AEH237" s="24"/>
      <c r="AEI237" s="24"/>
      <c r="AEJ237" s="24"/>
      <c r="AEK237" s="24"/>
      <c r="AEL237" s="24"/>
      <c r="AEM237" s="24"/>
      <c r="AEN237" s="24"/>
      <c r="AEO237" s="24"/>
      <c r="AEP237" s="24"/>
      <c r="AEQ237" s="24"/>
      <c r="AER237" s="24"/>
      <c r="AES237" s="24"/>
      <c r="AET237" s="24"/>
      <c r="AEU237" s="24"/>
      <c r="AEV237" s="24"/>
      <c r="AEW237" s="24"/>
      <c r="AEX237" s="24"/>
      <c r="AEY237" s="24"/>
      <c r="AEZ237" s="24"/>
      <c r="AFA237" s="24"/>
      <c r="AFB237" s="24"/>
      <c r="AFC237" s="24"/>
      <c r="AFD237" s="24"/>
      <c r="AFE237" s="24"/>
      <c r="AFF237" s="24"/>
      <c r="AFG237" s="24"/>
      <c r="AFH237" s="24"/>
      <c r="AFI237" s="24"/>
      <c r="AFJ237" s="24"/>
      <c r="AFK237" s="24"/>
      <c r="AFL237" s="24"/>
      <c r="AFM237" s="24"/>
      <c r="AFN237" s="24"/>
      <c r="AFO237" s="24"/>
      <c r="AFP237" s="24"/>
      <c r="AFQ237" s="24"/>
      <c r="AFR237" s="24"/>
      <c r="AFS237" s="24"/>
      <c r="AFT237" s="24"/>
      <c r="AFU237" s="24"/>
      <c r="AFV237" s="24"/>
      <c r="AFW237" s="24"/>
      <c r="AFX237" s="24"/>
      <c r="AFY237" s="24"/>
      <c r="AFZ237" s="24"/>
      <c r="AGA237" s="24"/>
      <c r="AGB237" s="24"/>
      <c r="AGC237" s="24"/>
      <c r="AGD237" s="24"/>
      <c r="AGE237" s="24"/>
      <c r="AGF237" s="24"/>
      <c r="AGG237" s="24"/>
      <c r="AGH237" s="24"/>
      <c r="AGI237" s="24"/>
      <c r="AGJ237" s="24"/>
      <c r="AGK237" s="24"/>
      <c r="AGL237" s="24"/>
      <c r="AGM237" s="24"/>
      <c r="AGN237" s="24"/>
      <c r="AGO237" s="24"/>
      <c r="AGP237" s="24"/>
      <c r="AGQ237" s="24"/>
      <c r="AGR237" s="24"/>
      <c r="AGS237" s="24"/>
      <c r="AGT237" s="24"/>
      <c r="AGU237" s="24"/>
      <c r="AGV237" s="24"/>
      <c r="AGW237" s="24"/>
      <c r="AGX237" s="24"/>
      <c r="AGY237" s="24"/>
      <c r="AGZ237" s="24"/>
      <c r="AHA237" s="24"/>
      <c r="AHB237" s="24"/>
      <c r="AHC237" s="24"/>
      <c r="AHD237" s="24"/>
      <c r="AHE237" s="24"/>
      <c r="AHF237" s="24"/>
      <c r="AHG237" s="24"/>
      <c r="AHH237" s="24"/>
      <c r="AHI237" s="24"/>
      <c r="AHJ237" s="24"/>
      <c r="AHK237" s="24"/>
      <c r="AHL237" s="24"/>
      <c r="AHM237" s="24"/>
      <c r="AHN237" s="24"/>
      <c r="AHO237" s="24"/>
      <c r="AHP237" s="24"/>
      <c r="AHQ237" s="24"/>
      <c r="AHR237" s="24"/>
      <c r="AHS237" s="24"/>
      <c r="AHT237" s="24"/>
      <c r="AHU237" s="24"/>
      <c r="AHV237" s="24"/>
      <c r="AHW237" s="24"/>
      <c r="AHX237" s="24"/>
      <c r="AHY237" s="24"/>
      <c r="AHZ237" s="24"/>
      <c r="AIA237" s="24"/>
      <c r="AIB237" s="24"/>
      <c r="AIC237" s="24"/>
      <c r="AID237" s="24"/>
      <c r="AIE237" s="24"/>
      <c r="AIF237" s="24"/>
      <c r="AIG237" s="24"/>
      <c r="AIH237" s="24"/>
      <c r="AII237" s="24"/>
      <c r="AIJ237" s="24"/>
      <c r="AIK237" s="24"/>
      <c r="AIL237" s="24"/>
      <c r="AIM237" s="24"/>
      <c r="AIN237" s="24"/>
      <c r="AIO237" s="24"/>
      <c r="AIP237" s="24"/>
      <c r="AIQ237" s="24"/>
      <c r="AIR237" s="24"/>
      <c r="AIS237" s="24"/>
      <c r="AIT237" s="24"/>
      <c r="AIU237" s="24"/>
      <c r="AIV237" s="24"/>
      <c r="AIW237" s="24"/>
      <c r="AIX237" s="24"/>
      <c r="AIY237" s="24"/>
      <c r="AIZ237" s="24"/>
      <c r="AJA237" s="24"/>
      <c r="AJB237" s="24"/>
      <c r="AJC237" s="24"/>
      <c r="AJD237" s="24"/>
      <c r="AJE237" s="24"/>
      <c r="AJF237" s="24"/>
      <c r="AJG237" s="24"/>
      <c r="AJH237" s="24"/>
      <c r="AJI237" s="24"/>
      <c r="AJJ237" s="24"/>
      <c r="AJK237" s="24"/>
      <c r="AJL237" s="24"/>
      <c r="AJM237" s="24"/>
      <c r="AJN237" s="24"/>
      <c r="AJO237" s="24"/>
      <c r="AJP237" s="24"/>
      <c r="AJQ237" s="24"/>
      <c r="AJR237" s="24"/>
      <c r="AJS237" s="24"/>
      <c r="AJT237" s="24"/>
      <c r="AJU237" s="24"/>
      <c r="AJV237" s="24"/>
      <c r="AJW237" s="24"/>
      <c r="AJX237" s="24"/>
      <c r="AJY237" s="24"/>
      <c r="AJZ237" s="24"/>
      <c r="AKA237" s="24"/>
      <c r="AKB237" s="24"/>
      <c r="AKC237" s="24"/>
      <c r="AKD237" s="24"/>
      <c r="AKE237" s="24"/>
      <c r="AKF237" s="24"/>
      <c r="AKG237" s="24"/>
      <c r="AKH237" s="24"/>
      <c r="AKI237" s="24"/>
      <c r="AKJ237" s="24"/>
      <c r="AKK237" s="24"/>
      <c r="AKL237" s="24"/>
      <c r="AKM237" s="24"/>
      <c r="AKN237" s="24"/>
      <c r="AKO237" s="24"/>
      <c r="AKP237" s="24"/>
      <c r="AKQ237" s="24"/>
      <c r="AKR237" s="24"/>
      <c r="AKS237" s="24"/>
      <c r="AKT237" s="24"/>
      <c r="AKU237" s="24"/>
      <c r="AKV237" s="24"/>
      <c r="AKW237" s="24"/>
      <c r="AKX237" s="24"/>
      <c r="AKY237" s="24"/>
      <c r="AKZ237" s="24"/>
      <c r="ALA237" s="24"/>
      <c r="ALB237" s="24"/>
      <c r="ALC237" s="24"/>
      <c r="ALD237" s="24"/>
      <c r="ALE237" s="24"/>
      <c r="ALF237" s="24"/>
      <c r="ALG237" s="24"/>
      <c r="ALH237" s="24"/>
      <c r="ALI237" s="24"/>
      <c r="ALJ237" s="24"/>
      <c r="ALK237" s="24"/>
      <c r="ALL237" s="24"/>
      <c r="ALM237" s="24"/>
      <c r="ALN237" s="24"/>
      <c r="ALO237" s="24"/>
      <c r="ALP237" s="24"/>
      <c r="ALQ237" s="24"/>
      <c r="ALR237" s="24"/>
      <c r="ALS237" s="24"/>
      <c r="ALT237" s="24"/>
      <c r="ALU237" s="24"/>
      <c r="ALV237" s="24"/>
      <c r="ALW237" s="24"/>
      <c r="ALX237" s="24"/>
      <c r="ALY237" s="24"/>
      <c r="ALZ237" s="24"/>
      <c r="AMA237" s="24"/>
      <c r="AMB237" s="24"/>
      <c r="AMC237" s="24"/>
      <c r="AMD237" s="24"/>
      <c r="AME237" s="24"/>
      <c r="AMF237" s="24"/>
      <c r="AMG237" s="24"/>
      <c r="AMH237" s="24"/>
      <c r="AMI237" s="24"/>
      <c r="AMJ237" s="24"/>
      <c r="AMK237" s="24"/>
      <c r="AML237" s="24"/>
      <c r="AMM237" s="24"/>
      <c r="AMN237" s="24"/>
      <c r="AMO237" s="24"/>
      <c r="AMP237" s="24"/>
      <c r="AMQ237" s="24"/>
      <c r="AMR237" s="24"/>
      <c r="AMS237" s="24"/>
      <c r="AMT237" s="24"/>
      <c r="AMU237" s="24"/>
      <c r="AMV237" s="24"/>
      <c r="AMW237" s="24"/>
      <c r="AMX237" s="24"/>
      <c r="AMY237" s="24"/>
      <c r="AMZ237" s="24"/>
      <c r="ANA237" s="24"/>
      <c r="ANB237" s="24"/>
      <c r="ANC237" s="24"/>
      <c r="AND237" s="24"/>
      <c r="ANE237" s="24"/>
      <c r="ANF237" s="24"/>
      <c r="ANG237" s="24"/>
      <c r="ANH237" s="24"/>
      <c r="ANI237" s="24"/>
      <c r="ANJ237" s="24"/>
      <c r="ANK237" s="24"/>
      <c r="ANL237" s="24"/>
      <c r="ANM237" s="24"/>
      <c r="ANN237" s="24"/>
      <c r="ANO237" s="24"/>
      <c r="ANP237" s="24"/>
      <c r="ANQ237" s="24"/>
      <c r="ANR237" s="24"/>
      <c r="ANS237" s="24"/>
      <c r="ANT237" s="24"/>
      <c r="ANU237" s="24"/>
      <c r="ANV237" s="24"/>
      <c r="ANW237" s="24"/>
      <c r="ANX237" s="24"/>
      <c r="ANY237" s="24"/>
      <c r="ANZ237" s="24"/>
      <c r="AOA237" s="24"/>
      <c r="AOB237" s="24"/>
      <c r="AOC237" s="24"/>
      <c r="AOD237" s="24"/>
      <c r="AOE237" s="24"/>
      <c r="AOF237" s="24"/>
      <c r="AOG237" s="24"/>
      <c r="AOH237" s="24"/>
      <c r="AOI237" s="24"/>
      <c r="AOJ237" s="24"/>
      <c r="AOK237" s="24"/>
      <c r="AOL237" s="24"/>
      <c r="AOM237" s="24"/>
      <c r="AON237" s="24"/>
      <c r="AOO237" s="24"/>
      <c r="AOP237" s="24"/>
      <c r="AOQ237" s="24"/>
      <c r="AOR237" s="24"/>
      <c r="AOS237" s="24"/>
      <c r="AOT237" s="24"/>
      <c r="AOU237" s="24"/>
      <c r="AOV237" s="24"/>
      <c r="AOW237" s="24"/>
      <c r="AOX237" s="24"/>
      <c r="AOY237" s="24"/>
      <c r="AOZ237" s="24"/>
      <c r="APA237" s="24"/>
      <c r="APB237" s="24"/>
      <c r="APC237" s="24"/>
      <c r="APD237" s="24"/>
      <c r="APE237" s="24"/>
      <c r="APF237" s="24"/>
      <c r="APG237" s="24"/>
      <c r="APH237" s="24"/>
      <c r="API237" s="24"/>
      <c r="APJ237" s="24"/>
      <c r="APK237" s="24"/>
      <c r="APL237" s="24"/>
      <c r="APM237" s="24"/>
      <c r="APN237" s="24"/>
      <c r="APO237" s="24"/>
      <c r="APP237" s="24"/>
      <c r="APQ237" s="24"/>
      <c r="APR237" s="24"/>
      <c r="APS237" s="24"/>
      <c r="APT237" s="24"/>
      <c r="APU237" s="24"/>
      <c r="APV237" s="24"/>
      <c r="APW237" s="24"/>
      <c r="APX237" s="24"/>
      <c r="APY237" s="24"/>
      <c r="APZ237" s="24"/>
      <c r="AQA237" s="24"/>
      <c r="AQB237" s="24"/>
      <c r="AQC237" s="24"/>
      <c r="AQD237" s="24"/>
      <c r="AQE237" s="24"/>
      <c r="AQF237" s="24"/>
      <c r="AQG237" s="24"/>
      <c r="AQH237" s="24"/>
      <c r="AQI237" s="24"/>
      <c r="AQJ237" s="24"/>
      <c r="AQK237" s="24"/>
      <c r="AQL237" s="24"/>
      <c r="AQM237" s="24"/>
      <c r="AQN237" s="24"/>
      <c r="AQO237" s="24"/>
      <c r="AQP237" s="24"/>
      <c r="AQQ237" s="24"/>
      <c r="AQR237" s="24"/>
      <c r="AQS237" s="24"/>
      <c r="AQT237" s="24"/>
      <c r="AQU237" s="24"/>
      <c r="AQV237" s="24"/>
      <c r="AQW237" s="24"/>
      <c r="AQX237" s="24"/>
      <c r="AQY237" s="24"/>
      <c r="AQZ237" s="24"/>
      <c r="ARA237" s="24"/>
      <c r="ARB237" s="24"/>
      <c r="ARC237" s="24"/>
      <c r="ARD237" s="24"/>
      <c r="ARE237" s="24"/>
      <c r="ARF237" s="24"/>
      <c r="ARG237" s="24"/>
      <c r="ARH237" s="24"/>
      <c r="ARI237" s="24"/>
      <c r="ARJ237" s="24"/>
      <c r="ARK237" s="24"/>
      <c r="ARL237" s="24"/>
      <c r="ARM237" s="24"/>
      <c r="ARN237" s="24"/>
      <c r="ARO237" s="24"/>
      <c r="ARP237" s="24"/>
      <c r="ARQ237" s="24"/>
      <c r="ARR237" s="24"/>
      <c r="ARS237" s="24"/>
      <c r="ART237" s="24"/>
      <c r="ARU237" s="24"/>
      <c r="ARV237" s="24"/>
      <c r="ARW237" s="24"/>
      <c r="ARX237" s="24"/>
      <c r="ARY237" s="24"/>
      <c r="ARZ237" s="24"/>
      <c r="ASA237" s="24"/>
      <c r="ASB237" s="24"/>
      <c r="ASC237" s="24"/>
      <c r="ASD237" s="24"/>
      <c r="ASE237" s="24"/>
      <c r="ASF237" s="24"/>
      <c r="ASG237" s="24"/>
      <c r="ASH237" s="24"/>
      <c r="ASI237" s="24"/>
      <c r="ASJ237" s="24"/>
      <c r="ASK237" s="24"/>
      <c r="ASL237" s="24"/>
      <c r="ASM237" s="24"/>
      <c r="ASN237" s="24"/>
      <c r="ASO237" s="24"/>
      <c r="ASP237" s="24"/>
      <c r="ASQ237" s="24"/>
      <c r="ASR237" s="24"/>
      <c r="ASS237" s="24"/>
      <c r="AST237" s="24"/>
      <c r="ASU237" s="24"/>
      <c r="ASV237" s="24"/>
      <c r="ASW237" s="24"/>
      <c r="ASX237" s="24"/>
      <c r="ASY237" s="24"/>
      <c r="ASZ237" s="24"/>
      <c r="ATA237" s="24"/>
      <c r="ATB237" s="24"/>
      <c r="ATC237" s="24"/>
      <c r="ATD237" s="24"/>
      <c r="ATE237" s="24"/>
      <c r="ATF237" s="24"/>
      <c r="ATG237" s="24"/>
      <c r="ATH237" s="24"/>
      <c r="ATI237" s="24"/>
      <c r="ATJ237" s="24"/>
      <c r="ATK237" s="24"/>
      <c r="ATL237" s="24"/>
      <c r="ATM237" s="24"/>
      <c r="ATN237" s="24"/>
      <c r="ATO237" s="24"/>
      <c r="ATP237" s="24"/>
      <c r="ATQ237" s="24"/>
      <c r="ATR237" s="24"/>
      <c r="ATS237" s="24"/>
      <c r="ATT237" s="24"/>
      <c r="ATU237" s="24"/>
      <c r="ATV237" s="24"/>
      <c r="ATW237" s="24"/>
      <c r="ATX237" s="24"/>
      <c r="ATY237" s="24"/>
      <c r="ATZ237" s="24"/>
      <c r="AUA237" s="24"/>
      <c r="AUB237" s="24"/>
      <c r="AUC237" s="24"/>
      <c r="AUD237" s="24"/>
      <c r="AUE237" s="24"/>
      <c r="AUF237" s="24"/>
      <c r="AUG237" s="24"/>
      <c r="AUH237" s="24"/>
      <c r="AUI237" s="24"/>
      <c r="AUJ237" s="24"/>
      <c r="AUK237" s="24"/>
      <c r="AUL237" s="24"/>
      <c r="AUM237" s="24"/>
      <c r="AUN237" s="24"/>
      <c r="AUO237" s="24"/>
      <c r="AUP237" s="24"/>
      <c r="AUQ237" s="24"/>
      <c r="AUR237" s="24"/>
      <c r="AUS237" s="24"/>
      <c r="AUT237" s="24"/>
      <c r="AUU237" s="24"/>
      <c r="AUV237" s="24"/>
      <c r="AUW237" s="24"/>
      <c r="AUX237" s="24"/>
      <c r="AUY237" s="24"/>
      <c r="AUZ237" s="24"/>
      <c r="AVA237" s="24"/>
      <c r="AVB237" s="24"/>
      <c r="AVC237" s="24"/>
      <c r="AVD237" s="24"/>
      <c r="AVE237" s="24"/>
      <c r="AVF237" s="24"/>
      <c r="AVG237" s="24"/>
      <c r="AVH237" s="24"/>
      <c r="AVI237" s="24"/>
      <c r="AVJ237" s="24"/>
      <c r="AVK237" s="24"/>
      <c r="AVL237" s="24"/>
      <c r="AVM237" s="24"/>
      <c r="AVN237" s="24"/>
      <c r="AVO237" s="24"/>
      <c r="AVP237" s="24"/>
      <c r="AVQ237" s="24"/>
      <c r="AVR237" s="24"/>
      <c r="AVS237" s="24"/>
      <c r="AVT237" s="24"/>
      <c r="AVU237" s="24"/>
      <c r="AVV237" s="24"/>
      <c r="AVW237" s="24"/>
      <c r="AVX237" s="24"/>
      <c r="AVY237" s="24"/>
      <c r="AVZ237" s="24"/>
      <c r="AWA237" s="24"/>
      <c r="AWB237" s="24"/>
      <c r="AWC237" s="24"/>
      <c r="AWD237" s="24"/>
      <c r="AWE237" s="24"/>
      <c r="AWF237" s="24"/>
      <c r="AWG237" s="24"/>
      <c r="AWH237" s="24"/>
      <c r="AWI237" s="24"/>
      <c r="AWJ237" s="24"/>
      <c r="AWK237" s="24"/>
      <c r="AWL237" s="24"/>
      <c r="AWM237" s="24"/>
      <c r="AWN237" s="24"/>
      <c r="AWO237" s="24"/>
      <c r="AWP237" s="24"/>
      <c r="AWQ237" s="24"/>
      <c r="AWR237" s="24"/>
      <c r="AWS237" s="24"/>
      <c r="AWT237" s="24"/>
      <c r="AWU237" s="24"/>
      <c r="AWV237" s="24"/>
      <c r="AWW237" s="24"/>
      <c r="AWX237" s="24"/>
      <c r="AWY237" s="24"/>
      <c r="AWZ237" s="24"/>
      <c r="AXA237" s="24"/>
      <c r="AXB237" s="24"/>
      <c r="AXC237" s="24"/>
      <c r="AXD237" s="24"/>
      <c r="AXE237" s="24"/>
      <c r="AXF237" s="24"/>
      <c r="AXG237" s="24"/>
      <c r="AXH237" s="24"/>
      <c r="AXI237" s="24"/>
      <c r="AXJ237" s="24"/>
      <c r="AXK237" s="24"/>
      <c r="AXL237" s="24"/>
      <c r="AXM237" s="24"/>
      <c r="AXN237" s="24"/>
      <c r="AXO237" s="24"/>
      <c r="AXP237" s="24"/>
      <c r="AXQ237" s="24"/>
      <c r="AXR237" s="24"/>
      <c r="AXS237" s="24"/>
      <c r="AXT237" s="24"/>
      <c r="AXU237" s="24"/>
      <c r="AXV237" s="24"/>
      <c r="AXW237" s="24"/>
      <c r="AXX237" s="24"/>
      <c r="AXY237" s="24"/>
      <c r="AXZ237" s="24"/>
      <c r="AYA237" s="24"/>
      <c r="AYB237" s="24"/>
      <c r="AYC237" s="24"/>
      <c r="AYD237" s="24"/>
      <c r="AYE237" s="24"/>
      <c r="AYF237" s="24"/>
      <c r="AYG237" s="24"/>
      <c r="AYH237" s="24"/>
      <c r="AYI237" s="24"/>
      <c r="AYJ237" s="24"/>
      <c r="AYK237" s="24"/>
      <c r="AYL237" s="24"/>
      <c r="AYM237" s="24"/>
      <c r="AYN237" s="24"/>
      <c r="AYO237" s="24"/>
      <c r="AYP237" s="24"/>
      <c r="AYQ237" s="24"/>
      <c r="AYR237" s="24"/>
      <c r="AYS237" s="24"/>
      <c r="AYT237" s="24"/>
      <c r="AYU237" s="24"/>
      <c r="AYV237" s="24"/>
      <c r="AYW237" s="24"/>
      <c r="AYX237" s="24"/>
      <c r="AYY237" s="24"/>
      <c r="AYZ237" s="24"/>
      <c r="AZA237" s="24"/>
      <c r="AZB237" s="24"/>
      <c r="AZC237" s="24"/>
      <c r="AZD237" s="24"/>
      <c r="AZE237" s="24"/>
      <c r="AZF237" s="24"/>
      <c r="AZG237" s="24"/>
      <c r="AZH237" s="24"/>
      <c r="AZI237" s="24"/>
      <c r="AZJ237" s="24"/>
      <c r="AZK237" s="24"/>
      <c r="AZL237" s="24"/>
      <c r="AZM237" s="24"/>
      <c r="AZN237" s="24"/>
      <c r="AZO237" s="24"/>
      <c r="AZP237" s="24"/>
      <c r="AZQ237" s="24"/>
      <c r="AZR237" s="24"/>
      <c r="AZS237" s="24"/>
      <c r="AZT237" s="24"/>
      <c r="AZU237" s="24"/>
      <c r="AZV237" s="24"/>
      <c r="AZW237" s="24"/>
      <c r="AZX237" s="24"/>
      <c r="AZY237" s="24"/>
      <c r="AZZ237" s="24"/>
      <c r="BAA237" s="24"/>
      <c r="BAB237" s="24"/>
      <c r="BAC237" s="24"/>
      <c r="BAD237" s="24"/>
      <c r="BAE237" s="24"/>
      <c r="BAF237" s="24"/>
      <c r="BAG237" s="24"/>
      <c r="BAH237" s="24"/>
      <c r="BAI237" s="24"/>
      <c r="BAJ237" s="24"/>
      <c r="BAK237" s="24"/>
      <c r="BAL237" s="24"/>
      <c r="BAM237" s="24"/>
      <c r="BAN237" s="24"/>
      <c r="BAO237" s="24"/>
      <c r="BAP237" s="24"/>
      <c r="BAQ237" s="24"/>
      <c r="BAR237" s="24"/>
      <c r="BAS237" s="24"/>
      <c r="BAT237" s="24"/>
      <c r="BAU237" s="24"/>
      <c r="BAV237" s="24"/>
      <c r="BAW237" s="24"/>
      <c r="BAX237" s="24"/>
      <c r="BAY237" s="24"/>
      <c r="BAZ237" s="24"/>
      <c r="BBA237" s="24"/>
      <c r="BBB237" s="24"/>
      <c r="BBC237" s="24"/>
      <c r="BBD237" s="24"/>
      <c r="BBE237" s="24"/>
      <c r="BBF237" s="24"/>
      <c r="BBG237" s="24"/>
      <c r="BBH237" s="24"/>
      <c r="BBI237" s="24"/>
      <c r="BBJ237" s="24"/>
      <c r="BBK237" s="24"/>
      <c r="BBL237" s="24"/>
      <c r="BBM237" s="24"/>
      <c r="BBN237" s="24"/>
      <c r="BBO237" s="24"/>
      <c r="BBP237" s="24"/>
      <c r="BBQ237" s="24"/>
      <c r="BBR237" s="24"/>
      <c r="BBS237" s="24"/>
      <c r="BBT237" s="24"/>
      <c r="BBU237" s="24"/>
      <c r="BBV237" s="24"/>
      <c r="BBW237" s="24"/>
      <c r="BBX237" s="24"/>
      <c r="BBY237" s="24"/>
      <c r="BBZ237" s="24"/>
      <c r="BCA237" s="24"/>
      <c r="BCB237" s="24"/>
      <c r="BCC237" s="24"/>
      <c r="BCD237" s="24"/>
      <c r="BCE237" s="24"/>
      <c r="BCF237" s="24"/>
      <c r="BCG237" s="24"/>
      <c r="BCH237" s="24"/>
      <c r="BCI237" s="24"/>
      <c r="BCJ237" s="24"/>
      <c r="BCK237" s="24"/>
      <c r="BCL237" s="24"/>
      <c r="BCM237" s="24"/>
      <c r="BCN237" s="24"/>
      <c r="BCO237" s="24"/>
      <c r="BCP237" s="24"/>
      <c r="BCQ237" s="24"/>
      <c r="BCR237" s="24"/>
      <c r="BCS237" s="24"/>
      <c r="BCT237" s="24"/>
      <c r="BCU237" s="24"/>
      <c r="BCV237" s="24"/>
      <c r="BCW237" s="24"/>
      <c r="BCX237" s="24"/>
      <c r="BCY237" s="24"/>
      <c r="BCZ237" s="24"/>
      <c r="BDA237" s="24"/>
      <c r="BDB237" s="24"/>
      <c r="BDC237" s="24"/>
      <c r="BDD237" s="24"/>
      <c r="BDE237" s="24"/>
      <c r="BDF237" s="24"/>
      <c r="BDG237" s="24"/>
      <c r="BDH237" s="24"/>
      <c r="BDI237" s="24"/>
      <c r="BDJ237" s="24"/>
      <c r="BDK237" s="24"/>
      <c r="BDL237" s="24"/>
      <c r="BDM237" s="24"/>
      <c r="BDN237" s="24"/>
      <c r="BDO237" s="24"/>
      <c r="BDP237" s="24"/>
      <c r="BDQ237" s="24"/>
      <c r="BDR237" s="24"/>
      <c r="BDS237" s="24"/>
      <c r="BDT237" s="24"/>
      <c r="BDU237" s="24"/>
      <c r="BDV237" s="24"/>
      <c r="BDW237" s="24"/>
      <c r="BDX237" s="24"/>
      <c r="BDY237" s="24"/>
      <c r="BDZ237" s="24"/>
      <c r="BEA237" s="24"/>
      <c r="BEB237" s="24"/>
      <c r="BEC237" s="24"/>
      <c r="BED237" s="24"/>
      <c r="BEE237" s="24"/>
      <c r="BEF237" s="24"/>
      <c r="BEG237" s="24"/>
      <c r="BEH237" s="24"/>
      <c r="BEI237" s="24"/>
      <c r="BEJ237" s="24"/>
      <c r="BEK237" s="24"/>
      <c r="BEL237" s="24"/>
      <c r="BEM237" s="24"/>
      <c r="BEN237" s="24"/>
      <c r="BEO237" s="24"/>
      <c r="BEP237" s="24"/>
      <c r="BEQ237" s="24"/>
      <c r="BER237" s="24"/>
      <c r="BES237" s="24"/>
      <c r="BET237" s="24"/>
      <c r="BEU237" s="24"/>
      <c r="BEV237" s="24"/>
      <c r="BEW237" s="24"/>
      <c r="BEX237" s="24"/>
      <c r="BEY237" s="24"/>
      <c r="BEZ237" s="24"/>
      <c r="BFA237" s="24"/>
      <c r="BFB237" s="24"/>
      <c r="BFC237" s="24"/>
      <c r="BFD237" s="24"/>
      <c r="BFE237" s="24"/>
      <c r="BFF237" s="24"/>
      <c r="BFG237" s="24"/>
      <c r="BFH237" s="24"/>
      <c r="BFI237" s="24"/>
      <c r="BFJ237" s="24"/>
      <c r="BFK237" s="24"/>
      <c r="BFL237" s="24"/>
      <c r="BFM237" s="24"/>
      <c r="BFN237" s="24"/>
      <c r="BFO237" s="24"/>
      <c r="BFP237" s="24"/>
      <c r="BFQ237" s="24"/>
      <c r="BFR237" s="24"/>
      <c r="BFS237" s="24"/>
      <c r="BFT237" s="24"/>
      <c r="BFU237" s="24"/>
      <c r="BFV237" s="24"/>
      <c r="BFW237" s="24"/>
      <c r="BFX237" s="24"/>
      <c r="BFY237" s="24"/>
      <c r="BFZ237" s="24"/>
      <c r="BGA237" s="24"/>
      <c r="BGB237" s="24"/>
      <c r="BGC237" s="24"/>
      <c r="BGD237" s="24"/>
      <c r="BGE237" s="24"/>
      <c r="BGF237" s="24"/>
      <c r="BGG237" s="24"/>
      <c r="BGH237" s="24"/>
      <c r="BGI237" s="24"/>
      <c r="BGJ237" s="24"/>
      <c r="BGK237" s="24"/>
      <c r="BGL237" s="24"/>
      <c r="BGM237" s="24"/>
      <c r="BGN237" s="24"/>
      <c r="BGO237" s="24"/>
      <c r="BGP237" s="24"/>
      <c r="BGQ237" s="24"/>
      <c r="BGR237" s="24"/>
      <c r="BGS237" s="24"/>
      <c r="BGT237" s="24"/>
      <c r="BGU237" s="24"/>
      <c r="BGV237" s="24"/>
      <c r="BGW237" s="24"/>
      <c r="BGX237" s="24"/>
      <c r="BGY237" s="24"/>
      <c r="BGZ237" s="24"/>
      <c r="BHA237" s="24"/>
      <c r="BHB237" s="24"/>
      <c r="BHC237" s="24"/>
      <c r="BHD237" s="24"/>
      <c r="BHE237" s="24"/>
      <c r="BHF237" s="24"/>
      <c r="BHG237" s="24"/>
      <c r="BHH237" s="24"/>
      <c r="BHI237" s="24"/>
      <c r="BHJ237" s="24"/>
      <c r="BHK237" s="24"/>
      <c r="BHL237" s="24"/>
      <c r="BHM237" s="24"/>
      <c r="BHN237" s="24"/>
      <c r="BHO237" s="24"/>
      <c r="BHP237" s="24"/>
      <c r="BHQ237" s="24"/>
      <c r="BHR237" s="24"/>
      <c r="BHS237" s="24"/>
      <c r="BHT237" s="24"/>
      <c r="BHU237" s="24"/>
      <c r="BHV237" s="24"/>
      <c r="BHW237" s="24"/>
      <c r="BHX237" s="24"/>
      <c r="BHY237" s="24"/>
      <c r="BHZ237" s="24"/>
      <c r="BIA237" s="24"/>
      <c r="BIB237" s="24"/>
      <c r="BIC237" s="24"/>
    </row>
    <row r="238" spans="1:1589" s="10" customFormat="1" ht="7.5" hidden="1" customHeight="1">
      <c r="A238" s="64"/>
      <c r="B238" s="47"/>
      <c r="C238" s="314"/>
      <c r="D238" s="325"/>
      <c r="E238" s="94">
        <v>42370</v>
      </c>
      <c r="F238" s="94">
        <v>42735</v>
      </c>
      <c r="G238" s="95" t="s">
        <v>8</v>
      </c>
      <c r="H238" s="115"/>
      <c r="I238" s="115"/>
      <c r="J238" s="115"/>
      <c r="K238" s="113"/>
      <c r="L238" s="115">
        <v>0</v>
      </c>
      <c r="M238" s="104"/>
      <c r="N238" s="115"/>
      <c r="O238" s="115"/>
      <c r="P238" s="115"/>
      <c r="Q238" s="115"/>
      <c r="R238" s="115"/>
      <c r="S238" s="115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24"/>
      <c r="HA238" s="24"/>
      <c r="HB238" s="24"/>
      <c r="HC238" s="24"/>
      <c r="HD238" s="24"/>
      <c r="HE238" s="24"/>
      <c r="HF238" s="24"/>
      <c r="HG238" s="24"/>
      <c r="HH238" s="24"/>
      <c r="HI238" s="24"/>
      <c r="HJ238" s="24"/>
      <c r="HK238" s="24"/>
      <c r="HL238" s="24"/>
      <c r="HM238" s="24"/>
      <c r="HN238" s="24"/>
      <c r="HO238" s="24"/>
      <c r="HP238" s="24"/>
      <c r="HQ238" s="24"/>
      <c r="HR238" s="24"/>
      <c r="HS238" s="24"/>
      <c r="HT238" s="24"/>
      <c r="HU238" s="24"/>
      <c r="HV238" s="24"/>
      <c r="HW238" s="24"/>
      <c r="HX238" s="24"/>
      <c r="HY238" s="24"/>
      <c r="HZ238" s="24"/>
      <c r="IA238" s="24"/>
      <c r="IB238" s="24"/>
      <c r="IC238" s="24"/>
      <c r="ID238" s="24"/>
      <c r="IE238" s="24"/>
      <c r="IF238" s="24"/>
      <c r="IG238" s="24"/>
      <c r="IH238" s="24"/>
      <c r="II238" s="24"/>
      <c r="IJ238" s="24"/>
      <c r="IK238" s="24"/>
      <c r="IL238" s="24"/>
      <c r="IM238" s="24"/>
      <c r="IN238" s="24"/>
      <c r="IO238" s="24"/>
      <c r="IP238" s="24"/>
      <c r="IQ238" s="24"/>
      <c r="IR238" s="24"/>
      <c r="IS238" s="24"/>
      <c r="IT238" s="24"/>
      <c r="IU238" s="24"/>
      <c r="IV238" s="24"/>
      <c r="IW238" s="24"/>
      <c r="IX238" s="24"/>
      <c r="IY238" s="24"/>
      <c r="IZ238" s="24"/>
      <c r="JA238" s="24"/>
      <c r="JB238" s="24"/>
      <c r="JC238" s="24"/>
      <c r="JD238" s="24"/>
      <c r="JE238" s="24"/>
      <c r="JF238" s="24"/>
      <c r="JG238" s="24"/>
      <c r="JH238" s="24"/>
      <c r="JI238" s="24"/>
      <c r="JJ238" s="24"/>
      <c r="JK238" s="24"/>
      <c r="JL238" s="24"/>
      <c r="JM238" s="24"/>
      <c r="JN238" s="24"/>
      <c r="JO238" s="24"/>
      <c r="JP238" s="24"/>
      <c r="JQ238" s="24"/>
      <c r="JR238" s="24"/>
      <c r="JS238" s="24"/>
      <c r="JT238" s="24"/>
      <c r="JU238" s="24"/>
      <c r="JV238" s="24"/>
      <c r="JW238" s="24"/>
      <c r="JX238" s="24"/>
      <c r="JY238" s="24"/>
      <c r="JZ238" s="24"/>
      <c r="KA238" s="24"/>
      <c r="KB238" s="24"/>
      <c r="KC238" s="24"/>
      <c r="KD238" s="24"/>
      <c r="KE238" s="24"/>
      <c r="KF238" s="24"/>
      <c r="KG238" s="24"/>
      <c r="KH238" s="24"/>
      <c r="KI238" s="24"/>
      <c r="KJ238" s="24"/>
      <c r="KK238" s="24"/>
      <c r="KL238" s="24"/>
      <c r="KM238" s="24"/>
      <c r="KN238" s="24"/>
      <c r="KO238" s="24"/>
      <c r="KP238" s="24"/>
      <c r="KQ238" s="24"/>
      <c r="KR238" s="24"/>
      <c r="KS238" s="24"/>
      <c r="KT238" s="24"/>
      <c r="KU238" s="24"/>
      <c r="KV238" s="24"/>
      <c r="KW238" s="24"/>
      <c r="KX238" s="24"/>
      <c r="KY238" s="24"/>
      <c r="KZ238" s="24"/>
      <c r="LA238" s="24"/>
      <c r="LB238" s="24"/>
      <c r="LC238" s="24"/>
      <c r="LD238" s="24"/>
      <c r="LE238" s="24"/>
      <c r="LF238" s="24"/>
      <c r="LG238" s="24"/>
      <c r="LH238" s="24"/>
      <c r="LI238" s="24"/>
      <c r="LJ238" s="24"/>
      <c r="LK238" s="24"/>
      <c r="LL238" s="24"/>
      <c r="LM238" s="24"/>
      <c r="LN238" s="24"/>
      <c r="LO238" s="24"/>
      <c r="LP238" s="24"/>
      <c r="LQ238" s="24"/>
      <c r="LR238" s="24"/>
      <c r="LS238" s="24"/>
      <c r="LT238" s="24"/>
      <c r="LU238" s="24"/>
      <c r="LV238" s="24"/>
      <c r="LW238" s="24"/>
      <c r="LX238" s="24"/>
      <c r="LY238" s="24"/>
      <c r="LZ238" s="24"/>
      <c r="MA238" s="24"/>
      <c r="MB238" s="24"/>
      <c r="MC238" s="24"/>
      <c r="MD238" s="24"/>
      <c r="ME238" s="24"/>
      <c r="MF238" s="24"/>
      <c r="MG238" s="24"/>
      <c r="MH238" s="24"/>
      <c r="MI238" s="24"/>
      <c r="MJ238" s="24"/>
      <c r="MK238" s="24"/>
      <c r="ML238" s="24"/>
      <c r="MM238" s="24"/>
      <c r="MN238" s="24"/>
      <c r="MO238" s="24"/>
      <c r="MP238" s="24"/>
      <c r="MQ238" s="24"/>
      <c r="MR238" s="24"/>
      <c r="MS238" s="24"/>
      <c r="MT238" s="24"/>
      <c r="MU238" s="24"/>
      <c r="MV238" s="24"/>
      <c r="MW238" s="24"/>
      <c r="MX238" s="24"/>
      <c r="MY238" s="24"/>
      <c r="MZ238" s="24"/>
      <c r="NA238" s="24"/>
      <c r="NB238" s="24"/>
      <c r="NC238" s="24"/>
      <c r="ND238" s="24"/>
      <c r="NE238" s="24"/>
      <c r="NF238" s="24"/>
      <c r="NG238" s="24"/>
      <c r="NH238" s="24"/>
      <c r="NI238" s="24"/>
      <c r="NJ238" s="24"/>
      <c r="NK238" s="24"/>
      <c r="NL238" s="24"/>
      <c r="NM238" s="24"/>
      <c r="NN238" s="24"/>
      <c r="NO238" s="24"/>
      <c r="NP238" s="24"/>
      <c r="NQ238" s="24"/>
      <c r="NR238" s="24"/>
      <c r="NS238" s="24"/>
      <c r="NT238" s="24"/>
      <c r="NU238" s="24"/>
      <c r="NV238" s="24"/>
      <c r="NW238" s="24"/>
      <c r="NX238" s="24"/>
      <c r="NY238" s="24"/>
      <c r="NZ238" s="24"/>
      <c r="OA238" s="24"/>
      <c r="OB238" s="24"/>
      <c r="OC238" s="24"/>
      <c r="OD238" s="24"/>
      <c r="OE238" s="24"/>
      <c r="OF238" s="24"/>
      <c r="OG238" s="24"/>
      <c r="OH238" s="24"/>
      <c r="OI238" s="24"/>
      <c r="OJ238" s="24"/>
      <c r="OK238" s="24"/>
      <c r="OL238" s="24"/>
      <c r="OM238" s="24"/>
      <c r="ON238" s="24"/>
      <c r="OO238" s="24"/>
      <c r="OP238" s="24"/>
      <c r="OQ238" s="24"/>
      <c r="OR238" s="24"/>
      <c r="OS238" s="24"/>
      <c r="OT238" s="24"/>
      <c r="OU238" s="24"/>
      <c r="OV238" s="24"/>
      <c r="OW238" s="24"/>
      <c r="OX238" s="24"/>
      <c r="OY238" s="24"/>
      <c r="OZ238" s="24"/>
      <c r="PA238" s="24"/>
      <c r="PB238" s="24"/>
      <c r="PC238" s="24"/>
      <c r="PD238" s="24"/>
      <c r="PE238" s="24"/>
      <c r="PF238" s="24"/>
      <c r="PG238" s="24"/>
      <c r="PH238" s="24"/>
      <c r="PI238" s="24"/>
      <c r="PJ238" s="24"/>
      <c r="PK238" s="24"/>
      <c r="PL238" s="24"/>
      <c r="PM238" s="24"/>
      <c r="PN238" s="24"/>
      <c r="PO238" s="24"/>
      <c r="PP238" s="24"/>
      <c r="PQ238" s="24"/>
      <c r="PR238" s="24"/>
      <c r="PS238" s="24"/>
      <c r="PT238" s="24"/>
      <c r="PU238" s="24"/>
      <c r="PV238" s="24"/>
      <c r="PW238" s="24"/>
      <c r="PX238" s="24"/>
      <c r="PY238" s="24"/>
      <c r="PZ238" s="24"/>
      <c r="QA238" s="24"/>
      <c r="QB238" s="24"/>
      <c r="QC238" s="24"/>
      <c r="QD238" s="24"/>
      <c r="QE238" s="24"/>
      <c r="QF238" s="24"/>
      <c r="QG238" s="24"/>
      <c r="QH238" s="24"/>
      <c r="QI238" s="24"/>
      <c r="QJ238" s="24"/>
      <c r="QK238" s="24"/>
      <c r="QL238" s="24"/>
      <c r="QM238" s="24"/>
      <c r="QN238" s="24"/>
      <c r="QO238" s="24"/>
      <c r="QP238" s="24"/>
      <c r="QQ238" s="24"/>
      <c r="QR238" s="24"/>
      <c r="QS238" s="24"/>
      <c r="QT238" s="24"/>
      <c r="QU238" s="24"/>
      <c r="QV238" s="24"/>
      <c r="QW238" s="24"/>
      <c r="QX238" s="24"/>
      <c r="QY238" s="24"/>
      <c r="QZ238" s="24"/>
      <c r="RA238" s="24"/>
      <c r="RB238" s="24"/>
      <c r="RC238" s="24"/>
      <c r="RD238" s="24"/>
      <c r="RE238" s="24"/>
      <c r="RF238" s="24"/>
      <c r="RG238" s="24"/>
      <c r="RH238" s="24"/>
      <c r="RI238" s="24"/>
      <c r="RJ238" s="24"/>
      <c r="RK238" s="24"/>
      <c r="RL238" s="24"/>
      <c r="RM238" s="24"/>
      <c r="RN238" s="24"/>
      <c r="RO238" s="24"/>
      <c r="RP238" s="24"/>
      <c r="RQ238" s="24"/>
      <c r="RR238" s="24"/>
      <c r="RS238" s="24"/>
      <c r="RT238" s="24"/>
      <c r="RU238" s="24"/>
      <c r="RV238" s="24"/>
      <c r="RW238" s="24"/>
      <c r="RX238" s="24"/>
      <c r="RY238" s="24"/>
      <c r="RZ238" s="24"/>
      <c r="SA238" s="24"/>
      <c r="SB238" s="24"/>
      <c r="SC238" s="24"/>
      <c r="SD238" s="24"/>
      <c r="SE238" s="24"/>
      <c r="SF238" s="24"/>
      <c r="SG238" s="24"/>
      <c r="SH238" s="24"/>
      <c r="SI238" s="24"/>
      <c r="SJ238" s="24"/>
      <c r="SK238" s="24"/>
      <c r="SL238" s="24"/>
      <c r="SM238" s="24"/>
      <c r="SN238" s="24"/>
      <c r="SO238" s="24"/>
      <c r="SP238" s="24"/>
      <c r="SQ238" s="24"/>
      <c r="SR238" s="24"/>
      <c r="SS238" s="24"/>
      <c r="ST238" s="24"/>
      <c r="SU238" s="24"/>
      <c r="SV238" s="24"/>
      <c r="SW238" s="24"/>
      <c r="SX238" s="24"/>
      <c r="SY238" s="24"/>
      <c r="SZ238" s="24"/>
      <c r="TA238" s="24"/>
      <c r="TB238" s="24"/>
      <c r="TC238" s="24"/>
      <c r="TD238" s="24"/>
      <c r="TE238" s="24"/>
      <c r="TF238" s="24"/>
      <c r="TG238" s="24"/>
      <c r="TH238" s="24"/>
      <c r="TI238" s="24"/>
      <c r="TJ238" s="24"/>
      <c r="TK238" s="24"/>
      <c r="TL238" s="24"/>
      <c r="TM238" s="24"/>
      <c r="TN238" s="24"/>
      <c r="TO238" s="24"/>
      <c r="TP238" s="24"/>
      <c r="TQ238" s="24"/>
      <c r="TR238" s="24"/>
      <c r="TS238" s="24"/>
      <c r="TT238" s="24"/>
      <c r="TU238" s="24"/>
      <c r="TV238" s="24"/>
      <c r="TW238" s="24"/>
      <c r="TX238" s="24"/>
      <c r="TY238" s="24"/>
      <c r="TZ238" s="24"/>
      <c r="UA238" s="24"/>
      <c r="UB238" s="24"/>
      <c r="UC238" s="24"/>
      <c r="UD238" s="24"/>
      <c r="UE238" s="24"/>
      <c r="UF238" s="24"/>
      <c r="UG238" s="24"/>
      <c r="UH238" s="24"/>
      <c r="UI238" s="24"/>
      <c r="UJ238" s="24"/>
      <c r="UK238" s="24"/>
      <c r="UL238" s="24"/>
      <c r="UM238" s="24"/>
      <c r="UN238" s="24"/>
      <c r="UO238" s="24"/>
      <c r="UP238" s="24"/>
      <c r="UQ238" s="24"/>
      <c r="UR238" s="24"/>
      <c r="US238" s="24"/>
      <c r="UT238" s="24"/>
      <c r="UU238" s="24"/>
      <c r="UV238" s="24"/>
      <c r="UW238" s="24"/>
      <c r="UX238" s="24"/>
      <c r="UY238" s="24"/>
      <c r="UZ238" s="24"/>
      <c r="VA238" s="24"/>
      <c r="VB238" s="24"/>
      <c r="VC238" s="24"/>
      <c r="VD238" s="24"/>
      <c r="VE238" s="24"/>
      <c r="VF238" s="24"/>
      <c r="VG238" s="24"/>
      <c r="VH238" s="24"/>
      <c r="VI238" s="24"/>
      <c r="VJ238" s="24"/>
      <c r="VK238" s="24"/>
      <c r="VL238" s="24"/>
      <c r="VM238" s="24"/>
      <c r="VN238" s="24"/>
      <c r="VO238" s="24"/>
      <c r="VP238" s="24"/>
      <c r="VQ238" s="24"/>
      <c r="VR238" s="24"/>
      <c r="VS238" s="24"/>
      <c r="VT238" s="24"/>
      <c r="VU238" s="24"/>
      <c r="VV238" s="24"/>
      <c r="VW238" s="24"/>
      <c r="VX238" s="24"/>
      <c r="VY238" s="24"/>
      <c r="VZ238" s="24"/>
      <c r="WA238" s="24"/>
      <c r="WB238" s="24"/>
      <c r="WC238" s="24"/>
      <c r="WD238" s="24"/>
      <c r="WE238" s="24"/>
      <c r="WF238" s="24"/>
      <c r="WG238" s="24"/>
      <c r="WH238" s="24"/>
      <c r="WI238" s="24"/>
      <c r="WJ238" s="24"/>
      <c r="WK238" s="24"/>
      <c r="WL238" s="24"/>
      <c r="WM238" s="24"/>
      <c r="WN238" s="24"/>
      <c r="WO238" s="24"/>
      <c r="WP238" s="24"/>
      <c r="WQ238" s="24"/>
      <c r="WR238" s="24"/>
      <c r="WS238" s="24"/>
      <c r="WT238" s="24"/>
      <c r="WU238" s="24"/>
      <c r="WV238" s="24"/>
      <c r="WW238" s="24"/>
      <c r="WX238" s="24"/>
      <c r="WY238" s="24"/>
      <c r="WZ238" s="24"/>
      <c r="XA238" s="24"/>
      <c r="XB238" s="24"/>
      <c r="XC238" s="24"/>
      <c r="XD238" s="24"/>
      <c r="XE238" s="24"/>
      <c r="XF238" s="24"/>
      <c r="XG238" s="24"/>
      <c r="XH238" s="24"/>
      <c r="XI238" s="24"/>
      <c r="XJ238" s="24"/>
      <c r="XK238" s="24"/>
      <c r="XL238" s="24"/>
      <c r="XM238" s="24"/>
      <c r="XN238" s="24"/>
      <c r="XO238" s="24"/>
      <c r="XP238" s="24"/>
      <c r="XQ238" s="24"/>
      <c r="XR238" s="24"/>
      <c r="XS238" s="24"/>
      <c r="XT238" s="24"/>
      <c r="XU238" s="24"/>
      <c r="XV238" s="24"/>
      <c r="XW238" s="24"/>
      <c r="XX238" s="24"/>
      <c r="XY238" s="24"/>
      <c r="XZ238" s="24"/>
      <c r="YA238" s="24"/>
      <c r="YB238" s="24"/>
      <c r="YC238" s="24"/>
      <c r="YD238" s="24"/>
      <c r="YE238" s="24"/>
      <c r="YF238" s="24"/>
      <c r="YG238" s="24"/>
      <c r="YH238" s="24"/>
      <c r="YI238" s="24"/>
      <c r="YJ238" s="24"/>
      <c r="YK238" s="24"/>
      <c r="YL238" s="24"/>
      <c r="YM238" s="24"/>
      <c r="YN238" s="24"/>
      <c r="YO238" s="24"/>
      <c r="YP238" s="24"/>
      <c r="YQ238" s="24"/>
      <c r="YR238" s="24"/>
      <c r="YS238" s="24"/>
      <c r="YT238" s="24"/>
      <c r="YU238" s="24"/>
      <c r="YV238" s="24"/>
      <c r="YW238" s="24"/>
      <c r="YX238" s="24"/>
      <c r="YY238" s="24"/>
      <c r="YZ238" s="24"/>
      <c r="ZA238" s="24"/>
      <c r="ZB238" s="24"/>
      <c r="ZC238" s="24"/>
      <c r="ZD238" s="24"/>
      <c r="ZE238" s="24"/>
      <c r="ZF238" s="24"/>
      <c r="ZG238" s="24"/>
      <c r="ZH238" s="24"/>
      <c r="ZI238" s="24"/>
      <c r="ZJ238" s="24"/>
      <c r="ZK238" s="24"/>
      <c r="ZL238" s="24"/>
      <c r="ZM238" s="24"/>
      <c r="ZN238" s="24"/>
      <c r="ZO238" s="24"/>
      <c r="ZP238" s="24"/>
      <c r="ZQ238" s="24"/>
      <c r="ZR238" s="24"/>
      <c r="ZS238" s="24"/>
      <c r="ZT238" s="24"/>
      <c r="ZU238" s="24"/>
      <c r="ZV238" s="24"/>
      <c r="ZW238" s="24"/>
      <c r="ZX238" s="24"/>
      <c r="ZY238" s="24"/>
      <c r="ZZ238" s="24"/>
      <c r="AAA238" s="24"/>
      <c r="AAB238" s="24"/>
      <c r="AAC238" s="24"/>
      <c r="AAD238" s="24"/>
      <c r="AAE238" s="24"/>
      <c r="AAF238" s="24"/>
      <c r="AAG238" s="24"/>
      <c r="AAH238" s="24"/>
      <c r="AAI238" s="24"/>
      <c r="AAJ238" s="24"/>
      <c r="AAK238" s="24"/>
      <c r="AAL238" s="24"/>
      <c r="AAM238" s="24"/>
      <c r="AAN238" s="24"/>
      <c r="AAO238" s="24"/>
      <c r="AAP238" s="24"/>
      <c r="AAQ238" s="24"/>
      <c r="AAR238" s="24"/>
      <c r="AAS238" s="24"/>
      <c r="AAT238" s="24"/>
      <c r="AAU238" s="24"/>
      <c r="AAV238" s="24"/>
      <c r="AAW238" s="24"/>
      <c r="AAX238" s="24"/>
      <c r="AAY238" s="24"/>
      <c r="AAZ238" s="24"/>
      <c r="ABA238" s="24"/>
      <c r="ABB238" s="24"/>
      <c r="ABC238" s="24"/>
      <c r="ABD238" s="24"/>
      <c r="ABE238" s="24"/>
      <c r="ABF238" s="24"/>
      <c r="ABG238" s="24"/>
      <c r="ABH238" s="24"/>
      <c r="ABI238" s="24"/>
      <c r="ABJ238" s="24"/>
      <c r="ABK238" s="24"/>
      <c r="ABL238" s="24"/>
      <c r="ABM238" s="24"/>
      <c r="ABN238" s="24"/>
      <c r="ABO238" s="24"/>
      <c r="ABP238" s="24"/>
      <c r="ABQ238" s="24"/>
      <c r="ABR238" s="24"/>
      <c r="ABS238" s="24"/>
      <c r="ABT238" s="24"/>
      <c r="ABU238" s="24"/>
      <c r="ABV238" s="24"/>
      <c r="ABW238" s="24"/>
      <c r="ABX238" s="24"/>
      <c r="ABY238" s="24"/>
      <c r="ABZ238" s="24"/>
      <c r="ACA238" s="24"/>
      <c r="ACB238" s="24"/>
      <c r="ACC238" s="24"/>
      <c r="ACD238" s="24"/>
      <c r="ACE238" s="24"/>
      <c r="ACF238" s="24"/>
      <c r="ACG238" s="24"/>
      <c r="ACH238" s="24"/>
      <c r="ACI238" s="24"/>
      <c r="ACJ238" s="24"/>
      <c r="ACK238" s="24"/>
      <c r="ACL238" s="24"/>
      <c r="ACM238" s="24"/>
      <c r="ACN238" s="24"/>
      <c r="ACO238" s="24"/>
      <c r="ACP238" s="24"/>
      <c r="ACQ238" s="24"/>
      <c r="ACR238" s="24"/>
      <c r="ACS238" s="24"/>
      <c r="ACT238" s="24"/>
      <c r="ACU238" s="24"/>
      <c r="ACV238" s="24"/>
      <c r="ACW238" s="24"/>
      <c r="ACX238" s="24"/>
      <c r="ACY238" s="24"/>
      <c r="ACZ238" s="24"/>
      <c r="ADA238" s="24"/>
      <c r="ADB238" s="24"/>
      <c r="ADC238" s="24"/>
      <c r="ADD238" s="24"/>
      <c r="ADE238" s="24"/>
      <c r="ADF238" s="24"/>
      <c r="ADG238" s="24"/>
      <c r="ADH238" s="24"/>
      <c r="ADI238" s="24"/>
      <c r="ADJ238" s="24"/>
      <c r="ADK238" s="24"/>
      <c r="ADL238" s="24"/>
      <c r="ADM238" s="24"/>
      <c r="ADN238" s="24"/>
      <c r="ADO238" s="24"/>
      <c r="ADP238" s="24"/>
      <c r="ADQ238" s="24"/>
      <c r="ADR238" s="24"/>
      <c r="ADS238" s="24"/>
      <c r="ADT238" s="24"/>
      <c r="ADU238" s="24"/>
      <c r="ADV238" s="24"/>
      <c r="ADW238" s="24"/>
      <c r="ADX238" s="24"/>
      <c r="ADY238" s="24"/>
      <c r="ADZ238" s="24"/>
      <c r="AEA238" s="24"/>
      <c r="AEB238" s="24"/>
      <c r="AEC238" s="24"/>
      <c r="AED238" s="24"/>
      <c r="AEE238" s="24"/>
      <c r="AEF238" s="24"/>
      <c r="AEG238" s="24"/>
      <c r="AEH238" s="24"/>
      <c r="AEI238" s="24"/>
      <c r="AEJ238" s="24"/>
      <c r="AEK238" s="24"/>
      <c r="AEL238" s="24"/>
      <c r="AEM238" s="24"/>
      <c r="AEN238" s="24"/>
      <c r="AEO238" s="24"/>
      <c r="AEP238" s="24"/>
      <c r="AEQ238" s="24"/>
      <c r="AER238" s="24"/>
      <c r="AES238" s="24"/>
      <c r="AET238" s="24"/>
      <c r="AEU238" s="24"/>
      <c r="AEV238" s="24"/>
      <c r="AEW238" s="24"/>
      <c r="AEX238" s="24"/>
      <c r="AEY238" s="24"/>
      <c r="AEZ238" s="24"/>
      <c r="AFA238" s="24"/>
      <c r="AFB238" s="24"/>
      <c r="AFC238" s="24"/>
      <c r="AFD238" s="24"/>
      <c r="AFE238" s="24"/>
      <c r="AFF238" s="24"/>
      <c r="AFG238" s="24"/>
      <c r="AFH238" s="24"/>
      <c r="AFI238" s="24"/>
      <c r="AFJ238" s="24"/>
      <c r="AFK238" s="24"/>
      <c r="AFL238" s="24"/>
      <c r="AFM238" s="24"/>
      <c r="AFN238" s="24"/>
      <c r="AFO238" s="24"/>
      <c r="AFP238" s="24"/>
      <c r="AFQ238" s="24"/>
      <c r="AFR238" s="24"/>
      <c r="AFS238" s="24"/>
      <c r="AFT238" s="24"/>
      <c r="AFU238" s="24"/>
      <c r="AFV238" s="24"/>
      <c r="AFW238" s="24"/>
      <c r="AFX238" s="24"/>
      <c r="AFY238" s="24"/>
      <c r="AFZ238" s="24"/>
      <c r="AGA238" s="24"/>
      <c r="AGB238" s="24"/>
      <c r="AGC238" s="24"/>
      <c r="AGD238" s="24"/>
      <c r="AGE238" s="24"/>
      <c r="AGF238" s="24"/>
      <c r="AGG238" s="24"/>
      <c r="AGH238" s="24"/>
      <c r="AGI238" s="24"/>
      <c r="AGJ238" s="24"/>
      <c r="AGK238" s="24"/>
      <c r="AGL238" s="24"/>
      <c r="AGM238" s="24"/>
      <c r="AGN238" s="24"/>
      <c r="AGO238" s="24"/>
      <c r="AGP238" s="24"/>
      <c r="AGQ238" s="24"/>
      <c r="AGR238" s="24"/>
      <c r="AGS238" s="24"/>
      <c r="AGT238" s="24"/>
      <c r="AGU238" s="24"/>
      <c r="AGV238" s="24"/>
      <c r="AGW238" s="24"/>
      <c r="AGX238" s="24"/>
      <c r="AGY238" s="24"/>
      <c r="AGZ238" s="24"/>
      <c r="AHA238" s="24"/>
      <c r="AHB238" s="24"/>
      <c r="AHC238" s="24"/>
      <c r="AHD238" s="24"/>
      <c r="AHE238" s="24"/>
      <c r="AHF238" s="24"/>
      <c r="AHG238" s="24"/>
      <c r="AHH238" s="24"/>
      <c r="AHI238" s="24"/>
      <c r="AHJ238" s="24"/>
      <c r="AHK238" s="24"/>
      <c r="AHL238" s="24"/>
      <c r="AHM238" s="24"/>
      <c r="AHN238" s="24"/>
      <c r="AHO238" s="24"/>
      <c r="AHP238" s="24"/>
      <c r="AHQ238" s="24"/>
      <c r="AHR238" s="24"/>
      <c r="AHS238" s="24"/>
      <c r="AHT238" s="24"/>
      <c r="AHU238" s="24"/>
      <c r="AHV238" s="24"/>
      <c r="AHW238" s="24"/>
      <c r="AHX238" s="24"/>
      <c r="AHY238" s="24"/>
      <c r="AHZ238" s="24"/>
      <c r="AIA238" s="24"/>
      <c r="AIB238" s="24"/>
      <c r="AIC238" s="24"/>
      <c r="AID238" s="24"/>
      <c r="AIE238" s="24"/>
      <c r="AIF238" s="24"/>
      <c r="AIG238" s="24"/>
      <c r="AIH238" s="24"/>
      <c r="AII238" s="24"/>
      <c r="AIJ238" s="24"/>
      <c r="AIK238" s="24"/>
      <c r="AIL238" s="24"/>
      <c r="AIM238" s="24"/>
      <c r="AIN238" s="24"/>
      <c r="AIO238" s="24"/>
      <c r="AIP238" s="24"/>
      <c r="AIQ238" s="24"/>
      <c r="AIR238" s="24"/>
      <c r="AIS238" s="24"/>
      <c r="AIT238" s="24"/>
      <c r="AIU238" s="24"/>
      <c r="AIV238" s="24"/>
      <c r="AIW238" s="24"/>
      <c r="AIX238" s="24"/>
      <c r="AIY238" s="24"/>
      <c r="AIZ238" s="24"/>
      <c r="AJA238" s="24"/>
      <c r="AJB238" s="24"/>
      <c r="AJC238" s="24"/>
      <c r="AJD238" s="24"/>
      <c r="AJE238" s="24"/>
      <c r="AJF238" s="24"/>
      <c r="AJG238" s="24"/>
      <c r="AJH238" s="24"/>
      <c r="AJI238" s="24"/>
      <c r="AJJ238" s="24"/>
      <c r="AJK238" s="24"/>
      <c r="AJL238" s="24"/>
      <c r="AJM238" s="24"/>
      <c r="AJN238" s="24"/>
      <c r="AJO238" s="24"/>
      <c r="AJP238" s="24"/>
      <c r="AJQ238" s="24"/>
      <c r="AJR238" s="24"/>
      <c r="AJS238" s="24"/>
      <c r="AJT238" s="24"/>
      <c r="AJU238" s="24"/>
      <c r="AJV238" s="24"/>
      <c r="AJW238" s="24"/>
      <c r="AJX238" s="24"/>
      <c r="AJY238" s="24"/>
      <c r="AJZ238" s="24"/>
      <c r="AKA238" s="24"/>
      <c r="AKB238" s="24"/>
      <c r="AKC238" s="24"/>
      <c r="AKD238" s="24"/>
      <c r="AKE238" s="24"/>
      <c r="AKF238" s="24"/>
      <c r="AKG238" s="24"/>
      <c r="AKH238" s="24"/>
      <c r="AKI238" s="24"/>
      <c r="AKJ238" s="24"/>
      <c r="AKK238" s="24"/>
      <c r="AKL238" s="24"/>
      <c r="AKM238" s="24"/>
      <c r="AKN238" s="24"/>
      <c r="AKO238" s="24"/>
      <c r="AKP238" s="24"/>
      <c r="AKQ238" s="24"/>
      <c r="AKR238" s="24"/>
      <c r="AKS238" s="24"/>
      <c r="AKT238" s="24"/>
      <c r="AKU238" s="24"/>
      <c r="AKV238" s="24"/>
      <c r="AKW238" s="24"/>
      <c r="AKX238" s="24"/>
      <c r="AKY238" s="24"/>
      <c r="AKZ238" s="24"/>
      <c r="ALA238" s="24"/>
      <c r="ALB238" s="24"/>
      <c r="ALC238" s="24"/>
      <c r="ALD238" s="24"/>
      <c r="ALE238" s="24"/>
      <c r="ALF238" s="24"/>
      <c r="ALG238" s="24"/>
      <c r="ALH238" s="24"/>
      <c r="ALI238" s="24"/>
      <c r="ALJ238" s="24"/>
      <c r="ALK238" s="24"/>
      <c r="ALL238" s="24"/>
      <c r="ALM238" s="24"/>
      <c r="ALN238" s="24"/>
      <c r="ALO238" s="24"/>
      <c r="ALP238" s="24"/>
      <c r="ALQ238" s="24"/>
      <c r="ALR238" s="24"/>
      <c r="ALS238" s="24"/>
      <c r="ALT238" s="24"/>
      <c r="ALU238" s="24"/>
      <c r="ALV238" s="24"/>
      <c r="ALW238" s="24"/>
      <c r="ALX238" s="24"/>
      <c r="ALY238" s="24"/>
      <c r="ALZ238" s="24"/>
      <c r="AMA238" s="24"/>
      <c r="AMB238" s="24"/>
      <c r="AMC238" s="24"/>
      <c r="AMD238" s="24"/>
      <c r="AME238" s="24"/>
      <c r="AMF238" s="24"/>
      <c r="AMG238" s="24"/>
      <c r="AMH238" s="24"/>
      <c r="AMI238" s="24"/>
      <c r="AMJ238" s="24"/>
      <c r="AMK238" s="24"/>
      <c r="AML238" s="24"/>
      <c r="AMM238" s="24"/>
      <c r="AMN238" s="24"/>
      <c r="AMO238" s="24"/>
      <c r="AMP238" s="24"/>
      <c r="AMQ238" s="24"/>
      <c r="AMR238" s="24"/>
      <c r="AMS238" s="24"/>
      <c r="AMT238" s="24"/>
      <c r="AMU238" s="24"/>
      <c r="AMV238" s="24"/>
      <c r="AMW238" s="24"/>
      <c r="AMX238" s="24"/>
      <c r="AMY238" s="24"/>
      <c r="AMZ238" s="24"/>
      <c r="ANA238" s="24"/>
      <c r="ANB238" s="24"/>
      <c r="ANC238" s="24"/>
      <c r="AND238" s="24"/>
      <c r="ANE238" s="24"/>
      <c r="ANF238" s="24"/>
      <c r="ANG238" s="24"/>
      <c r="ANH238" s="24"/>
      <c r="ANI238" s="24"/>
      <c r="ANJ238" s="24"/>
      <c r="ANK238" s="24"/>
      <c r="ANL238" s="24"/>
      <c r="ANM238" s="24"/>
      <c r="ANN238" s="24"/>
      <c r="ANO238" s="24"/>
      <c r="ANP238" s="24"/>
      <c r="ANQ238" s="24"/>
      <c r="ANR238" s="24"/>
      <c r="ANS238" s="24"/>
      <c r="ANT238" s="24"/>
      <c r="ANU238" s="24"/>
      <c r="ANV238" s="24"/>
      <c r="ANW238" s="24"/>
      <c r="ANX238" s="24"/>
      <c r="ANY238" s="24"/>
      <c r="ANZ238" s="24"/>
      <c r="AOA238" s="24"/>
      <c r="AOB238" s="24"/>
      <c r="AOC238" s="24"/>
      <c r="AOD238" s="24"/>
      <c r="AOE238" s="24"/>
      <c r="AOF238" s="24"/>
      <c r="AOG238" s="24"/>
      <c r="AOH238" s="24"/>
      <c r="AOI238" s="24"/>
      <c r="AOJ238" s="24"/>
      <c r="AOK238" s="24"/>
      <c r="AOL238" s="24"/>
      <c r="AOM238" s="24"/>
      <c r="AON238" s="24"/>
      <c r="AOO238" s="24"/>
      <c r="AOP238" s="24"/>
      <c r="AOQ238" s="24"/>
      <c r="AOR238" s="24"/>
      <c r="AOS238" s="24"/>
      <c r="AOT238" s="24"/>
      <c r="AOU238" s="24"/>
      <c r="AOV238" s="24"/>
      <c r="AOW238" s="24"/>
      <c r="AOX238" s="24"/>
      <c r="AOY238" s="24"/>
      <c r="AOZ238" s="24"/>
      <c r="APA238" s="24"/>
      <c r="APB238" s="24"/>
      <c r="APC238" s="24"/>
      <c r="APD238" s="24"/>
      <c r="APE238" s="24"/>
      <c r="APF238" s="24"/>
      <c r="APG238" s="24"/>
      <c r="APH238" s="24"/>
      <c r="API238" s="24"/>
      <c r="APJ238" s="24"/>
      <c r="APK238" s="24"/>
      <c r="APL238" s="24"/>
      <c r="APM238" s="24"/>
      <c r="APN238" s="24"/>
      <c r="APO238" s="24"/>
      <c r="APP238" s="24"/>
      <c r="APQ238" s="24"/>
      <c r="APR238" s="24"/>
      <c r="APS238" s="24"/>
      <c r="APT238" s="24"/>
      <c r="APU238" s="24"/>
      <c r="APV238" s="24"/>
      <c r="APW238" s="24"/>
      <c r="APX238" s="24"/>
      <c r="APY238" s="24"/>
      <c r="APZ238" s="24"/>
      <c r="AQA238" s="24"/>
      <c r="AQB238" s="24"/>
      <c r="AQC238" s="24"/>
      <c r="AQD238" s="24"/>
      <c r="AQE238" s="24"/>
      <c r="AQF238" s="24"/>
      <c r="AQG238" s="24"/>
      <c r="AQH238" s="24"/>
      <c r="AQI238" s="24"/>
      <c r="AQJ238" s="24"/>
      <c r="AQK238" s="24"/>
      <c r="AQL238" s="24"/>
      <c r="AQM238" s="24"/>
      <c r="AQN238" s="24"/>
      <c r="AQO238" s="24"/>
      <c r="AQP238" s="24"/>
      <c r="AQQ238" s="24"/>
      <c r="AQR238" s="24"/>
      <c r="AQS238" s="24"/>
      <c r="AQT238" s="24"/>
      <c r="AQU238" s="24"/>
      <c r="AQV238" s="24"/>
      <c r="AQW238" s="24"/>
      <c r="AQX238" s="24"/>
      <c r="AQY238" s="24"/>
      <c r="AQZ238" s="24"/>
      <c r="ARA238" s="24"/>
      <c r="ARB238" s="24"/>
      <c r="ARC238" s="24"/>
      <c r="ARD238" s="24"/>
      <c r="ARE238" s="24"/>
      <c r="ARF238" s="24"/>
      <c r="ARG238" s="24"/>
      <c r="ARH238" s="24"/>
      <c r="ARI238" s="24"/>
      <c r="ARJ238" s="24"/>
      <c r="ARK238" s="24"/>
      <c r="ARL238" s="24"/>
      <c r="ARM238" s="24"/>
      <c r="ARN238" s="24"/>
      <c r="ARO238" s="24"/>
      <c r="ARP238" s="24"/>
      <c r="ARQ238" s="24"/>
      <c r="ARR238" s="24"/>
      <c r="ARS238" s="24"/>
      <c r="ART238" s="24"/>
      <c r="ARU238" s="24"/>
      <c r="ARV238" s="24"/>
      <c r="ARW238" s="24"/>
      <c r="ARX238" s="24"/>
      <c r="ARY238" s="24"/>
      <c r="ARZ238" s="24"/>
      <c r="ASA238" s="24"/>
      <c r="ASB238" s="24"/>
      <c r="ASC238" s="24"/>
      <c r="ASD238" s="24"/>
      <c r="ASE238" s="24"/>
      <c r="ASF238" s="24"/>
      <c r="ASG238" s="24"/>
      <c r="ASH238" s="24"/>
      <c r="ASI238" s="24"/>
      <c r="ASJ238" s="24"/>
      <c r="ASK238" s="24"/>
      <c r="ASL238" s="24"/>
      <c r="ASM238" s="24"/>
      <c r="ASN238" s="24"/>
      <c r="ASO238" s="24"/>
      <c r="ASP238" s="24"/>
      <c r="ASQ238" s="24"/>
      <c r="ASR238" s="24"/>
      <c r="ASS238" s="24"/>
      <c r="AST238" s="24"/>
      <c r="ASU238" s="24"/>
      <c r="ASV238" s="24"/>
      <c r="ASW238" s="24"/>
      <c r="ASX238" s="24"/>
      <c r="ASY238" s="24"/>
      <c r="ASZ238" s="24"/>
      <c r="ATA238" s="24"/>
      <c r="ATB238" s="24"/>
      <c r="ATC238" s="24"/>
      <c r="ATD238" s="24"/>
      <c r="ATE238" s="24"/>
      <c r="ATF238" s="24"/>
      <c r="ATG238" s="24"/>
      <c r="ATH238" s="24"/>
      <c r="ATI238" s="24"/>
      <c r="ATJ238" s="24"/>
      <c r="ATK238" s="24"/>
      <c r="ATL238" s="24"/>
      <c r="ATM238" s="24"/>
      <c r="ATN238" s="24"/>
      <c r="ATO238" s="24"/>
      <c r="ATP238" s="24"/>
      <c r="ATQ238" s="24"/>
      <c r="ATR238" s="24"/>
      <c r="ATS238" s="24"/>
      <c r="ATT238" s="24"/>
      <c r="ATU238" s="24"/>
      <c r="ATV238" s="24"/>
      <c r="ATW238" s="24"/>
      <c r="ATX238" s="24"/>
      <c r="ATY238" s="24"/>
      <c r="ATZ238" s="24"/>
      <c r="AUA238" s="24"/>
      <c r="AUB238" s="24"/>
      <c r="AUC238" s="24"/>
      <c r="AUD238" s="24"/>
      <c r="AUE238" s="24"/>
      <c r="AUF238" s="24"/>
      <c r="AUG238" s="24"/>
      <c r="AUH238" s="24"/>
      <c r="AUI238" s="24"/>
      <c r="AUJ238" s="24"/>
      <c r="AUK238" s="24"/>
      <c r="AUL238" s="24"/>
      <c r="AUM238" s="24"/>
      <c r="AUN238" s="24"/>
      <c r="AUO238" s="24"/>
      <c r="AUP238" s="24"/>
      <c r="AUQ238" s="24"/>
      <c r="AUR238" s="24"/>
      <c r="AUS238" s="24"/>
      <c r="AUT238" s="24"/>
      <c r="AUU238" s="24"/>
      <c r="AUV238" s="24"/>
      <c r="AUW238" s="24"/>
      <c r="AUX238" s="24"/>
      <c r="AUY238" s="24"/>
      <c r="AUZ238" s="24"/>
      <c r="AVA238" s="24"/>
      <c r="AVB238" s="24"/>
      <c r="AVC238" s="24"/>
      <c r="AVD238" s="24"/>
      <c r="AVE238" s="24"/>
      <c r="AVF238" s="24"/>
      <c r="AVG238" s="24"/>
      <c r="AVH238" s="24"/>
      <c r="AVI238" s="24"/>
      <c r="AVJ238" s="24"/>
      <c r="AVK238" s="24"/>
      <c r="AVL238" s="24"/>
      <c r="AVM238" s="24"/>
      <c r="AVN238" s="24"/>
      <c r="AVO238" s="24"/>
      <c r="AVP238" s="24"/>
      <c r="AVQ238" s="24"/>
      <c r="AVR238" s="24"/>
      <c r="AVS238" s="24"/>
      <c r="AVT238" s="24"/>
      <c r="AVU238" s="24"/>
      <c r="AVV238" s="24"/>
      <c r="AVW238" s="24"/>
      <c r="AVX238" s="24"/>
      <c r="AVY238" s="24"/>
      <c r="AVZ238" s="24"/>
      <c r="AWA238" s="24"/>
      <c r="AWB238" s="24"/>
      <c r="AWC238" s="24"/>
      <c r="AWD238" s="24"/>
      <c r="AWE238" s="24"/>
      <c r="AWF238" s="24"/>
      <c r="AWG238" s="24"/>
      <c r="AWH238" s="24"/>
      <c r="AWI238" s="24"/>
      <c r="AWJ238" s="24"/>
      <c r="AWK238" s="24"/>
      <c r="AWL238" s="24"/>
      <c r="AWM238" s="24"/>
      <c r="AWN238" s="24"/>
      <c r="AWO238" s="24"/>
      <c r="AWP238" s="24"/>
      <c r="AWQ238" s="24"/>
      <c r="AWR238" s="24"/>
      <c r="AWS238" s="24"/>
      <c r="AWT238" s="24"/>
      <c r="AWU238" s="24"/>
      <c r="AWV238" s="24"/>
      <c r="AWW238" s="24"/>
      <c r="AWX238" s="24"/>
      <c r="AWY238" s="24"/>
      <c r="AWZ238" s="24"/>
      <c r="AXA238" s="24"/>
      <c r="AXB238" s="24"/>
      <c r="AXC238" s="24"/>
      <c r="AXD238" s="24"/>
      <c r="AXE238" s="24"/>
      <c r="AXF238" s="24"/>
      <c r="AXG238" s="24"/>
      <c r="AXH238" s="24"/>
      <c r="AXI238" s="24"/>
      <c r="AXJ238" s="24"/>
      <c r="AXK238" s="24"/>
      <c r="AXL238" s="24"/>
      <c r="AXM238" s="24"/>
      <c r="AXN238" s="24"/>
      <c r="AXO238" s="24"/>
      <c r="AXP238" s="24"/>
      <c r="AXQ238" s="24"/>
      <c r="AXR238" s="24"/>
      <c r="AXS238" s="24"/>
      <c r="AXT238" s="24"/>
      <c r="AXU238" s="24"/>
      <c r="AXV238" s="24"/>
      <c r="AXW238" s="24"/>
      <c r="AXX238" s="24"/>
      <c r="AXY238" s="24"/>
      <c r="AXZ238" s="24"/>
      <c r="AYA238" s="24"/>
      <c r="AYB238" s="24"/>
      <c r="AYC238" s="24"/>
      <c r="AYD238" s="24"/>
      <c r="AYE238" s="24"/>
      <c r="AYF238" s="24"/>
      <c r="AYG238" s="24"/>
      <c r="AYH238" s="24"/>
      <c r="AYI238" s="24"/>
      <c r="AYJ238" s="24"/>
      <c r="AYK238" s="24"/>
      <c r="AYL238" s="24"/>
      <c r="AYM238" s="24"/>
      <c r="AYN238" s="24"/>
      <c r="AYO238" s="24"/>
      <c r="AYP238" s="24"/>
      <c r="AYQ238" s="24"/>
      <c r="AYR238" s="24"/>
      <c r="AYS238" s="24"/>
      <c r="AYT238" s="24"/>
      <c r="AYU238" s="24"/>
      <c r="AYV238" s="24"/>
      <c r="AYW238" s="24"/>
      <c r="AYX238" s="24"/>
      <c r="AYY238" s="24"/>
      <c r="AYZ238" s="24"/>
      <c r="AZA238" s="24"/>
      <c r="AZB238" s="24"/>
      <c r="AZC238" s="24"/>
      <c r="AZD238" s="24"/>
      <c r="AZE238" s="24"/>
      <c r="AZF238" s="24"/>
      <c r="AZG238" s="24"/>
      <c r="AZH238" s="24"/>
      <c r="AZI238" s="24"/>
      <c r="AZJ238" s="24"/>
      <c r="AZK238" s="24"/>
      <c r="AZL238" s="24"/>
      <c r="AZM238" s="24"/>
      <c r="AZN238" s="24"/>
      <c r="AZO238" s="24"/>
      <c r="AZP238" s="24"/>
      <c r="AZQ238" s="24"/>
      <c r="AZR238" s="24"/>
      <c r="AZS238" s="24"/>
      <c r="AZT238" s="24"/>
      <c r="AZU238" s="24"/>
      <c r="AZV238" s="24"/>
      <c r="AZW238" s="24"/>
      <c r="AZX238" s="24"/>
      <c r="AZY238" s="24"/>
      <c r="AZZ238" s="24"/>
      <c r="BAA238" s="24"/>
      <c r="BAB238" s="24"/>
      <c r="BAC238" s="24"/>
      <c r="BAD238" s="24"/>
      <c r="BAE238" s="24"/>
      <c r="BAF238" s="24"/>
      <c r="BAG238" s="24"/>
      <c r="BAH238" s="24"/>
      <c r="BAI238" s="24"/>
      <c r="BAJ238" s="24"/>
      <c r="BAK238" s="24"/>
      <c r="BAL238" s="24"/>
      <c r="BAM238" s="24"/>
      <c r="BAN238" s="24"/>
      <c r="BAO238" s="24"/>
      <c r="BAP238" s="24"/>
      <c r="BAQ238" s="24"/>
      <c r="BAR238" s="24"/>
      <c r="BAS238" s="24"/>
      <c r="BAT238" s="24"/>
      <c r="BAU238" s="24"/>
      <c r="BAV238" s="24"/>
      <c r="BAW238" s="24"/>
      <c r="BAX238" s="24"/>
      <c r="BAY238" s="24"/>
      <c r="BAZ238" s="24"/>
      <c r="BBA238" s="24"/>
      <c r="BBB238" s="24"/>
      <c r="BBC238" s="24"/>
      <c r="BBD238" s="24"/>
      <c r="BBE238" s="24"/>
      <c r="BBF238" s="24"/>
      <c r="BBG238" s="24"/>
      <c r="BBH238" s="24"/>
      <c r="BBI238" s="24"/>
      <c r="BBJ238" s="24"/>
      <c r="BBK238" s="24"/>
      <c r="BBL238" s="24"/>
      <c r="BBM238" s="24"/>
      <c r="BBN238" s="24"/>
      <c r="BBO238" s="24"/>
      <c r="BBP238" s="24"/>
      <c r="BBQ238" s="24"/>
      <c r="BBR238" s="24"/>
      <c r="BBS238" s="24"/>
      <c r="BBT238" s="24"/>
      <c r="BBU238" s="24"/>
      <c r="BBV238" s="24"/>
      <c r="BBW238" s="24"/>
      <c r="BBX238" s="24"/>
      <c r="BBY238" s="24"/>
      <c r="BBZ238" s="24"/>
      <c r="BCA238" s="24"/>
      <c r="BCB238" s="24"/>
      <c r="BCC238" s="24"/>
      <c r="BCD238" s="24"/>
      <c r="BCE238" s="24"/>
      <c r="BCF238" s="24"/>
      <c r="BCG238" s="24"/>
      <c r="BCH238" s="24"/>
      <c r="BCI238" s="24"/>
      <c r="BCJ238" s="24"/>
      <c r="BCK238" s="24"/>
      <c r="BCL238" s="24"/>
      <c r="BCM238" s="24"/>
      <c r="BCN238" s="24"/>
      <c r="BCO238" s="24"/>
      <c r="BCP238" s="24"/>
      <c r="BCQ238" s="24"/>
      <c r="BCR238" s="24"/>
      <c r="BCS238" s="24"/>
      <c r="BCT238" s="24"/>
      <c r="BCU238" s="24"/>
      <c r="BCV238" s="24"/>
      <c r="BCW238" s="24"/>
      <c r="BCX238" s="24"/>
      <c r="BCY238" s="24"/>
      <c r="BCZ238" s="24"/>
      <c r="BDA238" s="24"/>
      <c r="BDB238" s="24"/>
      <c r="BDC238" s="24"/>
      <c r="BDD238" s="24"/>
      <c r="BDE238" s="24"/>
      <c r="BDF238" s="24"/>
      <c r="BDG238" s="24"/>
      <c r="BDH238" s="24"/>
      <c r="BDI238" s="24"/>
      <c r="BDJ238" s="24"/>
      <c r="BDK238" s="24"/>
      <c r="BDL238" s="24"/>
      <c r="BDM238" s="24"/>
      <c r="BDN238" s="24"/>
      <c r="BDO238" s="24"/>
      <c r="BDP238" s="24"/>
      <c r="BDQ238" s="24"/>
      <c r="BDR238" s="24"/>
      <c r="BDS238" s="24"/>
      <c r="BDT238" s="24"/>
      <c r="BDU238" s="24"/>
      <c r="BDV238" s="24"/>
      <c r="BDW238" s="24"/>
      <c r="BDX238" s="24"/>
      <c r="BDY238" s="24"/>
      <c r="BDZ238" s="24"/>
      <c r="BEA238" s="24"/>
      <c r="BEB238" s="24"/>
      <c r="BEC238" s="24"/>
      <c r="BED238" s="24"/>
      <c r="BEE238" s="24"/>
      <c r="BEF238" s="24"/>
      <c r="BEG238" s="24"/>
      <c r="BEH238" s="24"/>
      <c r="BEI238" s="24"/>
      <c r="BEJ238" s="24"/>
      <c r="BEK238" s="24"/>
      <c r="BEL238" s="24"/>
      <c r="BEM238" s="24"/>
      <c r="BEN238" s="24"/>
      <c r="BEO238" s="24"/>
      <c r="BEP238" s="24"/>
      <c r="BEQ238" s="24"/>
      <c r="BER238" s="24"/>
      <c r="BES238" s="24"/>
      <c r="BET238" s="24"/>
      <c r="BEU238" s="24"/>
      <c r="BEV238" s="24"/>
      <c r="BEW238" s="24"/>
      <c r="BEX238" s="24"/>
      <c r="BEY238" s="24"/>
      <c r="BEZ238" s="24"/>
      <c r="BFA238" s="24"/>
      <c r="BFB238" s="24"/>
      <c r="BFC238" s="24"/>
      <c r="BFD238" s="24"/>
      <c r="BFE238" s="24"/>
      <c r="BFF238" s="24"/>
      <c r="BFG238" s="24"/>
      <c r="BFH238" s="24"/>
      <c r="BFI238" s="24"/>
      <c r="BFJ238" s="24"/>
      <c r="BFK238" s="24"/>
      <c r="BFL238" s="24"/>
      <c r="BFM238" s="24"/>
      <c r="BFN238" s="24"/>
      <c r="BFO238" s="24"/>
      <c r="BFP238" s="24"/>
      <c r="BFQ238" s="24"/>
      <c r="BFR238" s="24"/>
      <c r="BFS238" s="24"/>
      <c r="BFT238" s="24"/>
      <c r="BFU238" s="24"/>
      <c r="BFV238" s="24"/>
      <c r="BFW238" s="24"/>
      <c r="BFX238" s="24"/>
      <c r="BFY238" s="24"/>
      <c r="BFZ238" s="24"/>
      <c r="BGA238" s="24"/>
      <c r="BGB238" s="24"/>
      <c r="BGC238" s="24"/>
      <c r="BGD238" s="24"/>
      <c r="BGE238" s="24"/>
      <c r="BGF238" s="24"/>
      <c r="BGG238" s="24"/>
      <c r="BGH238" s="24"/>
      <c r="BGI238" s="24"/>
      <c r="BGJ238" s="24"/>
      <c r="BGK238" s="24"/>
      <c r="BGL238" s="24"/>
      <c r="BGM238" s="24"/>
      <c r="BGN238" s="24"/>
      <c r="BGO238" s="24"/>
      <c r="BGP238" s="24"/>
      <c r="BGQ238" s="24"/>
      <c r="BGR238" s="24"/>
      <c r="BGS238" s="24"/>
      <c r="BGT238" s="24"/>
      <c r="BGU238" s="24"/>
      <c r="BGV238" s="24"/>
      <c r="BGW238" s="24"/>
      <c r="BGX238" s="24"/>
      <c r="BGY238" s="24"/>
      <c r="BGZ238" s="24"/>
      <c r="BHA238" s="24"/>
      <c r="BHB238" s="24"/>
      <c r="BHC238" s="24"/>
      <c r="BHD238" s="24"/>
      <c r="BHE238" s="24"/>
      <c r="BHF238" s="24"/>
      <c r="BHG238" s="24"/>
      <c r="BHH238" s="24"/>
      <c r="BHI238" s="24"/>
      <c r="BHJ238" s="24"/>
      <c r="BHK238" s="24"/>
      <c r="BHL238" s="24"/>
      <c r="BHM238" s="24"/>
      <c r="BHN238" s="24"/>
      <c r="BHO238" s="24"/>
      <c r="BHP238" s="24"/>
      <c r="BHQ238" s="24"/>
      <c r="BHR238" s="24"/>
      <c r="BHS238" s="24"/>
      <c r="BHT238" s="24"/>
      <c r="BHU238" s="24"/>
      <c r="BHV238" s="24"/>
      <c r="BHW238" s="24"/>
      <c r="BHX238" s="24"/>
      <c r="BHY238" s="24"/>
      <c r="BHZ238" s="24"/>
      <c r="BIA238" s="24"/>
      <c r="BIB238" s="24"/>
      <c r="BIC238" s="24"/>
    </row>
    <row r="239" spans="1:1589" s="10" customFormat="1" ht="54" customHeight="1">
      <c r="A239" s="227" t="s">
        <v>137</v>
      </c>
      <c r="B239" s="47"/>
      <c r="C239" s="314"/>
      <c r="D239" s="325"/>
      <c r="E239" s="197">
        <v>42736</v>
      </c>
      <c r="F239" s="197">
        <v>43100</v>
      </c>
      <c r="G239" s="93" t="s">
        <v>220</v>
      </c>
      <c r="H239" s="115"/>
      <c r="I239" s="121">
        <v>481000</v>
      </c>
      <c r="J239" s="121">
        <v>513234</v>
      </c>
      <c r="K239" s="113"/>
      <c r="L239" s="115"/>
      <c r="M239" s="104">
        <v>481000</v>
      </c>
      <c r="N239" s="121">
        <v>511077.22</v>
      </c>
      <c r="O239" s="115"/>
      <c r="P239" s="115"/>
      <c r="Q239" s="121">
        <v>481000</v>
      </c>
      <c r="R239" s="121">
        <v>511077.22</v>
      </c>
      <c r="S239" s="115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  <c r="IO239" s="7"/>
      <c r="IP239" s="7"/>
      <c r="IQ239" s="7"/>
      <c r="IR239" s="7"/>
      <c r="IS239" s="7"/>
      <c r="IT239" s="7"/>
      <c r="IU239" s="7"/>
      <c r="IV239" s="7"/>
      <c r="IW239" s="7"/>
      <c r="IX239" s="7"/>
      <c r="IY239" s="7"/>
      <c r="IZ239" s="7"/>
      <c r="JA239" s="7"/>
      <c r="JB239" s="7"/>
      <c r="JC239" s="7"/>
      <c r="JD239" s="7"/>
      <c r="JE239" s="7"/>
      <c r="JF239" s="7"/>
      <c r="JG239" s="7"/>
      <c r="JH239" s="7"/>
      <c r="JI239" s="7"/>
      <c r="JJ239" s="7"/>
      <c r="JK239" s="7"/>
      <c r="JL239" s="7"/>
      <c r="JM239" s="7"/>
      <c r="JN239" s="7"/>
      <c r="JO239" s="7"/>
      <c r="JP239" s="7"/>
      <c r="JQ239" s="7"/>
      <c r="JR239" s="7"/>
      <c r="JS239" s="7"/>
      <c r="JT239" s="7"/>
      <c r="JU239" s="7"/>
      <c r="JV239" s="7"/>
      <c r="JW239" s="7"/>
      <c r="JX239" s="7"/>
      <c r="JY239" s="7"/>
      <c r="JZ239" s="7"/>
      <c r="KA239" s="7"/>
      <c r="KB239" s="7"/>
      <c r="KC239" s="7"/>
      <c r="KD239" s="7"/>
      <c r="KE239" s="7"/>
      <c r="KF239" s="7"/>
      <c r="KG239" s="7"/>
      <c r="KH239" s="7"/>
      <c r="KI239" s="7"/>
      <c r="KJ239" s="7"/>
      <c r="KK239" s="7"/>
      <c r="KL239" s="7"/>
      <c r="KM239" s="7"/>
      <c r="KN239" s="7"/>
      <c r="KO239" s="7"/>
      <c r="KP239" s="7"/>
      <c r="KQ239" s="7"/>
      <c r="KR239" s="7"/>
      <c r="KS239" s="7"/>
      <c r="KT239" s="7"/>
      <c r="KU239" s="7"/>
      <c r="KV239" s="7"/>
      <c r="KW239" s="7"/>
      <c r="KX239" s="7"/>
      <c r="KY239" s="7"/>
      <c r="KZ239" s="7"/>
      <c r="LA239" s="7"/>
      <c r="LB239" s="7"/>
      <c r="LC239" s="7"/>
      <c r="LD239" s="7"/>
      <c r="LE239" s="7"/>
      <c r="LF239" s="7"/>
      <c r="LG239" s="7"/>
      <c r="LH239" s="7"/>
      <c r="LI239" s="7"/>
      <c r="LJ239" s="7"/>
      <c r="LK239" s="7"/>
      <c r="LL239" s="7"/>
      <c r="LM239" s="7"/>
      <c r="LN239" s="7"/>
      <c r="LO239" s="7"/>
      <c r="LP239" s="7"/>
      <c r="LQ239" s="7"/>
      <c r="LR239" s="7"/>
      <c r="LS239" s="7"/>
      <c r="LT239" s="7"/>
      <c r="LU239" s="7"/>
      <c r="LV239" s="7"/>
      <c r="LW239" s="7"/>
      <c r="LX239" s="7"/>
      <c r="LY239" s="7"/>
      <c r="LZ239" s="7"/>
      <c r="MA239" s="7"/>
      <c r="MB239" s="7"/>
      <c r="MC239" s="7"/>
      <c r="MD239" s="7"/>
      <c r="ME239" s="7"/>
      <c r="MF239" s="7"/>
      <c r="MG239" s="7"/>
      <c r="MH239" s="7"/>
      <c r="MI239" s="7"/>
      <c r="MJ239" s="7"/>
      <c r="MK239" s="7"/>
      <c r="ML239" s="7"/>
      <c r="MM239" s="7"/>
      <c r="MN239" s="7"/>
      <c r="MO239" s="7"/>
      <c r="MP239" s="7"/>
      <c r="MQ239" s="7"/>
      <c r="MR239" s="7"/>
      <c r="MS239" s="7"/>
      <c r="MT239" s="7"/>
      <c r="MU239" s="7"/>
      <c r="MV239" s="7"/>
      <c r="MW239" s="7"/>
      <c r="MX239" s="7"/>
      <c r="MY239" s="7"/>
      <c r="MZ239" s="7"/>
      <c r="NA239" s="7"/>
      <c r="NB239" s="7"/>
      <c r="NC239" s="7"/>
      <c r="ND239" s="7"/>
      <c r="NE239" s="7"/>
      <c r="NF239" s="7"/>
      <c r="NG239" s="7"/>
      <c r="NH239" s="7"/>
      <c r="NI239" s="7"/>
      <c r="NJ239" s="7"/>
      <c r="NK239" s="7"/>
      <c r="NL239" s="7"/>
      <c r="NM239" s="7"/>
      <c r="NN239" s="7"/>
      <c r="NO239" s="7"/>
      <c r="NP239" s="7"/>
      <c r="NQ239" s="7"/>
      <c r="NR239" s="7"/>
      <c r="NS239" s="7"/>
      <c r="NT239" s="7"/>
      <c r="NU239" s="7"/>
      <c r="NV239" s="7"/>
      <c r="NW239" s="7"/>
      <c r="NX239" s="7"/>
      <c r="NY239" s="7"/>
      <c r="NZ239" s="7"/>
      <c r="OA239" s="7"/>
      <c r="OB239" s="7"/>
      <c r="OC239" s="7"/>
      <c r="OD239" s="7"/>
      <c r="OE239" s="7"/>
      <c r="OF239" s="7"/>
      <c r="OG239" s="7"/>
      <c r="OH239" s="7"/>
      <c r="OI239" s="7"/>
      <c r="OJ239" s="7"/>
      <c r="OK239" s="7"/>
      <c r="OL239" s="7"/>
      <c r="OM239" s="7"/>
      <c r="ON239" s="7"/>
      <c r="OO239" s="7"/>
      <c r="OP239" s="7"/>
      <c r="OQ239" s="7"/>
      <c r="OR239" s="7"/>
      <c r="OS239" s="7"/>
      <c r="OT239" s="7"/>
      <c r="OU239" s="7"/>
      <c r="OV239" s="7"/>
      <c r="OW239" s="7"/>
      <c r="OX239" s="7"/>
      <c r="OY239" s="7"/>
      <c r="OZ239" s="7"/>
      <c r="PA239" s="7"/>
      <c r="PB239" s="7"/>
      <c r="PC239" s="7"/>
      <c r="PD239" s="7"/>
      <c r="PE239" s="7"/>
      <c r="PF239" s="7"/>
      <c r="PG239" s="7"/>
      <c r="PH239" s="7"/>
      <c r="PI239" s="7"/>
      <c r="PJ239" s="7"/>
      <c r="PK239" s="7"/>
      <c r="PL239" s="7"/>
      <c r="PM239" s="7"/>
      <c r="PN239" s="7"/>
      <c r="PO239" s="7"/>
      <c r="PP239" s="7"/>
      <c r="PQ239" s="7"/>
      <c r="PR239" s="7"/>
      <c r="PS239" s="7"/>
      <c r="PT239" s="7"/>
      <c r="PU239" s="7"/>
      <c r="PV239" s="7"/>
      <c r="PW239" s="7"/>
      <c r="PX239" s="7"/>
      <c r="PY239" s="7"/>
      <c r="PZ239" s="7"/>
      <c r="QA239" s="7"/>
      <c r="QB239" s="7"/>
      <c r="QC239" s="7"/>
      <c r="QD239" s="7"/>
      <c r="QE239" s="7"/>
      <c r="QF239" s="7"/>
      <c r="QG239" s="7"/>
      <c r="QH239" s="7"/>
      <c r="QI239" s="7"/>
      <c r="QJ239" s="7"/>
      <c r="QK239" s="7"/>
      <c r="QL239" s="7"/>
      <c r="QM239" s="7"/>
      <c r="QN239" s="7"/>
      <c r="QO239" s="7"/>
      <c r="QP239" s="7"/>
      <c r="QQ239" s="7"/>
      <c r="QR239" s="7"/>
      <c r="QS239" s="7"/>
      <c r="QT239" s="7"/>
      <c r="QU239" s="7"/>
      <c r="QV239" s="7"/>
      <c r="QW239" s="7"/>
      <c r="QX239" s="7"/>
      <c r="QY239" s="7"/>
      <c r="QZ239" s="7"/>
      <c r="RA239" s="7"/>
      <c r="RB239" s="7"/>
      <c r="RC239" s="7"/>
      <c r="RD239" s="7"/>
      <c r="RE239" s="7"/>
      <c r="RF239" s="7"/>
      <c r="RG239" s="7"/>
      <c r="RH239" s="7"/>
      <c r="RI239" s="7"/>
      <c r="RJ239" s="7"/>
      <c r="RK239" s="7"/>
      <c r="RL239" s="7"/>
      <c r="RM239" s="7"/>
      <c r="RN239" s="7"/>
      <c r="RO239" s="7"/>
      <c r="RP239" s="7"/>
      <c r="RQ239" s="7"/>
      <c r="RR239" s="7"/>
      <c r="RS239" s="7"/>
      <c r="RT239" s="7"/>
      <c r="RU239" s="7"/>
      <c r="RV239" s="7"/>
      <c r="RW239" s="7"/>
      <c r="RX239" s="7"/>
      <c r="RY239" s="7"/>
      <c r="RZ239" s="7"/>
      <c r="SA239" s="7"/>
      <c r="SB239" s="7"/>
      <c r="SC239" s="7"/>
      <c r="SD239" s="7"/>
      <c r="SE239" s="7"/>
      <c r="SF239" s="7"/>
      <c r="SG239" s="7"/>
      <c r="SH239" s="7"/>
      <c r="SI239" s="7"/>
      <c r="SJ239" s="7"/>
      <c r="SK239" s="7"/>
      <c r="SL239" s="7"/>
      <c r="SM239" s="7"/>
      <c r="SN239" s="7"/>
      <c r="SO239" s="7"/>
      <c r="SP239" s="7"/>
      <c r="SQ239" s="7"/>
      <c r="SR239" s="7"/>
      <c r="SS239" s="7"/>
      <c r="ST239" s="7"/>
      <c r="SU239" s="7"/>
      <c r="SV239" s="7"/>
      <c r="SW239" s="7"/>
      <c r="SX239" s="7"/>
      <c r="SY239" s="7"/>
      <c r="SZ239" s="7"/>
      <c r="TA239" s="7"/>
      <c r="TB239" s="7"/>
      <c r="TC239" s="7"/>
      <c r="TD239" s="7"/>
      <c r="TE239" s="7"/>
      <c r="TF239" s="7"/>
      <c r="TG239" s="7"/>
      <c r="TH239" s="7"/>
      <c r="TI239" s="7"/>
      <c r="TJ239" s="7"/>
      <c r="TK239" s="7"/>
      <c r="TL239" s="7"/>
      <c r="TM239" s="7"/>
      <c r="TN239" s="7"/>
      <c r="TO239" s="7"/>
      <c r="TP239" s="7"/>
      <c r="TQ239" s="7"/>
      <c r="TR239" s="7"/>
      <c r="TS239" s="7"/>
      <c r="TT239" s="7"/>
      <c r="TU239" s="7"/>
      <c r="TV239" s="7"/>
      <c r="TW239" s="7"/>
      <c r="TX239" s="7"/>
      <c r="TY239" s="7"/>
      <c r="TZ239" s="7"/>
      <c r="UA239" s="7"/>
      <c r="UB239" s="7"/>
      <c r="UC239" s="7"/>
      <c r="UD239" s="7"/>
      <c r="UE239" s="7"/>
      <c r="UF239" s="7"/>
      <c r="UG239" s="7"/>
      <c r="UH239" s="7"/>
      <c r="UI239" s="7"/>
      <c r="UJ239" s="7"/>
      <c r="UK239" s="7"/>
      <c r="UL239" s="7"/>
      <c r="UM239" s="7"/>
      <c r="UN239" s="7"/>
      <c r="UO239" s="7"/>
      <c r="UP239" s="7"/>
      <c r="UQ239" s="7"/>
      <c r="UR239" s="7"/>
      <c r="US239" s="7"/>
      <c r="UT239" s="7"/>
      <c r="UU239" s="7"/>
      <c r="UV239" s="7"/>
      <c r="UW239" s="7"/>
      <c r="UX239" s="7"/>
      <c r="UY239" s="7"/>
      <c r="UZ239" s="7"/>
      <c r="VA239" s="7"/>
      <c r="VB239" s="7"/>
      <c r="VC239" s="7"/>
      <c r="VD239" s="7"/>
      <c r="VE239" s="7"/>
      <c r="VF239" s="7"/>
      <c r="VG239" s="7"/>
      <c r="VH239" s="7"/>
      <c r="VI239" s="7"/>
      <c r="VJ239" s="7"/>
      <c r="VK239" s="7"/>
      <c r="VL239" s="7"/>
      <c r="VM239" s="7"/>
      <c r="VN239" s="7"/>
      <c r="VO239" s="7"/>
      <c r="VP239" s="7"/>
      <c r="VQ239" s="7"/>
      <c r="VR239" s="7"/>
      <c r="VS239" s="7"/>
      <c r="VT239" s="7"/>
      <c r="VU239" s="7"/>
      <c r="VV239" s="7"/>
      <c r="VW239" s="7"/>
      <c r="VX239" s="7"/>
      <c r="VY239" s="7"/>
      <c r="VZ239" s="7"/>
      <c r="WA239" s="7"/>
      <c r="WB239" s="7"/>
      <c r="WC239" s="7"/>
      <c r="WD239" s="7"/>
      <c r="WE239" s="7"/>
      <c r="WF239" s="7"/>
      <c r="WG239" s="7"/>
      <c r="WH239" s="7"/>
      <c r="WI239" s="7"/>
      <c r="WJ239" s="7"/>
      <c r="WK239" s="7"/>
      <c r="WL239" s="7"/>
      <c r="WM239" s="7"/>
      <c r="WN239" s="7"/>
      <c r="WO239" s="7"/>
      <c r="WP239" s="7"/>
      <c r="WQ239" s="7"/>
      <c r="WR239" s="7"/>
      <c r="WS239" s="7"/>
      <c r="WT239" s="7"/>
      <c r="WU239" s="7"/>
      <c r="WV239" s="7"/>
      <c r="WW239" s="7"/>
      <c r="WX239" s="7"/>
      <c r="WY239" s="7"/>
      <c r="WZ239" s="7"/>
      <c r="XA239" s="7"/>
      <c r="XB239" s="7"/>
      <c r="XC239" s="7"/>
      <c r="XD239" s="7"/>
      <c r="XE239" s="7"/>
      <c r="XF239" s="7"/>
      <c r="XG239" s="7"/>
      <c r="XH239" s="7"/>
      <c r="XI239" s="7"/>
      <c r="XJ239" s="7"/>
      <c r="XK239" s="7"/>
      <c r="XL239" s="7"/>
      <c r="XM239" s="7"/>
      <c r="XN239" s="7"/>
      <c r="XO239" s="7"/>
      <c r="XP239" s="7"/>
      <c r="XQ239" s="7"/>
      <c r="XR239" s="7"/>
      <c r="XS239" s="7"/>
      <c r="XT239" s="7"/>
      <c r="XU239" s="7"/>
      <c r="XV239" s="7"/>
      <c r="XW239" s="7"/>
      <c r="XX239" s="7"/>
      <c r="XY239" s="7"/>
      <c r="XZ239" s="7"/>
      <c r="YA239" s="7"/>
      <c r="YB239" s="7"/>
      <c r="YC239" s="7"/>
      <c r="YD239" s="7"/>
      <c r="YE239" s="7"/>
      <c r="YF239" s="7"/>
      <c r="YG239" s="7"/>
      <c r="YH239" s="7"/>
      <c r="YI239" s="7"/>
      <c r="YJ239" s="7"/>
      <c r="YK239" s="7"/>
      <c r="YL239" s="7"/>
      <c r="YM239" s="7"/>
      <c r="YN239" s="7"/>
      <c r="YO239" s="7"/>
      <c r="YP239" s="7"/>
      <c r="YQ239" s="7"/>
      <c r="YR239" s="7"/>
      <c r="YS239" s="7"/>
      <c r="YT239" s="7"/>
      <c r="YU239" s="7"/>
      <c r="YV239" s="7"/>
      <c r="YW239" s="7"/>
      <c r="YX239" s="7"/>
      <c r="YY239" s="7"/>
      <c r="YZ239" s="7"/>
      <c r="ZA239" s="7"/>
      <c r="ZB239" s="7"/>
      <c r="ZC239" s="7"/>
      <c r="ZD239" s="7"/>
      <c r="ZE239" s="7"/>
      <c r="ZF239" s="7"/>
      <c r="ZG239" s="7"/>
      <c r="ZH239" s="7"/>
      <c r="ZI239" s="7"/>
      <c r="ZJ239" s="7"/>
      <c r="ZK239" s="7"/>
      <c r="ZL239" s="7"/>
      <c r="ZM239" s="7"/>
      <c r="ZN239" s="7"/>
      <c r="ZO239" s="7"/>
      <c r="ZP239" s="7"/>
      <c r="ZQ239" s="7"/>
      <c r="ZR239" s="7"/>
      <c r="ZS239" s="7"/>
      <c r="ZT239" s="7"/>
      <c r="ZU239" s="7"/>
      <c r="ZV239" s="7"/>
      <c r="ZW239" s="7"/>
      <c r="ZX239" s="7"/>
      <c r="ZY239" s="7"/>
      <c r="ZZ239" s="7"/>
      <c r="AAA239" s="7"/>
      <c r="AAB239" s="7"/>
      <c r="AAC239" s="7"/>
      <c r="AAD239" s="7"/>
      <c r="AAE239" s="7"/>
      <c r="AAF239" s="7"/>
      <c r="AAG239" s="7"/>
      <c r="AAH239" s="7"/>
      <c r="AAI239" s="7"/>
      <c r="AAJ239" s="7"/>
      <c r="AAK239" s="7"/>
      <c r="AAL239" s="7"/>
      <c r="AAM239" s="7"/>
      <c r="AAN239" s="7"/>
      <c r="AAO239" s="7"/>
      <c r="AAP239" s="7"/>
      <c r="AAQ239" s="7"/>
      <c r="AAR239" s="7"/>
      <c r="AAS239" s="7"/>
      <c r="AAT239" s="7"/>
      <c r="AAU239" s="7"/>
      <c r="AAV239" s="7"/>
      <c r="AAW239" s="7"/>
      <c r="AAX239" s="7"/>
      <c r="AAY239" s="7"/>
      <c r="AAZ239" s="7"/>
      <c r="ABA239" s="7"/>
      <c r="ABB239" s="7"/>
      <c r="ABC239" s="7"/>
      <c r="ABD239" s="7"/>
      <c r="ABE239" s="7"/>
      <c r="ABF239" s="7"/>
      <c r="ABG239" s="7"/>
      <c r="ABH239" s="7"/>
      <c r="ABI239" s="7"/>
      <c r="ABJ239" s="7"/>
      <c r="ABK239" s="7"/>
      <c r="ABL239" s="7"/>
      <c r="ABM239" s="7"/>
      <c r="ABN239" s="7"/>
      <c r="ABO239" s="7"/>
      <c r="ABP239" s="7"/>
      <c r="ABQ239" s="7"/>
      <c r="ABR239" s="7"/>
      <c r="ABS239" s="7"/>
      <c r="ABT239" s="7"/>
      <c r="ABU239" s="7"/>
      <c r="ABV239" s="7"/>
      <c r="ABW239" s="7"/>
      <c r="ABX239" s="7"/>
      <c r="ABY239" s="7"/>
      <c r="ABZ239" s="7"/>
      <c r="ACA239" s="7"/>
      <c r="ACB239" s="7"/>
      <c r="ACC239" s="7"/>
      <c r="ACD239" s="7"/>
      <c r="ACE239" s="7"/>
      <c r="ACF239" s="7"/>
      <c r="ACG239" s="7"/>
      <c r="ACH239" s="7"/>
      <c r="ACI239" s="7"/>
      <c r="ACJ239" s="7"/>
      <c r="ACK239" s="7"/>
      <c r="ACL239" s="7"/>
      <c r="ACM239" s="7"/>
      <c r="ACN239" s="7"/>
      <c r="ACO239" s="7"/>
      <c r="ACP239" s="7"/>
      <c r="ACQ239" s="7"/>
      <c r="ACR239" s="7"/>
      <c r="ACS239" s="7"/>
      <c r="ACT239" s="7"/>
      <c r="ACU239" s="7"/>
      <c r="ACV239" s="7"/>
      <c r="ACW239" s="7"/>
      <c r="ACX239" s="7"/>
      <c r="ACY239" s="7"/>
      <c r="ACZ239" s="7"/>
      <c r="ADA239" s="7"/>
      <c r="ADB239" s="7"/>
      <c r="ADC239" s="7"/>
      <c r="ADD239" s="7"/>
      <c r="ADE239" s="7"/>
      <c r="ADF239" s="7"/>
      <c r="ADG239" s="7"/>
      <c r="ADH239" s="7"/>
      <c r="ADI239" s="7"/>
      <c r="ADJ239" s="7"/>
      <c r="ADK239" s="7"/>
      <c r="ADL239" s="7"/>
      <c r="ADM239" s="7"/>
      <c r="ADN239" s="7"/>
      <c r="ADO239" s="7"/>
      <c r="ADP239" s="7"/>
      <c r="ADQ239" s="7"/>
      <c r="ADR239" s="7"/>
      <c r="ADS239" s="7"/>
      <c r="ADT239" s="7"/>
      <c r="ADU239" s="7"/>
      <c r="ADV239" s="7"/>
      <c r="ADW239" s="7"/>
      <c r="ADX239" s="7"/>
      <c r="ADY239" s="7"/>
      <c r="ADZ239" s="7"/>
      <c r="AEA239" s="7"/>
      <c r="AEB239" s="7"/>
      <c r="AEC239" s="7"/>
      <c r="AED239" s="7"/>
      <c r="AEE239" s="7"/>
      <c r="AEF239" s="7"/>
      <c r="AEG239" s="7"/>
      <c r="AEH239" s="7"/>
      <c r="AEI239" s="7"/>
      <c r="AEJ239" s="7"/>
      <c r="AEK239" s="7"/>
      <c r="AEL239" s="7"/>
      <c r="AEM239" s="7"/>
      <c r="AEN239" s="7"/>
      <c r="AEO239" s="7"/>
      <c r="AEP239" s="7"/>
      <c r="AEQ239" s="7"/>
      <c r="AER239" s="7"/>
      <c r="AES239" s="7"/>
      <c r="AET239" s="7"/>
      <c r="AEU239" s="7"/>
      <c r="AEV239" s="7"/>
      <c r="AEW239" s="7"/>
      <c r="AEX239" s="7"/>
      <c r="AEY239" s="7"/>
      <c r="AEZ239" s="7"/>
      <c r="AFA239" s="7"/>
      <c r="AFB239" s="7"/>
      <c r="AFC239" s="7"/>
      <c r="AFD239" s="7"/>
      <c r="AFE239" s="7"/>
      <c r="AFF239" s="7"/>
      <c r="AFG239" s="7"/>
      <c r="AFH239" s="7"/>
      <c r="AFI239" s="7"/>
      <c r="AFJ239" s="7"/>
      <c r="AFK239" s="7"/>
      <c r="AFL239" s="7"/>
      <c r="AFM239" s="7"/>
      <c r="AFN239" s="7"/>
      <c r="AFO239" s="7"/>
      <c r="AFP239" s="7"/>
      <c r="AFQ239" s="7"/>
      <c r="AFR239" s="7"/>
      <c r="AFS239" s="7"/>
      <c r="AFT239" s="7"/>
      <c r="AFU239" s="7"/>
      <c r="AFV239" s="7"/>
      <c r="AFW239" s="7"/>
      <c r="AFX239" s="7"/>
      <c r="AFY239" s="7"/>
      <c r="AFZ239" s="7"/>
      <c r="AGA239" s="7"/>
      <c r="AGB239" s="7"/>
      <c r="AGC239" s="7"/>
      <c r="AGD239" s="7"/>
      <c r="AGE239" s="7"/>
      <c r="AGF239" s="7"/>
      <c r="AGG239" s="7"/>
      <c r="AGH239" s="7"/>
      <c r="AGI239" s="7"/>
      <c r="AGJ239" s="7"/>
      <c r="AGK239" s="7"/>
      <c r="AGL239" s="7"/>
      <c r="AGM239" s="7"/>
      <c r="AGN239" s="7"/>
      <c r="AGO239" s="7"/>
      <c r="AGP239" s="7"/>
      <c r="AGQ239" s="7"/>
      <c r="AGR239" s="7"/>
      <c r="AGS239" s="7"/>
      <c r="AGT239" s="7"/>
      <c r="AGU239" s="7"/>
      <c r="AGV239" s="7"/>
      <c r="AGW239" s="7"/>
      <c r="AGX239" s="7"/>
      <c r="AGY239" s="7"/>
      <c r="AGZ239" s="7"/>
      <c r="AHA239" s="7"/>
      <c r="AHB239" s="7"/>
      <c r="AHC239" s="7"/>
      <c r="AHD239" s="7"/>
      <c r="AHE239" s="7"/>
      <c r="AHF239" s="7"/>
      <c r="AHG239" s="7"/>
      <c r="AHH239" s="7"/>
      <c r="AHI239" s="7"/>
      <c r="AHJ239" s="7"/>
      <c r="AHK239" s="7"/>
      <c r="AHL239" s="7"/>
      <c r="AHM239" s="7"/>
      <c r="AHN239" s="7"/>
      <c r="AHO239" s="7"/>
      <c r="AHP239" s="7"/>
      <c r="AHQ239" s="7"/>
      <c r="AHR239" s="7"/>
      <c r="AHS239" s="7"/>
      <c r="AHT239" s="7"/>
      <c r="AHU239" s="7"/>
      <c r="AHV239" s="7"/>
      <c r="AHW239" s="7"/>
      <c r="AHX239" s="7"/>
      <c r="AHY239" s="7"/>
      <c r="AHZ239" s="7"/>
      <c r="AIA239" s="7"/>
      <c r="AIB239" s="7"/>
      <c r="AIC239" s="7"/>
      <c r="AID239" s="7"/>
      <c r="AIE239" s="7"/>
      <c r="AIF239" s="7"/>
      <c r="AIG239" s="7"/>
      <c r="AIH239" s="7"/>
      <c r="AII239" s="7"/>
      <c r="AIJ239" s="7"/>
      <c r="AIK239" s="7"/>
      <c r="AIL239" s="7"/>
      <c r="AIM239" s="7"/>
      <c r="AIN239" s="7"/>
      <c r="AIO239" s="7"/>
      <c r="AIP239" s="7"/>
      <c r="AIQ239" s="7"/>
      <c r="AIR239" s="7"/>
      <c r="AIS239" s="7"/>
      <c r="AIT239" s="7"/>
      <c r="AIU239" s="7"/>
      <c r="AIV239" s="7"/>
      <c r="AIW239" s="7"/>
      <c r="AIX239" s="7"/>
      <c r="AIY239" s="7"/>
      <c r="AIZ239" s="7"/>
      <c r="AJA239" s="7"/>
      <c r="AJB239" s="7"/>
      <c r="AJC239" s="7"/>
      <c r="AJD239" s="7"/>
      <c r="AJE239" s="7"/>
      <c r="AJF239" s="7"/>
      <c r="AJG239" s="7"/>
      <c r="AJH239" s="7"/>
      <c r="AJI239" s="7"/>
      <c r="AJJ239" s="7"/>
      <c r="AJK239" s="7"/>
      <c r="AJL239" s="7"/>
      <c r="AJM239" s="7"/>
      <c r="AJN239" s="7"/>
      <c r="AJO239" s="7"/>
      <c r="AJP239" s="7"/>
      <c r="AJQ239" s="7"/>
      <c r="AJR239" s="7"/>
      <c r="AJS239" s="7"/>
      <c r="AJT239" s="7"/>
      <c r="AJU239" s="7"/>
      <c r="AJV239" s="7"/>
      <c r="AJW239" s="7"/>
      <c r="AJX239" s="7"/>
      <c r="AJY239" s="7"/>
      <c r="AJZ239" s="7"/>
      <c r="AKA239" s="7"/>
      <c r="AKB239" s="7"/>
      <c r="AKC239" s="7"/>
      <c r="AKD239" s="7"/>
      <c r="AKE239" s="7"/>
      <c r="AKF239" s="7"/>
      <c r="AKG239" s="7"/>
      <c r="AKH239" s="7"/>
      <c r="AKI239" s="7"/>
      <c r="AKJ239" s="7"/>
      <c r="AKK239" s="7"/>
      <c r="AKL239" s="7"/>
      <c r="AKM239" s="7"/>
      <c r="AKN239" s="7"/>
      <c r="AKO239" s="7"/>
      <c r="AKP239" s="7"/>
      <c r="AKQ239" s="7"/>
      <c r="AKR239" s="7"/>
      <c r="AKS239" s="7"/>
      <c r="AKT239" s="7"/>
      <c r="AKU239" s="7"/>
      <c r="AKV239" s="7"/>
      <c r="AKW239" s="7"/>
      <c r="AKX239" s="7"/>
      <c r="AKY239" s="7"/>
      <c r="AKZ239" s="7"/>
      <c r="ALA239" s="7"/>
      <c r="ALB239" s="7"/>
      <c r="ALC239" s="7"/>
      <c r="ALD239" s="7"/>
      <c r="ALE239" s="7"/>
      <c r="ALF239" s="7"/>
      <c r="ALG239" s="7"/>
      <c r="ALH239" s="7"/>
      <c r="ALI239" s="7"/>
      <c r="ALJ239" s="7"/>
      <c r="ALK239" s="7"/>
      <c r="ALL239" s="7"/>
      <c r="ALM239" s="7"/>
      <c r="ALN239" s="7"/>
      <c r="ALO239" s="7"/>
      <c r="ALP239" s="7"/>
      <c r="ALQ239" s="7"/>
      <c r="ALR239" s="7"/>
      <c r="ALS239" s="7"/>
      <c r="ALT239" s="7"/>
      <c r="ALU239" s="7"/>
      <c r="ALV239" s="7"/>
      <c r="ALW239" s="7"/>
      <c r="ALX239" s="7"/>
      <c r="ALY239" s="7"/>
      <c r="ALZ239" s="7"/>
      <c r="AMA239" s="7"/>
      <c r="AMB239" s="7"/>
      <c r="AMC239" s="7"/>
      <c r="AMD239" s="7"/>
      <c r="AME239" s="7"/>
      <c r="AMF239" s="7"/>
      <c r="AMG239" s="7"/>
      <c r="AMH239" s="7"/>
      <c r="AMI239" s="7"/>
      <c r="AMJ239" s="7"/>
      <c r="AMK239" s="7"/>
      <c r="AML239" s="7"/>
      <c r="AMM239" s="7"/>
      <c r="AMN239" s="7"/>
      <c r="AMO239" s="7"/>
      <c r="AMP239" s="7"/>
      <c r="AMQ239" s="7"/>
      <c r="AMR239" s="7"/>
      <c r="AMS239" s="7"/>
      <c r="AMT239" s="7"/>
      <c r="AMU239" s="7"/>
      <c r="AMV239" s="7"/>
      <c r="AMW239" s="7"/>
      <c r="AMX239" s="7"/>
      <c r="AMY239" s="7"/>
      <c r="AMZ239" s="7"/>
      <c r="ANA239" s="7"/>
      <c r="ANB239" s="7"/>
      <c r="ANC239" s="7"/>
      <c r="AND239" s="7"/>
      <c r="ANE239" s="7"/>
      <c r="ANF239" s="7"/>
      <c r="ANG239" s="7"/>
      <c r="ANH239" s="7"/>
      <c r="ANI239" s="7"/>
      <c r="ANJ239" s="7"/>
      <c r="ANK239" s="7"/>
      <c r="ANL239" s="7"/>
      <c r="ANM239" s="7"/>
      <c r="ANN239" s="7"/>
      <c r="ANO239" s="7"/>
      <c r="ANP239" s="7"/>
      <c r="ANQ239" s="7"/>
      <c r="ANR239" s="7"/>
      <c r="ANS239" s="7"/>
      <c r="ANT239" s="7"/>
      <c r="ANU239" s="7"/>
      <c r="ANV239" s="7"/>
      <c r="ANW239" s="7"/>
      <c r="ANX239" s="7"/>
      <c r="ANY239" s="7"/>
      <c r="ANZ239" s="7"/>
      <c r="AOA239" s="7"/>
      <c r="AOB239" s="7"/>
      <c r="AOC239" s="7"/>
      <c r="AOD239" s="7"/>
      <c r="AOE239" s="7"/>
      <c r="AOF239" s="7"/>
      <c r="AOG239" s="7"/>
      <c r="AOH239" s="7"/>
      <c r="AOI239" s="7"/>
      <c r="AOJ239" s="7"/>
      <c r="AOK239" s="7"/>
      <c r="AOL239" s="7"/>
      <c r="AOM239" s="7"/>
      <c r="AON239" s="7"/>
      <c r="AOO239" s="7"/>
      <c r="AOP239" s="7"/>
      <c r="AOQ239" s="7"/>
      <c r="AOR239" s="7"/>
      <c r="AOS239" s="7"/>
      <c r="AOT239" s="7"/>
      <c r="AOU239" s="7"/>
      <c r="AOV239" s="7"/>
      <c r="AOW239" s="7"/>
      <c r="AOX239" s="7"/>
      <c r="AOY239" s="7"/>
      <c r="AOZ239" s="7"/>
      <c r="APA239" s="7"/>
      <c r="APB239" s="7"/>
      <c r="APC239" s="7"/>
      <c r="APD239" s="7"/>
      <c r="APE239" s="7"/>
      <c r="APF239" s="7"/>
      <c r="APG239" s="7"/>
      <c r="APH239" s="7"/>
      <c r="API239" s="7"/>
      <c r="APJ239" s="7"/>
      <c r="APK239" s="7"/>
      <c r="APL239" s="7"/>
      <c r="APM239" s="7"/>
      <c r="APN239" s="7"/>
      <c r="APO239" s="7"/>
      <c r="APP239" s="7"/>
      <c r="APQ239" s="7"/>
      <c r="APR239" s="7"/>
      <c r="APS239" s="7"/>
      <c r="APT239" s="7"/>
      <c r="APU239" s="7"/>
      <c r="APV239" s="7"/>
      <c r="APW239" s="7"/>
      <c r="APX239" s="7"/>
      <c r="APY239" s="7"/>
      <c r="APZ239" s="7"/>
      <c r="AQA239" s="7"/>
      <c r="AQB239" s="7"/>
      <c r="AQC239" s="7"/>
      <c r="AQD239" s="7"/>
      <c r="AQE239" s="7"/>
      <c r="AQF239" s="7"/>
      <c r="AQG239" s="7"/>
      <c r="AQH239" s="7"/>
      <c r="AQI239" s="7"/>
      <c r="AQJ239" s="7"/>
      <c r="AQK239" s="7"/>
      <c r="AQL239" s="7"/>
      <c r="AQM239" s="7"/>
      <c r="AQN239" s="7"/>
      <c r="AQO239" s="7"/>
      <c r="AQP239" s="7"/>
      <c r="AQQ239" s="7"/>
      <c r="AQR239" s="7"/>
      <c r="AQS239" s="7"/>
      <c r="AQT239" s="7"/>
      <c r="AQU239" s="7"/>
      <c r="AQV239" s="7"/>
      <c r="AQW239" s="7"/>
      <c r="AQX239" s="7"/>
      <c r="AQY239" s="7"/>
      <c r="AQZ239" s="7"/>
      <c r="ARA239" s="7"/>
      <c r="ARB239" s="7"/>
      <c r="ARC239" s="7"/>
      <c r="ARD239" s="7"/>
      <c r="ARE239" s="7"/>
      <c r="ARF239" s="7"/>
      <c r="ARG239" s="7"/>
      <c r="ARH239" s="7"/>
      <c r="ARI239" s="7"/>
      <c r="ARJ239" s="7"/>
      <c r="ARK239" s="7"/>
      <c r="ARL239" s="7"/>
      <c r="ARM239" s="7"/>
      <c r="ARN239" s="7"/>
      <c r="ARO239" s="7"/>
      <c r="ARP239" s="7"/>
      <c r="ARQ239" s="7"/>
      <c r="ARR239" s="7"/>
      <c r="ARS239" s="7"/>
      <c r="ART239" s="7"/>
      <c r="ARU239" s="7"/>
      <c r="ARV239" s="7"/>
      <c r="ARW239" s="7"/>
      <c r="ARX239" s="7"/>
      <c r="ARY239" s="7"/>
      <c r="ARZ239" s="7"/>
      <c r="ASA239" s="7"/>
      <c r="ASB239" s="7"/>
      <c r="ASC239" s="7"/>
      <c r="ASD239" s="7"/>
      <c r="ASE239" s="7"/>
      <c r="ASF239" s="7"/>
      <c r="ASG239" s="7"/>
      <c r="ASH239" s="7"/>
      <c r="ASI239" s="7"/>
      <c r="ASJ239" s="7"/>
      <c r="ASK239" s="7"/>
      <c r="ASL239" s="7"/>
      <c r="ASM239" s="7"/>
      <c r="ASN239" s="7"/>
      <c r="ASO239" s="7"/>
      <c r="ASP239" s="7"/>
      <c r="ASQ239" s="7"/>
      <c r="ASR239" s="7"/>
      <c r="ASS239" s="7"/>
      <c r="AST239" s="7"/>
      <c r="ASU239" s="7"/>
      <c r="ASV239" s="7"/>
      <c r="ASW239" s="7"/>
      <c r="ASX239" s="7"/>
      <c r="ASY239" s="7"/>
      <c r="ASZ239" s="7"/>
      <c r="ATA239" s="7"/>
      <c r="ATB239" s="7"/>
      <c r="ATC239" s="7"/>
      <c r="ATD239" s="7"/>
      <c r="ATE239" s="7"/>
      <c r="ATF239" s="7"/>
      <c r="ATG239" s="7"/>
      <c r="ATH239" s="7"/>
      <c r="ATI239" s="7"/>
      <c r="ATJ239" s="7"/>
      <c r="ATK239" s="7"/>
      <c r="ATL239" s="7"/>
      <c r="ATM239" s="7"/>
      <c r="ATN239" s="7"/>
      <c r="ATO239" s="7"/>
      <c r="ATP239" s="7"/>
      <c r="ATQ239" s="7"/>
      <c r="ATR239" s="7"/>
      <c r="ATS239" s="7"/>
      <c r="ATT239" s="7"/>
      <c r="ATU239" s="7"/>
      <c r="ATV239" s="7"/>
      <c r="ATW239" s="7"/>
      <c r="ATX239" s="7"/>
      <c r="ATY239" s="7"/>
      <c r="ATZ239" s="7"/>
      <c r="AUA239" s="7"/>
      <c r="AUB239" s="7"/>
      <c r="AUC239" s="7"/>
      <c r="AUD239" s="7"/>
      <c r="AUE239" s="7"/>
      <c r="AUF239" s="7"/>
      <c r="AUG239" s="7"/>
      <c r="AUH239" s="7"/>
      <c r="AUI239" s="7"/>
      <c r="AUJ239" s="7"/>
      <c r="AUK239" s="7"/>
      <c r="AUL239" s="7"/>
      <c r="AUM239" s="7"/>
      <c r="AUN239" s="7"/>
      <c r="AUO239" s="7"/>
      <c r="AUP239" s="7"/>
      <c r="AUQ239" s="7"/>
      <c r="AUR239" s="7"/>
      <c r="AUS239" s="7"/>
      <c r="AUT239" s="7"/>
      <c r="AUU239" s="7"/>
      <c r="AUV239" s="7"/>
      <c r="AUW239" s="7"/>
      <c r="AUX239" s="7"/>
      <c r="AUY239" s="7"/>
      <c r="AUZ239" s="7"/>
      <c r="AVA239" s="7"/>
      <c r="AVB239" s="7"/>
      <c r="AVC239" s="7"/>
      <c r="AVD239" s="7"/>
      <c r="AVE239" s="7"/>
      <c r="AVF239" s="7"/>
      <c r="AVG239" s="7"/>
      <c r="AVH239" s="7"/>
      <c r="AVI239" s="7"/>
      <c r="AVJ239" s="7"/>
      <c r="AVK239" s="7"/>
      <c r="AVL239" s="7"/>
      <c r="AVM239" s="7"/>
      <c r="AVN239" s="7"/>
      <c r="AVO239" s="7"/>
      <c r="AVP239" s="7"/>
      <c r="AVQ239" s="7"/>
      <c r="AVR239" s="7"/>
      <c r="AVS239" s="7"/>
      <c r="AVT239" s="7"/>
      <c r="AVU239" s="7"/>
      <c r="AVV239" s="7"/>
      <c r="AVW239" s="7"/>
      <c r="AVX239" s="7"/>
      <c r="AVY239" s="7"/>
      <c r="AVZ239" s="7"/>
      <c r="AWA239" s="7"/>
      <c r="AWB239" s="7"/>
      <c r="AWC239" s="7"/>
      <c r="AWD239" s="7"/>
      <c r="AWE239" s="7"/>
      <c r="AWF239" s="7"/>
      <c r="AWG239" s="7"/>
      <c r="AWH239" s="7"/>
      <c r="AWI239" s="7"/>
      <c r="AWJ239" s="7"/>
      <c r="AWK239" s="7"/>
      <c r="AWL239" s="7"/>
      <c r="AWM239" s="7"/>
      <c r="AWN239" s="7"/>
      <c r="AWO239" s="7"/>
      <c r="AWP239" s="7"/>
      <c r="AWQ239" s="7"/>
      <c r="AWR239" s="7"/>
      <c r="AWS239" s="7"/>
      <c r="AWT239" s="7"/>
      <c r="AWU239" s="7"/>
      <c r="AWV239" s="7"/>
      <c r="AWW239" s="7"/>
      <c r="AWX239" s="7"/>
      <c r="AWY239" s="7"/>
      <c r="AWZ239" s="7"/>
      <c r="AXA239" s="7"/>
      <c r="AXB239" s="7"/>
      <c r="AXC239" s="7"/>
      <c r="AXD239" s="7"/>
      <c r="AXE239" s="7"/>
      <c r="AXF239" s="7"/>
      <c r="AXG239" s="7"/>
      <c r="AXH239" s="7"/>
      <c r="AXI239" s="7"/>
      <c r="AXJ239" s="7"/>
      <c r="AXK239" s="7"/>
      <c r="AXL239" s="7"/>
      <c r="AXM239" s="7"/>
      <c r="AXN239" s="7"/>
      <c r="AXO239" s="7"/>
      <c r="AXP239" s="7"/>
      <c r="AXQ239" s="7"/>
      <c r="AXR239" s="7"/>
      <c r="AXS239" s="7"/>
      <c r="AXT239" s="7"/>
      <c r="AXU239" s="7"/>
      <c r="AXV239" s="7"/>
      <c r="AXW239" s="7"/>
      <c r="AXX239" s="7"/>
      <c r="AXY239" s="7"/>
      <c r="AXZ239" s="7"/>
      <c r="AYA239" s="7"/>
      <c r="AYB239" s="7"/>
      <c r="AYC239" s="7"/>
      <c r="AYD239" s="7"/>
      <c r="AYE239" s="7"/>
      <c r="AYF239" s="7"/>
      <c r="AYG239" s="7"/>
      <c r="AYH239" s="7"/>
      <c r="AYI239" s="7"/>
      <c r="AYJ239" s="7"/>
      <c r="AYK239" s="7"/>
      <c r="AYL239" s="7"/>
      <c r="AYM239" s="7"/>
      <c r="AYN239" s="7"/>
      <c r="AYO239" s="7"/>
      <c r="AYP239" s="7"/>
      <c r="AYQ239" s="7"/>
      <c r="AYR239" s="7"/>
      <c r="AYS239" s="7"/>
      <c r="AYT239" s="7"/>
      <c r="AYU239" s="7"/>
      <c r="AYV239" s="7"/>
      <c r="AYW239" s="7"/>
      <c r="AYX239" s="7"/>
      <c r="AYY239" s="7"/>
      <c r="AYZ239" s="7"/>
      <c r="AZA239" s="7"/>
      <c r="AZB239" s="7"/>
      <c r="AZC239" s="7"/>
      <c r="AZD239" s="7"/>
      <c r="AZE239" s="7"/>
      <c r="AZF239" s="7"/>
      <c r="AZG239" s="7"/>
      <c r="AZH239" s="7"/>
      <c r="AZI239" s="7"/>
      <c r="AZJ239" s="7"/>
      <c r="AZK239" s="7"/>
      <c r="AZL239" s="7"/>
      <c r="AZM239" s="7"/>
      <c r="AZN239" s="7"/>
      <c r="AZO239" s="7"/>
      <c r="AZP239" s="7"/>
      <c r="AZQ239" s="7"/>
      <c r="AZR239" s="7"/>
      <c r="AZS239" s="7"/>
      <c r="AZT239" s="7"/>
      <c r="AZU239" s="7"/>
      <c r="AZV239" s="7"/>
      <c r="AZW239" s="7"/>
      <c r="AZX239" s="7"/>
      <c r="AZY239" s="7"/>
      <c r="AZZ239" s="7"/>
      <c r="BAA239" s="7"/>
      <c r="BAB239" s="7"/>
      <c r="BAC239" s="7"/>
      <c r="BAD239" s="7"/>
      <c r="BAE239" s="7"/>
      <c r="BAF239" s="7"/>
      <c r="BAG239" s="7"/>
      <c r="BAH239" s="7"/>
      <c r="BAI239" s="7"/>
      <c r="BAJ239" s="7"/>
      <c r="BAK239" s="7"/>
      <c r="BAL239" s="7"/>
      <c r="BAM239" s="7"/>
      <c r="BAN239" s="7"/>
      <c r="BAO239" s="7"/>
      <c r="BAP239" s="7"/>
      <c r="BAQ239" s="7"/>
      <c r="BAR239" s="7"/>
      <c r="BAS239" s="7"/>
      <c r="BAT239" s="7"/>
      <c r="BAU239" s="7"/>
      <c r="BAV239" s="7"/>
      <c r="BAW239" s="7"/>
      <c r="BAX239" s="7"/>
      <c r="BAY239" s="7"/>
      <c r="BAZ239" s="7"/>
      <c r="BBA239" s="7"/>
      <c r="BBB239" s="7"/>
      <c r="BBC239" s="7"/>
      <c r="BBD239" s="7"/>
      <c r="BBE239" s="7"/>
      <c r="BBF239" s="7"/>
      <c r="BBG239" s="7"/>
      <c r="BBH239" s="7"/>
      <c r="BBI239" s="7"/>
      <c r="BBJ239" s="7"/>
      <c r="BBK239" s="7"/>
      <c r="BBL239" s="7"/>
      <c r="BBM239" s="7"/>
      <c r="BBN239" s="7"/>
      <c r="BBO239" s="7"/>
      <c r="BBP239" s="7"/>
      <c r="BBQ239" s="7"/>
      <c r="BBR239" s="7"/>
      <c r="BBS239" s="7"/>
      <c r="BBT239" s="7"/>
      <c r="BBU239" s="7"/>
      <c r="BBV239" s="7"/>
      <c r="BBW239" s="7"/>
      <c r="BBX239" s="7"/>
      <c r="BBY239" s="7"/>
      <c r="BBZ239" s="7"/>
      <c r="BCA239" s="7"/>
      <c r="BCB239" s="7"/>
      <c r="BCC239" s="7"/>
      <c r="BCD239" s="7"/>
      <c r="BCE239" s="7"/>
      <c r="BCF239" s="7"/>
      <c r="BCG239" s="7"/>
      <c r="BCH239" s="7"/>
      <c r="BCI239" s="7"/>
      <c r="BCJ239" s="7"/>
      <c r="BCK239" s="7"/>
      <c r="BCL239" s="7"/>
      <c r="BCM239" s="7"/>
      <c r="BCN239" s="7"/>
      <c r="BCO239" s="7"/>
      <c r="BCP239" s="7"/>
      <c r="BCQ239" s="7"/>
      <c r="BCR239" s="7"/>
      <c r="BCS239" s="7"/>
      <c r="BCT239" s="7"/>
      <c r="BCU239" s="7"/>
      <c r="BCV239" s="7"/>
      <c r="BCW239" s="7"/>
      <c r="BCX239" s="7"/>
      <c r="BCY239" s="7"/>
      <c r="BCZ239" s="7"/>
      <c r="BDA239" s="7"/>
      <c r="BDB239" s="7"/>
      <c r="BDC239" s="7"/>
      <c r="BDD239" s="7"/>
      <c r="BDE239" s="7"/>
      <c r="BDF239" s="7"/>
      <c r="BDG239" s="7"/>
      <c r="BDH239" s="7"/>
      <c r="BDI239" s="7"/>
      <c r="BDJ239" s="7"/>
      <c r="BDK239" s="7"/>
      <c r="BDL239" s="7"/>
      <c r="BDM239" s="7"/>
      <c r="BDN239" s="7"/>
      <c r="BDO239" s="7"/>
      <c r="BDP239" s="7"/>
      <c r="BDQ239" s="7"/>
      <c r="BDR239" s="7"/>
      <c r="BDS239" s="7"/>
      <c r="BDT239" s="7"/>
      <c r="BDU239" s="7"/>
      <c r="BDV239" s="7"/>
      <c r="BDW239" s="7"/>
      <c r="BDX239" s="7"/>
      <c r="BDY239" s="7"/>
      <c r="BDZ239" s="7"/>
      <c r="BEA239" s="7"/>
      <c r="BEB239" s="7"/>
      <c r="BEC239" s="7"/>
      <c r="BED239" s="7"/>
      <c r="BEE239" s="7"/>
      <c r="BEF239" s="7"/>
      <c r="BEG239" s="7"/>
      <c r="BEH239" s="7"/>
      <c r="BEI239" s="7"/>
      <c r="BEJ239" s="7"/>
      <c r="BEK239" s="7"/>
      <c r="BEL239" s="7"/>
      <c r="BEM239" s="7"/>
      <c r="BEN239" s="7"/>
      <c r="BEO239" s="7"/>
      <c r="BEP239" s="7"/>
      <c r="BEQ239" s="7"/>
      <c r="BER239" s="7"/>
      <c r="BES239" s="7"/>
      <c r="BET239" s="7"/>
      <c r="BEU239" s="7"/>
      <c r="BEV239" s="7"/>
      <c r="BEW239" s="7"/>
      <c r="BEX239" s="7"/>
      <c r="BEY239" s="7"/>
      <c r="BEZ239" s="7"/>
      <c r="BFA239" s="7"/>
      <c r="BFB239" s="7"/>
      <c r="BFC239" s="7"/>
      <c r="BFD239" s="7"/>
      <c r="BFE239" s="7"/>
      <c r="BFF239" s="7"/>
      <c r="BFG239" s="7"/>
      <c r="BFH239" s="7"/>
      <c r="BFI239" s="7"/>
      <c r="BFJ239" s="7"/>
      <c r="BFK239" s="7"/>
      <c r="BFL239" s="7"/>
      <c r="BFM239" s="7"/>
      <c r="BFN239" s="7"/>
      <c r="BFO239" s="7"/>
      <c r="BFP239" s="7"/>
      <c r="BFQ239" s="7"/>
      <c r="BFR239" s="7"/>
      <c r="BFS239" s="7"/>
      <c r="BFT239" s="7"/>
      <c r="BFU239" s="7"/>
      <c r="BFV239" s="7"/>
      <c r="BFW239" s="7"/>
      <c r="BFX239" s="7"/>
      <c r="BFY239" s="7"/>
      <c r="BFZ239" s="7"/>
      <c r="BGA239" s="7"/>
      <c r="BGB239" s="7"/>
      <c r="BGC239" s="7"/>
      <c r="BGD239" s="7"/>
      <c r="BGE239" s="7"/>
      <c r="BGF239" s="7"/>
      <c r="BGG239" s="7"/>
      <c r="BGH239" s="7"/>
      <c r="BGI239" s="7"/>
      <c r="BGJ239" s="7"/>
      <c r="BGK239" s="7"/>
      <c r="BGL239" s="7"/>
      <c r="BGM239" s="7"/>
      <c r="BGN239" s="7"/>
      <c r="BGO239" s="7"/>
      <c r="BGP239" s="7"/>
      <c r="BGQ239" s="7"/>
      <c r="BGR239" s="7"/>
      <c r="BGS239" s="7"/>
      <c r="BGT239" s="7"/>
      <c r="BGU239" s="7"/>
      <c r="BGV239" s="7"/>
      <c r="BGW239" s="7"/>
      <c r="BGX239" s="7"/>
      <c r="BGY239" s="7"/>
      <c r="BGZ239" s="7"/>
      <c r="BHA239" s="7"/>
      <c r="BHB239" s="7"/>
      <c r="BHC239" s="7"/>
      <c r="BHD239" s="7"/>
      <c r="BHE239" s="7"/>
      <c r="BHF239" s="7"/>
      <c r="BHG239" s="7"/>
      <c r="BHH239" s="7"/>
      <c r="BHI239" s="7"/>
      <c r="BHJ239" s="7"/>
      <c r="BHK239" s="7"/>
      <c r="BHL239" s="7"/>
      <c r="BHM239" s="7"/>
      <c r="BHN239" s="7"/>
      <c r="BHO239" s="7"/>
      <c r="BHP239" s="7"/>
      <c r="BHQ239" s="7"/>
      <c r="BHR239" s="7"/>
      <c r="BHS239" s="7"/>
      <c r="BHT239" s="7"/>
      <c r="BHU239" s="7"/>
      <c r="BHV239" s="7"/>
      <c r="BHW239" s="7"/>
      <c r="BHX239" s="7"/>
      <c r="BHY239" s="7"/>
      <c r="BHZ239" s="7"/>
      <c r="BIA239" s="7"/>
      <c r="BIB239" s="7"/>
      <c r="BIC239" s="7"/>
    </row>
    <row r="240" spans="1:1589" s="10" customFormat="1" ht="50.25" customHeight="1">
      <c r="A240" s="167"/>
      <c r="B240" s="47"/>
      <c r="C240" s="314"/>
      <c r="D240" s="325"/>
      <c r="E240" s="197">
        <v>43101</v>
      </c>
      <c r="F240" s="197">
        <v>43465</v>
      </c>
      <c r="G240" s="93" t="s">
        <v>115</v>
      </c>
      <c r="H240" s="115"/>
      <c r="I240" s="121">
        <v>879500</v>
      </c>
      <c r="J240" s="121">
        <v>3318010</v>
      </c>
      <c r="K240" s="113"/>
      <c r="L240" s="115"/>
      <c r="M240" s="104">
        <v>879500</v>
      </c>
      <c r="N240" s="121">
        <v>3317167.12</v>
      </c>
      <c r="O240" s="115"/>
      <c r="P240" s="115"/>
      <c r="Q240" s="121">
        <v>879460.17</v>
      </c>
      <c r="R240" s="121">
        <v>3317167.12</v>
      </c>
      <c r="S240" s="115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24"/>
      <c r="HA240" s="24"/>
      <c r="HB240" s="24"/>
      <c r="HC240" s="24"/>
      <c r="HD240" s="24"/>
      <c r="HE240" s="24"/>
      <c r="HF240" s="24"/>
      <c r="HG240" s="24"/>
      <c r="HH240" s="24"/>
      <c r="HI240" s="24"/>
      <c r="HJ240" s="24"/>
      <c r="HK240" s="24"/>
      <c r="HL240" s="24"/>
      <c r="HM240" s="24"/>
      <c r="HN240" s="24"/>
      <c r="HO240" s="24"/>
      <c r="HP240" s="24"/>
      <c r="HQ240" s="24"/>
      <c r="HR240" s="24"/>
      <c r="HS240" s="24"/>
      <c r="HT240" s="24"/>
      <c r="HU240" s="24"/>
      <c r="HV240" s="24"/>
      <c r="HW240" s="24"/>
      <c r="HX240" s="24"/>
      <c r="HY240" s="24"/>
      <c r="HZ240" s="24"/>
      <c r="IA240" s="24"/>
      <c r="IB240" s="24"/>
      <c r="IC240" s="24"/>
      <c r="ID240" s="24"/>
      <c r="IE240" s="24"/>
      <c r="IF240" s="24"/>
      <c r="IG240" s="24"/>
      <c r="IH240" s="24"/>
      <c r="II240" s="24"/>
      <c r="IJ240" s="24"/>
      <c r="IK240" s="24"/>
      <c r="IL240" s="24"/>
      <c r="IM240" s="24"/>
      <c r="IN240" s="24"/>
      <c r="IO240" s="24"/>
      <c r="IP240" s="24"/>
      <c r="IQ240" s="24"/>
      <c r="IR240" s="24"/>
      <c r="IS240" s="24"/>
      <c r="IT240" s="24"/>
      <c r="IU240" s="24"/>
      <c r="IV240" s="24"/>
      <c r="IW240" s="24"/>
      <c r="IX240" s="24"/>
      <c r="IY240" s="24"/>
      <c r="IZ240" s="24"/>
      <c r="JA240" s="24"/>
      <c r="JB240" s="24"/>
      <c r="JC240" s="24"/>
      <c r="JD240" s="24"/>
      <c r="JE240" s="24"/>
      <c r="JF240" s="24"/>
      <c r="JG240" s="24"/>
      <c r="JH240" s="24"/>
      <c r="JI240" s="24"/>
      <c r="JJ240" s="24"/>
      <c r="JK240" s="24"/>
      <c r="JL240" s="24"/>
      <c r="JM240" s="24"/>
      <c r="JN240" s="24"/>
      <c r="JO240" s="24"/>
      <c r="JP240" s="24"/>
      <c r="JQ240" s="24"/>
      <c r="JR240" s="24"/>
      <c r="JS240" s="24"/>
      <c r="JT240" s="24"/>
      <c r="JU240" s="24"/>
      <c r="JV240" s="24"/>
      <c r="JW240" s="24"/>
      <c r="JX240" s="24"/>
      <c r="JY240" s="24"/>
      <c r="JZ240" s="24"/>
      <c r="KA240" s="24"/>
      <c r="KB240" s="24"/>
      <c r="KC240" s="24"/>
      <c r="KD240" s="24"/>
      <c r="KE240" s="24"/>
      <c r="KF240" s="24"/>
      <c r="KG240" s="24"/>
      <c r="KH240" s="24"/>
      <c r="KI240" s="24"/>
      <c r="KJ240" s="24"/>
      <c r="KK240" s="24"/>
      <c r="KL240" s="24"/>
      <c r="KM240" s="24"/>
      <c r="KN240" s="24"/>
      <c r="KO240" s="24"/>
      <c r="KP240" s="24"/>
      <c r="KQ240" s="24"/>
      <c r="KR240" s="24"/>
      <c r="KS240" s="24"/>
      <c r="KT240" s="24"/>
      <c r="KU240" s="24"/>
      <c r="KV240" s="24"/>
      <c r="KW240" s="24"/>
      <c r="KX240" s="24"/>
      <c r="KY240" s="24"/>
      <c r="KZ240" s="24"/>
      <c r="LA240" s="24"/>
      <c r="LB240" s="24"/>
      <c r="LC240" s="24"/>
      <c r="LD240" s="24"/>
      <c r="LE240" s="24"/>
      <c r="LF240" s="24"/>
      <c r="LG240" s="24"/>
      <c r="LH240" s="24"/>
      <c r="LI240" s="24"/>
      <c r="LJ240" s="24"/>
      <c r="LK240" s="24"/>
      <c r="LL240" s="24"/>
      <c r="LM240" s="24"/>
      <c r="LN240" s="24"/>
      <c r="LO240" s="24"/>
      <c r="LP240" s="24"/>
      <c r="LQ240" s="24"/>
      <c r="LR240" s="24"/>
      <c r="LS240" s="24"/>
      <c r="LT240" s="24"/>
      <c r="LU240" s="24"/>
      <c r="LV240" s="24"/>
      <c r="LW240" s="24"/>
      <c r="LX240" s="24"/>
      <c r="LY240" s="24"/>
      <c r="LZ240" s="24"/>
      <c r="MA240" s="24"/>
      <c r="MB240" s="24"/>
      <c r="MC240" s="24"/>
      <c r="MD240" s="24"/>
      <c r="ME240" s="24"/>
      <c r="MF240" s="24"/>
      <c r="MG240" s="24"/>
      <c r="MH240" s="24"/>
      <c r="MI240" s="24"/>
      <c r="MJ240" s="24"/>
      <c r="MK240" s="24"/>
      <c r="ML240" s="24"/>
      <c r="MM240" s="24"/>
      <c r="MN240" s="24"/>
      <c r="MO240" s="24"/>
      <c r="MP240" s="24"/>
      <c r="MQ240" s="24"/>
      <c r="MR240" s="24"/>
      <c r="MS240" s="24"/>
      <c r="MT240" s="24"/>
      <c r="MU240" s="24"/>
      <c r="MV240" s="24"/>
      <c r="MW240" s="24"/>
      <c r="MX240" s="24"/>
      <c r="MY240" s="24"/>
      <c r="MZ240" s="24"/>
      <c r="NA240" s="24"/>
      <c r="NB240" s="24"/>
      <c r="NC240" s="24"/>
      <c r="ND240" s="24"/>
      <c r="NE240" s="24"/>
      <c r="NF240" s="24"/>
      <c r="NG240" s="24"/>
      <c r="NH240" s="24"/>
      <c r="NI240" s="24"/>
      <c r="NJ240" s="24"/>
      <c r="NK240" s="24"/>
      <c r="NL240" s="24"/>
      <c r="NM240" s="24"/>
      <c r="NN240" s="24"/>
      <c r="NO240" s="24"/>
      <c r="NP240" s="24"/>
      <c r="NQ240" s="24"/>
      <c r="NR240" s="24"/>
      <c r="NS240" s="24"/>
      <c r="NT240" s="24"/>
      <c r="NU240" s="24"/>
      <c r="NV240" s="24"/>
      <c r="NW240" s="24"/>
      <c r="NX240" s="24"/>
      <c r="NY240" s="24"/>
      <c r="NZ240" s="24"/>
      <c r="OA240" s="24"/>
      <c r="OB240" s="24"/>
      <c r="OC240" s="24"/>
      <c r="OD240" s="24"/>
      <c r="OE240" s="24"/>
      <c r="OF240" s="24"/>
      <c r="OG240" s="24"/>
      <c r="OH240" s="24"/>
      <c r="OI240" s="24"/>
      <c r="OJ240" s="24"/>
      <c r="OK240" s="24"/>
      <c r="OL240" s="24"/>
      <c r="OM240" s="24"/>
      <c r="ON240" s="24"/>
      <c r="OO240" s="24"/>
      <c r="OP240" s="24"/>
      <c r="OQ240" s="24"/>
      <c r="OR240" s="24"/>
      <c r="OS240" s="24"/>
      <c r="OT240" s="24"/>
      <c r="OU240" s="24"/>
      <c r="OV240" s="24"/>
      <c r="OW240" s="24"/>
      <c r="OX240" s="24"/>
      <c r="OY240" s="24"/>
      <c r="OZ240" s="24"/>
      <c r="PA240" s="24"/>
      <c r="PB240" s="24"/>
      <c r="PC240" s="24"/>
      <c r="PD240" s="24"/>
      <c r="PE240" s="24"/>
      <c r="PF240" s="24"/>
      <c r="PG240" s="24"/>
      <c r="PH240" s="24"/>
      <c r="PI240" s="24"/>
      <c r="PJ240" s="24"/>
      <c r="PK240" s="24"/>
      <c r="PL240" s="24"/>
      <c r="PM240" s="24"/>
      <c r="PN240" s="24"/>
      <c r="PO240" s="24"/>
      <c r="PP240" s="24"/>
      <c r="PQ240" s="24"/>
      <c r="PR240" s="24"/>
      <c r="PS240" s="24"/>
      <c r="PT240" s="24"/>
      <c r="PU240" s="24"/>
      <c r="PV240" s="24"/>
      <c r="PW240" s="24"/>
      <c r="PX240" s="24"/>
      <c r="PY240" s="24"/>
      <c r="PZ240" s="24"/>
      <c r="QA240" s="24"/>
      <c r="QB240" s="24"/>
      <c r="QC240" s="24"/>
      <c r="QD240" s="24"/>
      <c r="QE240" s="24"/>
      <c r="QF240" s="24"/>
      <c r="QG240" s="24"/>
      <c r="QH240" s="24"/>
      <c r="QI240" s="24"/>
      <c r="QJ240" s="24"/>
      <c r="QK240" s="24"/>
      <c r="QL240" s="24"/>
      <c r="QM240" s="24"/>
      <c r="QN240" s="24"/>
      <c r="QO240" s="24"/>
      <c r="QP240" s="24"/>
      <c r="QQ240" s="24"/>
      <c r="QR240" s="24"/>
      <c r="QS240" s="24"/>
      <c r="QT240" s="24"/>
      <c r="QU240" s="24"/>
      <c r="QV240" s="24"/>
      <c r="QW240" s="24"/>
      <c r="QX240" s="24"/>
      <c r="QY240" s="24"/>
      <c r="QZ240" s="24"/>
      <c r="RA240" s="24"/>
      <c r="RB240" s="24"/>
      <c r="RC240" s="24"/>
      <c r="RD240" s="24"/>
      <c r="RE240" s="24"/>
      <c r="RF240" s="24"/>
      <c r="RG240" s="24"/>
      <c r="RH240" s="24"/>
      <c r="RI240" s="24"/>
      <c r="RJ240" s="24"/>
      <c r="RK240" s="24"/>
      <c r="RL240" s="24"/>
      <c r="RM240" s="24"/>
      <c r="RN240" s="24"/>
      <c r="RO240" s="24"/>
      <c r="RP240" s="24"/>
      <c r="RQ240" s="24"/>
      <c r="RR240" s="24"/>
      <c r="RS240" s="24"/>
      <c r="RT240" s="24"/>
      <c r="RU240" s="24"/>
      <c r="RV240" s="24"/>
      <c r="RW240" s="24"/>
      <c r="RX240" s="24"/>
      <c r="RY240" s="24"/>
      <c r="RZ240" s="24"/>
      <c r="SA240" s="24"/>
      <c r="SB240" s="24"/>
      <c r="SC240" s="24"/>
      <c r="SD240" s="24"/>
      <c r="SE240" s="24"/>
      <c r="SF240" s="24"/>
      <c r="SG240" s="24"/>
      <c r="SH240" s="24"/>
      <c r="SI240" s="24"/>
      <c r="SJ240" s="24"/>
      <c r="SK240" s="24"/>
      <c r="SL240" s="24"/>
      <c r="SM240" s="24"/>
      <c r="SN240" s="24"/>
      <c r="SO240" s="24"/>
      <c r="SP240" s="24"/>
      <c r="SQ240" s="24"/>
      <c r="SR240" s="24"/>
      <c r="SS240" s="24"/>
      <c r="ST240" s="24"/>
      <c r="SU240" s="24"/>
      <c r="SV240" s="24"/>
      <c r="SW240" s="24"/>
      <c r="SX240" s="24"/>
      <c r="SY240" s="24"/>
      <c r="SZ240" s="24"/>
      <c r="TA240" s="24"/>
      <c r="TB240" s="24"/>
      <c r="TC240" s="24"/>
      <c r="TD240" s="24"/>
      <c r="TE240" s="24"/>
      <c r="TF240" s="24"/>
      <c r="TG240" s="24"/>
      <c r="TH240" s="24"/>
      <c r="TI240" s="24"/>
      <c r="TJ240" s="24"/>
      <c r="TK240" s="24"/>
      <c r="TL240" s="24"/>
      <c r="TM240" s="24"/>
      <c r="TN240" s="24"/>
      <c r="TO240" s="24"/>
      <c r="TP240" s="24"/>
      <c r="TQ240" s="24"/>
      <c r="TR240" s="24"/>
      <c r="TS240" s="24"/>
      <c r="TT240" s="24"/>
      <c r="TU240" s="24"/>
      <c r="TV240" s="24"/>
      <c r="TW240" s="24"/>
      <c r="TX240" s="24"/>
      <c r="TY240" s="24"/>
      <c r="TZ240" s="24"/>
      <c r="UA240" s="24"/>
      <c r="UB240" s="24"/>
      <c r="UC240" s="24"/>
      <c r="UD240" s="24"/>
      <c r="UE240" s="24"/>
      <c r="UF240" s="24"/>
      <c r="UG240" s="24"/>
      <c r="UH240" s="24"/>
      <c r="UI240" s="24"/>
      <c r="UJ240" s="24"/>
      <c r="UK240" s="24"/>
      <c r="UL240" s="24"/>
      <c r="UM240" s="24"/>
      <c r="UN240" s="24"/>
      <c r="UO240" s="24"/>
      <c r="UP240" s="24"/>
      <c r="UQ240" s="24"/>
      <c r="UR240" s="24"/>
      <c r="US240" s="24"/>
      <c r="UT240" s="24"/>
      <c r="UU240" s="24"/>
      <c r="UV240" s="24"/>
      <c r="UW240" s="24"/>
      <c r="UX240" s="24"/>
      <c r="UY240" s="24"/>
      <c r="UZ240" s="24"/>
      <c r="VA240" s="24"/>
      <c r="VB240" s="24"/>
      <c r="VC240" s="24"/>
      <c r="VD240" s="24"/>
      <c r="VE240" s="24"/>
      <c r="VF240" s="24"/>
      <c r="VG240" s="24"/>
      <c r="VH240" s="24"/>
      <c r="VI240" s="24"/>
      <c r="VJ240" s="24"/>
      <c r="VK240" s="24"/>
      <c r="VL240" s="24"/>
      <c r="VM240" s="24"/>
      <c r="VN240" s="24"/>
      <c r="VO240" s="24"/>
      <c r="VP240" s="24"/>
      <c r="VQ240" s="24"/>
      <c r="VR240" s="24"/>
      <c r="VS240" s="24"/>
      <c r="VT240" s="24"/>
      <c r="VU240" s="24"/>
      <c r="VV240" s="24"/>
      <c r="VW240" s="24"/>
      <c r="VX240" s="24"/>
      <c r="VY240" s="24"/>
      <c r="VZ240" s="24"/>
      <c r="WA240" s="24"/>
      <c r="WB240" s="24"/>
      <c r="WC240" s="24"/>
      <c r="WD240" s="24"/>
      <c r="WE240" s="24"/>
      <c r="WF240" s="24"/>
      <c r="WG240" s="24"/>
      <c r="WH240" s="24"/>
      <c r="WI240" s="24"/>
      <c r="WJ240" s="24"/>
      <c r="WK240" s="24"/>
      <c r="WL240" s="24"/>
      <c r="WM240" s="24"/>
      <c r="WN240" s="24"/>
      <c r="WO240" s="24"/>
      <c r="WP240" s="24"/>
      <c r="WQ240" s="24"/>
      <c r="WR240" s="24"/>
      <c r="WS240" s="24"/>
      <c r="WT240" s="24"/>
      <c r="WU240" s="24"/>
      <c r="WV240" s="24"/>
      <c r="WW240" s="24"/>
      <c r="WX240" s="24"/>
      <c r="WY240" s="24"/>
      <c r="WZ240" s="24"/>
      <c r="XA240" s="24"/>
      <c r="XB240" s="24"/>
      <c r="XC240" s="24"/>
      <c r="XD240" s="24"/>
      <c r="XE240" s="24"/>
      <c r="XF240" s="24"/>
      <c r="XG240" s="24"/>
      <c r="XH240" s="24"/>
      <c r="XI240" s="24"/>
      <c r="XJ240" s="24"/>
      <c r="XK240" s="24"/>
      <c r="XL240" s="24"/>
      <c r="XM240" s="24"/>
      <c r="XN240" s="24"/>
      <c r="XO240" s="24"/>
      <c r="XP240" s="24"/>
      <c r="XQ240" s="24"/>
      <c r="XR240" s="24"/>
      <c r="XS240" s="24"/>
      <c r="XT240" s="24"/>
      <c r="XU240" s="24"/>
      <c r="XV240" s="24"/>
      <c r="XW240" s="24"/>
      <c r="XX240" s="24"/>
      <c r="XY240" s="24"/>
      <c r="XZ240" s="24"/>
      <c r="YA240" s="24"/>
      <c r="YB240" s="24"/>
      <c r="YC240" s="24"/>
      <c r="YD240" s="24"/>
      <c r="YE240" s="24"/>
      <c r="YF240" s="24"/>
      <c r="YG240" s="24"/>
      <c r="YH240" s="24"/>
      <c r="YI240" s="24"/>
      <c r="YJ240" s="24"/>
      <c r="YK240" s="24"/>
      <c r="YL240" s="24"/>
      <c r="YM240" s="24"/>
      <c r="YN240" s="24"/>
      <c r="YO240" s="24"/>
      <c r="YP240" s="24"/>
      <c r="YQ240" s="24"/>
      <c r="YR240" s="24"/>
      <c r="YS240" s="24"/>
      <c r="YT240" s="24"/>
      <c r="YU240" s="24"/>
      <c r="YV240" s="24"/>
      <c r="YW240" s="24"/>
      <c r="YX240" s="24"/>
      <c r="YY240" s="24"/>
      <c r="YZ240" s="24"/>
      <c r="ZA240" s="24"/>
      <c r="ZB240" s="24"/>
      <c r="ZC240" s="24"/>
      <c r="ZD240" s="24"/>
      <c r="ZE240" s="24"/>
      <c r="ZF240" s="24"/>
      <c r="ZG240" s="24"/>
      <c r="ZH240" s="24"/>
      <c r="ZI240" s="24"/>
      <c r="ZJ240" s="24"/>
      <c r="ZK240" s="24"/>
      <c r="ZL240" s="24"/>
      <c r="ZM240" s="24"/>
      <c r="ZN240" s="24"/>
      <c r="ZO240" s="24"/>
      <c r="ZP240" s="24"/>
      <c r="ZQ240" s="24"/>
      <c r="ZR240" s="24"/>
      <c r="ZS240" s="24"/>
      <c r="ZT240" s="24"/>
      <c r="ZU240" s="24"/>
      <c r="ZV240" s="24"/>
      <c r="ZW240" s="24"/>
      <c r="ZX240" s="24"/>
      <c r="ZY240" s="24"/>
      <c r="ZZ240" s="24"/>
      <c r="AAA240" s="24"/>
      <c r="AAB240" s="24"/>
      <c r="AAC240" s="24"/>
      <c r="AAD240" s="24"/>
      <c r="AAE240" s="24"/>
      <c r="AAF240" s="24"/>
      <c r="AAG240" s="24"/>
      <c r="AAH240" s="24"/>
      <c r="AAI240" s="24"/>
      <c r="AAJ240" s="24"/>
      <c r="AAK240" s="24"/>
      <c r="AAL240" s="24"/>
      <c r="AAM240" s="24"/>
      <c r="AAN240" s="24"/>
      <c r="AAO240" s="24"/>
      <c r="AAP240" s="24"/>
      <c r="AAQ240" s="24"/>
      <c r="AAR240" s="24"/>
      <c r="AAS240" s="24"/>
      <c r="AAT240" s="24"/>
      <c r="AAU240" s="24"/>
      <c r="AAV240" s="24"/>
      <c r="AAW240" s="24"/>
      <c r="AAX240" s="24"/>
      <c r="AAY240" s="24"/>
      <c r="AAZ240" s="24"/>
      <c r="ABA240" s="24"/>
      <c r="ABB240" s="24"/>
      <c r="ABC240" s="24"/>
      <c r="ABD240" s="24"/>
      <c r="ABE240" s="24"/>
      <c r="ABF240" s="24"/>
      <c r="ABG240" s="24"/>
      <c r="ABH240" s="24"/>
      <c r="ABI240" s="24"/>
      <c r="ABJ240" s="24"/>
      <c r="ABK240" s="24"/>
      <c r="ABL240" s="24"/>
      <c r="ABM240" s="24"/>
      <c r="ABN240" s="24"/>
      <c r="ABO240" s="24"/>
      <c r="ABP240" s="24"/>
      <c r="ABQ240" s="24"/>
      <c r="ABR240" s="24"/>
      <c r="ABS240" s="24"/>
      <c r="ABT240" s="24"/>
      <c r="ABU240" s="24"/>
      <c r="ABV240" s="24"/>
      <c r="ABW240" s="24"/>
      <c r="ABX240" s="24"/>
      <c r="ABY240" s="24"/>
      <c r="ABZ240" s="24"/>
      <c r="ACA240" s="24"/>
      <c r="ACB240" s="24"/>
      <c r="ACC240" s="24"/>
      <c r="ACD240" s="24"/>
      <c r="ACE240" s="24"/>
      <c r="ACF240" s="24"/>
      <c r="ACG240" s="24"/>
      <c r="ACH240" s="24"/>
      <c r="ACI240" s="24"/>
      <c r="ACJ240" s="24"/>
      <c r="ACK240" s="24"/>
      <c r="ACL240" s="24"/>
      <c r="ACM240" s="24"/>
      <c r="ACN240" s="24"/>
      <c r="ACO240" s="24"/>
      <c r="ACP240" s="24"/>
      <c r="ACQ240" s="24"/>
      <c r="ACR240" s="24"/>
      <c r="ACS240" s="24"/>
      <c r="ACT240" s="24"/>
      <c r="ACU240" s="24"/>
      <c r="ACV240" s="24"/>
      <c r="ACW240" s="24"/>
      <c r="ACX240" s="24"/>
      <c r="ACY240" s="24"/>
      <c r="ACZ240" s="24"/>
      <c r="ADA240" s="24"/>
      <c r="ADB240" s="24"/>
      <c r="ADC240" s="24"/>
      <c r="ADD240" s="24"/>
      <c r="ADE240" s="24"/>
      <c r="ADF240" s="24"/>
      <c r="ADG240" s="24"/>
      <c r="ADH240" s="24"/>
      <c r="ADI240" s="24"/>
      <c r="ADJ240" s="24"/>
      <c r="ADK240" s="24"/>
      <c r="ADL240" s="24"/>
      <c r="ADM240" s="24"/>
      <c r="ADN240" s="24"/>
      <c r="ADO240" s="24"/>
      <c r="ADP240" s="24"/>
      <c r="ADQ240" s="24"/>
      <c r="ADR240" s="24"/>
      <c r="ADS240" s="24"/>
      <c r="ADT240" s="24"/>
      <c r="ADU240" s="24"/>
      <c r="ADV240" s="24"/>
      <c r="ADW240" s="24"/>
      <c r="ADX240" s="24"/>
      <c r="ADY240" s="24"/>
      <c r="ADZ240" s="24"/>
      <c r="AEA240" s="24"/>
      <c r="AEB240" s="24"/>
      <c r="AEC240" s="24"/>
      <c r="AED240" s="24"/>
      <c r="AEE240" s="24"/>
      <c r="AEF240" s="24"/>
      <c r="AEG240" s="24"/>
      <c r="AEH240" s="24"/>
      <c r="AEI240" s="24"/>
      <c r="AEJ240" s="24"/>
      <c r="AEK240" s="24"/>
      <c r="AEL240" s="24"/>
      <c r="AEM240" s="24"/>
      <c r="AEN240" s="24"/>
      <c r="AEO240" s="24"/>
      <c r="AEP240" s="24"/>
      <c r="AEQ240" s="24"/>
      <c r="AER240" s="24"/>
      <c r="AES240" s="24"/>
      <c r="AET240" s="24"/>
      <c r="AEU240" s="24"/>
      <c r="AEV240" s="24"/>
      <c r="AEW240" s="24"/>
      <c r="AEX240" s="24"/>
      <c r="AEY240" s="24"/>
      <c r="AEZ240" s="24"/>
      <c r="AFA240" s="24"/>
      <c r="AFB240" s="24"/>
      <c r="AFC240" s="24"/>
      <c r="AFD240" s="24"/>
      <c r="AFE240" s="24"/>
      <c r="AFF240" s="24"/>
      <c r="AFG240" s="24"/>
      <c r="AFH240" s="24"/>
      <c r="AFI240" s="24"/>
      <c r="AFJ240" s="24"/>
      <c r="AFK240" s="24"/>
      <c r="AFL240" s="24"/>
      <c r="AFM240" s="24"/>
      <c r="AFN240" s="24"/>
      <c r="AFO240" s="24"/>
      <c r="AFP240" s="24"/>
      <c r="AFQ240" s="24"/>
      <c r="AFR240" s="24"/>
      <c r="AFS240" s="24"/>
      <c r="AFT240" s="24"/>
      <c r="AFU240" s="24"/>
      <c r="AFV240" s="24"/>
      <c r="AFW240" s="24"/>
      <c r="AFX240" s="24"/>
      <c r="AFY240" s="24"/>
      <c r="AFZ240" s="24"/>
      <c r="AGA240" s="24"/>
      <c r="AGB240" s="24"/>
      <c r="AGC240" s="24"/>
      <c r="AGD240" s="24"/>
      <c r="AGE240" s="24"/>
      <c r="AGF240" s="24"/>
      <c r="AGG240" s="24"/>
      <c r="AGH240" s="24"/>
      <c r="AGI240" s="24"/>
      <c r="AGJ240" s="24"/>
      <c r="AGK240" s="24"/>
      <c r="AGL240" s="24"/>
      <c r="AGM240" s="24"/>
      <c r="AGN240" s="24"/>
      <c r="AGO240" s="24"/>
      <c r="AGP240" s="24"/>
      <c r="AGQ240" s="24"/>
      <c r="AGR240" s="24"/>
      <c r="AGS240" s="24"/>
      <c r="AGT240" s="24"/>
      <c r="AGU240" s="24"/>
      <c r="AGV240" s="24"/>
      <c r="AGW240" s="24"/>
      <c r="AGX240" s="24"/>
      <c r="AGY240" s="24"/>
      <c r="AGZ240" s="24"/>
      <c r="AHA240" s="24"/>
      <c r="AHB240" s="24"/>
      <c r="AHC240" s="24"/>
      <c r="AHD240" s="24"/>
      <c r="AHE240" s="24"/>
      <c r="AHF240" s="24"/>
      <c r="AHG240" s="24"/>
      <c r="AHH240" s="24"/>
      <c r="AHI240" s="24"/>
      <c r="AHJ240" s="24"/>
      <c r="AHK240" s="24"/>
      <c r="AHL240" s="24"/>
      <c r="AHM240" s="24"/>
      <c r="AHN240" s="24"/>
      <c r="AHO240" s="24"/>
      <c r="AHP240" s="24"/>
      <c r="AHQ240" s="24"/>
      <c r="AHR240" s="24"/>
      <c r="AHS240" s="24"/>
      <c r="AHT240" s="24"/>
      <c r="AHU240" s="24"/>
      <c r="AHV240" s="24"/>
      <c r="AHW240" s="24"/>
      <c r="AHX240" s="24"/>
      <c r="AHY240" s="24"/>
      <c r="AHZ240" s="24"/>
      <c r="AIA240" s="24"/>
      <c r="AIB240" s="24"/>
      <c r="AIC240" s="24"/>
      <c r="AID240" s="24"/>
      <c r="AIE240" s="24"/>
      <c r="AIF240" s="24"/>
      <c r="AIG240" s="24"/>
      <c r="AIH240" s="24"/>
      <c r="AII240" s="24"/>
      <c r="AIJ240" s="24"/>
      <c r="AIK240" s="24"/>
      <c r="AIL240" s="24"/>
      <c r="AIM240" s="24"/>
      <c r="AIN240" s="24"/>
      <c r="AIO240" s="24"/>
      <c r="AIP240" s="24"/>
      <c r="AIQ240" s="24"/>
      <c r="AIR240" s="24"/>
      <c r="AIS240" s="24"/>
      <c r="AIT240" s="24"/>
      <c r="AIU240" s="24"/>
      <c r="AIV240" s="24"/>
      <c r="AIW240" s="24"/>
      <c r="AIX240" s="24"/>
      <c r="AIY240" s="24"/>
      <c r="AIZ240" s="24"/>
      <c r="AJA240" s="24"/>
      <c r="AJB240" s="24"/>
      <c r="AJC240" s="24"/>
      <c r="AJD240" s="24"/>
      <c r="AJE240" s="24"/>
      <c r="AJF240" s="24"/>
      <c r="AJG240" s="24"/>
      <c r="AJH240" s="24"/>
      <c r="AJI240" s="24"/>
      <c r="AJJ240" s="24"/>
      <c r="AJK240" s="24"/>
      <c r="AJL240" s="24"/>
      <c r="AJM240" s="24"/>
      <c r="AJN240" s="24"/>
      <c r="AJO240" s="24"/>
      <c r="AJP240" s="24"/>
      <c r="AJQ240" s="24"/>
      <c r="AJR240" s="24"/>
      <c r="AJS240" s="24"/>
      <c r="AJT240" s="24"/>
      <c r="AJU240" s="24"/>
      <c r="AJV240" s="24"/>
      <c r="AJW240" s="24"/>
      <c r="AJX240" s="24"/>
      <c r="AJY240" s="24"/>
      <c r="AJZ240" s="24"/>
      <c r="AKA240" s="24"/>
      <c r="AKB240" s="24"/>
      <c r="AKC240" s="24"/>
      <c r="AKD240" s="24"/>
      <c r="AKE240" s="24"/>
      <c r="AKF240" s="24"/>
      <c r="AKG240" s="24"/>
      <c r="AKH240" s="24"/>
      <c r="AKI240" s="24"/>
      <c r="AKJ240" s="24"/>
      <c r="AKK240" s="24"/>
      <c r="AKL240" s="24"/>
      <c r="AKM240" s="24"/>
      <c r="AKN240" s="24"/>
      <c r="AKO240" s="24"/>
      <c r="AKP240" s="24"/>
      <c r="AKQ240" s="24"/>
      <c r="AKR240" s="24"/>
      <c r="AKS240" s="24"/>
      <c r="AKT240" s="24"/>
      <c r="AKU240" s="24"/>
      <c r="AKV240" s="24"/>
      <c r="AKW240" s="24"/>
      <c r="AKX240" s="24"/>
      <c r="AKY240" s="24"/>
      <c r="AKZ240" s="24"/>
      <c r="ALA240" s="24"/>
      <c r="ALB240" s="24"/>
      <c r="ALC240" s="24"/>
      <c r="ALD240" s="24"/>
      <c r="ALE240" s="24"/>
      <c r="ALF240" s="24"/>
      <c r="ALG240" s="24"/>
      <c r="ALH240" s="24"/>
      <c r="ALI240" s="24"/>
      <c r="ALJ240" s="24"/>
      <c r="ALK240" s="24"/>
      <c r="ALL240" s="24"/>
      <c r="ALM240" s="24"/>
      <c r="ALN240" s="24"/>
      <c r="ALO240" s="24"/>
      <c r="ALP240" s="24"/>
      <c r="ALQ240" s="24"/>
      <c r="ALR240" s="24"/>
      <c r="ALS240" s="24"/>
      <c r="ALT240" s="24"/>
      <c r="ALU240" s="24"/>
      <c r="ALV240" s="24"/>
      <c r="ALW240" s="24"/>
      <c r="ALX240" s="24"/>
      <c r="ALY240" s="24"/>
      <c r="ALZ240" s="24"/>
      <c r="AMA240" s="24"/>
      <c r="AMB240" s="24"/>
      <c r="AMC240" s="24"/>
      <c r="AMD240" s="24"/>
      <c r="AME240" s="24"/>
      <c r="AMF240" s="24"/>
      <c r="AMG240" s="24"/>
      <c r="AMH240" s="24"/>
      <c r="AMI240" s="24"/>
      <c r="AMJ240" s="24"/>
      <c r="AMK240" s="24"/>
      <c r="AML240" s="24"/>
      <c r="AMM240" s="24"/>
      <c r="AMN240" s="24"/>
      <c r="AMO240" s="24"/>
      <c r="AMP240" s="24"/>
      <c r="AMQ240" s="24"/>
      <c r="AMR240" s="24"/>
      <c r="AMS240" s="24"/>
      <c r="AMT240" s="24"/>
      <c r="AMU240" s="24"/>
      <c r="AMV240" s="24"/>
      <c r="AMW240" s="24"/>
      <c r="AMX240" s="24"/>
      <c r="AMY240" s="24"/>
      <c r="AMZ240" s="24"/>
      <c r="ANA240" s="24"/>
      <c r="ANB240" s="24"/>
      <c r="ANC240" s="24"/>
      <c r="AND240" s="24"/>
      <c r="ANE240" s="24"/>
      <c r="ANF240" s="24"/>
      <c r="ANG240" s="24"/>
      <c r="ANH240" s="24"/>
      <c r="ANI240" s="24"/>
      <c r="ANJ240" s="24"/>
      <c r="ANK240" s="24"/>
      <c r="ANL240" s="24"/>
      <c r="ANM240" s="24"/>
      <c r="ANN240" s="24"/>
      <c r="ANO240" s="24"/>
      <c r="ANP240" s="24"/>
      <c r="ANQ240" s="24"/>
      <c r="ANR240" s="24"/>
      <c r="ANS240" s="24"/>
      <c r="ANT240" s="24"/>
      <c r="ANU240" s="24"/>
      <c r="ANV240" s="24"/>
      <c r="ANW240" s="24"/>
      <c r="ANX240" s="24"/>
      <c r="ANY240" s="24"/>
      <c r="ANZ240" s="24"/>
      <c r="AOA240" s="24"/>
      <c r="AOB240" s="24"/>
      <c r="AOC240" s="24"/>
      <c r="AOD240" s="24"/>
      <c r="AOE240" s="24"/>
      <c r="AOF240" s="24"/>
      <c r="AOG240" s="24"/>
      <c r="AOH240" s="24"/>
      <c r="AOI240" s="24"/>
      <c r="AOJ240" s="24"/>
      <c r="AOK240" s="24"/>
      <c r="AOL240" s="24"/>
      <c r="AOM240" s="24"/>
      <c r="AON240" s="24"/>
      <c r="AOO240" s="24"/>
      <c r="AOP240" s="24"/>
      <c r="AOQ240" s="24"/>
      <c r="AOR240" s="24"/>
      <c r="AOS240" s="24"/>
      <c r="AOT240" s="24"/>
      <c r="AOU240" s="24"/>
      <c r="AOV240" s="24"/>
      <c r="AOW240" s="24"/>
      <c r="AOX240" s="24"/>
      <c r="AOY240" s="24"/>
      <c r="AOZ240" s="24"/>
      <c r="APA240" s="24"/>
      <c r="APB240" s="24"/>
      <c r="APC240" s="24"/>
      <c r="APD240" s="24"/>
      <c r="APE240" s="24"/>
      <c r="APF240" s="24"/>
      <c r="APG240" s="24"/>
      <c r="APH240" s="24"/>
      <c r="API240" s="24"/>
      <c r="APJ240" s="24"/>
      <c r="APK240" s="24"/>
      <c r="APL240" s="24"/>
      <c r="APM240" s="24"/>
      <c r="APN240" s="24"/>
      <c r="APO240" s="24"/>
      <c r="APP240" s="24"/>
      <c r="APQ240" s="24"/>
      <c r="APR240" s="24"/>
      <c r="APS240" s="24"/>
      <c r="APT240" s="24"/>
      <c r="APU240" s="24"/>
      <c r="APV240" s="24"/>
      <c r="APW240" s="24"/>
      <c r="APX240" s="24"/>
      <c r="APY240" s="24"/>
      <c r="APZ240" s="24"/>
      <c r="AQA240" s="24"/>
      <c r="AQB240" s="24"/>
      <c r="AQC240" s="24"/>
      <c r="AQD240" s="24"/>
      <c r="AQE240" s="24"/>
      <c r="AQF240" s="24"/>
      <c r="AQG240" s="24"/>
      <c r="AQH240" s="24"/>
      <c r="AQI240" s="24"/>
      <c r="AQJ240" s="24"/>
      <c r="AQK240" s="24"/>
      <c r="AQL240" s="24"/>
      <c r="AQM240" s="24"/>
      <c r="AQN240" s="24"/>
      <c r="AQO240" s="24"/>
      <c r="AQP240" s="24"/>
      <c r="AQQ240" s="24"/>
      <c r="AQR240" s="24"/>
      <c r="AQS240" s="24"/>
      <c r="AQT240" s="24"/>
      <c r="AQU240" s="24"/>
      <c r="AQV240" s="24"/>
      <c r="AQW240" s="24"/>
      <c r="AQX240" s="24"/>
      <c r="AQY240" s="24"/>
      <c r="AQZ240" s="24"/>
      <c r="ARA240" s="24"/>
      <c r="ARB240" s="24"/>
      <c r="ARC240" s="24"/>
      <c r="ARD240" s="24"/>
      <c r="ARE240" s="24"/>
      <c r="ARF240" s="24"/>
      <c r="ARG240" s="24"/>
      <c r="ARH240" s="24"/>
      <c r="ARI240" s="24"/>
      <c r="ARJ240" s="24"/>
      <c r="ARK240" s="24"/>
      <c r="ARL240" s="24"/>
      <c r="ARM240" s="24"/>
      <c r="ARN240" s="24"/>
      <c r="ARO240" s="24"/>
      <c r="ARP240" s="24"/>
      <c r="ARQ240" s="24"/>
      <c r="ARR240" s="24"/>
      <c r="ARS240" s="24"/>
      <c r="ART240" s="24"/>
      <c r="ARU240" s="24"/>
      <c r="ARV240" s="24"/>
      <c r="ARW240" s="24"/>
      <c r="ARX240" s="24"/>
      <c r="ARY240" s="24"/>
      <c r="ARZ240" s="24"/>
      <c r="ASA240" s="24"/>
      <c r="ASB240" s="24"/>
      <c r="ASC240" s="24"/>
      <c r="ASD240" s="24"/>
      <c r="ASE240" s="24"/>
      <c r="ASF240" s="24"/>
      <c r="ASG240" s="24"/>
      <c r="ASH240" s="24"/>
      <c r="ASI240" s="24"/>
      <c r="ASJ240" s="24"/>
      <c r="ASK240" s="24"/>
      <c r="ASL240" s="24"/>
      <c r="ASM240" s="24"/>
      <c r="ASN240" s="24"/>
      <c r="ASO240" s="24"/>
      <c r="ASP240" s="24"/>
      <c r="ASQ240" s="24"/>
      <c r="ASR240" s="24"/>
      <c r="ASS240" s="24"/>
      <c r="AST240" s="24"/>
      <c r="ASU240" s="24"/>
      <c r="ASV240" s="24"/>
      <c r="ASW240" s="24"/>
      <c r="ASX240" s="24"/>
      <c r="ASY240" s="24"/>
      <c r="ASZ240" s="24"/>
      <c r="ATA240" s="24"/>
      <c r="ATB240" s="24"/>
      <c r="ATC240" s="24"/>
      <c r="ATD240" s="24"/>
      <c r="ATE240" s="24"/>
      <c r="ATF240" s="24"/>
      <c r="ATG240" s="24"/>
      <c r="ATH240" s="24"/>
      <c r="ATI240" s="24"/>
      <c r="ATJ240" s="24"/>
      <c r="ATK240" s="24"/>
      <c r="ATL240" s="24"/>
      <c r="ATM240" s="24"/>
      <c r="ATN240" s="24"/>
      <c r="ATO240" s="24"/>
      <c r="ATP240" s="24"/>
      <c r="ATQ240" s="24"/>
      <c r="ATR240" s="24"/>
      <c r="ATS240" s="24"/>
      <c r="ATT240" s="24"/>
      <c r="ATU240" s="24"/>
      <c r="ATV240" s="24"/>
      <c r="ATW240" s="24"/>
      <c r="ATX240" s="24"/>
      <c r="ATY240" s="24"/>
      <c r="ATZ240" s="24"/>
      <c r="AUA240" s="24"/>
      <c r="AUB240" s="24"/>
      <c r="AUC240" s="24"/>
      <c r="AUD240" s="24"/>
      <c r="AUE240" s="24"/>
      <c r="AUF240" s="24"/>
      <c r="AUG240" s="24"/>
      <c r="AUH240" s="24"/>
      <c r="AUI240" s="24"/>
      <c r="AUJ240" s="24"/>
      <c r="AUK240" s="24"/>
      <c r="AUL240" s="24"/>
      <c r="AUM240" s="24"/>
      <c r="AUN240" s="24"/>
      <c r="AUO240" s="24"/>
      <c r="AUP240" s="24"/>
      <c r="AUQ240" s="24"/>
      <c r="AUR240" s="24"/>
      <c r="AUS240" s="24"/>
      <c r="AUT240" s="24"/>
      <c r="AUU240" s="24"/>
      <c r="AUV240" s="24"/>
      <c r="AUW240" s="24"/>
      <c r="AUX240" s="24"/>
      <c r="AUY240" s="24"/>
      <c r="AUZ240" s="24"/>
      <c r="AVA240" s="24"/>
      <c r="AVB240" s="24"/>
      <c r="AVC240" s="24"/>
      <c r="AVD240" s="24"/>
      <c r="AVE240" s="24"/>
      <c r="AVF240" s="24"/>
      <c r="AVG240" s="24"/>
      <c r="AVH240" s="24"/>
      <c r="AVI240" s="24"/>
      <c r="AVJ240" s="24"/>
      <c r="AVK240" s="24"/>
      <c r="AVL240" s="24"/>
      <c r="AVM240" s="24"/>
      <c r="AVN240" s="24"/>
      <c r="AVO240" s="24"/>
      <c r="AVP240" s="24"/>
      <c r="AVQ240" s="24"/>
      <c r="AVR240" s="24"/>
      <c r="AVS240" s="24"/>
      <c r="AVT240" s="24"/>
      <c r="AVU240" s="24"/>
      <c r="AVV240" s="24"/>
      <c r="AVW240" s="24"/>
      <c r="AVX240" s="24"/>
      <c r="AVY240" s="24"/>
      <c r="AVZ240" s="24"/>
      <c r="AWA240" s="24"/>
      <c r="AWB240" s="24"/>
      <c r="AWC240" s="24"/>
      <c r="AWD240" s="24"/>
      <c r="AWE240" s="24"/>
      <c r="AWF240" s="24"/>
      <c r="AWG240" s="24"/>
      <c r="AWH240" s="24"/>
      <c r="AWI240" s="24"/>
      <c r="AWJ240" s="24"/>
      <c r="AWK240" s="24"/>
      <c r="AWL240" s="24"/>
      <c r="AWM240" s="24"/>
      <c r="AWN240" s="24"/>
      <c r="AWO240" s="24"/>
      <c r="AWP240" s="24"/>
      <c r="AWQ240" s="24"/>
      <c r="AWR240" s="24"/>
      <c r="AWS240" s="24"/>
      <c r="AWT240" s="24"/>
      <c r="AWU240" s="24"/>
      <c r="AWV240" s="24"/>
      <c r="AWW240" s="24"/>
      <c r="AWX240" s="24"/>
      <c r="AWY240" s="24"/>
      <c r="AWZ240" s="24"/>
      <c r="AXA240" s="24"/>
      <c r="AXB240" s="24"/>
      <c r="AXC240" s="24"/>
      <c r="AXD240" s="24"/>
      <c r="AXE240" s="24"/>
      <c r="AXF240" s="24"/>
      <c r="AXG240" s="24"/>
      <c r="AXH240" s="24"/>
      <c r="AXI240" s="24"/>
      <c r="AXJ240" s="24"/>
      <c r="AXK240" s="24"/>
      <c r="AXL240" s="24"/>
      <c r="AXM240" s="24"/>
      <c r="AXN240" s="24"/>
      <c r="AXO240" s="24"/>
      <c r="AXP240" s="24"/>
      <c r="AXQ240" s="24"/>
      <c r="AXR240" s="24"/>
      <c r="AXS240" s="24"/>
      <c r="AXT240" s="24"/>
      <c r="AXU240" s="24"/>
      <c r="AXV240" s="24"/>
      <c r="AXW240" s="24"/>
      <c r="AXX240" s="24"/>
      <c r="AXY240" s="24"/>
      <c r="AXZ240" s="24"/>
      <c r="AYA240" s="24"/>
      <c r="AYB240" s="24"/>
      <c r="AYC240" s="24"/>
      <c r="AYD240" s="24"/>
      <c r="AYE240" s="24"/>
      <c r="AYF240" s="24"/>
      <c r="AYG240" s="24"/>
      <c r="AYH240" s="24"/>
      <c r="AYI240" s="24"/>
      <c r="AYJ240" s="24"/>
      <c r="AYK240" s="24"/>
      <c r="AYL240" s="24"/>
      <c r="AYM240" s="24"/>
      <c r="AYN240" s="24"/>
      <c r="AYO240" s="24"/>
      <c r="AYP240" s="24"/>
      <c r="AYQ240" s="24"/>
      <c r="AYR240" s="24"/>
      <c r="AYS240" s="24"/>
      <c r="AYT240" s="24"/>
      <c r="AYU240" s="24"/>
      <c r="AYV240" s="24"/>
      <c r="AYW240" s="24"/>
      <c r="AYX240" s="24"/>
      <c r="AYY240" s="24"/>
      <c r="AYZ240" s="24"/>
      <c r="AZA240" s="24"/>
      <c r="AZB240" s="24"/>
      <c r="AZC240" s="24"/>
      <c r="AZD240" s="24"/>
      <c r="AZE240" s="24"/>
      <c r="AZF240" s="24"/>
      <c r="AZG240" s="24"/>
      <c r="AZH240" s="24"/>
      <c r="AZI240" s="24"/>
      <c r="AZJ240" s="24"/>
      <c r="AZK240" s="24"/>
      <c r="AZL240" s="24"/>
      <c r="AZM240" s="24"/>
      <c r="AZN240" s="24"/>
      <c r="AZO240" s="24"/>
      <c r="AZP240" s="24"/>
      <c r="AZQ240" s="24"/>
      <c r="AZR240" s="24"/>
      <c r="AZS240" s="24"/>
      <c r="AZT240" s="24"/>
      <c r="AZU240" s="24"/>
      <c r="AZV240" s="24"/>
      <c r="AZW240" s="24"/>
      <c r="AZX240" s="24"/>
      <c r="AZY240" s="24"/>
      <c r="AZZ240" s="24"/>
      <c r="BAA240" s="24"/>
      <c r="BAB240" s="24"/>
      <c r="BAC240" s="24"/>
      <c r="BAD240" s="24"/>
      <c r="BAE240" s="24"/>
      <c r="BAF240" s="24"/>
      <c r="BAG240" s="24"/>
      <c r="BAH240" s="24"/>
      <c r="BAI240" s="24"/>
      <c r="BAJ240" s="24"/>
      <c r="BAK240" s="24"/>
      <c r="BAL240" s="24"/>
      <c r="BAM240" s="24"/>
      <c r="BAN240" s="24"/>
      <c r="BAO240" s="24"/>
      <c r="BAP240" s="24"/>
      <c r="BAQ240" s="24"/>
      <c r="BAR240" s="24"/>
      <c r="BAS240" s="24"/>
      <c r="BAT240" s="24"/>
      <c r="BAU240" s="24"/>
      <c r="BAV240" s="24"/>
      <c r="BAW240" s="24"/>
      <c r="BAX240" s="24"/>
      <c r="BAY240" s="24"/>
      <c r="BAZ240" s="24"/>
      <c r="BBA240" s="24"/>
      <c r="BBB240" s="24"/>
      <c r="BBC240" s="24"/>
      <c r="BBD240" s="24"/>
      <c r="BBE240" s="24"/>
      <c r="BBF240" s="24"/>
      <c r="BBG240" s="24"/>
      <c r="BBH240" s="24"/>
      <c r="BBI240" s="24"/>
      <c r="BBJ240" s="24"/>
      <c r="BBK240" s="24"/>
      <c r="BBL240" s="24"/>
      <c r="BBM240" s="24"/>
      <c r="BBN240" s="24"/>
      <c r="BBO240" s="24"/>
      <c r="BBP240" s="24"/>
      <c r="BBQ240" s="24"/>
      <c r="BBR240" s="24"/>
      <c r="BBS240" s="24"/>
      <c r="BBT240" s="24"/>
      <c r="BBU240" s="24"/>
      <c r="BBV240" s="24"/>
      <c r="BBW240" s="24"/>
      <c r="BBX240" s="24"/>
      <c r="BBY240" s="24"/>
      <c r="BBZ240" s="24"/>
      <c r="BCA240" s="24"/>
      <c r="BCB240" s="24"/>
      <c r="BCC240" s="24"/>
      <c r="BCD240" s="24"/>
      <c r="BCE240" s="24"/>
      <c r="BCF240" s="24"/>
      <c r="BCG240" s="24"/>
      <c r="BCH240" s="24"/>
      <c r="BCI240" s="24"/>
      <c r="BCJ240" s="24"/>
      <c r="BCK240" s="24"/>
      <c r="BCL240" s="24"/>
      <c r="BCM240" s="24"/>
      <c r="BCN240" s="24"/>
      <c r="BCO240" s="24"/>
      <c r="BCP240" s="24"/>
      <c r="BCQ240" s="24"/>
      <c r="BCR240" s="24"/>
      <c r="BCS240" s="24"/>
      <c r="BCT240" s="24"/>
      <c r="BCU240" s="24"/>
      <c r="BCV240" s="24"/>
      <c r="BCW240" s="24"/>
      <c r="BCX240" s="24"/>
      <c r="BCY240" s="24"/>
      <c r="BCZ240" s="24"/>
      <c r="BDA240" s="24"/>
      <c r="BDB240" s="24"/>
      <c r="BDC240" s="24"/>
      <c r="BDD240" s="24"/>
      <c r="BDE240" s="24"/>
      <c r="BDF240" s="24"/>
      <c r="BDG240" s="24"/>
      <c r="BDH240" s="24"/>
      <c r="BDI240" s="24"/>
      <c r="BDJ240" s="24"/>
      <c r="BDK240" s="24"/>
      <c r="BDL240" s="24"/>
      <c r="BDM240" s="24"/>
      <c r="BDN240" s="24"/>
      <c r="BDO240" s="24"/>
      <c r="BDP240" s="24"/>
      <c r="BDQ240" s="24"/>
      <c r="BDR240" s="24"/>
      <c r="BDS240" s="24"/>
      <c r="BDT240" s="24"/>
      <c r="BDU240" s="24"/>
      <c r="BDV240" s="24"/>
      <c r="BDW240" s="24"/>
      <c r="BDX240" s="24"/>
      <c r="BDY240" s="24"/>
      <c r="BDZ240" s="24"/>
      <c r="BEA240" s="24"/>
      <c r="BEB240" s="24"/>
      <c r="BEC240" s="24"/>
      <c r="BED240" s="24"/>
      <c r="BEE240" s="24"/>
      <c r="BEF240" s="24"/>
      <c r="BEG240" s="24"/>
      <c r="BEH240" s="24"/>
      <c r="BEI240" s="24"/>
      <c r="BEJ240" s="24"/>
      <c r="BEK240" s="24"/>
      <c r="BEL240" s="24"/>
      <c r="BEM240" s="24"/>
      <c r="BEN240" s="24"/>
      <c r="BEO240" s="24"/>
      <c r="BEP240" s="24"/>
      <c r="BEQ240" s="24"/>
      <c r="BER240" s="24"/>
      <c r="BES240" s="24"/>
      <c r="BET240" s="24"/>
      <c r="BEU240" s="24"/>
      <c r="BEV240" s="24"/>
      <c r="BEW240" s="24"/>
      <c r="BEX240" s="24"/>
      <c r="BEY240" s="24"/>
      <c r="BEZ240" s="24"/>
      <c r="BFA240" s="24"/>
      <c r="BFB240" s="24"/>
      <c r="BFC240" s="24"/>
      <c r="BFD240" s="24"/>
      <c r="BFE240" s="24"/>
      <c r="BFF240" s="24"/>
      <c r="BFG240" s="24"/>
      <c r="BFH240" s="24"/>
      <c r="BFI240" s="24"/>
      <c r="BFJ240" s="24"/>
      <c r="BFK240" s="24"/>
      <c r="BFL240" s="24"/>
      <c r="BFM240" s="24"/>
      <c r="BFN240" s="24"/>
      <c r="BFO240" s="24"/>
      <c r="BFP240" s="24"/>
      <c r="BFQ240" s="24"/>
      <c r="BFR240" s="24"/>
      <c r="BFS240" s="24"/>
      <c r="BFT240" s="24"/>
      <c r="BFU240" s="24"/>
      <c r="BFV240" s="24"/>
      <c r="BFW240" s="24"/>
      <c r="BFX240" s="24"/>
      <c r="BFY240" s="24"/>
      <c r="BFZ240" s="24"/>
      <c r="BGA240" s="24"/>
      <c r="BGB240" s="24"/>
      <c r="BGC240" s="24"/>
      <c r="BGD240" s="24"/>
      <c r="BGE240" s="24"/>
      <c r="BGF240" s="24"/>
      <c r="BGG240" s="24"/>
      <c r="BGH240" s="24"/>
      <c r="BGI240" s="24"/>
      <c r="BGJ240" s="24"/>
      <c r="BGK240" s="24"/>
      <c r="BGL240" s="24"/>
      <c r="BGM240" s="24"/>
      <c r="BGN240" s="24"/>
      <c r="BGO240" s="24"/>
      <c r="BGP240" s="24"/>
      <c r="BGQ240" s="24"/>
      <c r="BGR240" s="24"/>
      <c r="BGS240" s="24"/>
      <c r="BGT240" s="24"/>
      <c r="BGU240" s="24"/>
      <c r="BGV240" s="24"/>
      <c r="BGW240" s="24"/>
      <c r="BGX240" s="24"/>
      <c r="BGY240" s="24"/>
      <c r="BGZ240" s="24"/>
      <c r="BHA240" s="24"/>
      <c r="BHB240" s="24"/>
      <c r="BHC240" s="24"/>
      <c r="BHD240" s="24"/>
      <c r="BHE240" s="24"/>
      <c r="BHF240" s="24"/>
      <c r="BHG240" s="24"/>
      <c r="BHH240" s="24"/>
      <c r="BHI240" s="24"/>
      <c r="BHJ240" s="24"/>
      <c r="BHK240" s="24"/>
      <c r="BHL240" s="24"/>
      <c r="BHM240" s="24"/>
      <c r="BHN240" s="24"/>
      <c r="BHO240" s="24"/>
      <c r="BHP240" s="24"/>
      <c r="BHQ240" s="24"/>
      <c r="BHR240" s="24"/>
      <c r="BHS240" s="24"/>
      <c r="BHT240" s="24"/>
      <c r="BHU240" s="24"/>
      <c r="BHV240" s="24"/>
      <c r="BHW240" s="24"/>
      <c r="BHX240" s="24"/>
      <c r="BHY240" s="24"/>
      <c r="BHZ240" s="24"/>
      <c r="BIA240" s="24"/>
      <c r="BIB240" s="24"/>
      <c r="BIC240" s="24"/>
    </row>
    <row r="241" spans="1:1589" s="10" customFormat="1" ht="50.25" customHeight="1">
      <c r="A241" s="167"/>
      <c r="B241" s="47"/>
      <c r="C241" s="315"/>
      <c r="D241" s="326"/>
      <c r="E241" s="193">
        <v>43466</v>
      </c>
      <c r="F241" s="193">
        <v>43830</v>
      </c>
      <c r="G241" s="93" t="s">
        <v>234</v>
      </c>
      <c r="H241" s="115"/>
      <c r="I241" s="307">
        <v>1214600</v>
      </c>
      <c r="J241" s="307">
        <v>1669050</v>
      </c>
      <c r="K241" s="113"/>
      <c r="L241" s="115"/>
      <c r="M241" s="177">
        <v>1214599.33</v>
      </c>
      <c r="N241" s="125">
        <v>1667325.81</v>
      </c>
      <c r="O241" s="115"/>
      <c r="P241" s="115"/>
      <c r="Q241" s="125">
        <v>1214599.33</v>
      </c>
      <c r="R241" s="125">
        <v>1667325.81</v>
      </c>
      <c r="S241" s="115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24"/>
      <c r="HA241" s="24"/>
      <c r="HB241" s="24"/>
      <c r="HC241" s="24"/>
      <c r="HD241" s="24"/>
      <c r="HE241" s="24"/>
      <c r="HF241" s="24"/>
      <c r="HG241" s="24"/>
      <c r="HH241" s="24"/>
      <c r="HI241" s="24"/>
      <c r="HJ241" s="24"/>
      <c r="HK241" s="24"/>
      <c r="HL241" s="24"/>
      <c r="HM241" s="24"/>
      <c r="HN241" s="24"/>
      <c r="HO241" s="24"/>
      <c r="HP241" s="24"/>
      <c r="HQ241" s="24"/>
      <c r="HR241" s="24"/>
      <c r="HS241" s="24"/>
      <c r="HT241" s="24"/>
      <c r="HU241" s="24"/>
      <c r="HV241" s="24"/>
      <c r="HW241" s="24"/>
      <c r="HX241" s="24"/>
      <c r="HY241" s="24"/>
      <c r="HZ241" s="24"/>
      <c r="IA241" s="24"/>
      <c r="IB241" s="24"/>
      <c r="IC241" s="24"/>
      <c r="ID241" s="24"/>
      <c r="IE241" s="24"/>
      <c r="IF241" s="24"/>
      <c r="IG241" s="24"/>
      <c r="IH241" s="24"/>
      <c r="II241" s="24"/>
      <c r="IJ241" s="24"/>
      <c r="IK241" s="24"/>
      <c r="IL241" s="24"/>
      <c r="IM241" s="24"/>
      <c r="IN241" s="24"/>
      <c r="IO241" s="24"/>
      <c r="IP241" s="24"/>
      <c r="IQ241" s="24"/>
      <c r="IR241" s="24"/>
      <c r="IS241" s="24"/>
      <c r="IT241" s="24"/>
      <c r="IU241" s="24"/>
      <c r="IV241" s="24"/>
      <c r="IW241" s="24"/>
      <c r="IX241" s="24"/>
      <c r="IY241" s="24"/>
      <c r="IZ241" s="24"/>
      <c r="JA241" s="24"/>
      <c r="JB241" s="24"/>
      <c r="JC241" s="24"/>
      <c r="JD241" s="24"/>
      <c r="JE241" s="24"/>
      <c r="JF241" s="24"/>
      <c r="JG241" s="24"/>
      <c r="JH241" s="24"/>
      <c r="JI241" s="24"/>
      <c r="JJ241" s="24"/>
      <c r="JK241" s="24"/>
      <c r="JL241" s="24"/>
      <c r="JM241" s="24"/>
      <c r="JN241" s="24"/>
      <c r="JO241" s="24"/>
      <c r="JP241" s="24"/>
      <c r="JQ241" s="24"/>
      <c r="JR241" s="24"/>
      <c r="JS241" s="24"/>
      <c r="JT241" s="24"/>
      <c r="JU241" s="24"/>
      <c r="JV241" s="24"/>
      <c r="JW241" s="24"/>
      <c r="JX241" s="24"/>
      <c r="JY241" s="24"/>
      <c r="JZ241" s="24"/>
      <c r="KA241" s="24"/>
      <c r="KB241" s="24"/>
      <c r="KC241" s="24"/>
      <c r="KD241" s="24"/>
      <c r="KE241" s="24"/>
      <c r="KF241" s="24"/>
      <c r="KG241" s="24"/>
      <c r="KH241" s="24"/>
      <c r="KI241" s="24"/>
      <c r="KJ241" s="24"/>
      <c r="KK241" s="24"/>
      <c r="KL241" s="24"/>
      <c r="KM241" s="24"/>
      <c r="KN241" s="24"/>
      <c r="KO241" s="24"/>
      <c r="KP241" s="24"/>
      <c r="KQ241" s="24"/>
      <c r="KR241" s="24"/>
      <c r="KS241" s="24"/>
      <c r="KT241" s="24"/>
      <c r="KU241" s="24"/>
      <c r="KV241" s="24"/>
      <c r="KW241" s="24"/>
      <c r="KX241" s="24"/>
      <c r="KY241" s="24"/>
      <c r="KZ241" s="24"/>
      <c r="LA241" s="24"/>
      <c r="LB241" s="24"/>
      <c r="LC241" s="24"/>
      <c r="LD241" s="24"/>
      <c r="LE241" s="24"/>
      <c r="LF241" s="24"/>
      <c r="LG241" s="24"/>
      <c r="LH241" s="24"/>
      <c r="LI241" s="24"/>
      <c r="LJ241" s="24"/>
      <c r="LK241" s="24"/>
      <c r="LL241" s="24"/>
      <c r="LM241" s="24"/>
      <c r="LN241" s="24"/>
      <c r="LO241" s="24"/>
      <c r="LP241" s="24"/>
      <c r="LQ241" s="24"/>
      <c r="LR241" s="24"/>
      <c r="LS241" s="24"/>
      <c r="LT241" s="24"/>
      <c r="LU241" s="24"/>
      <c r="LV241" s="24"/>
      <c r="LW241" s="24"/>
      <c r="LX241" s="24"/>
      <c r="LY241" s="24"/>
      <c r="LZ241" s="24"/>
      <c r="MA241" s="24"/>
      <c r="MB241" s="24"/>
      <c r="MC241" s="24"/>
      <c r="MD241" s="24"/>
      <c r="ME241" s="24"/>
      <c r="MF241" s="24"/>
      <c r="MG241" s="24"/>
      <c r="MH241" s="24"/>
      <c r="MI241" s="24"/>
      <c r="MJ241" s="24"/>
      <c r="MK241" s="24"/>
      <c r="ML241" s="24"/>
      <c r="MM241" s="24"/>
      <c r="MN241" s="24"/>
      <c r="MO241" s="24"/>
      <c r="MP241" s="24"/>
      <c r="MQ241" s="24"/>
      <c r="MR241" s="24"/>
      <c r="MS241" s="24"/>
      <c r="MT241" s="24"/>
      <c r="MU241" s="24"/>
      <c r="MV241" s="24"/>
      <c r="MW241" s="24"/>
      <c r="MX241" s="24"/>
      <c r="MY241" s="24"/>
      <c r="MZ241" s="24"/>
      <c r="NA241" s="24"/>
      <c r="NB241" s="24"/>
      <c r="NC241" s="24"/>
      <c r="ND241" s="24"/>
      <c r="NE241" s="24"/>
      <c r="NF241" s="24"/>
      <c r="NG241" s="24"/>
      <c r="NH241" s="24"/>
      <c r="NI241" s="24"/>
      <c r="NJ241" s="24"/>
      <c r="NK241" s="24"/>
      <c r="NL241" s="24"/>
      <c r="NM241" s="24"/>
      <c r="NN241" s="24"/>
      <c r="NO241" s="24"/>
      <c r="NP241" s="24"/>
      <c r="NQ241" s="24"/>
      <c r="NR241" s="24"/>
      <c r="NS241" s="24"/>
      <c r="NT241" s="24"/>
      <c r="NU241" s="24"/>
      <c r="NV241" s="24"/>
      <c r="NW241" s="24"/>
      <c r="NX241" s="24"/>
      <c r="NY241" s="24"/>
      <c r="NZ241" s="24"/>
      <c r="OA241" s="24"/>
      <c r="OB241" s="24"/>
      <c r="OC241" s="24"/>
      <c r="OD241" s="24"/>
      <c r="OE241" s="24"/>
      <c r="OF241" s="24"/>
      <c r="OG241" s="24"/>
      <c r="OH241" s="24"/>
      <c r="OI241" s="24"/>
      <c r="OJ241" s="24"/>
      <c r="OK241" s="24"/>
      <c r="OL241" s="24"/>
      <c r="OM241" s="24"/>
      <c r="ON241" s="24"/>
      <c r="OO241" s="24"/>
      <c r="OP241" s="24"/>
      <c r="OQ241" s="24"/>
      <c r="OR241" s="24"/>
      <c r="OS241" s="24"/>
      <c r="OT241" s="24"/>
      <c r="OU241" s="24"/>
      <c r="OV241" s="24"/>
      <c r="OW241" s="24"/>
      <c r="OX241" s="24"/>
      <c r="OY241" s="24"/>
      <c r="OZ241" s="24"/>
      <c r="PA241" s="24"/>
      <c r="PB241" s="24"/>
      <c r="PC241" s="24"/>
      <c r="PD241" s="24"/>
      <c r="PE241" s="24"/>
      <c r="PF241" s="24"/>
      <c r="PG241" s="24"/>
      <c r="PH241" s="24"/>
      <c r="PI241" s="24"/>
      <c r="PJ241" s="24"/>
      <c r="PK241" s="24"/>
      <c r="PL241" s="24"/>
      <c r="PM241" s="24"/>
      <c r="PN241" s="24"/>
      <c r="PO241" s="24"/>
      <c r="PP241" s="24"/>
      <c r="PQ241" s="24"/>
      <c r="PR241" s="24"/>
      <c r="PS241" s="24"/>
      <c r="PT241" s="24"/>
      <c r="PU241" s="24"/>
      <c r="PV241" s="24"/>
      <c r="PW241" s="24"/>
      <c r="PX241" s="24"/>
      <c r="PY241" s="24"/>
      <c r="PZ241" s="24"/>
      <c r="QA241" s="24"/>
      <c r="QB241" s="24"/>
      <c r="QC241" s="24"/>
      <c r="QD241" s="24"/>
      <c r="QE241" s="24"/>
      <c r="QF241" s="24"/>
      <c r="QG241" s="24"/>
      <c r="QH241" s="24"/>
      <c r="QI241" s="24"/>
      <c r="QJ241" s="24"/>
      <c r="QK241" s="24"/>
      <c r="QL241" s="24"/>
      <c r="QM241" s="24"/>
      <c r="QN241" s="24"/>
      <c r="QO241" s="24"/>
      <c r="QP241" s="24"/>
      <c r="QQ241" s="24"/>
      <c r="QR241" s="24"/>
      <c r="QS241" s="24"/>
      <c r="QT241" s="24"/>
      <c r="QU241" s="24"/>
      <c r="QV241" s="24"/>
      <c r="QW241" s="24"/>
      <c r="QX241" s="24"/>
      <c r="QY241" s="24"/>
      <c r="QZ241" s="24"/>
      <c r="RA241" s="24"/>
      <c r="RB241" s="24"/>
      <c r="RC241" s="24"/>
      <c r="RD241" s="24"/>
      <c r="RE241" s="24"/>
      <c r="RF241" s="24"/>
      <c r="RG241" s="24"/>
      <c r="RH241" s="24"/>
      <c r="RI241" s="24"/>
      <c r="RJ241" s="24"/>
      <c r="RK241" s="24"/>
      <c r="RL241" s="24"/>
      <c r="RM241" s="24"/>
      <c r="RN241" s="24"/>
      <c r="RO241" s="24"/>
      <c r="RP241" s="24"/>
      <c r="RQ241" s="24"/>
      <c r="RR241" s="24"/>
      <c r="RS241" s="24"/>
      <c r="RT241" s="24"/>
      <c r="RU241" s="24"/>
      <c r="RV241" s="24"/>
      <c r="RW241" s="24"/>
      <c r="RX241" s="24"/>
      <c r="RY241" s="24"/>
      <c r="RZ241" s="24"/>
      <c r="SA241" s="24"/>
      <c r="SB241" s="24"/>
      <c r="SC241" s="24"/>
      <c r="SD241" s="24"/>
      <c r="SE241" s="24"/>
      <c r="SF241" s="24"/>
      <c r="SG241" s="24"/>
      <c r="SH241" s="24"/>
      <c r="SI241" s="24"/>
      <c r="SJ241" s="24"/>
      <c r="SK241" s="24"/>
      <c r="SL241" s="24"/>
      <c r="SM241" s="24"/>
      <c r="SN241" s="24"/>
      <c r="SO241" s="24"/>
      <c r="SP241" s="24"/>
      <c r="SQ241" s="24"/>
      <c r="SR241" s="24"/>
      <c r="SS241" s="24"/>
      <c r="ST241" s="24"/>
      <c r="SU241" s="24"/>
      <c r="SV241" s="24"/>
      <c r="SW241" s="24"/>
      <c r="SX241" s="24"/>
      <c r="SY241" s="24"/>
      <c r="SZ241" s="24"/>
      <c r="TA241" s="24"/>
      <c r="TB241" s="24"/>
      <c r="TC241" s="24"/>
      <c r="TD241" s="24"/>
      <c r="TE241" s="24"/>
      <c r="TF241" s="24"/>
      <c r="TG241" s="24"/>
      <c r="TH241" s="24"/>
      <c r="TI241" s="24"/>
      <c r="TJ241" s="24"/>
      <c r="TK241" s="24"/>
      <c r="TL241" s="24"/>
      <c r="TM241" s="24"/>
      <c r="TN241" s="24"/>
      <c r="TO241" s="24"/>
      <c r="TP241" s="24"/>
      <c r="TQ241" s="24"/>
      <c r="TR241" s="24"/>
      <c r="TS241" s="24"/>
      <c r="TT241" s="24"/>
      <c r="TU241" s="24"/>
      <c r="TV241" s="24"/>
      <c r="TW241" s="24"/>
      <c r="TX241" s="24"/>
      <c r="TY241" s="24"/>
      <c r="TZ241" s="24"/>
      <c r="UA241" s="24"/>
      <c r="UB241" s="24"/>
      <c r="UC241" s="24"/>
      <c r="UD241" s="24"/>
      <c r="UE241" s="24"/>
      <c r="UF241" s="24"/>
      <c r="UG241" s="24"/>
      <c r="UH241" s="24"/>
      <c r="UI241" s="24"/>
      <c r="UJ241" s="24"/>
      <c r="UK241" s="24"/>
      <c r="UL241" s="24"/>
      <c r="UM241" s="24"/>
      <c r="UN241" s="24"/>
      <c r="UO241" s="24"/>
      <c r="UP241" s="24"/>
      <c r="UQ241" s="24"/>
      <c r="UR241" s="24"/>
      <c r="US241" s="24"/>
      <c r="UT241" s="24"/>
      <c r="UU241" s="24"/>
      <c r="UV241" s="24"/>
      <c r="UW241" s="24"/>
      <c r="UX241" s="24"/>
      <c r="UY241" s="24"/>
      <c r="UZ241" s="24"/>
      <c r="VA241" s="24"/>
      <c r="VB241" s="24"/>
      <c r="VC241" s="24"/>
      <c r="VD241" s="24"/>
      <c r="VE241" s="24"/>
      <c r="VF241" s="24"/>
      <c r="VG241" s="24"/>
      <c r="VH241" s="24"/>
      <c r="VI241" s="24"/>
      <c r="VJ241" s="24"/>
      <c r="VK241" s="24"/>
      <c r="VL241" s="24"/>
      <c r="VM241" s="24"/>
      <c r="VN241" s="24"/>
      <c r="VO241" s="24"/>
      <c r="VP241" s="24"/>
      <c r="VQ241" s="24"/>
      <c r="VR241" s="24"/>
      <c r="VS241" s="24"/>
      <c r="VT241" s="24"/>
      <c r="VU241" s="24"/>
      <c r="VV241" s="24"/>
      <c r="VW241" s="24"/>
      <c r="VX241" s="24"/>
      <c r="VY241" s="24"/>
      <c r="VZ241" s="24"/>
      <c r="WA241" s="24"/>
      <c r="WB241" s="24"/>
      <c r="WC241" s="24"/>
      <c r="WD241" s="24"/>
      <c r="WE241" s="24"/>
      <c r="WF241" s="24"/>
      <c r="WG241" s="24"/>
      <c r="WH241" s="24"/>
      <c r="WI241" s="24"/>
      <c r="WJ241" s="24"/>
      <c r="WK241" s="24"/>
      <c r="WL241" s="24"/>
      <c r="WM241" s="24"/>
      <c r="WN241" s="24"/>
      <c r="WO241" s="24"/>
      <c r="WP241" s="24"/>
      <c r="WQ241" s="24"/>
      <c r="WR241" s="24"/>
      <c r="WS241" s="24"/>
      <c r="WT241" s="24"/>
      <c r="WU241" s="24"/>
      <c r="WV241" s="24"/>
      <c r="WW241" s="24"/>
      <c r="WX241" s="24"/>
      <c r="WY241" s="24"/>
      <c r="WZ241" s="24"/>
      <c r="XA241" s="24"/>
      <c r="XB241" s="24"/>
      <c r="XC241" s="24"/>
      <c r="XD241" s="24"/>
      <c r="XE241" s="24"/>
      <c r="XF241" s="24"/>
      <c r="XG241" s="24"/>
      <c r="XH241" s="24"/>
      <c r="XI241" s="24"/>
      <c r="XJ241" s="24"/>
      <c r="XK241" s="24"/>
      <c r="XL241" s="24"/>
      <c r="XM241" s="24"/>
      <c r="XN241" s="24"/>
      <c r="XO241" s="24"/>
      <c r="XP241" s="24"/>
      <c r="XQ241" s="24"/>
      <c r="XR241" s="24"/>
      <c r="XS241" s="24"/>
      <c r="XT241" s="24"/>
      <c r="XU241" s="24"/>
      <c r="XV241" s="24"/>
      <c r="XW241" s="24"/>
      <c r="XX241" s="24"/>
      <c r="XY241" s="24"/>
      <c r="XZ241" s="24"/>
      <c r="YA241" s="24"/>
      <c r="YB241" s="24"/>
      <c r="YC241" s="24"/>
      <c r="YD241" s="24"/>
      <c r="YE241" s="24"/>
      <c r="YF241" s="24"/>
      <c r="YG241" s="24"/>
      <c r="YH241" s="24"/>
      <c r="YI241" s="24"/>
      <c r="YJ241" s="24"/>
      <c r="YK241" s="24"/>
      <c r="YL241" s="24"/>
      <c r="YM241" s="24"/>
      <c r="YN241" s="24"/>
      <c r="YO241" s="24"/>
      <c r="YP241" s="24"/>
      <c r="YQ241" s="24"/>
      <c r="YR241" s="24"/>
      <c r="YS241" s="24"/>
      <c r="YT241" s="24"/>
      <c r="YU241" s="24"/>
      <c r="YV241" s="24"/>
      <c r="YW241" s="24"/>
      <c r="YX241" s="24"/>
      <c r="YY241" s="24"/>
      <c r="YZ241" s="24"/>
      <c r="ZA241" s="24"/>
      <c r="ZB241" s="24"/>
      <c r="ZC241" s="24"/>
      <c r="ZD241" s="24"/>
      <c r="ZE241" s="24"/>
      <c r="ZF241" s="24"/>
      <c r="ZG241" s="24"/>
      <c r="ZH241" s="24"/>
      <c r="ZI241" s="24"/>
      <c r="ZJ241" s="24"/>
      <c r="ZK241" s="24"/>
      <c r="ZL241" s="24"/>
      <c r="ZM241" s="24"/>
      <c r="ZN241" s="24"/>
      <c r="ZO241" s="24"/>
      <c r="ZP241" s="24"/>
      <c r="ZQ241" s="24"/>
      <c r="ZR241" s="24"/>
      <c r="ZS241" s="24"/>
      <c r="ZT241" s="24"/>
      <c r="ZU241" s="24"/>
      <c r="ZV241" s="24"/>
      <c r="ZW241" s="24"/>
      <c r="ZX241" s="24"/>
      <c r="ZY241" s="24"/>
      <c r="ZZ241" s="24"/>
      <c r="AAA241" s="24"/>
      <c r="AAB241" s="24"/>
      <c r="AAC241" s="24"/>
      <c r="AAD241" s="24"/>
      <c r="AAE241" s="24"/>
      <c r="AAF241" s="24"/>
      <c r="AAG241" s="24"/>
      <c r="AAH241" s="24"/>
      <c r="AAI241" s="24"/>
      <c r="AAJ241" s="24"/>
      <c r="AAK241" s="24"/>
      <c r="AAL241" s="24"/>
      <c r="AAM241" s="24"/>
      <c r="AAN241" s="24"/>
      <c r="AAO241" s="24"/>
      <c r="AAP241" s="24"/>
      <c r="AAQ241" s="24"/>
      <c r="AAR241" s="24"/>
      <c r="AAS241" s="24"/>
      <c r="AAT241" s="24"/>
      <c r="AAU241" s="24"/>
      <c r="AAV241" s="24"/>
      <c r="AAW241" s="24"/>
      <c r="AAX241" s="24"/>
      <c r="AAY241" s="24"/>
      <c r="AAZ241" s="24"/>
      <c r="ABA241" s="24"/>
      <c r="ABB241" s="24"/>
      <c r="ABC241" s="24"/>
      <c r="ABD241" s="24"/>
      <c r="ABE241" s="24"/>
      <c r="ABF241" s="24"/>
      <c r="ABG241" s="24"/>
      <c r="ABH241" s="24"/>
      <c r="ABI241" s="24"/>
      <c r="ABJ241" s="24"/>
      <c r="ABK241" s="24"/>
      <c r="ABL241" s="24"/>
      <c r="ABM241" s="24"/>
      <c r="ABN241" s="24"/>
      <c r="ABO241" s="24"/>
      <c r="ABP241" s="24"/>
      <c r="ABQ241" s="24"/>
      <c r="ABR241" s="24"/>
      <c r="ABS241" s="24"/>
      <c r="ABT241" s="24"/>
      <c r="ABU241" s="24"/>
      <c r="ABV241" s="24"/>
      <c r="ABW241" s="24"/>
      <c r="ABX241" s="24"/>
      <c r="ABY241" s="24"/>
      <c r="ABZ241" s="24"/>
      <c r="ACA241" s="24"/>
      <c r="ACB241" s="24"/>
      <c r="ACC241" s="24"/>
      <c r="ACD241" s="24"/>
      <c r="ACE241" s="24"/>
      <c r="ACF241" s="24"/>
      <c r="ACG241" s="24"/>
      <c r="ACH241" s="24"/>
      <c r="ACI241" s="24"/>
      <c r="ACJ241" s="24"/>
      <c r="ACK241" s="24"/>
      <c r="ACL241" s="24"/>
      <c r="ACM241" s="24"/>
      <c r="ACN241" s="24"/>
      <c r="ACO241" s="24"/>
      <c r="ACP241" s="24"/>
      <c r="ACQ241" s="24"/>
      <c r="ACR241" s="24"/>
      <c r="ACS241" s="24"/>
      <c r="ACT241" s="24"/>
      <c r="ACU241" s="24"/>
      <c r="ACV241" s="24"/>
      <c r="ACW241" s="24"/>
      <c r="ACX241" s="24"/>
      <c r="ACY241" s="24"/>
      <c r="ACZ241" s="24"/>
      <c r="ADA241" s="24"/>
      <c r="ADB241" s="24"/>
      <c r="ADC241" s="24"/>
      <c r="ADD241" s="24"/>
      <c r="ADE241" s="24"/>
      <c r="ADF241" s="24"/>
      <c r="ADG241" s="24"/>
      <c r="ADH241" s="24"/>
      <c r="ADI241" s="24"/>
      <c r="ADJ241" s="24"/>
      <c r="ADK241" s="24"/>
      <c r="ADL241" s="24"/>
      <c r="ADM241" s="24"/>
      <c r="ADN241" s="24"/>
      <c r="ADO241" s="24"/>
      <c r="ADP241" s="24"/>
      <c r="ADQ241" s="24"/>
      <c r="ADR241" s="24"/>
      <c r="ADS241" s="24"/>
      <c r="ADT241" s="24"/>
      <c r="ADU241" s="24"/>
      <c r="ADV241" s="24"/>
      <c r="ADW241" s="24"/>
      <c r="ADX241" s="24"/>
      <c r="ADY241" s="24"/>
      <c r="ADZ241" s="24"/>
      <c r="AEA241" s="24"/>
      <c r="AEB241" s="24"/>
      <c r="AEC241" s="24"/>
      <c r="AED241" s="24"/>
      <c r="AEE241" s="24"/>
      <c r="AEF241" s="24"/>
      <c r="AEG241" s="24"/>
      <c r="AEH241" s="24"/>
      <c r="AEI241" s="24"/>
      <c r="AEJ241" s="24"/>
      <c r="AEK241" s="24"/>
      <c r="AEL241" s="24"/>
      <c r="AEM241" s="24"/>
      <c r="AEN241" s="24"/>
      <c r="AEO241" s="24"/>
      <c r="AEP241" s="24"/>
      <c r="AEQ241" s="24"/>
      <c r="AER241" s="24"/>
      <c r="AES241" s="24"/>
      <c r="AET241" s="24"/>
      <c r="AEU241" s="24"/>
      <c r="AEV241" s="24"/>
      <c r="AEW241" s="24"/>
      <c r="AEX241" s="24"/>
      <c r="AEY241" s="24"/>
      <c r="AEZ241" s="24"/>
      <c r="AFA241" s="24"/>
      <c r="AFB241" s="24"/>
      <c r="AFC241" s="24"/>
      <c r="AFD241" s="24"/>
      <c r="AFE241" s="24"/>
      <c r="AFF241" s="24"/>
      <c r="AFG241" s="24"/>
      <c r="AFH241" s="24"/>
      <c r="AFI241" s="24"/>
      <c r="AFJ241" s="24"/>
      <c r="AFK241" s="24"/>
      <c r="AFL241" s="24"/>
      <c r="AFM241" s="24"/>
      <c r="AFN241" s="24"/>
      <c r="AFO241" s="24"/>
      <c r="AFP241" s="24"/>
      <c r="AFQ241" s="24"/>
      <c r="AFR241" s="24"/>
      <c r="AFS241" s="24"/>
      <c r="AFT241" s="24"/>
      <c r="AFU241" s="24"/>
      <c r="AFV241" s="24"/>
      <c r="AFW241" s="24"/>
      <c r="AFX241" s="24"/>
      <c r="AFY241" s="24"/>
      <c r="AFZ241" s="24"/>
      <c r="AGA241" s="24"/>
      <c r="AGB241" s="24"/>
      <c r="AGC241" s="24"/>
      <c r="AGD241" s="24"/>
      <c r="AGE241" s="24"/>
      <c r="AGF241" s="24"/>
      <c r="AGG241" s="24"/>
      <c r="AGH241" s="24"/>
      <c r="AGI241" s="24"/>
      <c r="AGJ241" s="24"/>
      <c r="AGK241" s="24"/>
      <c r="AGL241" s="24"/>
      <c r="AGM241" s="24"/>
      <c r="AGN241" s="24"/>
      <c r="AGO241" s="24"/>
      <c r="AGP241" s="24"/>
      <c r="AGQ241" s="24"/>
      <c r="AGR241" s="24"/>
      <c r="AGS241" s="24"/>
      <c r="AGT241" s="24"/>
      <c r="AGU241" s="24"/>
      <c r="AGV241" s="24"/>
      <c r="AGW241" s="24"/>
      <c r="AGX241" s="24"/>
      <c r="AGY241" s="24"/>
      <c r="AGZ241" s="24"/>
      <c r="AHA241" s="24"/>
      <c r="AHB241" s="24"/>
      <c r="AHC241" s="24"/>
      <c r="AHD241" s="24"/>
      <c r="AHE241" s="24"/>
      <c r="AHF241" s="24"/>
      <c r="AHG241" s="24"/>
      <c r="AHH241" s="24"/>
      <c r="AHI241" s="24"/>
      <c r="AHJ241" s="24"/>
      <c r="AHK241" s="24"/>
      <c r="AHL241" s="24"/>
      <c r="AHM241" s="24"/>
      <c r="AHN241" s="24"/>
      <c r="AHO241" s="24"/>
      <c r="AHP241" s="24"/>
      <c r="AHQ241" s="24"/>
      <c r="AHR241" s="24"/>
      <c r="AHS241" s="24"/>
      <c r="AHT241" s="24"/>
      <c r="AHU241" s="24"/>
      <c r="AHV241" s="24"/>
      <c r="AHW241" s="24"/>
      <c r="AHX241" s="24"/>
      <c r="AHY241" s="24"/>
      <c r="AHZ241" s="24"/>
      <c r="AIA241" s="24"/>
      <c r="AIB241" s="24"/>
      <c r="AIC241" s="24"/>
      <c r="AID241" s="24"/>
      <c r="AIE241" s="24"/>
      <c r="AIF241" s="24"/>
      <c r="AIG241" s="24"/>
      <c r="AIH241" s="24"/>
      <c r="AII241" s="24"/>
      <c r="AIJ241" s="24"/>
      <c r="AIK241" s="24"/>
      <c r="AIL241" s="24"/>
      <c r="AIM241" s="24"/>
      <c r="AIN241" s="24"/>
      <c r="AIO241" s="24"/>
      <c r="AIP241" s="24"/>
      <c r="AIQ241" s="24"/>
      <c r="AIR241" s="24"/>
      <c r="AIS241" s="24"/>
      <c r="AIT241" s="24"/>
      <c r="AIU241" s="24"/>
      <c r="AIV241" s="24"/>
      <c r="AIW241" s="24"/>
      <c r="AIX241" s="24"/>
      <c r="AIY241" s="24"/>
      <c r="AIZ241" s="24"/>
      <c r="AJA241" s="24"/>
      <c r="AJB241" s="24"/>
      <c r="AJC241" s="24"/>
      <c r="AJD241" s="24"/>
      <c r="AJE241" s="24"/>
      <c r="AJF241" s="24"/>
      <c r="AJG241" s="24"/>
      <c r="AJH241" s="24"/>
      <c r="AJI241" s="24"/>
      <c r="AJJ241" s="24"/>
      <c r="AJK241" s="24"/>
      <c r="AJL241" s="24"/>
      <c r="AJM241" s="24"/>
      <c r="AJN241" s="24"/>
      <c r="AJO241" s="24"/>
      <c r="AJP241" s="24"/>
      <c r="AJQ241" s="24"/>
      <c r="AJR241" s="24"/>
      <c r="AJS241" s="24"/>
      <c r="AJT241" s="24"/>
      <c r="AJU241" s="24"/>
      <c r="AJV241" s="24"/>
      <c r="AJW241" s="24"/>
      <c r="AJX241" s="24"/>
      <c r="AJY241" s="24"/>
      <c r="AJZ241" s="24"/>
      <c r="AKA241" s="24"/>
      <c r="AKB241" s="24"/>
      <c r="AKC241" s="24"/>
      <c r="AKD241" s="24"/>
      <c r="AKE241" s="24"/>
      <c r="AKF241" s="24"/>
      <c r="AKG241" s="24"/>
      <c r="AKH241" s="24"/>
      <c r="AKI241" s="24"/>
      <c r="AKJ241" s="24"/>
      <c r="AKK241" s="24"/>
      <c r="AKL241" s="24"/>
      <c r="AKM241" s="24"/>
      <c r="AKN241" s="24"/>
      <c r="AKO241" s="24"/>
      <c r="AKP241" s="24"/>
      <c r="AKQ241" s="24"/>
      <c r="AKR241" s="24"/>
      <c r="AKS241" s="24"/>
      <c r="AKT241" s="24"/>
      <c r="AKU241" s="24"/>
      <c r="AKV241" s="24"/>
      <c r="AKW241" s="24"/>
      <c r="AKX241" s="24"/>
      <c r="AKY241" s="24"/>
      <c r="AKZ241" s="24"/>
      <c r="ALA241" s="24"/>
      <c r="ALB241" s="24"/>
      <c r="ALC241" s="24"/>
      <c r="ALD241" s="24"/>
      <c r="ALE241" s="24"/>
      <c r="ALF241" s="24"/>
      <c r="ALG241" s="24"/>
      <c r="ALH241" s="24"/>
      <c r="ALI241" s="24"/>
      <c r="ALJ241" s="24"/>
      <c r="ALK241" s="24"/>
      <c r="ALL241" s="24"/>
      <c r="ALM241" s="24"/>
      <c r="ALN241" s="24"/>
      <c r="ALO241" s="24"/>
      <c r="ALP241" s="24"/>
      <c r="ALQ241" s="24"/>
      <c r="ALR241" s="24"/>
      <c r="ALS241" s="24"/>
      <c r="ALT241" s="24"/>
      <c r="ALU241" s="24"/>
      <c r="ALV241" s="24"/>
      <c r="ALW241" s="24"/>
      <c r="ALX241" s="24"/>
      <c r="ALY241" s="24"/>
      <c r="ALZ241" s="24"/>
      <c r="AMA241" s="24"/>
      <c r="AMB241" s="24"/>
      <c r="AMC241" s="24"/>
      <c r="AMD241" s="24"/>
      <c r="AME241" s="24"/>
      <c r="AMF241" s="24"/>
      <c r="AMG241" s="24"/>
      <c r="AMH241" s="24"/>
      <c r="AMI241" s="24"/>
      <c r="AMJ241" s="24"/>
      <c r="AMK241" s="24"/>
      <c r="AML241" s="24"/>
      <c r="AMM241" s="24"/>
      <c r="AMN241" s="24"/>
      <c r="AMO241" s="24"/>
      <c r="AMP241" s="24"/>
      <c r="AMQ241" s="24"/>
      <c r="AMR241" s="24"/>
      <c r="AMS241" s="24"/>
      <c r="AMT241" s="24"/>
      <c r="AMU241" s="24"/>
      <c r="AMV241" s="24"/>
      <c r="AMW241" s="24"/>
      <c r="AMX241" s="24"/>
      <c r="AMY241" s="24"/>
      <c r="AMZ241" s="24"/>
      <c r="ANA241" s="24"/>
      <c r="ANB241" s="24"/>
      <c r="ANC241" s="24"/>
      <c r="AND241" s="24"/>
      <c r="ANE241" s="24"/>
      <c r="ANF241" s="24"/>
      <c r="ANG241" s="24"/>
      <c r="ANH241" s="24"/>
      <c r="ANI241" s="24"/>
      <c r="ANJ241" s="24"/>
      <c r="ANK241" s="24"/>
      <c r="ANL241" s="24"/>
      <c r="ANM241" s="24"/>
      <c r="ANN241" s="24"/>
      <c r="ANO241" s="24"/>
      <c r="ANP241" s="24"/>
      <c r="ANQ241" s="24"/>
      <c r="ANR241" s="24"/>
      <c r="ANS241" s="24"/>
      <c r="ANT241" s="24"/>
      <c r="ANU241" s="24"/>
      <c r="ANV241" s="24"/>
      <c r="ANW241" s="24"/>
      <c r="ANX241" s="24"/>
      <c r="ANY241" s="24"/>
      <c r="ANZ241" s="24"/>
      <c r="AOA241" s="24"/>
      <c r="AOB241" s="24"/>
      <c r="AOC241" s="24"/>
      <c r="AOD241" s="24"/>
      <c r="AOE241" s="24"/>
      <c r="AOF241" s="24"/>
      <c r="AOG241" s="24"/>
      <c r="AOH241" s="24"/>
      <c r="AOI241" s="24"/>
      <c r="AOJ241" s="24"/>
      <c r="AOK241" s="24"/>
      <c r="AOL241" s="24"/>
      <c r="AOM241" s="24"/>
      <c r="AON241" s="24"/>
      <c r="AOO241" s="24"/>
      <c r="AOP241" s="24"/>
      <c r="AOQ241" s="24"/>
      <c r="AOR241" s="24"/>
      <c r="AOS241" s="24"/>
      <c r="AOT241" s="24"/>
      <c r="AOU241" s="24"/>
      <c r="AOV241" s="24"/>
      <c r="AOW241" s="24"/>
      <c r="AOX241" s="24"/>
      <c r="AOY241" s="24"/>
      <c r="AOZ241" s="24"/>
      <c r="APA241" s="24"/>
      <c r="APB241" s="24"/>
      <c r="APC241" s="24"/>
      <c r="APD241" s="24"/>
      <c r="APE241" s="24"/>
      <c r="APF241" s="24"/>
      <c r="APG241" s="24"/>
      <c r="APH241" s="24"/>
      <c r="API241" s="24"/>
      <c r="APJ241" s="24"/>
      <c r="APK241" s="24"/>
      <c r="APL241" s="24"/>
      <c r="APM241" s="24"/>
      <c r="APN241" s="24"/>
      <c r="APO241" s="24"/>
      <c r="APP241" s="24"/>
      <c r="APQ241" s="24"/>
      <c r="APR241" s="24"/>
      <c r="APS241" s="24"/>
      <c r="APT241" s="24"/>
      <c r="APU241" s="24"/>
      <c r="APV241" s="24"/>
      <c r="APW241" s="24"/>
      <c r="APX241" s="24"/>
      <c r="APY241" s="24"/>
      <c r="APZ241" s="24"/>
      <c r="AQA241" s="24"/>
      <c r="AQB241" s="24"/>
      <c r="AQC241" s="24"/>
      <c r="AQD241" s="24"/>
      <c r="AQE241" s="24"/>
      <c r="AQF241" s="24"/>
      <c r="AQG241" s="24"/>
      <c r="AQH241" s="24"/>
      <c r="AQI241" s="24"/>
      <c r="AQJ241" s="24"/>
      <c r="AQK241" s="24"/>
      <c r="AQL241" s="24"/>
      <c r="AQM241" s="24"/>
      <c r="AQN241" s="24"/>
      <c r="AQO241" s="24"/>
      <c r="AQP241" s="24"/>
      <c r="AQQ241" s="24"/>
      <c r="AQR241" s="24"/>
      <c r="AQS241" s="24"/>
      <c r="AQT241" s="24"/>
      <c r="AQU241" s="24"/>
      <c r="AQV241" s="24"/>
      <c r="AQW241" s="24"/>
      <c r="AQX241" s="24"/>
      <c r="AQY241" s="24"/>
      <c r="AQZ241" s="24"/>
      <c r="ARA241" s="24"/>
      <c r="ARB241" s="24"/>
      <c r="ARC241" s="24"/>
      <c r="ARD241" s="24"/>
      <c r="ARE241" s="24"/>
      <c r="ARF241" s="24"/>
      <c r="ARG241" s="24"/>
      <c r="ARH241" s="24"/>
      <c r="ARI241" s="24"/>
      <c r="ARJ241" s="24"/>
      <c r="ARK241" s="24"/>
      <c r="ARL241" s="24"/>
      <c r="ARM241" s="24"/>
      <c r="ARN241" s="24"/>
      <c r="ARO241" s="24"/>
      <c r="ARP241" s="24"/>
      <c r="ARQ241" s="24"/>
      <c r="ARR241" s="24"/>
      <c r="ARS241" s="24"/>
      <c r="ART241" s="24"/>
      <c r="ARU241" s="24"/>
      <c r="ARV241" s="24"/>
      <c r="ARW241" s="24"/>
      <c r="ARX241" s="24"/>
      <c r="ARY241" s="24"/>
      <c r="ARZ241" s="24"/>
      <c r="ASA241" s="24"/>
      <c r="ASB241" s="24"/>
      <c r="ASC241" s="24"/>
      <c r="ASD241" s="24"/>
      <c r="ASE241" s="24"/>
      <c r="ASF241" s="24"/>
      <c r="ASG241" s="24"/>
      <c r="ASH241" s="24"/>
      <c r="ASI241" s="24"/>
      <c r="ASJ241" s="24"/>
      <c r="ASK241" s="24"/>
      <c r="ASL241" s="24"/>
      <c r="ASM241" s="24"/>
      <c r="ASN241" s="24"/>
      <c r="ASO241" s="24"/>
      <c r="ASP241" s="24"/>
      <c r="ASQ241" s="24"/>
      <c r="ASR241" s="24"/>
      <c r="ASS241" s="24"/>
      <c r="AST241" s="24"/>
      <c r="ASU241" s="24"/>
      <c r="ASV241" s="24"/>
      <c r="ASW241" s="24"/>
      <c r="ASX241" s="24"/>
      <c r="ASY241" s="24"/>
      <c r="ASZ241" s="24"/>
      <c r="ATA241" s="24"/>
      <c r="ATB241" s="24"/>
      <c r="ATC241" s="24"/>
      <c r="ATD241" s="24"/>
      <c r="ATE241" s="24"/>
      <c r="ATF241" s="24"/>
      <c r="ATG241" s="24"/>
      <c r="ATH241" s="24"/>
      <c r="ATI241" s="24"/>
      <c r="ATJ241" s="24"/>
      <c r="ATK241" s="24"/>
      <c r="ATL241" s="24"/>
      <c r="ATM241" s="24"/>
      <c r="ATN241" s="24"/>
      <c r="ATO241" s="24"/>
      <c r="ATP241" s="24"/>
      <c r="ATQ241" s="24"/>
      <c r="ATR241" s="24"/>
      <c r="ATS241" s="24"/>
      <c r="ATT241" s="24"/>
      <c r="ATU241" s="24"/>
      <c r="ATV241" s="24"/>
      <c r="ATW241" s="24"/>
      <c r="ATX241" s="24"/>
      <c r="ATY241" s="24"/>
      <c r="ATZ241" s="24"/>
      <c r="AUA241" s="24"/>
      <c r="AUB241" s="24"/>
      <c r="AUC241" s="24"/>
      <c r="AUD241" s="24"/>
      <c r="AUE241" s="24"/>
      <c r="AUF241" s="24"/>
      <c r="AUG241" s="24"/>
      <c r="AUH241" s="24"/>
      <c r="AUI241" s="24"/>
      <c r="AUJ241" s="24"/>
      <c r="AUK241" s="24"/>
      <c r="AUL241" s="24"/>
      <c r="AUM241" s="24"/>
      <c r="AUN241" s="24"/>
      <c r="AUO241" s="24"/>
      <c r="AUP241" s="24"/>
      <c r="AUQ241" s="24"/>
      <c r="AUR241" s="24"/>
      <c r="AUS241" s="24"/>
      <c r="AUT241" s="24"/>
      <c r="AUU241" s="24"/>
      <c r="AUV241" s="24"/>
      <c r="AUW241" s="24"/>
      <c r="AUX241" s="24"/>
      <c r="AUY241" s="24"/>
      <c r="AUZ241" s="24"/>
      <c r="AVA241" s="24"/>
      <c r="AVB241" s="24"/>
      <c r="AVC241" s="24"/>
      <c r="AVD241" s="24"/>
      <c r="AVE241" s="24"/>
      <c r="AVF241" s="24"/>
      <c r="AVG241" s="24"/>
      <c r="AVH241" s="24"/>
      <c r="AVI241" s="24"/>
      <c r="AVJ241" s="24"/>
      <c r="AVK241" s="24"/>
      <c r="AVL241" s="24"/>
      <c r="AVM241" s="24"/>
      <c r="AVN241" s="24"/>
      <c r="AVO241" s="24"/>
      <c r="AVP241" s="24"/>
      <c r="AVQ241" s="24"/>
      <c r="AVR241" s="24"/>
      <c r="AVS241" s="24"/>
      <c r="AVT241" s="24"/>
      <c r="AVU241" s="24"/>
      <c r="AVV241" s="24"/>
      <c r="AVW241" s="24"/>
      <c r="AVX241" s="24"/>
      <c r="AVY241" s="24"/>
      <c r="AVZ241" s="24"/>
      <c r="AWA241" s="24"/>
      <c r="AWB241" s="24"/>
      <c r="AWC241" s="24"/>
      <c r="AWD241" s="24"/>
      <c r="AWE241" s="24"/>
      <c r="AWF241" s="24"/>
      <c r="AWG241" s="24"/>
      <c r="AWH241" s="24"/>
      <c r="AWI241" s="24"/>
      <c r="AWJ241" s="24"/>
      <c r="AWK241" s="24"/>
      <c r="AWL241" s="24"/>
      <c r="AWM241" s="24"/>
      <c r="AWN241" s="24"/>
      <c r="AWO241" s="24"/>
      <c r="AWP241" s="24"/>
      <c r="AWQ241" s="24"/>
      <c r="AWR241" s="24"/>
      <c r="AWS241" s="24"/>
      <c r="AWT241" s="24"/>
      <c r="AWU241" s="24"/>
      <c r="AWV241" s="24"/>
      <c r="AWW241" s="24"/>
      <c r="AWX241" s="24"/>
      <c r="AWY241" s="24"/>
      <c r="AWZ241" s="24"/>
      <c r="AXA241" s="24"/>
      <c r="AXB241" s="24"/>
      <c r="AXC241" s="24"/>
      <c r="AXD241" s="24"/>
      <c r="AXE241" s="24"/>
      <c r="AXF241" s="24"/>
      <c r="AXG241" s="24"/>
      <c r="AXH241" s="24"/>
      <c r="AXI241" s="24"/>
      <c r="AXJ241" s="24"/>
      <c r="AXK241" s="24"/>
      <c r="AXL241" s="24"/>
      <c r="AXM241" s="24"/>
      <c r="AXN241" s="24"/>
      <c r="AXO241" s="24"/>
      <c r="AXP241" s="24"/>
      <c r="AXQ241" s="24"/>
      <c r="AXR241" s="24"/>
      <c r="AXS241" s="24"/>
      <c r="AXT241" s="24"/>
      <c r="AXU241" s="24"/>
      <c r="AXV241" s="24"/>
      <c r="AXW241" s="24"/>
      <c r="AXX241" s="24"/>
      <c r="AXY241" s="24"/>
      <c r="AXZ241" s="24"/>
      <c r="AYA241" s="24"/>
      <c r="AYB241" s="24"/>
      <c r="AYC241" s="24"/>
      <c r="AYD241" s="24"/>
      <c r="AYE241" s="24"/>
      <c r="AYF241" s="24"/>
      <c r="AYG241" s="24"/>
      <c r="AYH241" s="24"/>
      <c r="AYI241" s="24"/>
      <c r="AYJ241" s="24"/>
      <c r="AYK241" s="24"/>
      <c r="AYL241" s="24"/>
      <c r="AYM241" s="24"/>
      <c r="AYN241" s="24"/>
      <c r="AYO241" s="24"/>
      <c r="AYP241" s="24"/>
      <c r="AYQ241" s="24"/>
      <c r="AYR241" s="24"/>
      <c r="AYS241" s="24"/>
      <c r="AYT241" s="24"/>
      <c r="AYU241" s="24"/>
      <c r="AYV241" s="24"/>
      <c r="AYW241" s="24"/>
      <c r="AYX241" s="24"/>
      <c r="AYY241" s="24"/>
      <c r="AYZ241" s="24"/>
      <c r="AZA241" s="24"/>
      <c r="AZB241" s="24"/>
      <c r="AZC241" s="24"/>
      <c r="AZD241" s="24"/>
      <c r="AZE241" s="24"/>
      <c r="AZF241" s="24"/>
      <c r="AZG241" s="24"/>
      <c r="AZH241" s="24"/>
      <c r="AZI241" s="24"/>
      <c r="AZJ241" s="24"/>
      <c r="AZK241" s="24"/>
      <c r="AZL241" s="24"/>
      <c r="AZM241" s="24"/>
      <c r="AZN241" s="24"/>
      <c r="AZO241" s="24"/>
      <c r="AZP241" s="24"/>
      <c r="AZQ241" s="24"/>
      <c r="AZR241" s="24"/>
      <c r="AZS241" s="24"/>
      <c r="AZT241" s="24"/>
      <c r="AZU241" s="24"/>
      <c r="AZV241" s="24"/>
      <c r="AZW241" s="24"/>
      <c r="AZX241" s="24"/>
      <c r="AZY241" s="24"/>
      <c r="AZZ241" s="24"/>
      <c r="BAA241" s="24"/>
      <c r="BAB241" s="24"/>
      <c r="BAC241" s="24"/>
      <c r="BAD241" s="24"/>
      <c r="BAE241" s="24"/>
      <c r="BAF241" s="24"/>
      <c r="BAG241" s="24"/>
      <c r="BAH241" s="24"/>
      <c r="BAI241" s="24"/>
      <c r="BAJ241" s="24"/>
      <c r="BAK241" s="24"/>
      <c r="BAL241" s="24"/>
      <c r="BAM241" s="24"/>
      <c r="BAN241" s="24"/>
      <c r="BAO241" s="24"/>
      <c r="BAP241" s="24"/>
      <c r="BAQ241" s="24"/>
      <c r="BAR241" s="24"/>
      <c r="BAS241" s="24"/>
      <c r="BAT241" s="24"/>
      <c r="BAU241" s="24"/>
      <c r="BAV241" s="24"/>
      <c r="BAW241" s="24"/>
      <c r="BAX241" s="24"/>
      <c r="BAY241" s="24"/>
      <c r="BAZ241" s="24"/>
      <c r="BBA241" s="24"/>
      <c r="BBB241" s="24"/>
      <c r="BBC241" s="24"/>
      <c r="BBD241" s="24"/>
      <c r="BBE241" s="24"/>
      <c r="BBF241" s="24"/>
      <c r="BBG241" s="24"/>
      <c r="BBH241" s="24"/>
      <c r="BBI241" s="24"/>
      <c r="BBJ241" s="24"/>
      <c r="BBK241" s="24"/>
      <c r="BBL241" s="24"/>
      <c r="BBM241" s="24"/>
      <c r="BBN241" s="24"/>
      <c r="BBO241" s="24"/>
      <c r="BBP241" s="24"/>
      <c r="BBQ241" s="24"/>
      <c r="BBR241" s="24"/>
      <c r="BBS241" s="24"/>
      <c r="BBT241" s="24"/>
      <c r="BBU241" s="24"/>
      <c r="BBV241" s="24"/>
      <c r="BBW241" s="24"/>
      <c r="BBX241" s="24"/>
      <c r="BBY241" s="24"/>
      <c r="BBZ241" s="24"/>
      <c r="BCA241" s="24"/>
      <c r="BCB241" s="24"/>
      <c r="BCC241" s="24"/>
      <c r="BCD241" s="24"/>
      <c r="BCE241" s="24"/>
      <c r="BCF241" s="24"/>
      <c r="BCG241" s="24"/>
      <c r="BCH241" s="24"/>
      <c r="BCI241" s="24"/>
      <c r="BCJ241" s="24"/>
      <c r="BCK241" s="24"/>
      <c r="BCL241" s="24"/>
      <c r="BCM241" s="24"/>
      <c r="BCN241" s="24"/>
      <c r="BCO241" s="24"/>
      <c r="BCP241" s="24"/>
      <c r="BCQ241" s="24"/>
      <c r="BCR241" s="24"/>
      <c r="BCS241" s="24"/>
      <c r="BCT241" s="24"/>
      <c r="BCU241" s="24"/>
      <c r="BCV241" s="24"/>
      <c r="BCW241" s="24"/>
      <c r="BCX241" s="24"/>
      <c r="BCY241" s="24"/>
      <c r="BCZ241" s="24"/>
      <c r="BDA241" s="24"/>
      <c r="BDB241" s="24"/>
      <c r="BDC241" s="24"/>
      <c r="BDD241" s="24"/>
      <c r="BDE241" s="24"/>
      <c r="BDF241" s="24"/>
      <c r="BDG241" s="24"/>
      <c r="BDH241" s="24"/>
      <c r="BDI241" s="24"/>
      <c r="BDJ241" s="24"/>
      <c r="BDK241" s="24"/>
      <c r="BDL241" s="24"/>
      <c r="BDM241" s="24"/>
      <c r="BDN241" s="24"/>
      <c r="BDO241" s="24"/>
      <c r="BDP241" s="24"/>
      <c r="BDQ241" s="24"/>
      <c r="BDR241" s="24"/>
      <c r="BDS241" s="24"/>
      <c r="BDT241" s="24"/>
      <c r="BDU241" s="24"/>
      <c r="BDV241" s="24"/>
      <c r="BDW241" s="24"/>
      <c r="BDX241" s="24"/>
      <c r="BDY241" s="24"/>
      <c r="BDZ241" s="24"/>
      <c r="BEA241" s="24"/>
      <c r="BEB241" s="24"/>
      <c r="BEC241" s="24"/>
      <c r="BED241" s="24"/>
      <c r="BEE241" s="24"/>
      <c r="BEF241" s="24"/>
      <c r="BEG241" s="24"/>
      <c r="BEH241" s="24"/>
      <c r="BEI241" s="24"/>
      <c r="BEJ241" s="24"/>
      <c r="BEK241" s="24"/>
      <c r="BEL241" s="24"/>
      <c r="BEM241" s="24"/>
      <c r="BEN241" s="24"/>
      <c r="BEO241" s="24"/>
      <c r="BEP241" s="24"/>
      <c r="BEQ241" s="24"/>
      <c r="BER241" s="24"/>
      <c r="BES241" s="24"/>
      <c r="BET241" s="24"/>
      <c r="BEU241" s="24"/>
      <c r="BEV241" s="24"/>
      <c r="BEW241" s="24"/>
      <c r="BEX241" s="24"/>
      <c r="BEY241" s="24"/>
      <c r="BEZ241" s="24"/>
      <c r="BFA241" s="24"/>
      <c r="BFB241" s="24"/>
      <c r="BFC241" s="24"/>
      <c r="BFD241" s="24"/>
      <c r="BFE241" s="24"/>
      <c r="BFF241" s="24"/>
      <c r="BFG241" s="24"/>
      <c r="BFH241" s="24"/>
      <c r="BFI241" s="24"/>
      <c r="BFJ241" s="24"/>
      <c r="BFK241" s="24"/>
      <c r="BFL241" s="24"/>
      <c r="BFM241" s="24"/>
      <c r="BFN241" s="24"/>
      <c r="BFO241" s="24"/>
      <c r="BFP241" s="24"/>
      <c r="BFQ241" s="24"/>
      <c r="BFR241" s="24"/>
      <c r="BFS241" s="24"/>
      <c r="BFT241" s="24"/>
      <c r="BFU241" s="24"/>
      <c r="BFV241" s="24"/>
      <c r="BFW241" s="24"/>
      <c r="BFX241" s="24"/>
      <c r="BFY241" s="24"/>
      <c r="BFZ241" s="24"/>
      <c r="BGA241" s="24"/>
      <c r="BGB241" s="24"/>
      <c r="BGC241" s="24"/>
      <c r="BGD241" s="24"/>
      <c r="BGE241" s="24"/>
      <c r="BGF241" s="24"/>
      <c r="BGG241" s="24"/>
      <c r="BGH241" s="24"/>
      <c r="BGI241" s="24"/>
      <c r="BGJ241" s="24"/>
      <c r="BGK241" s="24"/>
      <c r="BGL241" s="24"/>
      <c r="BGM241" s="24"/>
      <c r="BGN241" s="24"/>
      <c r="BGO241" s="24"/>
      <c r="BGP241" s="24"/>
      <c r="BGQ241" s="24"/>
      <c r="BGR241" s="24"/>
      <c r="BGS241" s="24"/>
      <c r="BGT241" s="24"/>
      <c r="BGU241" s="24"/>
      <c r="BGV241" s="24"/>
      <c r="BGW241" s="24"/>
      <c r="BGX241" s="24"/>
      <c r="BGY241" s="24"/>
      <c r="BGZ241" s="24"/>
      <c r="BHA241" s="24"/>
      <c r="BHB241" s="24"/>
      <c r="BHC241" s="24"/>
      <c r="BHD241" s="24"/>
      <c r="BHE241" s="24"/>
      <c r="BHF241" s="24"/>
      <c r="BHG241" s="24"/>
      <c r="BHH241" s="24"/>
      <c r="BHI241" s="24"/>
      <c r="BHJ241" s="24"/>
      <c r="BHK241" s="24"/>
      <c r="BHL241" s="24"/>
      <c r="BHM241" s="24"/>
      <c r="BHN241" s="24"/>
      <c r="BHO241" s="24"/>
      <c r="BHP241" s="24"/>
      <c r="BHQ241" s="24"/>
      <c r="BHR241" s="24"/>
      <c r="BHS241" s="24"/>
      <c r="BHT241" s="24"/>
      <c r="BHU241" s="24"/>
      <c r="BHV241" s="24"/>
      <c r="BHW241" s="24"/>
      <c r="BHX241" s="24"/>
      <c r="BHY241" s="24"/>
      <c r="BHZ241" s="24"/>
      <c r="BIA241" s="24"/>
      <c r="BIB241" s="24"/>
      <c r="BIC241" s="24"/>
    </row>
    <row r="242" spans="1:1589" s="11" customFormat="1" ht="30" customHeight="1">
      <c r="A242" s="70" t="s">
        <v>44</v>
      </c>
      <c r="B242" s="50"/>
      <c r="C242" s="316" t="s">
        <v>183</v>
      </c>
      <c r="D242" s="313" t="s">
        <v>10</v>
      </c>
      <c r="E242" s="87">
        <v>41640</v>
      </c>
      <c r="F242" s="87">
        <v>42004</v>
      </c>
      <c r="G242" s="93" t="s">
        <v>6</v>
      </c>
      <c r="H242" s="104"/>
      <c r="I242" s="104"/>
      <c r="J242" s="104">
        <v>507000</v>
      </c>
      <c r="K242" s="104"/>
      <c r="L242" s="104"/>
      <c r="M242" s="104"/>
      <c r="N242" s="104">
        <v>507000</v>
      </c>
      <c r="O242" s="104"/>
      <c r="P242" s="104"/>
      <c r="Q242" s="104"/>
      <c r="R242" s="104">
        <f>N242</f>
        <v>507000</v>
      </c>
      <c r="S242" s="104"/>
      <c r="T242" s="9"/>
      <c r="U242" s="82">
        <f>J242-N242</f>
        <v>0</v>
      </c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  <c r="FJ242" s="24"/>
      <c r="FK242" s="24"/>
      <c r="FL242" s="24"/>
      <c r="FM242" s="24"/>
      <c r="FN242" s="24"/>
      <c r="FO242" s="24"/>
      <c r="FP242" s="24"/>
      <c r="FQ242" s="24"/>
      <c r="FR242" s="24"/>
      <c r="FS242" s="24"/>
      <c r="FT242" s="24"/>
      <c r="FU242" s="24"/>
      <c r="FV242" s="24"/>
      <c r="FW242" s="24"/>
      <c r="FX242" s="24"/>
      <c r="FY242" s="24"/>
      <c r="FZ242" s="24"/>
      <c r="GA242" s="24"/>
      <c r="GB242" s="24"/>
      <c r="GC242" s="24"/>
      <c r="GD242" s="24"/>
      <c r="GE242" s="24"/>
      <c r="GF242" s="24"/>
      <c r="GG242" s="24"/>
      <c r="GH242" s="24"/>
      <c r="GI242" s="24"/>
      <c r="GJ242" s="24"/>
      <c r="GK242" s="24"/>
      <c r="GL242" s="24"/>
      <c r="GM242" s="24"/>
      <c r="GN242" s="24"/>
      <c r="GO242" s="24"/>
      <c r="GP242" s="24"/>
      <c r="GQ242" s="24"/>
      <c r="GR242" s="24"/>
      <c r="GS242" s="24"/>
      <c r="GT242" s="24"/>
      <c r="GU242" s="24"/>
      <c r="GV242" s="24"/>
      <c r="GW242" s="24"/>
      <c r="GX242" s="24"/>
      <c r="GY242" s="24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  <c r="IS242" s="7"/>
      <c r="IT242" s="7"/>
      <c r="IU242" s="7"/>
      <c r="IV242" s="7"/>
      <c r="IW242" s="7"/>
      <c r="IX242" s="7"/>
      <c r="IY242" s="7"/>
      <c r="IZ242" s="7"/>
      <c r="JA242" s="7"/>
      <c r="JB242" s="7"/>
      <c r="JC242" s="7"/>
      <c r="JD242" s="7"/>
      <c r="JE242" s="7"/>
      <c r="JF242" s="7"/>
      <c r="JG242" s="7"/>
      <c r="JH242" s="7"/>
      <c r="JI242" s="7"/>
      <c r="JJ242" s="7"/>
      <c r="JK242" s="7"/>
      <c r="JL242" s="7"/>
      <c r="JM242" s="7"/>
      <c r="JN242" s="7"/>
      <c r="JO242" s="7"/>
      <c r="JP242" s="7"/>
      <c r="JQ242" s="7"/>
      <c r="JR242" s="7"/>
      <c r="JS242" s="7"/>
      <c r="JT242" s="7"/>
      <c r="JU242" s="7"/>
      <c r="JV242" s="7"/>
      <c r="JW242" s="7"/>
      <c r="JX242" s="7"/>
      <c r="JY242" s="7"/>
      <c r="JZ242" s="7"/>
      <c r="KA242" s="7"/>
      <c r="KB242" s="7"/>
      <c r="KC242" s="7"/>
      <c r="KD242" s="7"/>
      <c r="KE242" s="7"/>
      <c r="KF242" s="7"/>
      <c r="KG242" s="7"/>
      <c r="KH242" s="7"/>
      <c r="KI242" s="7"/>
      <c r="KJ242" s="7"/>
      <c r="KK242" s="7"/>
      <c r="KL242" s="7"/>
      <c r="KM242" s="7"/>
      <c r="KN242" s="7"/>
      <c r="KO242" s="7"/>
      <c r="KP242" s="7"/>
      <c r="KQ242" s="7"/>
      <c r="KR242" s="7"/>
      <c r="KS242" s="7"/>
      <c r="KT242" s="7"/>
      <c r="KU242" s="7"/>
      <c r="KV242" s="7"/>
      <c r="KW242" s="7"/>
      <c r="KX242" s="7"/>
      <c r="KY242" s="7"/>
      <c r="KZ242" s="7"/>
      <c r="LA242" s="7"/>
      <c r="LB242" s="7"/>
      <c r="LC242" s="7"/>
      <c r="LD242" s="7"/>
      <c r="LE242" s="7"/>
      <c r="LF242" s="7"/>
      <c r="LG242" s="7"/>
      <c r="LH242" s="7"/>
      <c r="LI242" s="7"/>
      <c r="LJ242" s="7"/>
      <c r="LK242" s="7"/>
      <c r="LL242" s="7"/>
      <c r="LM242" s="7"/>
      <c r="LN242" s="7"/>
      <c r="LO242" s="7"/>
      <c r="LP242" s="7"/>
      <c r="LQ242" s="7"/>
      <c r="LR242" s="7"/>
      <c r="LS242" s="7"/>
      <c r="LT242" s="7"/>
      <c r="LU242" s="7"/>
      <c r="LV242" s="7"/>
      <c r="LW242" s="7"/>
      <c r="LX242" s="7"/>
      <c r="LY242" s="7"/>
      <c r="LZ242" s="7"/>
      <c r="MA242" s="7"/>
      <c r="MB242" s="7"/>
      <c r="MC242" s="7"/>
      <c r="MD242" s="7"/>
      <c r="ME242" s="7"/>
      <c r="MF242" s="7"/>
      <c r="MG242" s="7"/>
      <c r="MH242" s="7"/>
      <c r="MI242" s="7"/>
      <c r="MJ242" s="7"/>
      <c r="MK242" s="7"/>
      <c r="ML242" s="7"/>
      <c r="MM242" s="7"/>
      <c r="MN242" s="7"/>
      <c r="MO242" s="7"/>
      <c r="MP242" s="7"/>
      <c r="MQ242" s="7"/>
      <c r="MR242" s="7"/>
      <c r="MS242" s="7"/>
      <c r="MT242" s="7"/>
      <c r="MU242" s="7"/>
      <c r="MV242" s="7"/>
      <c r="MW242" s="7"/>
      <c r="MX242" s="7"/>
      <c r="MY242" s="7"/>
      <c r="MZ242" s="7"/>
      <c r="NA242" s="7"/>
      <c r="NB242" s="7"/>
      <c r="NC242" s="7"/>
      <c r="ND242" s="7"/>
      <c r="NE242" s="7"/>
      <c r="NF242" s="7"/>
      <c r="NG242" s="7"/>
      <c r="NH242" s="7"/>
      <c r="NI242" s="7"/>
      <c r="NJ242" s="7"/>
      <c r="NK242" s="7"/>
      <c r="NL242" s="7"/>
      <c r="NM242" s="7"/>
      <c r="NN242" s="7"/>
      <c r="NO242" s="7"/>
      <c r="NP242" s="7"/>
      <c r="NQ242" s="7"/>
      <c r="NR242" s="7"/>
      <c r="NS242" s="7"/>
      <c r="NT242" s="7"/>
      <c r="NU242" s="7"/>
      <c r="NV242" s="7"/>
      <c r="NW242" s="7"/>
      <c r="NX242" s="7"/>
      <c r="NY242" s="7"/>
      <c r="NZ242" s="7"/>
      <c r="OA242" s="7"/>
      <c r="OB242" s="7"/>
      <c r="OC242" s="7"/>
      <c r="OD242" s="7"/>
      <c r="OE242" s="7"/>
      <c r="OF242" s="7"/>
      <c r="OG242" s="7"/>
      <c r="OH242" s="7"/>
      <c r="OI242" s="7"/>
      <c r="OJ242" s="7"/>
      <c r="OK242" s="7"/>
      <c r="OL242" s="7"/>
      <c r="OM242" s="7"/>
      <c r="ON242" s="7"/>
      <c r="OO242" s="7"/>
      <c r="OP242" s="7"/>
      <c r="OQ242" s="7"/>
      <c r="OR242" s="7"/>
      <c r="OS242" s="7"/>
      <c r="OT242" s="7"/>
      <c r="OU242" s="7"/>
      <c r="OV242" s="7"/>
      <c r="OW242" s="7"/>
      <c r="OX242" s="7"/>
      <c r="OY242" s="7"/>
      <c r="OZ242" s="7"/>
      <c r="PA242" s="7"/>
      <c r="PB242" s="7"/>
      <c r="PC242" s="7"/>
      <c r="PD242" s="7"/>
      <c r="PE242" s="7"/>
      <c r="PF242" s="7"/>
      <c r="PG242" s="7"/>
      <c r="PH242" s="7"/>
      <c r="PI242" s="7"/>
      <c r="PJ242" s="7"/>
      <c r="PK242" s="7"/>
      <c r="PL242" s="7"/>
      <c r="PM242" s="7"/>
      <c r="PN242" s="7"/>
      <c r="PO242" s="7"/>
      <c r="PP242" s="7"/>
      <c r="PQ242" s="7"/>
      <c r="PR242" s="7"/>
      <c r="PS242" s="7"/>
      <c r="PT242" s="7"/>
      <c r="PU242" s="7"/>
      <c r="PV242" s="7"/>
      <c r="PW242" s="7"/>
      <c r="PX242" s="7"/>
      <c r="PY242" s="7"/>
      <c r="PZ242" s="7"/>
      <c r="QA242" s="7"/>
      <c r="QB242" s="7"/>
      <c r="QC242" s="7"/>
      <c r="QD242" s="7"/>
      <c r="QE242" s="7"/>
      <c r="QF242" s="7"/>
      <c r="QG242" s="7"/>
      <c r="QH242" s="7"/>
      <c r="QI242" s="7"/>
      <c r="QJ242" s="7"/>
      <c r="QK242" s="7"/>
      <c r="QL242" s="7"/>
      <c r="QM242" s="7"/>
      <c r="QN242" s="7"/>
      <c r="QO242" s="7"/>
      <c r="QP242" s="7"/>
      <c r="QQ242" s="7"/>
      <c r="QR242" s="7"/>
      <c r="QS242" s="7"/>
      <c r="QT242" s="7"/>
      <c r="QU242" s="7"/>
      <c r="QV242" s="7"/>
      <c r="QW242" s="7"/>
      <c r="QX242" s="7"/>
      <c r="QY242" s="7"/>
      <c r="QZ242" s="7"/>
      <c r="RA242" s="7"/>
      <c r="RB242" s="7"/>
      <c r="RC242" s="7"/>
      <c r="RD242" s="7"/>
      <c r="RE242" s="7"/>
      <c r="RF242" s="7"/>
      <c r="RG242" s="7"/>
      <c r="RH242" s="7"/>
      <c r="RI242" s="7"/>
      <c r="RJ242" s="7"/>
      <c r="RK242" s="7"/>
      <c r="RL242" s="7"/>
      <c r="RM242" s="7"/>
      <c r="RN242" s="7"/>
      <c r="RO242" s="7"/>
      <c r="RP242" s="7"/>
      <c r="RQ242" s="7"/>
      <c r="RR242" s="7"/>
      <c r="RS242" s="7"/>
      <c r="RT242" s="7"/>
      <c r="RU242" s="7"/>
      <c r="RV242" s="7"/>
      <c r="RW242" s="7"/>
      <c r="RX242" s="7"/>
      <c r="RY242" s="7"/>
      <c r="RZ242" s="7"/>
      <c r="SA242" s="7"/>
      <c r="SB242" s="7"/>
      <c r="SC242" s="7"/>
      <c r="SD242" s="7"/>
      <c r="SE242" s="7"/>
      <c r="SF242" s="7"/>
      <c r="SG242" s="7"/>
      <c r="SH242" s="7"/>
      <c r="SI242" s="7"/>
      <c r="SJ242" s="7"/>
      <c r="SK242" s="7"/>
      <c r="SL242" s="7"/>
      <c r="SM242" s="7"/>
      <c r="SN242" s="7"/>
      <c r="SO242" s="7"/>
      <c r="SP242" s="7"/>
      <c r="SQ242" s="7"/>
      <c r="SR242" s="7"/>
      <c r="SS242" s="7"/>
      <c r="ST242" s="7"/>
      <c r="SU242" s="7"/>
      <c r="SV242" s="7"/>
      <c r="SW242" s="7"/>
      <c r="SX242" s="7"/>
      <c r="SY242" s="7"/>
      <c r="SZ242" s="7"/>
      <c r="TA242" s="7"/>
      <c r="TB242" s="7"/>
      <c r="TC242" s="7"/>
      <c r="TD242" s="7"/>
      <c r="TE242" s="7"/>
      <c r="TF242" s="7"/>
      <c r="TG242" s="7"/>
      <c r="TH242" s="7"/>
      <c r="TI242" s="7"/>
      <c r="TJ242" s="7"/>
      <c r="TK242" s="7"/>
      <c r="TL242" s="7"/>
      <c r="TM242" s="7"/>
      <c r="TN242" s="7"/>
      <c r="TO242" s="7"/>
      <c r="TP242" s="7"/>
      <c r="TQ242" s="7"/>
      <c r="TR242" s="7"/>
      <c r="TS242" s="7"/>
      <c r="TT242" s="7"/>
      <c r="TU242" s="7"/>
      <c r="TV242" s="7"/>
      <c r="TW242" s="7"/>
      <c r="TX242" s="7"/>
      <c r="TY242" s="7"/>
      <c r="TZ242" s="7"/>
      <c r="UA242" s="7"/>
      <c r="UB242" s="7"/>
      <c r="UC242" s="7"/>
      <c r="UD242" s="7"/>
      <c r="UE242" s="7"/>
      <c r="UF242" s="7"/>
      <c r="UG242" s="7"/>
      <c r="UH242" s="7"/>
      <c r="UI242" s="7"/>
      <c r="UJ242" s="7"/>
      <c r="UK242" s="7"/>
      <c r="UL242" s="7"/>
      <c r="UM242" s="7"/>
      <c r="UN242" s="7"/>
      <c r="UO242" s="7"/>
      <c r="UP242" s="7"/>
      <c r="UQ242" s="7"/>
      <c r="UR242" s="7"/>
      <c r="US242" s="7"/>
      <c r="UT242" s="7"/>
      <c r="UU242" s="7"/>
      <c r="UV242" s="7"/>
      <c r="UW242" s="7"/>
      <c r="UX242" s="7"/>
      <c r="UY242" s="7"/>
      <c r="UZ242" s="7"/>
      <c r="VA242" s="7"/>
      <c r="VB242" s="7"/>
      <c r="VC242" s="7"/>
      <c r="VD242" s="7"/>
      <c r="VE242" s="7"/>
      <c r="VF242" s="7"/>
      <c r="VG242" s="7"/>
      <c r="VH242" s="7"/>
      <c r="VI242" s="7"/>
      <c r="VJ242" s="7"/>
      <c r="VK242" s="7"/>
      <c r="VL242" s="7"/>
      <c r="VM242" s="7"/>
      <c r="VN242" s="7"/>
      <c r="VO242" s="7"/>
      <c r="VP242" s="7"/>
      <c r="VQ242" s="7"/>
      <c r="VR242" s="7"/>
      <c r="VS242" s="7"/>
      <c r="VT242" s="7"/>
      <c r="VU242" s="7"/>
      <c r="VV242" s="7"/>
      <c r="VW242" s="7"/>
      <c r="VX242" s="7"/>
      <c r="VY242" s="7"/>
      <c r="VZ242" s="7"/>
      <c r="WA242" s="7"/>
      <c r="WB242" s="7"/>
      <c r="WC242" s="7"/>
      <c r="WD242" s="7"/>
      <c r="WE242" s="7"/>
      <c r="WF242" s="7"/>
      <c r="WG242" s="7"/>
      <c r="WH242" s="7"/>
      <c r="WI242" s="7"/>
      <c r="WJ242" s="7"/>
      <c r="WK242" s="7"/>
      <c r="WL242" s="7"/>
      <c r="WM242" s="7"/>
      <c r="WN242" s="7"/>
      <c r="WO242" s="7"/>
      <c r="WP242" s="7"/>
      <c r="WQ242" s="7"/>
      <c r="WR242" s="7"/>
      <c r="WS242" s="7"/>
      <c r="WT242" s="7"/>
      <c r="WU242" s="7"/>
      <c r="WV242" s="7"/>
      <c r="WW242" s="7"/>
      <c r="WX242" s="7"/>
      <c r="WY242" s="7"/>
      <c r="WZ242" s="7"/>
      <c r="XA242" s="7"/>
      <c r="XB242" s="7"/>
      <c r="XC242" s="7"/>
      <c r="XD242" s="7"/>
      <c r="XE242" s="7"/>
      <c r="XF242" s="7"/>
      <c r="XG242" s="7"/>
      <c r="XH242" s="7"/>
      <c r="XI242" s="7"/>
      <c r="XJ242" s="7"/>
      <c r="XK242" s="7"/>
      <c r="XL242" s="7"/>
      <c r="XM242" s="7"/>
      <c r="XN242" s="7"/>
      <c r="XO242" s="7"/>
      <c r="XP242" s="7"/>
      <c r="XQ242" s="7"/>
      <c r="XR242" s="7"/>
      <c r="XS242" s="7"/>
      <c r="XT242" s="7"/>
      <c r="XU242" s="7"/>
      <c r="XV242" s="7"/>
      <c r="XW242" s="7"/>
      <c r="XX242" s="7"/>
      <c r="XY242" s="7"/>
      <c r="XZ242" s="7"/>
      <c r="YA242" s="7"/>
      <c r="YB242" s="7"/>
      <c r="YC242" s="7"/>
      <c r="YD242" s="7"/>
      <c r="YE242" s="7"/>
      <c r="YF242" s="7"/>
      <c r="YG242" s="7"/>
      <c r="YH242" s="7"/>
      <c r="YI242" s="7"/>
      <c r="YJ242" s="7"/>
      <c r="YK242" s="7"/>
      <c r="YL242" s="7"/>
      <c r="YM242" s="7"/>
      <c r="YN242" s="7"/>
      <c r="YO242" s="7"/>
      <c r="YP242" s="7"/>
      <c r="YQ242" s="7"/>
      <c r="YR242" s="7"/>
      <c r="YS242" s="7"/>
      <c r="YT242" s="7"/>
      <c r="YU242" s="7"/>
      <c r="YV242" s="7"/>
      <c r="YW242" s="7"/>
      <c r="YX242" s="7"/>
      <c r="YY242" s="7"/>
      <c r="YZ242" s="7"/>
      <c r="ZA242" s="7"/>
      <c r="ZB242" s="7"/>
      <c r="ZC242" s="7"/>
      <c r="ZD242" s="7"/>
      <c r="ZE242" s="7"/>
      <c r="ZF242" s="7"/>
      <c r="ZG242" s="7"/>
      <c r="ZH242" s="7"/>
      <c r="ZI242" s="7"/>
      <c r="ZJ242" s="7"/>
      <c r="ZK242" s="7"/>
      <c r="ZL242" s="7"/>
      <c r="ZM242" s="7"/>
      <c r="ZN242" s="7"/>
      <c r="ZO242" s="7"/>
      <c r="ZP242" s="7"/>
      <c r="ZQ242" s="7"/>
      <c r="ZR242" s="7"/>
      <c r="ZS242" s="7"/>
      <c r="ZT242" s="7"/>
      <c r="ZU242" s="7"/>
      <c r="ZV242" s="7"/>
      <c r="ZW242" s="7"/>
      <c r="ZX242" s="7"/>
      <c r="ZY242" s="7"/>
      <c r="ZZ242" s="7"/>
      <c r="AAA242" s="7"/>
      <c r="AAB242" s="7"/>
      <c r="AAC242" s="7"/>
      <c r="AAD242" s="7"/>
      <c r="AAE242" s="7"/>
      <c r="AAF242" s="7"/>
      <c r="AAG242" s="7"/>
      <c r="AAH242" s="7"/>
      <c r="AAI242" s="7"/>
      <c r="AAJ242" s="7"/>
      <c r="AAK242" s="7"/>
      <c r="AAL242" s="7"/>
      <c r="AAM242" s="7"/>
      <c r="AAN242" s="7"/>
      <c r="AAO242" s="7"/>
      <c r="AAP242" s="7"/>
      <c r="AAQ242" s="7"/>
      <c r="AAR242" s="7"/>
      <c r="AAS242" s="7"/>
      <c r="AAT242" s="7"/>
      <c r="AAU242" s="7"/>
      <c r="AAV242" s="7"/>
      <c r="AAW242" s="7"/>
      <c r="AAX242" s="7"/>
      <c r="AAY242" s="7"/>
      <c r="AAZ242" s="7"/>
      <c r="ABA242" s="7"/>
      <c r="ABB242" s="7"/>
      <c r="ABC242" s="7"/>
      <c r="ABD242" s="7"/>
      <c r="ABE242" s="7"/>
      <c r="ABF242" s="7"/>
      <c r="ABG242" s="7"/>
      <c r="ABH242" s="7"/>
      <c r="ABI242" s="7"/>
      <c r="ABJ242" s="7"/>
      <c r="ABK242" s="7"/>
      <c r="ABL242" s="7"/>
      <c r="ABM242" s="7"/>
      <c r="ABN242" s="7"/>
      <c r="ABO242" s="7"/>
      <c r="ABP242" s="7"/>
      <c r="ABQ242" s="7"/>
      <c r="ABR242" s="7"/>
      <c r="ABS242" s="7"/>
      <c r="ABT242" s="7"/>
      <c r="ABU242" s="7"/>
      <c r="ABV242" s="7"/>
      <c r="ABW242" s="7"/>
      <c r="ABX242" s="7"/>
      <c r="ABY242" s="7"/>
      <c r="ABZ242" s="7"/>
      <c r="ACA242" s="7"/>
      <c r="ACB242" s="7"/>
      <c r="ACC242" s="7"/>
      <c r="ACD242" s="7"/>
      <c r="ACE242" s="7"/>
      <c r="ACF242" s="7"/>
      <c r="ACG242" s="7"/>
      <c r="ACH242" s="7"/>
      <c r="ACI242" s="7"/>
      <c r="ACJ242" s="7"/>
      <c r="ACK242" s="7"/>
      <c r="ACL242" s="7"/>
      <c r="ACM242" s="7"/>
      <c r="ACN242" s="7"/>
      <c r="ACO242" s="7"/>
      <c r="ACP242" s="7"/>
      <c r="ACQ242" s="7"/>
      <c r="ACR242" s="7"/>
      <c r="ACS242" s="7"/>
      <c r="ACT242" s="7"/>
      <c r="ACU242" s="7"/>
      <c r="ACV242" s="7"/>
      <c r="ACW242" s="7"/>
      <c r="ACX242" s="7"/>
      <c r="ACY242" s="7"/>
      <c r="ACZ242" s="7"/>
      <c r="ADA242" s="7"/>
      <c r="ADB242" s="7"/>
      <c r="ADC242" s="7"/>
      <c r="ADD242" s="7"/>
      <c r="ADE242" s="7"/>
      <c r="ADF242" s="7"/>
      <c r="ADG242" s="7"/>
      <c r="ADH242" s="7"/>
      <c r="ADI242" s="7"/>
      <c r="ADJ242" s="7"/>
      <c r="ADK242" s="7"/>
      <c r="ADL242" s="7"/>
      <c r="ADM242" s="7"/>
      <c r="ADN242" s="7"/>
      <c r="ADO242" s="7"/>
      <c r="ADP242" s="7"/>
      <c r="ADQ242" s="7"/>
      <c r="ADR242" s="7"/>
      <c r="ADS242" s="7"/>
      <c r="ADT242" s="7"/>
      <c r="ADU242" s="7"/>
      <c r="ADV242" s="7"/>
      <c r="ADW242" s="7"/>
      <c r="ADX242" s="7"/>
      <c r="ADY242" s="7"/>
      <c r="ADZ242" s="7"/>
      <c r="AEA242" s="7"/>
      <c r="AEB242" s="7"/>
      <c r="AEC242" s="7"/>
      <c r="AED242" s="7"/>
      <c r="AEE242" s="7"/>
      <c r="AEF242" s="7"/>
      <c r="AEG242" s="7"/>
      <c r="AEH242" s="7"/>
      <c r="AEI242" s="7"/>
      <c r="AEJ242" s="7"/>
      <c r="AEK242" s="7"/>
      <c r="AEL242" s="7"/>
      <c r="AEM242" s="7"/>
      <c r="AEN242" s="7"/>
      <c r="AEO242" s="7"/>
      <c r="AEP242" s="7"/>
      <c r="AEQ242" s="7"/>
      <c r="AER242" s="7"/>
      <c r="AES242" s="7"/>
      <c r="AET242" s="7"/>
      <c r="AEU242" s="7"/>
      <c r="AEV242" s="7"/>
      <c r="AEW242" s="7"/>
      <c r="AEX242" s="7"/>
      <c r="AEY242" s="7"/>
      <c r="AEZ242" s="7"/>
      <c r="AFA242" s="7"/>
      <c r="AFB242" s="7"/>
      <c r="AFC242" s="7"/>
      <c r="AFD242" s="7"/>
      <c r="AFE242" s="7"/>
      <c r="AFF242" s="7"/>
      <c r="AFG242" s="7"/>
      <c r="AFH242" s="7"/>
      <c r="AFI242" s="7"/>
      <c r="AFJ242" s="7"/>
      <c r="AFK242" s="7"/>
      <c r="AFL242" s="7"/>
      <c r="AFM242" s="7"/>
      <c r="AFN242" s="7"/>
      <c r="AFO242" s="7"/>
      <c r="AFP242" s="7"/>
      <c r="AFQ242" s="7"/>
      <c r="AFR242" s="7"/>
      <c r="AFS242" s="7"/>
      <c r="AFT242" s="7"/>
      <c r="AFU242" s="7"/>
      <c r="AFV242" s="7"/>
      <c r="AFW242" s="7"/>
      <c r="AFX242" s="7"/>
      <c r="AFY242" s="7"/>
      <c r="AFZ242" s="7"/>
      <c r="AGA242" s="7"/>
      <c r="AGB242" s="7"/>
      <c r="AGC242" s="7"/>
      <c r="AGD242" s="7"/>
      <c r="AGE242" s="7"/>
      <c r="AGF242" s="7"/>
      <c r="AGG242" s="7"/>
      <c r="AGH242" s="7"/>
      <c r="AGI242" s="7"/>
      <c r="AGJ242" s="7"/>
      <c r="AGK242" s="7"/>
      <c r="AGL242" s="7"/>
      <c r="AGM242" s="7"/>
      <c r="AGN242" s="7"/>
      <c r="AGO242" s="7"/>
      <c r="AGP242" s="7"/>
      <c r="AGQ242" s="7"/>
      <c r="AGR242" s="7"/>
      <c r="AGS242" s="7"/>
      <c r="AGT242" s="7"/>
      <c r="AGU242" s="7"/>
      <c r="AGV242" s="7"/>
      <c r="AGW242" s="7"/>
      <c r="AGX242" s="7"/>
      <c r="AGY242" s="7"/>
      <c r="AGZ242" s="7"/>
      <c r="AHA242" s="7"/>
      <c r="AHB242" s="7"/>
      <c r="AHC242" s="7"/>
      <c r="AHD242" s="7"/>
      <c r="AHE242" s="7"/>
      <c r="AHF242" s="7"/>
      <c r="AHG242" s="7"/>
      <c r="AHH242" s="7"/>
      <c r="AHI242" s="7"/>
      <c r="AHJ242" s="7"/>
      <c r="AHK242" s="7"/>
      <c r="AHL242" s="7"/>
      <c r="AHM242" s="7"/>
      <c r="AHN242" s="7"/>
      <c r="AHO242" s="7"/>
      <c r="AHP242" s="7"/>
      <c r="AHQ242" s="7"/>
      <c r="AHR242" s="7"/>
      <c r="AHS242" s="7"/>
      <c r="AHT242" s="7"/>
      <c r="AHU242" s="7"/>
      <c r="AHV242" s="7"/>
      <c r="AHW242" s="7"/>
      <c r="AHX242" s="7"/>
      <c r="AHY242" s="7"/>
      <c r="AHZ242" s="7"/>
      <c r="AIA242" s="7"/>
      <c r="AIB242" s="7"/>
      <c r="AIC242" s="7"/>
      <c r="AID242" s="7"/>
      <c r="AIE242" s="7"/>
      <c r="AIF242" s="7"/>
      <c r="AIG242" s="7"/>
      <c r="AIH242" s="7"/>
      <c r="AII242" s="7"/>
      <c r="AIJ242" s="7"/>
      <c r="AIK242" s="7"/>
      <c r="AIL242" s="7"/>
      <c r="AIM242" s="7"/>
      <c r="AIN242" s="7"/>
      <c r="AIO242" s="7"/>
      <c r="AIP242" s="7"/>
      <c r="AIQ242" s="7"/>
      <c r="AIR242" s="7"/>
      <c r="AIS242" s="7"/>
      <c r="AIT242" s="7"/>
      <c r="AIU242" s="7"/>
      <c r="AIV242" s="7"/>
      <c r="AIW242" s="7"/>
      <c r="AIX242" s="7"/>
      <c r="AIY242" s="7"/>
      <c r="AIZ242" s="7"/>
      <c r="AJA242" s="7"/>
      <c r="AJB242" s="7"/>
      <c r="AJC242" s="7"/>
      <c r="AJD242" s="7"/>
      <c r="AJE242" s="7"/>
      <c r="AJF242" s="7"/>
      <c r="AJG242" s="7"/>
      <c r="AJH242" s="7"/>
      <c r="AJI242" s="7"/>
      <c r="AJJ242" s="7"/>
      <c r="AJK242" s="7"/>
      <c r="AJL242" s="7"/>
      <c r="AJM242" s="7"/>
      <c r="AJN242" s="7"/>
      <c r="AJO242" s="7"/>
      <c r="AJP242" s="7"/>
      <c r="AJQ242" s="7"/>
      <c r="AJR242" s="7"/>
      <c r="AJS242" s="7"/>
      <c r="AJT242" s="7"/>
      <c r="AJU242" s="7"/>
      <c r="AJV242" s="7"/>
      <c r="AJW242" s="7"/>
      <c r="AJX242" s="7"/>
      <c r="AJY242" s="7"/>
      <c r="AJZ242" s="7"/>
      <c r="AKA242" s="7"/>
      <c r="AKB242" s="7"/>
      <c r="AKC242" s="7"/>
      <c r="AKD242" s="7"/>
      <c r="AKE242" s="7"/>
      <c r="AKF242" s="7"/>
      <c r="AKG242" s="7"/>
      <c r="AKH242" s="7"/>
      <c r="AKI242" s="7"/>
      <c r="AKJ242" s="7"/>
      <c r="AKK242" s="7"/>
      <c r="AKL242" s="7"/>
      <c r="AKM242" s="7"/>
      <c r="AKN242" s="7"/>
      <c r="AKO242" s="7"/>
      <c r="AKP242" s="7"/>
      <c r="AKQ242" s="7"/>
      <c r="AKR242" s="7"/>
      <c r="AKS242" s="7"/>
      <c r="AKT242" s="7"/>
      <c r="AKU242" s="7"/>
      <c r="AKV242" s="7"/>
      <c r="AKW242" s="7"/>
      <c r="AKX242" s="7"/>
      <c r="AKY242" s="7"/>
      <c r="AKZ242" s="7"/>
      <c r="ALA242" s="7"/>
      <c r="ALB242" s="7"/>
      <c r="ALC242" s="7"/>
      <c r="ALD242" s="7"/>
      <c r="ALE242" s="7"/>
      <c r="ALF242" s="7"/>
      <c r="ALG242" s="7"/>
      <c r="ALH242" s="7"/>
      <c r="ALI242" s="7"/>
      <c r="ALJ242" s="7"/>
      <c r="ALK242" s="7"/>
      <c r="ALL242" s="7"/>
      <c r="ALM242" s="7"/>
      <c r="ALN242" s="7"/>
      <c r="ALO242" s="7"/>
      <c r="ALP242" s="7"/>
      <c r="ALQ242" s="7"/>
      <c r="ALR242" s="7"/>
      <c r="ALS242" s="7"/>
      <c r="ALT242" s="7"/>
      <c r="ALU242" s="7"/>
      <c r="ALV242" s="7"/>
      <c r="ALW242" s="7"/>
      <c r="ALX242" s="7"/>
      <c r="ALY242" s="7"/>
      <c r="ALZ242" s="7"/>
      <c r="AMA242" s="7"/>
      <c r="AMB242" s="7"/>
      <c r="AMC242" s="7"/>
      <c r="AMD242" s="7"/>
      <c r="AME242" s="7"/>
      <c r="AMF242" s="7"/>
      <c r="AMG242" s="7"/>
      <c r="AMH242" s="7"/>
      <c r="AMI242" s="7"/>
      <c r="AMJ242" s="7"/>
      <c r="AMK242" s="7"/>
      <c r="AML242" s="7"/>
      <c r="AMM242" s="7"/>
      <c r="AMN242" s="7"/>
      <c r="AMO242" s="7"/>
      <c r="AMP242" s="7"/>
      <c r="AMQ242" s="7"/>
      <c r="AMR242" s="7"/>
      <c r="AMS242" s="7"/>
      <c r="AMT242" s="7"/>
      <c r="AMU242" s="7"/>
      <c r="AMV242" s="7"/>
      <c r="AMW242" s="7"/>
      <c r="AMX242" s="7"/>
      <c r="AMY242" s="7"/>
      <c r="AMZ242" s="7"/>
      <c r="ANA242" s="7"/>
      <c r="ANB242" s="7"/>
      <c r="ANC242" s="7"/>
      <c r="AND242" s="7"/>
      <c r="ANE242" s="7"/>
      <c r="ANF242" s="7"/>
      <c r="ANG242" s="7"/>
      <c r="ANH242" s="7"/>
      <c r="ANI242" s="7"/>
      <c r="ANJ242" s="7"/>
      <c r="ANK242" s="7"/>
      <c r="ANL242" s="7"/>
      <c r="ANM242" s="7"/>
      <c r="ANN242" s="7"/>
      <c r="ANO242" s="7"/>
      <c r="ANP242" s="7"/>
      <c r="ANQ242" s="7"/>
      <c r="ANR242" s="7"/>
      <c r="ANS242" s="7"/>
      <c r="ANT242" s="7"/>
      <c r="ANU242" s="7"/>
      <c r="ANV242" s="7"/>
      <c r="ANW242" s="7"/>
      <c r="ANX242" s="7"/>
      <c r="ANY242" s="7"/>
      <c r="ANZ242" s="7"/>
      <c r="AOA242" s="7"/>
      <c r="AOB242" s="7"/>
      <c r="AOC242" s="7"/>
      <c r="AOD242" s="7"/>
      <c r="AOE242" s="7"/>
      <c r="AOF242" s="7"/>
      <c r="AOG242" s="7"/>
      <c r="AOH242" s="7"/>
      <c r="AOI242" s="7"/>
      <c r="AOJ242" s="7"/>
      <c r="AOK242" s="7"/>
      <c r="AOL242" s="7"/>
      <c r="AOM242" s="7"/>
      <c r="AON242" s="7"/>
      <c r="AOO242" s="7"/>
      <c r="AOP242" s="7"/>
      <c r="AOQ242" s="7"/>
      <c r="AOR242" s="7"/>
      <c r="AOS242" s="7"/>
      <c r="AOT242" s="7"/>
      <c r="AOU242" s="7"/>
      <c r="AOV242" s="7"/>
      <c r="AOW242" s="7"/>
      <c r="AOX242" s="7"/>
      <c r="AOY242" s="7"/>
      <c r="AOZ242" s="7"/>
      <c r="APA242" s="7"/>
      <c r="APB242" s="7"/>
      <c r="APC242" s="7"/>
      <c r="APD242" s="7"/>
      <c r="APE242" s="7"/>
      <c r="APF242" s="7"/>
      <c r="APG242" s="7"/>
      <c r="APH242" s="7"/>
      <c r="API242" s="7"/>
      <c r="APJ242" s="7"/>
      <c r="APK242" s="7"/>
      <c r="APL242" s="7"/>
      <c r="APM242" s="7"/>
      <c r="APN242" s="7"/>
      <c r="APO242" s="7"/>
      <c r="APP242" s="7"/>
      <c r="APQ242" s="7"/>
      <c r="APR242" s="7"/>
      <c r="APS242" s="7"/>
      <c r="APT242" s="7"/>
      <c r="APU242" s="7"/>
      <c r="APV242" s="7"/>
      <c r="APW242" s="7"/>
      <c r="APX242" s="7"/>
      <c r="APY242" s="7"/>
      <c r="APZ242" s="7"/>
      <c r="AQA242" s="7"/>
      <c r="AQB242" s="7"/>
      <c r="AQC242" s="7"/>
      <c r="AQD242" s="7"/>
      <c r="AQE242" s="7"/>
      <c r="AQF242" s="7"/>
      <c r="AQG242" s="7"/>
      <c r="AQH242" s="7"/>
      <c r="AQI242" s="7"/>
      <c r="AQJ242" s="7"/>
      <c r="AQK242" s="7"/>
      <c r="AQL242" s="7"/>
      <c r="AQM242" s="7"/>
      <c r="AQN242" s="7"/>
      <c r="AQO242" s="7"/>
      <c r="AQP242" s="7"/>
      <c r="AQQ242" s="7"/>
      <c r="AQR242" s="7"/>
      <c r="AQS242" s="7"/>
      <c r="AQT242" s="7"/>
      <c r="AQU242" s="7"/>
      <c r="AQV242" s="7"/>
      <c r="AQW242" s="7"/>
      <c r="AQX242" s="7"/>
      <c r="AQY242" s="7"/>
      <c r="AQZ242" s="7"/>
      <c r="ARA242" s="7"/>
      <c r="ARB242" s="7"/>
      <c r="ARC242" s="7"/>
      <c r="ARD242" s="7"/>
      <c r="ARE242" s="7"/>
      <c r="ARF242" s="7"/>
      <c r="ARG242" s="7"/>
      <c r="ARH242" s="7"/>
      <c r="ARI242" s="7"/>
      <c r="ARJ242" s="7"/>
      <c r="ARK242" s="7"/>
      <c r="ARL242" s="7"/>
      <c r="ARM242" s="7"/>
      <c r="ARN242" s="7"/>
      <c r="ARO242" s="7"/>
      <c r="ARP242" s="7"/>
      <c r="ARQ242" s="7"/>
      <c r="ARR242" s="7"/>
      <c r="ARS242" s="7"/>
      <c r="ART242" s="7"/>
      <c r="ARU242" s="7"/>
      <c r="ARV242" s="7"/>
      <c r="ARW242" s="7"/>
      <c r="ARX242" s="7"/>
      <c r="ARY242" s="7"/>
      <c r="ARZ242" s="7"/>
      <c r="ASA242" s="7"/>
      <c r="ASB242" s="7"/>
      <c r="ASC242" s="7"/>
      <c r="ASD242" s="7"/>
      <c r="ASE242" s="7"/>
      <c r="ASF242" s="7"/>
      <c r="ASG242" s="7"/>
      <c r="ASH242" s="7"/>
      <c r="ASI242" s="7"/>
      <c r="ASJ242" s="7"/>
      <c r="ASK242" s="7"/>
      <c r="ASL242" s="7"/>
      <c r="ASM242" s="7"/>
      <c r="ASN242" s="7"/>
      <c r="ASO242" s="7"/>
      <c r="ASP242" s="7"/>
      <c r="ASQ242" s="7"/>
      <c r="ASR242" s="7"/>
      <c r="ASS242" s="7"/>
      <c r="AST242" s="7"/>
      <c r="ASU242" s="7"/>
      <c r="ASV242" s="7"/>
      <c r="ASW242" s="7"/>
      <c r="ASX242" s="7"/>
      <c r="ASY242" s="7"/>
      <c r="ASZ242" s="7"/>
      <c r="ATA242" s="7"/>
      <c r="ATB242" s="7"/>
      <c r="ATC242" s="7"/>
      <c r="ATD242" s="7"/>
      <c r="ATE242" s="7"/>
      <c r="ATF242" s="7"/>
      <c r="ATG242" s="7"/>
      <c r="ATH242" s="7"/>
      <c r="ATI242" s="7"/>
      <c r="ATJ242" s="7"/>
      <c r="ATK242" s="7"/>
      <c r="ATL242" s="7"/>
      <c r="ATM242" s="7"/>
      <c r="ATN242" s="7"/>
      <c r="ATO242" s="7"/>
      <c r="ATP242" s="7"/>
      <c r="ATQ242" s="7"/>
      <c r="ATR242" s="7"/>
      <c r="ATS242" s="7"/>
      <c r="ATT242" s="7"/>
      <c r="ATU242" s="7"/>
      <c r="ATV242" s="7"/>
      <c r="ATW242" s="7"/>
      <c r="ATX242" s="7"/>
      <c r="ATY242" s="7"/>
      <c r="ATZ242" s="7"/>
      <c r="AUA242" s="7"/>
      <c r="AUB242" s="7"/>
      <c r="AUC242" s="7"/>
      <c r="AUD242" s="7"/>
      <c r="AUE242" s="7"/>
      <c r="AUF242" s="7"/>
      <c r="AUG242" s="7"/>
      <c r="AUH242" s="7"/>
      <c r="AUI242" s="7"/>
      <c r="AUJ242" s="7"/>
      <c r="AUK242" s="7"/>
      <c r="AUL242" s="7"/>
      <c r="AUM242" s="7"/>
      <c r="AUN242" s="7"/>
      <c r="AUO242" s="7"/>
      <c r="AUP242" s="7"/>
      <c r="AUQ242" s="7"/>
      <c r="AUR242" s="7"/>
      <c r="AUS242" s="7"/>
      <c r="AUT242" s="7"/>
      <c r="AUU242" s="7"/>
      <c r="AUV242" s="7"/>
      <c r="AUW242" s="7"/>
      <c r="AUX242" s="7"/>
      <c r="AUY242" s="7"/>
      <c r="AUZ242" s="7"/>
      <c r="AVA242" s="7"/>
      <c r="AVB242" s="7"/>
      <c r="AVC242" s="7"/>
      <c r="AVD242" s="7"/>
      <c r="AVE242" s="7"/>
      <c r="AVF242" s="7"/>
      <c r="AVG242" s="7"/>
      <c r="AVH242" s="7"/>
      <c r="AVI242" s="7"/>
      <c r="AVJ242" s="7"/>
      <c r="AVK242" s="7"/>
      <c r="AVL242" s="7"/>
      <c r="AVM242" s="7"/>
      <c r="AVN242" s="7"/>
      <c r="AVO242" s="7"/>
      <c r="AVP242" s="7"/>
      <c r="AVQ242" s="7"/>
      <c r="AVR242" s="7"/>
      <c r="AVS242" s="7"/>
      <c r="AVT242" s="7"/>
      <c r="AVU242" s="7"/>
      <c r="AVV242" s="7"/>
      <c r="AVW242" s="7"/>
      <c r="AVX242" s="7"/>
      <c r="AVY242" s="7"/>
      <c r="AVZ242" s="7"/>
      <c r="AWA242" s="7"/>
      <c r="AWB242" s="7"/>
      <c r="AWC242" s="7"/>
      <c r="AWD242" s="7"/>
      <c r="AWE242" s="7"/>
      <c r="AWF242" s="7"/>
      <c r="AWG242" s="7"/>
      <c r="AWH242" s="7"/>
      <c r="AWI242" s="7"/>
      <c r="AWJ242" s="7"/>
      <c r="AWK242" s="7"/>
      <c r="AWL242" s="7"/>
      <c r="AWM242" s="7"/>
      <c r="AWN242" s="7"/>
      <c r="AWO242" s="7"/>
      <c r="AWP242" s="7"/>
      <c r="AWQ242" s="7"/>
      <c r="AWR242" s="7"/>
      <c r="AWS242" s="7"/>
      <c r="AWT242" s="7"/>
      <c r="AWU242" s="7"/>
      <c r="AWV242" s="7"/>
      <c r="AWW242" s="7"/>
      <c r="AWX242" s="7"/>
      <c r="AWY242" s="7"/>
      <c r="AWZ242" s="7"/>
      <c r="AXA242" s="7"/>
      <c r="AXB242" s="7"/>
      <c r="AXC242" s="7"/>
      <c r="AXD242" s="7"/>
      <c r="AXE242" s="7"/>
      <c r="AXF242" s="7"/>
      <c r="AXG242" s="7"/>
      <c r="AXH242" s="7"/>
      <c r="AXI242" s="7"/>
      <c r="AXJ242" s="7"/>
      <c r="AXK242" s="7"/>
      <c r="AXL242" s="7"/>
      <c r="AXM242" s="7"/>
      <c r="AXN242" s="7"/>
      <c r="AXO242" s="7"/>
      <c r="AXP242" s="7"/>
      <c r="AXQ242" s="7"/>
      <c r="AXR242" s="7"/>
      <c r="AXS242" s="7"/>
      <c r="AXT242" s="7"/>
      <c r="AXU242" s="7"/>
      <c r="AXV242" s="7"/>
      <c r="AXW242" s="7"/>
      <c r="AXX242" s="7"/>
      <c r="AXY242" s="7"/>
      <c r="AXZ242" s="7"/>
      <c r="AYA242" s="7"/>
      <c r="AYB242" s="7"/>
      <c r="AYC242" s="7"/>
      <c r="AYD242" s="7"/>
      <c r="AYE242" s="7"/>
      <c r="AYF242" s="7"/>
      <c r="AYG242" s="7"/>
      <c r="AYH242" s="7"/>
      <c r="AYI242" s="7"/>
      <c r="AYJ242" s="7"/>
      <c r="AYK242" s="7"/>
      <c r="AYL242" s="7"/>
      <c r="AYM242" s="7"/>
      <c r="AYN242" s="7"/>
      <c r="AYO242" s="7"/>
      <c r="AYP242" s="7"/>
      <c r="AYQ242" s="7"/>
      <c r="AYR242" s="7"/>
      <c r="AYS242" s="7"/>
      <c r="AYT242" s="7"/>
      <c r="AYU242" s="7"/>
      <c r="AYV242" s="7"/>
      <c r="AYW242" s="7"/>
      <c r="AYX242" s="7"/>
      <c r="AYY242" s="7"/>
      <c r="AYZ242" s="7"/>
      <c r="AZA242" s="7"/>
      <c r="AZB242" s="7"/>
      <c r="AZC242" s="7"/>
      <c r="AZD242" s="7"/>
      <c r="AZE242" s="7"/>
      <c r="AZF242" s="7"/>
      <c r="AZG242" s="7"/>
      <c r="AZH242" s="7"/>
      <c r="AZI242" s="7"/>
      <c r="AZJ242" s="7"/>
      <c r="AZK242" s="7"/>
      <c r="AZL242" s="7"/>
      <c r="AZM242" s="7"/>
      <c r="AZN242" s="7"/>
      <c r="AZO242" s="7"/>
      <c r="AZP242" s="7"/>
      <c r="AZQ242" s="7"/>
      <c r="AZR242" s="7"/>
      <c r="AZS242" s="7"/>
      <c r="AZT242" s="7"/>
      <c r="AZU242" s="7"/>
      <c r="AZV242" s="7"/>
      <c r="AZW242" s="7"/>
      <c r="AZX242" s="7"/>
      <c r="AZY242" s="7"/>
      <c r="AZZ242" s="7"/>
      <c r="BAA242" s="7"/>
      <c r="BAB242" s="7"/>
      <c r="BAC242" s="7"/>
      <c r="BAD242" s="7"/>
      <c r="BAE242" s="7"/>
      <c r="BAF242" s="7"/>
      <c r="BAG242" s="7"/>
      <c r="BAH242" s="7"/>
      <c r="BAI242" s="7"/>
      <c r="BAJ242" s="7"/>
      <c r="BAK242" s="7"/>
      <c r="BAL242" s="7"/>
      <c r="BAM242" s="7"/>
      <c r="BAN242" s="7"/>
      <c r="BAO242" s="7"/>
      <c r="BAP242" s="7"/>
      <c r="BAQ242" s="7"/>
      <c r="BAR242" s="7"/>
      <c r="BAS242" s="7"/>
      <c r="BAT242" s="7"/>
      <c r="BAU242" s="7"/>
      <c r="BAV242" s="7"/>
      <c r="BAW242" s="7"/>
      <c r="BAX242" s="7"/>
      <c r="BAY242" s="7"/>
      <c r="BAZ242" s="7"/>
      <c r="BBA242" s="7"/>
      <c r="BBB242" s="7"/>
      <c r="BBC242" s="7"/>
      <c r="BBD242" s="7"/>
      <c r="BBE242" s="7"/>
      <c r="BBF242" s="7"/>
      <c r="BBG242" s="7"/>
      <c r="BBH242" s="7"/>
      <c r="BBI242" s="7"/>
      <c r="BBJ242" s="7"/>
      <c r="BBK242" s="7"/>
      <c r="BBL242" s="7"/>
      <c r="BBM242" s="7"/>
      <c r="BBN242" s="7"/>
      <c r="BBO242" s="7"/>
      <c r="BBP242" s="7"/>
      <c r="BBQ242" s="7"/>
      <c r="BBR242" s="7"/>
      <c r="BBS242" s="7"/>
      <c r="BBT242" s="7"/>
      <c r="BBU242" s="7"/>
      <c r="BBV242" s="7"/>
      <c r="BBW242" s="7"/>
      <c r="BBX242" s="7"/>
      <c r="BBY242" s="7"/>
      <c r="BBZ242" s="7"/>
      <c r="BCA242" s="7"/>
      <c r="BCB242" s="7"/>
      <c r="BCC242" s="7"/>
      <c r="BCD242" s="7"/>
      <c r="BCE242" s="7"/>
      <c r="BCF242" s="7"/>
      <c r="BCG242" s="7"/>
      <c r="BCH242" s="7"/>
      <c r="BCI242" s="7"/>
      <c r="BCJ242" s="7"/>
      <c r="BCK242" s="7"/>
      <c r="BCL242" s="7"/>
      <c r="BCM242" s="7"/>
      <c r="BCN242" s="7"/>
      <c r="BCO242" s="7"/>
      <c r="BCP242" s="7"/>
      <c r="BCQ242" s="7"/>
      <c r="BCR242" s="7"/>
      <c r="BCS242" s="7"/>
      <c r="BCT242" s="7"/>
      <c r="BCU242" s="7"/>
      <c r="BCV242" s="7"/>
      <c r="BCW242" s="7"/>
      <c r="BCX242" s="7"/>
      <c r="BCY242" s="7"/>
      <c r="BCZ242" s="7"/>
      <c r="BDA242" s="7"/>
      <c r="BDB242" s="7"/>
      <c r="BDC242" s="7"/>
      <c r="BDD242" s="7"/>
      <c r="BDE242" s="7"/>
      <c r="BDF242" s="7"/>
      <c r="BDG242" s="7"/>
      <c r="BDH242" s="7"/>
      <c r="BDI242" s="7"/>
      <c r="BDJ242" s="7"/>
      <c r="BDK242" s="7"/>
      <c r="BDL242" s="7"/>
      <c r="BDM242" s="7"/>
      <c r="BDN242" s="7"/>
      <c r="BDO242" s="7"/>
      <c r="BDP242" s="7"/>
      <c r="BDQ242" s="7"/>
      <c r="BDR242" s="7"/>
      <c r="BDS242" s="7"/>
      <c r="BDT242" s="7"/>
      <c r="BDU242" s="7"/>
      <c r="BDV242" s="7"/>
      <c r="BDW242" s="7"/>
      <c r="BDX242" s="7"/>
      <c r="BDY242" s="7"/>
      <c r="BDZ242" s="7"/>
      <c r="BEA242" s="7"/>
      <c r="BEB242" s="7"/>
      <c r="BEC242" s="7"/>
      <c r="BED242" s="7"/>
      <c r="BEE242" s="7"/>
      <c r="BEF242" s="7"/>
      <c r="BEG242" s="7"/>
      <c r="BEH242" s="7"/>
      <c r="BEI242" s="7"/>
      <c r="BEJ242" s="7"/>
      <c r="BEK242" s="7"/>
      <c r="BEL242" s="7"/>
      <c r="BEM242" s="7"/>
      <c r="BEN242" s="7"/>
      <c r="BEO242" s="7"/>
      <c r="BEP242" s="7"/>
      <c r="BEQ242" s="7"/>
      <c r="BER242" s="7"/>
      <c r="BES242" s="7"/>
      <c r="BET242" s="7"/>
      <c r="BEU242" s="7"/>
      <c r="BEV242" s="7"/>
      <c r="BEW242" s="7"/>
      <c r="BEX242" s="7"/>
      <c r="BEY242" s="7"/>
      <c r="BEZ242" s="7"/>
      <c r="BFA242" s="7"/>
      <c r="BFB242" s="7"/>
      <c r="BFC242" s="7"/>
      <c r="BFD242" s="7"/>
      <c r="BFE242" s="7"/>
      <c r="BFF242" s="7"/>
      <c r="BFG242" s="7"/>
      <c r="BFH242" s="7"/>
      <c r="BFI242" s="7"/>
      <c r="BFJ242" s="7"/>
      <c r="BFK242" s="7"/>
      <c r="BFL242" s="7"/>
      <c r="BFM242" s="7"/>
      <c r="BFN242" s="7"/>
      <c r="BFO242" s="7"/>
      <c r="BFP242" s="7"/>
      <c r="BFQ242" s="7"/>
      <c r="BFR242" s="7"/>
      <c r="BFS242" s="7"/>
      <c r="BFT242" s="7"/>
      <c r="BFU242" s="7"/>
      <c r="BFV242" s="7"/>
      <c r="BFW242" s="7"/>
      <c r="BFX242" s="7"/>
      <c r="BFY242" s="7"/>
      <c r="BFZ242" s="7"/>
      <c r="BGA242" s="7"/>
      <c r="BGB242" s="7"/>
      <c r="BGC242" s="7"/>
      <c r="BGD242" s="7"/>
      <c r="BGE242" s="7"/>
      <c r="BGF242" s="7"/>
      <c r="BGG242" s="7"/>
      <c r="BGH242" s="7"/>
      <c r="BGI242" s="7"/>
      <c r="BGJ242" s="7"/>
      <c r="BGK242" s="7"/>
      <c r="BGL242" s="7"/>
      <c r="BGM242" s="7"/>
      <c r="BGN242" s="7"/>
      <c r="BGO242" s="7"/>
      <c r="BGP242" s="7"/>
      <c r="BGQ242" s="7"/>
      <c r="BGR242" s="7"/>
      <c r="BGS242" s="7"/>
      <c r="BGT242" s="7"/>
      <c r="BGU242" s="7"/>
      <c r="BGV242" s="7"/>
      <c r="BGW242" s="7"/>
      <c r="BGX242" s="7"/>
      <c r="BGY242" s="7"/>
      <c r="BGZ242" s="7"/>
      <c r="BHA242" s="7"/>
      <c r="BHB242" s="7"/>
      <c r="BHC242" s="7"/>
      <c r="BHD242" s="7"/>
      <c r="BHE242" s="7"/>
      <c r="BHF242" s="7"/>
      <c r="BHG242" s="7"/>
      <c r="BHH242" s="7"/>
      <c r="BHI242" s="7"/>
      <c r="BHJ242" s="7"/>
      <c r="BHK242" s="7"/>
      <c r="BHL242" s="7"/>
      <c r="BHM242" s="7"/>
      <c r="BHN242" s="7"/>
      <c r="BHO242" s="7"/>
      <c r="BHP242" s="7"/>
      <c r="BHQ242" s="7"/>
      <c r="BHR242" s="7"/>
      <c r="BHS242" s="7"/>
      <c r="BHT242" s="7"/>
      <c r="BHU242" s="7"/>
      <c r="BHV242" s="7"/>
      <c r="BHW242" s="7"/>
      <c r="BHX242" s="7"/>
      <c r="BHY242" s="7"/>
      <c r="BHZ242" s="7"/>
      <c r="BIA242" s="7"/>
      <c r="BIB242" s="7"/>
      <c r="BIC242" s="7"/>
    </row>
    <row r="243" spans="1:1589" s="11" customFormat="1" ht="28.5" customHeight="1">
      <c r="A243" s="70"/>
      <c r="B243" s="50"/>
      <c r="C243" s="317"/>
      <c r="D243" s="318"/>
      <c r="E243" s="96" t="s">
        <v>9</v>
      </c>
      <c r="F243" s="96">
        <v>42369</v>
      </c>
      <c r="G243" s="97" t="s">
        <v>7</v>
      </c>
      <c r="H243" s="121"/>
      <c r="I243" s="121"/>
      <c r="J243" s="121">
        <v>200000</v>
      </c>
      <c r="K243" s="104"/>
      <c r="L243" s="115">
        <v>0</v>
      </c>
      <c r="M243" s="115"/>
      <c r="N243" s="121">
        <v>199999.45</v>
      </c>
      <c r="O243" s="115"/>
      <c r="P243" s="115"/>
      <c r="Q243" s="115"/>
      <c r="R243" s="121">
        <v>199999.45</v>
      </c>
      <c r="S243" s="115"/>
      <c r="T243" s="9"/>
      <c r="U243" s="147">
        <f>J243-R243</f>
        <v>0.54999999998835847</v>
      </c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  <c r="FJ243" s="24"/>
      <c r="FK243" s="24"/>
      <c r="FL243" s="24"/>
      <c r="FM243" s="24"/>
      <c r="FN243" s="24"/>
      <c r="FO243" s="24"/>
      <c r="FP243" s="24"/>
      <c r="FQ243" s="24"/>
      <c r="FR243" s="24"/>
      <c r="FS243" s="24"/>
      <c r="FT243" s="24"/>
      <c r="FU243" s="24"/>
      <c r="FV243" s="24"/>
      <c r="FW243" s="24"/>
      <c r="FX243" s="24"/>
      <c r="FY243" s="24"/>
      <c r="FZ243" s="24"/>
      <c r="GA243" s="24"/>
      <c r="GB243" s="24"/>
      <c r="GC243" s="24"/>
      <c r="GD243" s="24"/>
      <c r="GE243" s="24"/>
      <c r="GF243" s="24"/>
      <c r="GG243" s="24"/>
      <c r="GH243" s="24"/>
      <c r="GI243" s="24"/>
      <c r="GJ243" s="24"/>
      <c r="GK243" s="24"/>
      <c r="GL243" s="24"/>
      <c r="GM243" s="24"/>
      <c r="GN243" s="24"/>
      <c r="GO243" s="24"/>
      <c r="GP243" s="24"/>
      <c r="GQ243" s="24"/>
      <c r="GR243" s="24"/>
      <c r="GS243" s="24"/>
      <c r="GT243" s="24"/>
      <c r="GU243" s="24"/>
      <c r="GV243" s="24"/>
      <c r="GW243" s="24"/>
      <c r="GX243" s="24"/>
      <c r="GY243" s="24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  <c r="IS243" s="7"/>
      <c r="IT243" s="7"/>
      <c r="IU243" s="7"/>
      <c r="IV243" s="7"/>
      <c r="IW243" s="7"/>
      <c r="IX243" s="7"/>
      <c r="IY243" s="7"/>
      <c r="IZ243" s="7"/>
      <c r="JA243" s="7"/>
      <c r="JB243" s="7"/>
      <c r="JC243" s="7"/>
      <c r="JD243" s="7"/>
      <c r="JE243" s="7"/>
      <c r="JF243" s="7"/>
      <c r="JG243" s="7"/>
      <c r="JH243" s="7"/>
      <c r="JI243" s="7"/>
      <c r="JJ243" s="7"/>
      <c r="JK243" s="7"/>
      <c r="JL243" s="7"/>
      <c r="JM243" s="7"/>
      <c r="JN243" s="7"/>
      <c r="JO243" s="7"/>
      <c r="JP243" s="7"/>
      <c r="JQ243" s="7"/>
      <c r="JR243" s="7"/>
      <c r="JS243" s="7"/>
      <c r="JT243" s="7"/>
      <c r="JU243" s="7"/>
      <c r="JV243" s="7"/>
      <c r="JW243" s="7"/>
      <c r="JX243" s="7"/>
      <c r="JY243" s="7"/>
      <c r="JZ243" s="7"/>
      <c r="KA243" s="7"/>
      <c r="KB243" s="7"/>
      <c r="KC243" s="7"/>
      <c r="KD243" s="7"/>
      <c r="KE243" s="7"/>
      <c r="KF243" s="7"/>
      <c r="KG243" s="7"/>
      <c r="KH243" s="7"/>
      <c r="KI243" s="7"/>
      <c r="KJ243" s="7"/>
      <c r="KK243" s="7"/>
      <c r="KL243" s="7"/>
      <c r="KM243" s="7"/>
      <c r="KN243" s="7"/>
      <c r="KO243" s="7"/>
      <c r="KP243" s="7"/>
      <c r="KQ243" s="7"/>
      <c r="KR243" s="7"/>
      <c r="KS243" s="7"/>
      <c r="KT243" s="7"/>
      <c r="KU243" s="7"/>
      <c r="KV243" s="7"/>
      <c r="KW243" s="7"/>
      <c r="KX243" s="7"/>
      <c r="KY243" s="7"/>
      <c r="KZ243" s="7"/>
      <c r="LA243" s="7"/>
      <c r="LB243" s="7"/>
      <c r="LC243" s="7"/>
      <c r="LD243" s="7"/>
      <c r="LE243" s="7"/>
      <c r="LF243" s="7"/>
      <c r="LG243" s="7"/>
      <c r="LH243" s="7"/>
      <c r="LI243" s="7"/>
      <c r="LJ243" s="7"/>
      <c r="LK243" s="7"/>
      <c r="LL243" s="7"/>
      <c r="LM243" s="7"/>
      <c r="LN243" s="7"/>
      <c r="LO243" s="7"/>
      <c r="LP243" s="7"/>
      <c r="LQ243" s="7"/>
      <c r="LR243" s="7"/>
      <c r="LS243" s="7"/>
      <c r="LT243" s="7"/>
      <c r="LU243" s="7"/>
      <c r="LV243" s="7"/>
      <c r="LW243" s="7"/>
      <c r="LX243" s="7"/>
      <c r="LY243" s="7"/>
      <c r="LZ243" s="7"/>
      <c r="MA243" s="7"/>
      <c r="MB243" s="7"/>
      <c r="MC243" s="7"/>
      <c r="MD243" s="7"/>
      <c r="ME243" s="7"/>
      <c r="MF243" s="7"/>
      <c r="MG243" s="7"/>
      <c r="MH243" s="7"/>
      <c r="MI243" s="7"/>
      <c r="MJ243" s="7"/>
      <c r="MK243" s="7"/>
      <c r="ML243" s="7"/>
      <c r="MM243" s="7"/>
      <c r="MN243" s="7"/>
      <c r="MO243" s="7"/>
      <c r="MP243" s="7"/>
      <c r="MQ243" s="7"/>
      <c r="MR243" s="7"/>
      <c r="MS243" s="7"/>
      <c r="MT243" s="7"/>
      <c r="MU243" s="7"/>
      <c r="MV243" s="7"/>
      <c r="MW243" s="7"/>
      <c r="MX243" s="7"/>
      <c r="MY243" s="7"/>
      <c r="MZ243" s="7"/>
      <c r="NA243" s="7"/>
      <c r="NB243" s="7"/>
      <c r="NC243" s="7"/>
      <c r="ND243" s="7"/>
      <c r="NE243" s="7"/>
      <c r="NF243" s="7"/>
      <c r="NG243" s="7"/>
      <c r="NH243" s="7"/>
      <c r="NI243" s="7"/>
      <c r="NJ243" s="7"/>
      <c r="NK243" s="7"/>
      <c r="NL243" s="7"/>
      <c r="NM243" s="7"/>
      <c r="NN243" s="7"/>
      <c r="NO243" s="7"/>
      <c r="NP243" s="7"/>
      <c r="NQ243" s="7"/>
      <c r="NR243" s="7"/>
      <c r="NS243" s="7"/>
      <c r="NT243" s="7"/>
      <c r="NU243" s="7"/>
      <c r="NV243" s="7"/>
      <c r="NW243" s="7"/>
      <c r="NX243" s="7"/>
      <c r="NY243" s="7"/>
      <c r="NZ243" s="7"/>
      <c r="OA243" s="7"/>
      <c r="OB243" s="7"/>
      <c r="OC243" s="7"/>
      <c r="OD243" s="7"/>
      <c r="OE243" s="7"/>
      <c r="OF243" s="7"/>
      <c r="OG243" s="7"/>
      <c r="OH243" s="7"/>
      <c r="OI243" s="7"/>
      <c r="OJ243" s="7"/>
      <c r="OK243" s="7"/>
      <c r="OL243" s="7"/>
      <c r="OM243" s="7"/>
      <c r="ON243" s="7"/>
      <c r="OO243" s="7"/>
      <c r="OP243" s="7"/>
      <c r="OQ243" s="7"/>
      <c r="OR243" s="7"/>
      <c r="OS243" s="7"/>
      <c r="OT243" s="7"/>
      <c r="OU243" s="7"/>
      <c r="OV243" s="7"/>
      <c r="OW243" s="7"/>
      <c r="OX243" s="7"/>
      <c r="OY243" s="7"/>
      <c r="OZ243" s="7"/>
      <c r="PA243" s="7"/>
      <c r="PB243" s="7"/>
      <c r="PC243" s="7"/>
      <c r="PD243" s="7"/>
      <c r="PE243" s="7"/>
      <c r="PF243" s="7"/>
      <c r="PG243" s="7"/>
      <c r="PH243" s="7"/>
      <c r="PI243" s="7"/>
      <c r="PJ243" s="7"/>
      <c r="PK243" s="7"/>
      <c r="PL243" s="7"/>
      <c r="PM243" s="7"/>
      <c r="PN243" s="7"/>
      <c r="PO243" s="7"/>
      <c r="PP243" s="7"/>
      <c r="PQ243" s="7"/>
      <c r="PR243" s="7"/>
      <c r="PS243" s="7"/>
      <c r="PT243" s="7"/>
      <c r="PU243" s="7"/>
      <c r="PV243" s="7"/>
      <c r="PW243" s="7"/>
      <c r="PX243" s="7"/>
      <c r="PY243" s="7"/>
      <c r="PZ243" s="7"/>
      <c r="QA243" s="7"/>
      <c r="QB243" s="7"/>
      <c r="QC243" s="7"/>
      <c r="QD243" s="7"/>
      <c r="QE243" s="7"/>
      <c r="QF243" s="7"/>
      <c r="QG243" s="7"/>
      <c r="QH243" s="7"/>
      <c r="QI243" s="7"/>
      <c r="QJ243" s="7"/>
      <c r="QK243" s="7"/>
      <c r="QL243" s="7"/>
      <c r="QM243" s="7"/>
      <c r="QN243" s="7"/>
      <c r="QO243" s="7"/>
      <c r="QP243" s="7"/>
      <c r="QQ243" s="7"/>
      <c r="QR243" s="7"/>
      <c r="QS243" s="7"/>
      <c r="QT243" s="7"/>
      <c r="QU243" s="7"/>
      <c r="QV243" s="7"/>
      <c r="QW243" s="7"/>
      <c r="QX243" s="7"/>
      <c r="QY243" s="7"/>
      <c r="QZ243" s="7"/>
      <c r="RA243" s="7"/>
      <c r="RB243" s="7"/>
      <c r="RC243" s="7"/>
      <c r="RD243" s="7"/>
      <c r="RE243" s="7"/>
      <c r="RF243" s="7"/>
      <c r="RG243" s="7"/>
      <c r="RH243" s="7"/>
      <c r="RI243" s="7"/>
      <c r="RJ243" s="7"/>
      <c r="RK243" s="7"/>
      <c r="RL243" s="7"/>
      <c r="RM243" s="7"/>
      <c r="RN243" s="7"/>
      <c r="RO243" s="7"/>
      <c r="RP243" s="7"/>
      <c r="RQ243" s="7"/>
      <c r="RR243" s="7"/>
      <c r="RS243" s="7"/>
      <c r="RT243" s="7"/>
      <c r="RU243" s="7"/>
      <c r="RV243" s="7"/>
      <c r="RW243" s="7"/>
      <c r="RX243" s="7"/>
      <c r="RY243" s="7"/>
      <c r="RZ243" s="7"/>
      <c r="SA243" s="7"/>
      <c r="SB243" s="7"/>
      <c r="SC243" s="7"/>
      <c r="SD243" s="7"/>
      <c r="SE243" s="7"/>
      <c r="SF243" s="7"/>
      <c r="SG243" s="7"/>
      <c r="SH243" s="7"/>
      <c r="SI243" s="7"/>
      <c r="SJ243" s="7"/>
      <c r="SK243" s="7"/>
      <c r="SL243" s="7"/>
      <c r="SM243" s="7"/>
      <c r="SN243" s="7"/>
      <c r="SO243" s="7"/>
      <c r="SP243" s="7"/>
      <c r="SQ243" s="7"/>
      <c r="SR243" s="7"/>
      <c r="SS243" s="7"/>
      <c r="ST243" s="7"/>
      <c r="SU243" s="7"/>
      <c r="SV243" s="7"/>
      <c r="SW243" s="7"/>
      <c r="SX243" s="7"/>
      <c r="SY243" s="7"/>
      <c r="SZ243" s="7"/>
      <c r="TA243" s="7"/>
      <c r="TB243" s="7"/>
      <c r="TC243" s="7"/>
      <c r="TD243" s="7"/>
      <c r="TE243" s="7"/>
      <c r="TF243" s="7"/>
      <c r="TG243" s="7"/>
      <c r="TH243" s="7"/>
      <c r="TI243" s="7"/>
      <c r="TJ243" s="7"/>
      <c r="TK243" s="7"/>
      <c r="TL243" s="7"/>
      <c r="TM243" s="7"/>
      <c r="TN243" s="7"/>
      <c r="TO243" s="7"/>
      <c r="TP243" s="7"/>
      <c r="TQ243" s="7"/>
      <c r="TR243" s="7"/>
      <c r="TS243" s="7"/>
      <c r="TT243" s="7"/>
      <c r="TU243" s="7"/>
      <c r="TV243" s="7"/>
      <c r="TW243" s="7"/>
      <c r="TX243" s="7"/>
      <c r="TY243" s="7"/>
      <c r="TZ243" s="7"/>
      <c r="UA243" s="7"/>
      <c r="UB243" s="7"/>
      <c r="UC243" s="7"/>
      <c r="UD243" s="7"/>
      <c r="UE243" s="7"/>
      <c r="UF243" s="7"/>
      <c r="UG243" s="7"/>
      <c r="UH243" s="7"/>
      <c r="UI243" s="7"/>
      <c r="UJ243" s="7"/>
      <c r="UK243" s="7"/>
      <c r="UL243" s="7"/>
      <c r="UM243" s="7"/>
      <c r="UN243" s="7"/>
      <c r="UO243" s="7"/>
      <c r="UP243" s="7"/>
      <c r="UQ243" s="7"/>
      <c r="UR243" s="7"/>
      <c r="US243" s="7"/>
      <c r="UT243" s="7"/>
      <c r="UU243" s="7"/>
      <c r="UV243" s="7"/>
      <c r="UW243" s="7"/>
      <c r="UX243" s="7"/>
      <c r="UY243" s="7"/>
      <c r="UZ243" s="7"/>
      <c r="VA243" s="7"/>
      <c r="VB243" s="7"/>
      <c r="VC243" s="7"/>
      <c r="VD243" s="7"/>
      <c r="VE243" s="7"/>
      <c r="VF243" s="7"/>
      <c r="VG243" s="7"/>
      <c r="VH243" s="7"/>
      <c r="VI243" s="7"/>
      <c r="VJ243" s="7"/>
      <c r="VK243" s="7"/>
      <c r="VL243" s="7"/>
      <c r="VM243" s="7"/>
      <c r="VN243" s="7"/>
      <c r="VO243" s="7"/>
      <c r="VP243" s="7"/>
      <c r="VQ243" s="7"/>
      <c r="VR243" s="7"/>
      <c r="VS243" s="7"/>
      <c r="VT243" s="7"/>
      <c r="VU243" s="7"/>
      <c r="VV243" s="7"/>
      <c r="VW243" s="7"/>
      <c r="VX243" s="7"/>
      <c r="VY243" s="7"/>
      <c r="VZ243" s="7"/>
      <c r="WA243" s="7"/>
      <c r="WB243" s="7"/>
      <c r="WC243" s="7"/>
      <c r="WD243" s="7"/>
      <c r="WE243" s="7"/>
      <c r="WF243" s="7"/>
      <c r="WG243" s="7"/>
      <c r="WH243" s="7"/>
      <c r="WI243" s="7"/>
      <c r="WJ243" s="7"/>
      <c r="WK243" s="7"/>
      <c r="WL243" s="7"/>
      <c r="WM243" s="7"/>
      <c r="WN243" s="7"/>
      <c r="WO243" s="7"/>
      <c r="WP243" s="7"/>
      <c r="WQ243" s="7"/>
      <c r="WR243" s="7"/>
      <c r="WS243" s="7"/>
      <c r="WT243" s="7"/>
      <c r="WU243" s="7"/>
      <c r="WV243" s="7"/>
      <c r="WW243" s="7"/>
      <c r="WX243" s="7"/>
      <c r="WY243" s="7"/>
      <c r="WZ243" s="7"/>
      <c r="XA243" s="7"/>
      <c r="XB243" s="7"/>
      <c r="XC243" s="7"/>
      <c r="XD243" s="7"/>
      <c r="XE243" s="7"/>
      <c r="XF243" s="7"/>
      <c r="XG243" s="7"/>
      <c r="XH243" s="7"/>
      <c r="XI243" s="7"/>
      <c r="XJ243" s="7"/>
      <c r="XK243" s="7"/>
      <c r="XL243" s="7"/>
      <c r="XM243" s="7"/>
      <c r="XN243" s="7"/>
      <c r="XO243" s="7"/>
      <c r="XP243" s="7"/>
      <c r="XQ243" s="7"/>
      <c r="XR243" s="7"/>
      <c r="XS243" s="7"/>
      <c r="XT243" s="7"/>
      <c r="XU243" s="7"/>
      <c r="XV243" s="7"/>
      <c r="XW243" s="7"/>
      <c r="XX243" s="7"/>
      <c r="XY243" s="7"/>
      <c r="XZ243" s="7"/>
      <c r="YA243" s="7"/>
      <c r="YB243" s="7"/>
      <c r="YC243" s="7"/>
      <c r="YD243" s="7"/>
      <c r="YE243" s="7"/>
      <c r="YF243" s="7"/>
      <c r="YG243" s="7"/>
      <c r="YH243" s="7"/>
      <c r="YI243" s="7"/>
      <c r="YJ243" s="7"/>
      <c r="YK243" s="7"/>
      <c r="YL243" s="7"/>
      <c r="YM243" s="7"/>
      <c r="YN243" s="7"/>
      <c r="YO243" s="7"/>
      <c r="YP243" s="7"/>
      <c r="YQ243" s="7"/>
      <c r="YR243" s="7"/>
      <c r="YS243" s="7"/>
      <c r="YT243" s="7"/>
      <c r="YU243" s="7"/>
      <c r="YV243" s="7"/>
      <c r="YW243" s="7"/>
      <c r="YX243" s="7"/>
      <c r="YY243" s="7"/>
      <c r="YZ243" s="7"/>
      <c r="ZA243" s="7"/>
      <c r="ZB243" s="7"/>
      <c r="ZC243" s="7"/>
      <c r="ZD243" s="7"/>
      <c r="ZE243" s="7"/>
      <c r="ZF243" s="7"/>
      <c r="ZG243" s="7"/>
      <c r="ZH243" s="7"/>
      <c r="ZI243" s="7"/>
      <c r="ZJ243" s="7"/>
      <c r="ZK243" s="7"/>
      <c r="ZL243" s="7"/>
      <c r="ZM243" s="7"/>
      <c r="ZN243" s="7"/>
      <c r="ZO243" s="7"/>
      <c r="ZP243" s="7"/>
      <c r="ZQ243" s="7"/>
      <c r="ZR243" s="7"/>
      <c r="ZS243" s="7"/>
      <c r="ZT243" s="7"/>
      <c r="ZU243" s="7"/>
      <c r="ZV243" s="7"/>
      <c r="ZW243" s="7"/>
      <c r="ZX243" s="7"/>
      <c r="ZY243" s="7"/>
      <c r="ZZ243" s="7"/>
      <c r="AAA243" s="7"/>
      <c r="AAB243" s="7"/>
      <c r="AAC243" s="7"/>
      <c r="AAD243" s="7"/>
      <c r="AAE243" s="7"/>
      <c r="AAF243" s="7"/>
      <c r="AAG243" s="7"/>
      <c r="AAH243" s="7"/>
      <c r="AAI243" s="7"/>
      <c r="AAJ243" s="7"/>
      <c r="AAK243" s="7"/>
      <c r="AAL243" s="7"/>
      <c r="AAM243" s="7"/>
      <c r="AAN243" s="7"/>
      <c r="AAO243" s="7"/>
      <c r="AAP243" s="7"/>
      <c r="AAQ243" s="7"/>
      <c r="AAR243" s="7"/>
      <c r="AAS243" s="7"/>
      <c r="AAT243" s="7"/>
      <c r="AAU243" s="7"/>
      <c r="AAV243" s="7"/>
      <c r="AAW243" s="7"/>
      <c r="AAX243" s="7"/>
      <c r="AAY243" s="7"/>
      <c r="AAZ243" s="7"/>
      <c r="ABA243" s="7"/>
      <c r="ABB243" s="7"/>
      <c r="ABC243" s="7"/>
      <c r="ABD243" s="7"/>
      <c r="ABE243" s="7"/>
      <c r="ABF243" s="7"/>
      <c r="ABG243" s="7"/>
      <c r="ABH243" s="7"/>
      <c r="ABI243" s="7"/>
      <c r="ABJ243" s="7"/>
      <c r="ABK243" s="7"/>
      <c r="ABL243" s="7"/>
      <c r="ABM243" s="7"/>
      <c r="ABN243" s="7"/>
      <c r="ABO243" s="7"/>
      <c r="ABP243" s="7"/>
      <c r="ABQ243" s="7"/>
      <c r="ABR243" s="7"/>
      <c r="ABS243" s="7"/>
      <c r="ABT243" s="7"/>
      <c r="ABU243" s="7"/>
      <c r="ABV243" s="7"/>
      <c r="ABW243" s="7"/>
      <c r="ABX243" s="7"/>
      <c r="ABY243" s="7"/>
      <c r="ABZ243" s="7"/>
      <c r="ACA243" s="7"/>
      <c r="ACB243" s="7"/>
      <c r="ACC243" s="7"/>
      <c r="ACD243" s="7"/>
      <c r="ACE243" s="7"/>
      <c r="ACF243" s="7"/>
      <c r="ACG243" s="7"/>
      <c r="ACH243" s="7"/>
      <c r="ACI243" s="7"/>
      <c r="ACJ243" s="7"/>
      <c r="ACK243" s="7"/>
      <c r="ACL243" s="7"/>
      <c r="ACM243" s="7"/>
      <c r="ACN243" s="7"/>
      <c r="ACO243" s="7"/>
      <c r="ACP243" s="7"/>
      <c r="ACQ243" s="7"/>
      <c r="ACR243" s="7"/>
      <c r="ACS243" s="7"/>
      <c r="ACT243" s="7"/>
      <c r="ACU243" s="7"/>
      <c r="ACV243" s="7"/>
      <c r="ACW243" s="7"/>
      <c r="ACX243" s="7"/>
      <c r="ACY243" s="7"/>
      <c r="ACZ243" s="7"/>
      <c r="ADA243" s="7"/>
      <c r="ADB243" s="7"/>
      <c r="ADC243" s="7"/>
      <c r="ADD243" s="7"/>
      <c r="ADE243" s="7"/>
      <c r="ADF243" s="7"/>
      <c r="ADG243" s="7"/>
      <c r="ADH243" s="7"/>
      <c r="ADI243" s="7"/>
      <c r="ADJ243" s="7"/>
      <c r="ADK243" s="7"/>
      <c r="ADL243" s="7"/>
      <c r="ADM243" s="7"/>
      <c r="ADN243" s="7"/>
      <c r="ADO243" s="7"/>
      <c r="ADP243" s="7"/>
      <c r="ADQ243" s="7"/>
      <c r="ADR243" s="7"/>
      <c r="ADS243" s="7"/>
      <c r="ADT243" s="7"/>
      <c r="ADU243" s="7"/>
      <c r="ADV243" s="7"/>
      <c r="ADW243" s="7"/>
      <c r="ADX243" s="7"/>
      <c r="ADY243" s="7"/>
      <c r="ADZ243" s="7"/>
      <c r="AEA243" s="7"/>
      <c r="AEB243" s="7"/>
      <c r="AEC243" s="7"/>
      <c r="AED243" s="7"/>
      <c r="AEE243" s="7"/>
      <c r="AEF243" s="7"/>
      <c r="AEG243" s="7"/>
      <c r="AEH243" s="7"/>
      <c r="AEI243" s="7"/>
      <c r="AEJ243" s="7"/>
      <c r="AEK243" s="7"/>
      <c r="AEL243" s="7"/>
      <c r="AEM243" s="7"/>
      <c r="AEN243" s="7"/>
      <c r="AEO243" s="7"/>
      <c r="AEP243" s="7"/>
      <c r="AEQ243" s="7"/>
      <c r="AER243" s="7"/>
      <c r="AES243" s="7"/>
      <c r="AET243" s="7"/>
      <c r="AEU243" s="7"/>
      <c r="AEV243" s="7"/>
      <c r="AEW243" s="7"/>
      <c r="AEX243" s="7"/>
      <c r="AEY243" s="7"/>
      <c r="AEZ243" s="7"/>
      <c r="AFA243" s="7"/>
      <c r="AFB243" s="7"/>
      <c r="AFC243" s="7"/>
      <c r="AFD243" s="7"/>
      <c r="AFE243" s="7"/>
      <c r="AFF243" s="7"/>
      <c r="AFG243" s="7"/>
      <c r="AFH243" s="7"/>
      <c r="AFI243" s="7"/>
      <c r="AFJ243" s="7"/>
      <c r="AFK243" s="7"/>
      <c r="AFL243" s="7"/>
      <c r="AFM243" s="7"/>
      <c r="AFN243" s="7"/>
      <c r="AFO243" s="7"/>
      <c r="AFP243" s="7"/>
      <c r="AFQ243" s="7"/>
      <c r="AFR243" s="7"/>
      <c r="AFS243" s="7"/>
      <c r="AFT243" s="7"/>
      <c r="AFU243" s="7"/>
      <c r="AFV243" s="7"/>
      <c r="AFW243" s="7"/>
      <c r="AFX243" s="7"/>
      <c r="AFY243" s="7"/>
      <c r="AFZ243" s="7"/>
      <c r="AGA243" s="7"/>
      <c r="AGB243" s="7"/>
      <c r="AGC243" s="7"/>
      <c r="AGD243" s="7"/>
      <c r="AGE243" s="7"/>
      <c r="AGF243" s="7"/>
      <c r="AGG243" s="7"/>
      <c r="AGH243" s="7"/>
      <c r="AGI243" s="7"/>
      <c r="AGJ243" s="7"/>
      <c r="AGK243" s="7"/>
      <c r="AGL243" s="7"/>
      <c r="AGM243" s="7"/>
      <c r="AGN243" s="7"/>
      <c r="AGO243" s="7"/>
      <c r="AGP243" s="7"/>
      <c r="AGQ243" s="7"/>
      <c r="AGR243" s="7"/>
      <c r="AGS243" s="7"/>
      <c r="AGT243" s="7"/>
      <c r="AGU243" s="7"/>
      <c r="AGV243" s="7"/>
      <c r="AGW243" s="7"/>
      <c r="AGX243" s="7"/>
      <c r="AGY243" s="7"/>
      <c r="AGZ243" s="7"/>
      <c r="AHA243" s="7"/>
      <c r="AHB243" s="7"/>
      <c r="AHC243" s="7"/>
      <c r="AHD243" s="7"/>
      <c r="AHE243" s="7"/>
      <c r="AHF243" s="7"/>
      <c r="AHG243" s="7"/>
      <c r="AHH243" s="7"/>
      <c r="AHI243" s="7"/>
      <c r="AHJ243" s="7"/>
      <c r="AHK243" s="7"/>
      <c r="AHL243" s="7"/>
      <c r="AHM243" s="7"/>
      <c r="AHN243" s="7"/>
      <c r="AHO243" s="7"/>
      <c r="AHP243" s="7"/>
      <c r="AHQ243" s="7"/>
      <c r="AHR243" s="7"/>
      <c r="AHS243" s="7"/>
      <c r="AHT243" s="7"/>
      <c r="AHU243" s="7"/>
      <c r="AHV243" s="7"/>
      <c r="AHW243" s="7"/>
      <c r="AHX243" s="7"/>
      <c r="AHY243" s="7"/>
      <c r="AHZ243" s="7"/>
      <c r="AIA243" s="7"/>
      <c r="AIB243" s="7"/>
      <c r="AIC243" s="7"/>
      <c r="AID243" s="7"/>
      <c r="AIE243" s="7"/>
      <c r="AIF243" s="7"/>
      <c r="AIG243" s="7"/>
      <c r="AIH243" s="7"/>
      <c r="AII243" s="7"/>
      <c r="AIJ243" s="7"/>
      <c r="AIK243" s="7"/>
      <c r="AIL243" s="7"/>
      <c r="AIM243" s="7"/>
      <c r="AIN243" s="7"/>
      <c r="AIO243" s="7"/>
      <c r="AIP243" s="7"/>
      <c r="AIQ243" s="7"/>
      <c r="AIR243" s="7"/>
      <c r="AIS243" s="7"/>
      <c r="AIT243" s="7"/>
      <c r="AIU243" s="7"/>
      <c r="AIV243" s="7"/>
      <c r="AIW243" s="7"/>
      <c r="AIX243" s="7"/>
      <c r="AIY243" s="7"/>
      <c r="AIZ243" s="7"/>
      <c r="AJA243" s="7"/>
      <c r="AJB243" s="7"/>
      <c r="AJC243" s="7"/>
      <c r="AJD243" s="7"/>
      <c r="AJE243" s="7"/>
      <c r="AJF243" s="7"/>
      <c r="AJG243" s="7"/>
      <c r="AJH243" s="7"/>
      <c r="AJI243" s="7"/>
      <c r="AJJ243" s="7"/>
      <c r="AJK243" s="7"/>
      <c r="AJL243" s="7"/>
      <c r="AJM243" s="7"/>
      <c r="AJN243" s="7"/>
      <c r="AJO243" s="7"/>
      <c r="AJP243" s="7"/>
      <c r="AJQ243" s="7"/>
      <c r="AJR243" s="7"/>
      <c r="AJS243" s="7"/>
      <c r="AJT243" s="7"/>
      <c r="AJU243" s="7"/>
      <c r="AJV243" s="7"/>
      <c r="AJW243" s="7"/>
      <c r="AJX243" s="7"/>
      <c r="AJY243" s="7"/>
      <c r="AJZ243" s="7"/>
      <c r="AKA243" s="7"/>
      <c r="AKB243" s="7"/>
      <c r="AKC243" s="7"/>
      <c r="AKD243" s="7"/>
      <c r="AKE243" s="7"/>
      <c r="AKF243" s="7"/>
      <c r="AKG243" s="7"/>
      <c r="AKH243" s="7"/>
      <c r="AKI243" s="7"/>
      <c r="AKJ243" s="7"/>
      <c r="AKK243" s="7"/>
      <c r="AKL243" s="7"/>
      <c r="AKM243" s="7"/>
      <c r="AKN243" s="7"/>
      <c r="AKO243" s="7"/>
      <c r="AKP243" s="7"/>
      <c r="AKQ243" s="7"/>
      <c r="AKR243" s="7"/>
      <c r="AKS243" s="7"/>
      <c r="AKT243" s="7"/>
      <c r="AKU243" s="7"/>
      <c r="AKV243" s="7"/>
      <c r="AKW243" s="7"/>
      <c r="AKX243" s="7"/>
      <c r="AKY243" s="7"/>
      <c r="AKZ243" s="7"/>
      <c r="ALA243" s="7"/>
      <c r="ALB243" s="7"/>
      <c r="ALC243" s="7"/>
      <c r="ALD243" s="7"/>
      <c r="ALE243" s="7"/>
      <c r="ALF243" s="7"/>
      <c r="ALG243" s="7"/>
      <c r="ALH243" s="7"/>
      <c r="ALI243" s="7"/>
      <c r="ALJ243" s="7"/>
      <c r="ALK243" s="7"/>
      <c r="ALL243" s="7"/>
      <c r="ALM243" s="7"/>
      <c r="ALN243" s="7"/>
      <c r="ALO243" s="7"/>
      <c r="ALP243" s="7"/>
      <c r="ALQ243" s="7"/>
      <c r="ALR243" s="7"/>
      <c r="ALS243" s="7"/>
      <c r="ALT243" s="7"/>
      <c r="ALU243" s="7"/>
      <c r="ALV243" s="7"/>
      <c r="ALW243" s="7"/>
      <c r="ALX243" s="7"/>
      <c r="ALY243" s="7"/>
      <c r="ALZ243" s="7"/>
      <c r="AMA243" s="7"/>
      <c r="AMB243" s="7"/>
      <c r="AMC243" s="7"/>
      <c r="AMD243" s="7"/>
      <c r="AME243" s="7"/>
      <c r="AMF243" s="7"/>
      <c r="AMG243" s="7"/>
      <c r="AMH243" s="7"/>
      <c r="AMI243" s="7"/>
      <c r="AMJ243" s="7"/>
      <c r="AMK243" s="7"/>
      <c r="AML243" s="7"/>
      <c r="AMM243" s="7"/>
      <c r="AMN243" s="7"/>
      <c r="AMO243" s="7"/>
      <c r="AMP243" s="7"/>
      <c r="AMQ243" s="7"/>
      <c r="AMR243" s="7"/>
      <c r="AMS243" s="7"/>
      <c r="AMT243" s="7"/>
      <c r="AMU243" s="7"/>
      <c r="AMV243" s="7"/>
      <c r="AMW243" s="7"/>
      <c r="AMX243" s="7"/>
      <c r="AMY243" s="7"/>
      <c r="AMZ243" s="7"/>
      <c r="ANA243" s="7"/>
      <c r="ANB243" s="7"/>
      <c r="ANC243" s="7"/>
      <c r="AND243" s="7"/>
      <c r="ANE243" s="7"/>
      <c r="ANF243" s="7"/>
      <c r="ANG243" s="7"/>
      <c r="ANH243" s="7"/>
      <c r="ANI243" s="7"/>
      <c r="ANJ243" s="7"/>
      <c r="ANK243" s="7"/>
      <c r="ANL243" s="7"/>
      <c r="ANM243" s="7"/>
      <c r="ANN243" s="7"/>
      <c r="ANO243" s="7"/>
      <c r="ANP243" s="7"/>
      <c r="ANQ243" s="7"/>
      <c r="ANR243" s="7"/>
      <c r="ANS243" s="7"/>
      <c r="ANT243" s="7"/>
      <c r="ANU243" s="7"/>
      <c r="ANV243" s="7"/>
      <c r="ANW243" s="7"/>
      <c r="ANX243" s="7"/>
      <c r="ANY243" s="7"/>
      <c r="ANZ243" s="7"/>
      <c r="AOA243" s="7"/>
      <c r="AOB243" s="7"/>
      <c r="AOC243" s="7"/>
      <c r="AOD243" s="7"/>
      <c r="AOE243" s="7"/>
      <c r="AOF243" s="7"/>
      <c r="AOG243" s="7"/>
      <c r="AOH243" s="7"/>
      <c r="AOI243" s="7"/>
      <c r="AOJ243" s="7"/>
      <c r="AOK243" s="7"/>
      <c r="AOL243" s="7"/>
      <c r="AOM243" s="7"/>
      <c r="AON243" s="7"/>
      <c r="AOO243" s="7"/>
      <c r="AOP243" s="7"/>
      <c r="AOQ243" s="7"/>
      <c r="AOR243" s="7"/>
      <c r="AOS243" s="7"/>
      <c r="AOT243" s="7"/>
      <c r="AOU243" s="7"/>
      <c r="AOV243" s="7"/>
      <c r="AOW243" s="7"/>
      <c r="AOX243" s="7"/>
      <c r="AOY243" s="7"/>
      <c r="AOZ243" s="7"/>
      <c r="APA243" s="7"/>
      <c r="APB243" s="7"/>
      <c r="APC243" s="7"/>
      <c r="APD243" s="7"/>
      <c r="APE243" s="7"/>
      <c r="APF243" s="7"/>
      <c r="APG243" s="7"/>
      <c r="APH243" s="7"/>
      <c r="API243" s="7"/>
      <c r="APJ243" s="7"/>
      <c r="APK243" s="7"/>
      <c r="APL243" s="7"/>
      <c r="APM243" s="7"/>
      <c r="APN243" s="7"/>
      <c r="APO243" s="7"/>
      <c r="APP243" s="7"/>
      <c r="APQ243" s="7"/>
      <c r="APR243" s="7"/>
      <c r="APS243" s="7"/>
      <c r="APT243" s="7"/>
      <c r="APU243" s="7"/>
      <c r="APV243" s="7"/>
      <c r="APW243" s="7"/>
      <c r="APX243" s="7"/>
      <c r="APY243" s="7"/>
      <c r="APZ243" s="7"/>
      <c r="AQA243" s="7"/>
      <c r="AQB243" s="7"/>
      <c r="AQC243" s="7"/>
      <c r="AQD243" s="7"/>
      <c r="AQE243" s="7"/>
      <c r="AQF243" s="7"/>
      <c r="AQG243" s="7"/>
      <c r="AQH243" s="7"/>
      <c r="AQI243" s="7"/>
      <c r="AQJ243" s="7"/>
      <c r="AQK243" s="7"/>
      <c r="AQL243" s="7"/>
      <c r="AQM243" s="7"/>
      <c r="AQN243" s="7"/>
      <c r="AQO243" s="7"/>
      <c r="AQP243" s="7"/>
      <c r="AQQ243" s="7"/>
      <c r="AQR243" s="7"/>
      <c r="AQS243" s="7"/>
      <c r="AQT243" s="7"/>
      <c r="AQU243" s="7"/>
      <c r="AQV243" s="7"/>
      <c r="AQW243" s="7"/>
      <c r="AQX243" s="7"/>
      <c r="AQY243" s="7"/>
      <c r="AQZ243" s="7"/>
      <c r="ARA243" s="7"/>
      <c r="ARB243" s="7"/>
      <c r="ARC243" s="7"/>
      <c r="ARD243" s="7"/>
      <c r="ARE243" s="7"/>
      <c r="ARF243" s="7"/>
      <c r="ARG243" s="7"/>
      <c r="ARH243" s="7"/>
      <c r="ARI243" s="7"/>
      <c r="ARJ243" s="7"/>
      <c r="ARK243" s="7"/>
      <c r="ARL243" s="7"/>
      <c r="ARM243" s="7"/>
      <c r="ARN243" s="7"/>
      <c r="ARO243" s="7"/>
      <c r="ARP243" s="7"/>
      <c r="ARQ243" s="7"/>
      <c r="ARR243" s="7"/>
      <c r="ARS243" s="7"/>
      <c r="ART243" s="7"/>
      <c r="ARU243" s="7"/>
      <c r="ARV243" s="7"/>
      <c r="ARW243" s="7"/>
      <c r="ARX243" s="7"/>
      <c r="ARY243" s="7"/>
      <c r="ARZ243" s="7"/>
      <c r="ASA243" s="7"/>
      <c r="ASB243" s="7"/>
      <c r="ASC243" s="7"/>
      <c r="ASD243" s="7"/>
      <c r="ASE243" s="7"/>
      <c r="ASF243" s="7"/>
      <c r="ASG243" s="7"/>
      <c r="ASH243" s="7"/>
      <c r="ASI243" s="7"/>
      <c r="ASJ243" s="7"/>
      <c r="ASK243" s="7"/>
      <c r="ASL243" s="7"/>
      <c r="ASM243" s="7"/>
      <c r="ASN243" s="7"/>
      <c r="ASO243" s="7"/>
      <c r="ASP243" s="7"/>
      <c r="ASQ243" s="7"/>
      <c r="ASR243" s="7"/>
      <c r="ASS243" s="7"/>
      <c r="AST243" s="7"/>
      <c r="ASU243" s="7"/>
      <c r="ASV243" s="7"/>
      <c r="ASW243" s="7"/>
      <c r="ASX243" s="7"/>
      <c r="ASY243" s="7"/>
      <c r="ASZ243" s="7"/>
      <c r="ATA243" s="7"/>
      <c r="ATB243" s="7"/>
      <c r="ATC243" s="7"/>
      <c r="ATD243" s="7"/>
      <c r="ATE243" s="7"/>
      <c r="ATF243" s="7"/>
      <c r="ATG243" s="7"/>
      <c r="ATH243" s="7"/>
      <c r="ATI243" s="7"/>
      <c r="ATJ243" s="7"/>
      <c r="ATK243" s="7"/>
      <c r="ATL243" s="7"/>
      <c r="ATM243" s="7"/>
      <c r="ATN243" s="7"/>
      <c r="ATO243" s="7"/>
      <c r="ATP243" s="7"/>
      <c r="ATQ243" s="7"/>
      <c r="ATR243" s="7"/>
      <c r="ATS243" s="7"/>
      <c r="ATT243" s="7"/>
      <c r="ATU243" s="7"/>
      <c r="ATV243" s="7"/>
      <c r="ATW243" s="7"/>
      <c r="ATX243" s="7"/>
      <c r="ATY243" s="7"/>
      <c r="ATZ243" s="7"/>
      <c r="AUA243" s="7"/>
      <c r="AUB243" s="7"/>
      <c r="AUC243" s="7"/>
      <c r="AUD243" s="7"/>
      <c r="AUE243" s="7"/>
      <c r="AUF243" s="7"/>
      <c r="AUG243" s="7"/>
      <c r="AUH243" s="7"/>
      <c r="AUI243" s="7"/>
      <c r="AUJ243" s="7"/>
      <c r="AUK243" s="7"/>
      <c r="AUL243" s="7"/>
      <c r="AUM243" s="7"/>
      <c r="AUN243" s="7"/>
      <c r="AUO243" s="7"/>
      <c r="AUP243" s="7"/>
      <c r="AUQ243" s="7"/>
      <c r="AUR243" s="7"/>
      <c r="AUS243" s="7"/>
      <c r="AUT243" s="7"/>
      <c r="AUU243" s="7"/>
      <c r="AUV243" s="7"/>
      <c r="AUW243" s="7"/>
      <c r="AUX243" s="7"/>
      <c r="AUY243" s="7"/>
      <c r="AUZ243" s="7"/>
      <c r="AVA243" s="7"/>
      <c r="AVB243" s="7"/>
      <c r="AVC243" s="7"/>
      <c r="AVD243" s="7"/>
      <c r="AVE243" s="7"/>
      <c r="AVF243" s="7"/>
      <c r="AVG243" s="7"/>
      <c r="AVH243" s="7"/>
      <c r="AVI243" s="7"/>
      <c r="AVJ243" s="7"/>
      <c r="AVK243" s="7"/>
      <c r="AVL243" s="7"/>
      <c r="AVM243" s="7"/>
      <c r="AVN243" s="7"/>
      <c r="AVO243" s="7"/>
      <c r="AVP243" s="7"/>
      <c r="AVQ243" s="7"/>
      <c r="AVR243" s="7"/>
      <c r="AVS243" s="7"/>
      <c r="AVT243" s="7"/>
      <c r="AVU243" s="7"/>
      <c r="AVV243" s="7"/>
      <c r="AVW243" s="7"/>
      <c r="AVX243" s="7"/>
      <c r="AVY243" s="7"/>
      <c r="AVZ243" s="7"/>
      <c r="AWA243" s="7"/>
      <c r="AWB243" s="7"/>
      <c r="AWC243" s="7"/>
      <c r="AWD243" s="7"/>
      <c r="AWE243" s="7"/>
      <c r="AWF243" s="7"/>
      <c r="AWG243" s="7"/>
      <c r="AWH243" s="7"/>
      <c r="AWI243" s="7"/>
      <c r="AWJ243" s="7"/>
      <c r="AWK243" s="7"/>
      <c r="AWL243" s="7"/>
      <c r="AWM243" s="7"/>
      <c r="AWN243" s="7"/>
      <c r="AWO243" s="7"/>
      <c r="AWP243" s="7"/>
      <c r="AWQ243" s="7"/>
      <c r="AWR243" s="7"/>
      <c r="AWS243" s="7"/>
      <c r="AWT243" s="7"/>
      <c r="AWU243" s="7"/>
      <c r="AWV243" s="7"/>
      <c r="AWW243" s="7"/>
      <c r="AWX243" s="7"/>
      <c r="AWY243" s="7"/>
      <c r="AWZ243" s="7"/>
      <c r="AXA243" s="7"/>
      <c r="AXB243" s="7"/>
      <c r="AXC243" s="7"/>
      <c r="AXD243" s="7"/>
      <c r="AXE243" s="7"/>
      <c r="AXF243" s="7"/>
      <c r="AXG243" s="7"/>
      <c r="AXH243" s="7"/>
      <c r="AXI243" s="7"/>
      <c r="AXJ243" s="7"/>
      <c r="AXK243" s="7"/>
      <c r="AXL243" s="7"/>
      <c r="AXM243" s="7"/>
      <c r="AXN243" s="7"/>
      <c r="AXO243" s="7"/>
      <c r="AXP243" s="7"/>
      <c r="AXQ243" s="7"/>
      <c r="AXR243" s="7"/>
      <c r="AXS243" s="7"/>
      <c r="AXT243" s="7"/>
      <c r="AXU243" s="7"/>
      <c r="AXV243" s="7"/>
      <c r="AXW243" s="7"/>
      <c r="AXX243" s="7"/>
      <c r="AXY243" s="7"/>
      <c r="AXZ243" s="7"/>
      <c r="AYA243" s="7"/>
      <c r="AYB243" s="7"/>
      <c r="AYC243" s="7"/>
      <c r="AYD243" s="7"/>
      <c r="AYE243" s="7"/>
      <c r="AYF243" s="7"/>
      <c r="AYG243" s="7"/>
      <c r="AYH243" s="7"/>
      <c r="AYI243" s="7"/>
      <c r="AYJ243" s="7"/>
      <c r="AYK243" s="7"/>
      <c r="AYL243" s="7"/>
      <c r="AYM243" s="7"/>
      <c r="AYN243" s="7"/>
      <c r="AYO243" s="7"/>
      <c r="AYP243" s="7"/>
      <c r="AYQ243" s="7"/>
      <c r="AYR243" s="7"/>
      <c r="AYS243" s="7"/>
      <c r="AYT243" s="7"/>
      <c r="AYU243" s="7"/>
      <c r="AYV243" s="7"/>
      <c r="AYW243" s="7"/>
      <c r="AYX243" s="7"/>
      <c r="AYY243" s="7"/>
      <c r="AYZ243" s="7"/>
      <c r="AZA243" s="7"/>
      <c r="AZB243" s="7"/>
      <c r="AZC243" s="7"/>
      <c r="AZD243" s="7"/>
      <c r="AZE243" s="7"/>
      <c r="AZF243" s="7"/>
      <c r="AZG243" s="7"/>
      <c r="AZH243" s="7"/>
      <c r="AZI243" s="7"/>
      <c r="AZJ243" s="7"/>
      <c r="AZK243" s="7"/>
      <c r="AZL243" s="7"/>
      <c r="AZM243" s="7"/>
      <c r="AZN243" s="7"/>
      <c r="AZO243" s="7"/>
      <c r="AZP243" s="7"/>
      <c r="AZQ243" s="7"/>
      <c r="AZR243" s="7"/>
      <c r="AZS243" s="7"/>
      <c r="AZT243" s="7"/>
      <c r="AZU243" s="7"/>
      <c r="AZV243" s="7"/>
      <c r="AZW243" s="7"/>
      <c r="AZX243" s="7"/>
      <c r="AZY243" s="7"/>
      <c r="AZZ243" s="7"/>
      <c r="BAA243" s="7"/>
      <c r="BAB243" s="7"/>
      <c r="BAC243" s="7"/>
      <c r="BAD243" s="7"/>
      <c r="BAE243" s="7"/>
      <c r="BAF243" s="7"/>
      <c r="BAG243" s="7"/>
      <c r="BAH243" s="7"/>
      <c r="BAI243" s="7"/>
      <c r="BAJ243" s="7"/>
      <c r="BAK243" s="7"/>
      <c r="BAL243" s="7"/>
      <c r="BAM243" s="7"/>
      <c r="BAN243" s="7"/>
      <c r="BAO243" s="7"/>
      <c r="BAP243" s="7"/>
      <c r="BAQ243" s="7"/>
      <c r="BAR243" s="7"/>
      <c r="BAS243" s="7"/>
      <c r="BAT243" s="7"/>
      <c r="BAU243" s="7"/>
      <c r="BAV243" s="7"/>
      <c r="BAW243" s="7"/>
      <c r="BAX243" s="7"/>
      <c r="BAY243" s="7"/>
      <c r="BAZ243" s="7"/>
      <c r="BBA243" s="7"/>
      <c r="BBB243" s="7"/>
      <c r="BBC243" s="7"/>
      <c r="BBD243" s="7"/>
      <c r="BBE243" s="7"/>
      <c r="BBF243" s="7"/>
      <c r="BBG243" s="7"/>
      <c r="BBH243" s="7"/>
      <c r="BBI243" s="7"/>
      <c r="BBJ243" s="7"/>
      <c r="BBK243" s="7"/>
      <c r="BBL243" s="7"/>
      <c r="BBM243" s="7"/>
      <c r="BBN243" s="7"/>
      <c r="BBO243" s="7"/>
      <c r="BBP243" s="7"/>
      <c r="BBQ243" s="7"/>
      <c r="BBR243" s="7"/>
      <c r="BBS243" s="7"/>
      <c r="BBT243" s="7"/>
      <c r="BBU243" s="7"/>
      <c r="BBV243" s="7"/>
      <c r="BBW243" s="7"/>
      <c r="BBX243" s="7"/>
      <c r="BBY243" s="7"/>
      <c r="BBZ243" s="7"/>
      <c r="BCA243" s="7"/>
      <c r="BCB243" s="7"/>
      <c r="BCC243" s="7"/>
      <c r="BCD243" s="7"/>
      <c r="BCE243" s="7"/>
      <c r="BCF243" s="7"/>
      <c r="BCG243" s="7"/>
      <c r="BCH243" s="7"/>
      <c r="BCI243" s="7"/>
      <c r="BCJ243" s="7"/>
      <c r="BCK243" s="7"/>
      <c r="BCL243" s="7"/>
      <c r="BCM243" s="7"/>
      <c r="BCN243" s="7"/>
      <c r="BCO243" s="7"/>
      <c r="BCP243" s="7"/>
      <c r="BCQ243" s="7"/>
      <c r="BCR243" s="7"/>
      <c r="BCS243" s="7"/>
      <c r="BCT243" s="7"/>
      <c r="BCU243" s="7"/>
      <c r="BCV243" s="7"/>
      <c r="BCW243" s="7"/>
      <c r="BCX243" s="7"/>
      <c r="BCY243" s="7"/>
      <c r="BCZ243" s="7"/>
      <c r="BDA243" s="7"/>
      <c r="BDB243" s="7"/>
      <c r="BDC243" s="7"/>
      <c r="BDD243" s="7"/>
      <c r="BDE243" s="7"/>
      <c r="BDF243" s="7"/>
      <c r="BDG243" s="7"/>
      <c r="BDH243" s="7"/>
      <c r="BDI243" s="7"/>
      <c r="BDJ243" s="7"/>
      <c r="BDK243" s="7"/>
      <c r="BDL243" s="7"/>
      <c r="BDM243" s="7"/>
      <c r="BDN243" s="7"/>
      <c r="BDO243" s="7"/>
      <c r="BDP243" s="7"/>
      <c r="BDQ243" s="7"/>
      <c r="BDR243" s="7"/>
      <c r="BDS243" s="7"/>
      <c r="BDT243" s="7"/>
      <c r="BDU243" s="7"/>
      <c r="BDV243" s="7"/>
      <c r="BDW243" s="7"/>
      <c r="BDX243" s="7"/>
      <c r="BDY243" s="7"/>
      <c r="BDZ243" s="7"/>
      <c r="BEA243" s="7"/>
      <c r="BEB243" s="7"/>
      <c r="BEC243" s="7"/>
      <c r="BED243" s="7"/>
      <c r="BEE243" s="7"/>
      <c r="BEF243" s="7"/>
      <c r="BEG243" s="7"/>
      <c r="BEH243" s="7"/>
      <c r="BEI243" s="7"/>
      <c r="BEJ243" s="7"/>
      <c r="BEK243" s="7"/>
      <c r="BEL243" s="7"/>
      <c r="BEM243" s="7"/>
      <c r="BEN243" s="7"/>
      <c r="BEO243" s="7"/>
      <c r="BEP243" s="7"/>
      <c r="BEQ243" s="7"/>
      <c r="BER243" s="7"/>
      <c r="BES243" s="7"/>
      <c r="BET243" s="7"/>
      <c r="BEU243" s="7"/>
      <c r="BEV243" s="7"/>
      <c r="BEW243" s="7"/>
      <c r="BEX243" s="7"/>
      <c r="BEY243" s="7"/>
      <c r="BEZ243" s="7"/>
      <c r="BFA243" s="7"/>
      <c r="BFB243" s="7"/>
      <c r="BFC243" s="7"/>
      <c r="BFD243" s="7"/>
      <c r="BFE243" s="7"/>
      <c r="BFF243" s="7"/>
      <c r="BFG243" s="7"/>
      <c r="BFH243" s="7"/>
      <c r="BFI243" s="7"/>
      <c r="BFJ243" s="7"/>
      <c r="BFK243" s="7"/>
      <c r="BFL243" s="7"/>
      <c r="BFM243" s="7"/>
      <c r="BFN243" s="7"/>
      <c r="BFO243" s="7"/>
      <c r="BFP243" s="7"/>
      <c r="BFQ243" s="7"/>
      <c r="BFR243" s="7"/>
      <c r="BFS243" s="7"/>
      <c r="BFT243" s="7"/>
      <c r="BFU243" s="7"/>
      <c r="BFV243" s="7"/>
      <c r="BFW243" s="7"/>
      <c r="BFX243" s="7"/>
      <c r="BFY243" s="7"/>
      <c r="BFZ243" s="7"/>
      <c r="BGA243" s="7"/>
      <c r="BGB243" s="7"/>
      <c r="BGC243" s="7"/>
      <c r="BGD243" s="7"/>
      <c r="BGE243" s="7"/>
      <c r="BGF243" s="7"/>
      <c r="BGG243" s="7"/>
      <c r="BGH243" s="7"/>
      <c r="BGI243" s="7"/>
      <c r="BGJ243" s="7"/>
      <c r="BGK243" s="7"/>
      <c r="BGL243" s="7"/>
      <c r="BGM243" s="7"/>
      <c r="BGN243" s="7"/>
      <c r="BGO243" s="7"/>
      <c r="BGP243" s="7"/>
      <c r="BGQ243" s="7"/>
      <c r="BGR243" s="7"/>
      <c r="BGS243" s="7"/>
      <c r="BGT243" s="7"/>
      <c r="BGU243" s="7"/>
      <c r="BGV243" s="7"/>
      <c r="BGW243" s="7"/>
      <c r="BGX243" s="7"/>
      <c r="BGY243" s="7"/>
      <c r="BGZ243" s="7"/>
      <c r="BHA243" s="7"/>
      <c r="BHB243" s="7"/>
      <c r="BHC243" s="7"/>
      <c r="BHD243" s="7"/>
      <c r="BHE243" s="7"/>
      <c r="BHF243" s="7"/>
      <c r="BHG243" s="7"/>
      <c r="BHH243" s="7"/>
      <c r="BHI243" s="7"/>
      <c r="BHJ243" s="7"/>
      <c r="BHK243" s="7"/>
      <c r="BHL243" s="7"/>
      <c r="BHM243" s="7"/>
      <c r="BHN243" s="7"/>
      <c r="BHO243" s="7"/>
      <c r="BHP243" s="7"/>
      <c r="BHQ243" s="7"/>
      <c r="BHR243" s="7"/>
      <c r="BHS243" s="7"/>
      <c r="BHT243" s="7"/>
      <c r="BHU243" s="7"/>
      <c r="BHV243" s="7"/>
      <c r="BHW243" s="7"/>
      <c r="BHX243" s="7"/>
      <c r="BHY243" s="7"/>
      <c r="BHZ243" s="7"/>
      <c r="BIA243" s="7"/>
      <c r="BIB243" s="7"/>
      <c r="BIC243" s="7"/>
    </row>
    <row r="244" spans="1:1589" s="11" customFormat="1" ht="48.75" customHeight="1">
      <c r="B244" s="50">
        <v>5141500</v>
      </c>
      <c r="C244" s="317"/>
      <c r="D244" s="318"/>
      <c r="E244" s="197">
        <v>42370</v>
      </c>
      <c r="F244" s="197">
        <v>42735</v>
      </c>
      <c r="G244" s="93" t="s">
        <v>8</v>
      </c>
      <c r="H244" s="115"/>
      <c r="I244" s="115"/>
      <c r="J244" s="121">
        <v>152960</v>
      </c>
      <c r="K244" s="104"/>
      <c r="L244" s="119"/>
      <c r="M244" s="119"/>
      <c r="N244" s="118">
        <v>152960</v>
      </c>
      <c r="O244" s="119"/>
      <c r="P244" s="119"/>
      <c r="Q244" s="119"/>
      <c r="R244" s="118">
        <v>152960</v>
      </c>
      <c r="S244" s="119"/>
      <c r="T244" s="147">
        <f>M244-Q244</f>
        <v>0</v>
      </c>
      <c r="U244" s="147">
        <f>J244-R244</f>
        <v>0</v>
      </c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  <c r="FJ244" s="24"/>
      <c r="FK244" s="24"/>
      <c r="FL244" s="24"/>
      <c r="FM244" s="24"/>
      <c r="FN244" s="24"/>
      <c r="FO244" s="24"/>
      <c r="FP244" s="24"/>
      <c r="FQ244" s="24"/>
      <c r="FR244" s="24"/>
      <c r="FS244" s="24"/>
      <c r="FT244" s="24"/>
      <c r="FU244" s="24"/>
      <c r="FV244" s="24"/>
      <c r="FW244" s="24"/>
      <c r="FX244" s="24"/>
      <c r="FY244" s="24"/>
      <c r="FZ244" s="24"/>
      <c r="GA244" s="24"/>
      <c r="GB244" s="24"/>
      <c r="GC244" s="24"/>
      <c r="GD244" s="24"/>
      <c r="GE244" s="24"/>
      <c r="GF244" s="24"/>
      <c r="GG244" s="24"/>
      <c r="GH244" s="24"/>
      <c r="GI244" s="24"/>
      <c r="GJ244" s="24"/>
      <c r="GK244" s="24"/>
      <c r="GL244" s="24"/>
      <c r="GM244" s="24"/>
      <c r="GN244" s="24"/>
      <c r="GO244" s="24"/>
      <c r="GP244" s="24"/>
      <c r="GQ244" s="24"/>
      <c r="GR244" s="24"/>
      <c r="GS244" s="24"/>
      <c r="GT244" s="24"/>
      <c r="GU244" s="24"/>
      <c r="GV244" s="24"/>
      <c r="GW244" s="24"/>
      <c r="GX244" s="24"/>
      <c r="GY244" s="24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  <c r="IP244" s="7"/>
      <c r="IQ244" s="7"/>
      <c r="IR244" s="7"/>
      <c r="IS244" s="7"/>
      <c r="IT244" s="7"/>
      <c r="IU244" s="7"/>
      <c r="IV244" s="7"/>
      <c r="IW244" s="7"/>
      <c r="IX244" s="7"/>
      <c r="IY244" s="7"/>
      <c r="IZ244" s="7"/>
      <c r="JA244" s="7"/>
      <c r="JB244" s="7"/>
      <c r="JC244" s="7"/>
      <c r="JD244" s="7"/>
      <c r="JE244" s="7"/>
      <c r="JF244" s="7"/>
      <c r="JG244" s="7"/>
      <c r="JH244" s="7"/>
      <c r="JI244" s="7"/>
      <c r="JJ244" s="7"/>
      <c r="JK244" s="7"/>
      <c r="JL244" s="7"/>
      <c r="JM244" s="7"/>
      <c r="JN244" s="7"/>
      <c r="JO244" s="7"/>
      <c r="JP244" s="7"/>
      <c r="JQ244" s="7"/>
      <c r="JR244" s="7"/>
      <c r="JS244" s="7"/>
      <c r="JT244" s="7"/>
      <c r="JU244" s="7"/>
      <c r="JV244" s="7"/>
      <c r="JW244" s="7"/>
      <c r="JX244" s="7"/>
      <c r="JY244" s="7"/>
      <c r="JZ244" s="7"/>
      <c r="KA244" s="7"/>
      <c r="KB244" s="7"/>
      <c r="KC244" s="7"/>
      <c r="KD244" s="7"/>
      <c r="KE244" s="7"/>
      <c r="KF244" s="7"/>
      <c r="KG244" s="7"/>
      <c r="KH244" s="7"/>
      <c r="KI244" s="7"/>
      <c r="KJ244" s="7"/>
      <c r="KK244" s="7"/>
      <c r="KL244" s="7"/>
      <c r="KM244" s="7"/>
      <c r="KN244" s="7"/>
      <c r="KO244" s="7"/>
      <c r="KP244" s="7"/>
      <c r="KQ244" s="7"/>
      <c r="KR244" s="7"/>
      <c r="KS244" s="7"/>
      <c r="KT244" s="7"/>
      <c r="KU244" s="7"/>
      <c r="KV244" s="7"/>
      <c r="KW244" s="7"/>
      <c r="KX244" s="7"/>
      <c r="KY244" s="7"/>
      <c r="KZ244" s="7"/>
      <c r="LA244" s="7"/>
      <c r="LB244" s="7"/>
      <c r="LC244" s="7"/>
      <c r="LD244" s="7"/>
      <c r="LE244" s="7"/>
      <c r="LF244" s="7"/>
      <c r="LG244" s="7"/>
      <c r="LH244" s="7"/>
      <c r="LI244" s="7"/>
      <c r="LJ244" s="7"/>
      <c r="LK244" s="7"/>
      <c r="LL244" s="7"/>
      <c r="LM244" s="7"/>
      <c r="LN244" s="7"/>
      <c r="LO244" s="7"/>
      <c r="LP244" s="7"/>
      <c r="LQ244" s="7"/>
      <c r="LR244" s="7"/>
      <c r="LS244" s="7"/>
      <c r="LT244" s="7"/>
      <c r="LU244" s="7"/>
      <c r="LV244" s="7"/>
      <c r="LW244" s="7"/>
      <c r="LX244" s="7"/>
      <c r="LY244" s="7"/>
      <c r="LZ244" s="7"/>
      <c r="MA244" s="7"/>
      <c r="MB244" s="7"/>
      <c r="MC244" s="7"/>
      <c r="MD244" s="7"/>
      <c r="ME244" s="7"/>
      <c r="MF244" s="7"/>
      <c r="MG244" s="7"/>
      <c r="MH244" s="7"/>
      <c r="MI244" s="7"/>
      <c r="MJ244" s="7"/>
      <c r="MK244" s="7"/>
      <c r="ML244" s="7"/>
      <c r="MM244" s="7"/>
      <c r="MN244" s="7"/>
      <c r="MO244" s="7"/>
      <c r="MP244" s="7"/>
      <c r="MQ244" s="7"/>
      <c r="MR244" s="7"/>
      <c r="MS244" s="7"/>
      <c r="MT244" s="7"/>
      <c r="MU244" s="7"/>
      <c r="MV244" s="7"/>
      <c r="MW244" s="7"/>
      <c r="MX244" s="7"/>
      <c r="MY244" s="7"/>
      <c r="MZ244" s="7"/>
      <c r="NA244" s="7"/>
      <c r="NB244" s="7"/>
      <c r="NC244" s="7"/>
      <c r="ND244" s="7"/>
      <c r="NE244" s="7"/>
      <c r="NF244" s="7"/>
      <c r="NG244" s="7"/>
      <c r="NH244" s="7"/>
      <c r="NI244" s="7"/>
      <c r="NJ244" s="7"/>
      <c r="NK244" s="7"/>
      <c r="NL244" s="7"/>
      <c r="NM244" s="7"/>
      <c r="NN244" s="7"/>
      <c r="NO244" s="7"/>
      <c r="NP244" s="7"/>
      <c r="NQ244" s="7"/>
      <c r="NR244" s="7"/>
      <c r="NS244" s="7"/>
      <c r="NT244" s="7"/>
      <c r="NU244" s="7"/>
      <c r="NV244" s="7"/>
      <c r="NW244" s="7"/>
      <c r="NX244" s="7"/>
      <c r="NY244" s="7"/>
      <c r="NZ244" s="7"/>
      <c r="OA244" s="7"/>
      <c r="OB244" s="7"/>
      <c r="OC244" s="7"/>
      <c r="OD244" s="7"/>
      <c r="OE244" s="7"/>
      <c r="OF244" s="7"/>
      <c r="OG244" s="7"/>
      <c r="OH244" s="7"/>
      <c r="OI244" s="7"/>
      <c r="OJ244" s="7"/>
      <c r="OK244" s="7"/>
      <c r="OL244" s="7"/>
      <c r="OM244" s="7"/>
      <c r="ON244" s="7"/>
      <c r="OO244" s="7"/>
      <c r="OP244" s="7"/>
      <c r="OQ244" s="7"/>
      <c r="OR244" s="7"/>
      <c r="OS244" s="7"/>
      <c r="OT244" s="7"/>
      <c r="OU244" s="7"/>
      <c r="OV244" s="7"/>
      <c r="OW244" s="7"/>
      <c r="OX244" s="7"/>
      <c r="OY244" s="7"/>
      <c r="OZ244" s="7"/>
      <c r="PA244" s="7"/>
      <c r="PB244" s="7"/>
      <c r="PC244" s="7"/>
      <c r="PD244" s="7"/>
      <c r="PE244" s="7"/>
      <c r="PF244" s="7"/>
      <c r="PG244" s="7"/>
      <c r="PH244" s="7"/>
      <c r="PI244" s="7"/>
      <c r="PJ244" s="7"/>
      <c r="PK244" s="7"/>
      <c r="PL244" s="7"/>
      <c r="PM244" s="7"/>
      <c r="PN244" s="7"/>
      <c r="PO244" s="7"/>
      <c r="PP244" s="7"/>
      <c r="PQ244" s="7"/>
      <c r="PR244" s="7"/>
      <c r="PS244" s="7"/>
      <c r="PT244" s="7"/>
      <c r="PU244" s="7"/>
      <c r="PV244" s="7"/>
      <c r="PW244" s="7"/>
      <c r="PX244" s="7"/>
      <c r="PY244" s="7"/>
      <c r="PZ244" s="7"/>
      <c r="QA244" s="7"/>
      <c r="QB244" s="7"/>
      <c r="QC244" s="7"/>
      <c r="QD244" s="7"/>
      <c r="QE244" s="7"/>
      <c r="QF244" s="7"/>
      <c r="QG244" s="7"/>
      <c r="QH244" s="7"/>
      <c r="QI244" s="7"/>
      <c r="QJ244" s="7"/>
      <c r="QK244" s="7"/>
      <c r="QL244" s="7"/>
      <c r="QM244" s="7"/>
      <c r="QN244" s="7"/>
      <c r="QO244" s="7"/>
      <c r="QP244" s="7"/>
      <c r="QQ244" s="7"/>
      <c r="QR244" s="7"/>
      <c r="QS244" s="7"/>
      <c r="QT244" s="7"/>
      <c r="QU244" s="7"/>
      <c r="QV244" s="7"/>
      <c r="QW244" s="7"/>
      <c r="QX244" s="7"/>
      <c r="QY244" s="7"/>
      <c r="QZ244" s="7"/>
      <c r="RA244" s="7"/>
      <c r="RB244" s="7"/>
      <c r="RC244" s="7"/>
      <c r="RD244" s="7"/>
      <c r="RE244" s="7"/>
      <c r="RF244" s="7"/>
      <c r="RG244" s="7"/>
      <c r="RH244" s="7"/>
      <c r="RI244" s="7"/>
      <c r="RJ244" s="7"/>
      <c r="RK244" s="7"/>
      <c r="RL244" s="7"/>
      <c r="RM244" s="7"/>
      <c r="RN244" s="7"/>
      <c r="RO244" s="7"/>
      <c r="RP244" s="7"/>
      <c r="RQ244" s="7"/>
      <c r="RR244" s="7"/>
      <c r="RS244" s="7"/>
      <c r="RT244" s="7"/>
      <c r="RU244" s="7"/>
      <c r="RV244" s="7"/>
      <c r="RW244" s="7"/>
      <c r="RX244" s="7"/>
      <c r="RY244" s="7"/>
      <c r="RZ244" s="7"/>
      <c r="SA244" s="7"/>
      <c r="SB244" s="7"/>
      <c r="SC244" s="7"/>
      <c r="SD244" s="7"/>
      <c r="SE244" s="7"/>
      <c r="SF244" s="7"/>
      <c r="SG244" s="7"/>
      <c r="SH244" s="7"/>
      <c r="SI244" s="7"/>
      <c r="SJ244" s="7"/>
      <c r="SK244" s="7"/>
      <c r="SL244" s="7"/>
      <c r="SM244" s="7"/>
      <c r="SN244" s="7"/>
      <c r="SO244" s="7"/>
      <c r="SP244" s="7"/>
      <c r="SQ244" s="7"/>
      <c r="SR244" s="7"/>
      <c r="SS244" s="7"/>
      <c r="ST244" s="7"/>
      <c r="SU244" s="7"/>
      <c r="SV244" s="7"/>
      <c r="SW244" s="7"/>
      <c r="SX244" s="7"/>
      <c r="SY244" s="7"/>
      <c r="SZ244" s="7"/>
      <c r="TA244" s="7"/>
      <c r="TB244" s="7"/>
      <c r="TC244" s="7"/>
      <c r="TD244" s="7"/>
      <c r="TE244" s="7"/>
      <c r="TF244" s="7"/>
      <c r="TG244" s="7"/>
      <c r="TH244" s="7"/>
      <c r="TI244" s="7"/>
      <c r="TJ244" s="7"/>
      <c r="TK244" s="7"/>
      <c r="TL244" s="7"/>
      <c r="TM244" s="7"/>
      <c r="TN244" s="7"/>
      <c r="TO244" s="7"/>
      <c r="TP244" s="7"/>
      <c r="TQ244" s="7"/>
      <c r="TR244" s="7"/>
      <c r="TS244" s="7"/>
      <c r="TT244" s="7"/>
      <c r="TU244" s="7"/>
      <c r="TV244" s="7"/>
      <c r="TW244" s="7"/>
      <c r="TX244" s="7"/>
      <c r="TY244" s="7"/>
      <c r="TZ244" s="7"/>
      <c r="UA244" s="7"/>
      <c r="UB244" s="7"/>
      <c r="UC244" s="7"/>
      <c r="UD244" s="7"/>
      <c r="UE244" s="7"/>
      <c r="UF244" s="7"/>
      <c r="UG244" s="7"/>
      <c r="UH244" s="7"/>
      <c r="UI244" s="7"/>
      <c r="UJ244" s="7"/>
      <c r="UK244" s="7"/>
      <c r="UL244" s="7"/>
      <c r="UM244" s="7"/>
      <c r="UN244" s="7"/>
      <c r="UO244" s="7"/>
      <c r="UP244" s="7"/>
      <c r="UQ244" s="7"/>
      <c r="UR244" s="7"/>
      <c r="US244" s="7"/>
      <c r="UT244" s="7"/>
      <c r="UU244" s="7"/>
      <c r="UV244" s="7"/>
      <c r="UW244" s="7"/>
      <c r="UX244" s="7"/>
      <c r="UY244" s="7"/>
      <c r="UZ244" s="7"/>
      <c r="VA244" s="7"/>
      <c r="VB244" s="7"/>
      <c r="VC244" s="7"/>
      <c r="VD244" s="7"/>
      <c r="VE244" s="7"/>
      <c r="VF244" s="7"/>
      <c r="VG244" s="7"/>
      <c r="VH244" s="7"/>
      <c r="VI244" s="7"/>
      <c r="VJ244" s="7"/>
      <c r="VK244" s="7"/>
      <c r="VL244" s="7"/>
      <c r="VM244" s="7"/>
      <c r="VN244" s="7"/>
      <c r="VO244" s="7"/>
      <c r="VP244" s="7"/>
      <c r="VQ244" s="7"/>
      <c r="VR244" s="7"/>
      <c r="VS244" s="7"/>
      <c r="VT244" s="7"/>
      <c r="VU244" s="7"/>
      <c r="VV244" s="7"/>
      <c r="VW244" s="7"/>
      <c r="VX244" s="7"/>
      <c r="VY244" s="7"/>
      <c r="VZ244" s="7"/>
      <c r="WA244" s="7"/>
      <c r="WB244" s="7"/>
      <c r="WC244" s="7"/>
      <c r="WD244" s="7"/>
      <c r="WE244" s="7"/>
      <c r="WF244" s="7"/>
      <c r="WG244" s="7"/>
      <c r="WH244" s="7"/>
      <c r="WI244" s="7"/>
      <c r="WJ244" s="7"/>
      <c r="WK244" s="7"/>
      <c r="WL244" s="7"/>
      <c r="WM244" s="7"/>
      <c r="WN244" s="7"/>
      <c r="WO244" s="7"/>
      <c r="WP244" s="7"/>
      <c r="WQ244" s="7"/>
      <c r="WR244" s="7"/>
      <c r="WS244" s="7"/>
      <c r="WT244" s="7"/>
      <c r="WU244" s="7"/>
      <c r="WV244" s="7"/>
      <c r="WW244" s="7"/>
      <c r="WX244" s="7"/>
      <c r="WY244" s="7"/>
      <c r="WZ244" s="7"/>
      <c r="XA244" s="7"/>
      <c r="XB244" s="7"/>
      <c r="XC244" s="7"/>
      <c r="XD244" s="7"/>
      <c r="XE244" s="7"/>
      <c r="XF244" s="7"/>
      <c r="XG244" s="7"/>
      <c r="XH244" s="7"/>
      <c r="XI244" s="7"/>
      <c r="XJ244" s="7"/>
      <c r="XK244" s="7"/>
      <c r="XL244" s="7"/>
      <c r="XM244" s="7"/>
      <c r="XN244" s="7"/>
      <c r="XO244" s="7"/>
      <c r="XP244" s="7"/>
      <c r="XQ244" s="7"/>
      <c r="XR244" s="7"/>
      <c r="XS244" s="7"/>
      <c r="XT244" s="7"/>
      <c r="XU244" s="7"/>
      <c r="XV244" s="7"/>
      <c r="XW244" s="7"/>
      <c r="XX244" s="7"/>
      <c r="XY244" s="7"/>
      <c r="XZ244" s="7"/>
      <c r="YA244" s="7"/>
      <c r="YB244" s="7"/>
      <c r="YC244" s="7"/>
      <c r="YD244" s="7"/>
      <c r="YE244" s="7"/>
      <c r="YF244" s="7"/>
      <c r="YG244" s="7"/>
      <c r="YH244" s="7"/>
      <c r="YI244" s="7"/>
      <c r="YJ244" s="7"/>
      <c r="YK244" s="7"/>
      <c r="YL244" s="7"/>
      <c r="YM244" s="7"/>
      <c r="YN244" s="7"/>
      <c r="YO244" s="7"/>
      <c r="YP244" s="7"/>
      <c r="YQ244" s="7"/>
      <c r="YR244" s="7"/>
      <c r="YS244" s="7"/>
      <c r="YT244" s="7"/>
      <c r="YU244" s="7"/>
      <c r="YV244" s="7"/>
      <c r="YW244" s="7"/>
      <c r="YX244" s="7"/>
      <c r="YY244" s="7"/>
      <c r="YZ244" s="7"/>
      <c r="ZA244" s="7"/>
      <c r="ZB244" s="7"/>
      <c r="ZC244" s="7"/>
      <c r="ZD244" s="7"/>
      <c r="ZE244" s="7"/>
      <c r="ZF244" s="7"/>
      <c r="ZG244" s="7"/>
      <c r="ZH244" s="7"/>
      <c r="ZI244" s="7"/>
      <c r="ZJ244" s="7"/>
      <c r="ZK244" s="7"/>
      <c r="ZL244" s="7"/>
      <c r="ZM244" s="7"/>
      <c r="ZN244" s="7"/>
      <c r="ZO244" s="7"/>
      <c r="ZP244" s="7"/>
      <c r="ZQ244" s="7"/>
      <c r="ZR244" s="7"/>
      <c r="ZS244" s="7"/>
      <c r="ZT244" s="7"/>
      <c r="ZU244" s="7"/>
      <c r="ZV244" s="7"/>
      <c r="ZW244" s="7"/>
      <c r="ZX244" s="7"/>
      <c r="ZY244" s="7"/>
      <c r="ZZ244" s="7"/>
      <c r="AAA244" s="7"/>
      <c r="AAB244" s="7"/>
      <c r="AAC244" s="7"/>
      <c r="AAD244" s="7"/>
      <c r="AAE244" s="7"/>
      <c r="AAF244" s="7"/>
      <c r="AAG244" s="7"/>
      <c r="AAH244" s="7"/>
      <c r="AAI244" s="7"/>
      <c r="AAJ244" s="7"/>
      <c r="AAK244" s="7"/>
      <c r="AAL244" s="7"/>
      <c r="AAM244" s="7"/>
      <c r="AAN244" s="7"/>
      <c r="AAO244" s="7"/>
      <c r="AAP244" s="7"/>
      <c r="AAQ244" s="7"/>
      <c r="AAR244" s="7"/>
      <c r="AAS244" s="7"/>
      <c r="AAT244" s="7"/>
      <c r="AAU244" s="7"/>
      <c r="AAV244" s="7"/>
      <c r="AAW244" s="7"/>
      <c r="AAX244" s="7"/>
      <c r="AAY244" s="7"/>
      <c r="AAZ244" s="7"/>
      <c r="ABA244" s="7"/>
      <c r="ABB244" s="7"/>
      <c r="ABC244" s="7"/>
      <c r="ABD244" s="7"/>
      <c r="ABE244" s="7"/>
      <c r="ABF244" s="7"/>
      <c r="ABG244" s="7"/>
      <c r="ABH244" s="7"/>
      <c r="ABI244" s="7"/>
      <c r="ABJ244" s="7"/>
      <c r="ABK244" s="7"/>
      <c r="ABL244" s="7"/>
      <c r="ABM244" s="7"/>
      <c r="ABN244" s="7"/>
      <c r="ABO244" s="7"/>
      <c r="ABP244" s="7"/>
      <c r="ABQ244" s="7"/>
      <c r="ABR244" s="7"/>
      <c r="ABS244" s="7"/>
      <c r="ABT244" s="7"/>
      <c r="ABU244" s="7"/>
      <c r="ABV244" s="7"/>
      <c r="ABW244" s="7"/>
      <c r="ABX244" s="7"/>
      <c r="ABY244" s="7"/>
      <c r="ABZ244" s="7"/>
      <c r="ACA244" s="7"/>
      <c r="ACB244" s="7"/>
      <c r="ACC244" s="7"/>
      <c r="ACD244" s="7"/>
      <c r="ACE244" s="7"/>
      <c r="ACF244" s="7"/>
      <c r="ACG244" s="7"/>
      <c r="ACH244" s="7"/>
      <c r="ACI244" s="7"/>
      <c r="ACJ244" s="7"/>
      <c r="ACK244" s="7"/>
      <c r="ACL244" s="7"/>
      <c r="ACM244" s="7"/>
      <c r="ACN244" s="7"/>
      <c r="ACO244" s="7"/>
      <c r="ACP244" s="7"/>
      <c r="ACQ244" s="7"/>
      <c r="ACR244" s="7"/>
      <c r="ACS244" s="7"/>
      <c r="ACT244" s="7"/>
      <c r="ACU244" s="7"/>
      <c r="ACV244" s="7"/>
      <c r="ACW244" s="7"/>
      <c r="ACX244" s="7"/>
      <c r="ACY244" s="7"/>
      <c r="ACZ244" s="7"/>
      <c r="ADA244" s="7"/>
      <c r="ADB244" s="7"/>
      <c r="ADC244" s="7"/>
      <c r="ADD244" s="7"/>
      <c r="ADE244" s="7"/>
      <c r="ADF244" s="7"/>
      <c r="ADG244" s="7"/>
      <c r="ADH244" s="7"/>
      <c r="ADI244" s="7"/>
      <c r="ADJ244" s="7"/>
      <c r="ADK244" s="7"/>
      <c r="ADL244" s="7"/>
      <c r="ADM244" s="7"/>
      <c r="ADN244" s="7"/>
      <c r="ADO244" s="7"/>
      <c r="ADP244" s="7"/>
      <c r="ADQ244" s="7"/>
      <c r="ADR244" s="7"/>
      <c r="ADS244" s="7"/>
      <c r="ADT244" s="7"/>
      <c r="ADU244" s="7"/>
      <c r="ADV244" s="7"/>
      <c r="ADW244" s="7"/>
      <c r="ADX244" s="7"/>
      <c r="ADY244" s="7"/>
      <c r="ADZ244" s="7"/>
      <c r="AEA244" s="7"/>
      <c r="AEB244" s="7"/>
      <c r="AEC244" s="7"/>
      <c r="AED244" s="7"/>
      <c r="AEE244" s="7"/>
      <c r="AEF244" s="7"/>
      <c r="AEG244" s="7"/>
      <c r="AEH244" s="7"/>
      <c r="AEI244" s="7"/>
      <c r="AEJ244" s="7"/>
      <c r="AEK244" s="7"/>
      <c r="AEL244" s="7"/>
      <c r="AEM244" s="7"/>
      <c r="AEN244" s="7"/>
      <c r="AEO244" s="7"/>
      <c r="AEP244" s="7"/>
      <c r="AEQ244" s="7"/>
      <c r="AER244" s="7"/>
      <c r="AES244" s="7"/>
      <c r="AET244" s="7"/>
      <c r="AEU244" s="7"/>
      <c r="AEV244" s="7"/>
      <c r="AEW244" s="7"/>
      <c r="AEX244" s="7"/>
      <c r="AEY244" s="7"/>
      <c r="AEZ244" s="7"/>
      <c r="AFA244" s="7"/>
      <c r="AFB244" s="7"/>
      <c r="AFC244" s="7"/>
      <c r="AFD244" s="7"/>
      <c r="AFE244" s="7"/>
      <c r="AFF244" s="7"/>
      <c r="AFG244" s="7"/>
      <c r="AFH244" s="7"/>
      <c r="AFI244" s="7"/>
      <c r="AFJ244" s="7"/>
      <c r="AFK244" s="7"/>
      <c r="AFL244" s="7"/>
      <c r="AFM244" s="7"/>
      <c r="AFN244" s="7"/>
      <c r="AFO244" s="7"/>
      <c r="AFP244" s="7"/>
      <c r="AFQ244" s="7"/>
      <c r="AFR244" s="7"/>
      <c r="AFS244" s="7"/>
      <c r="AFT244" s="7"/>
      <c r="AFU244" s="7"/>
      <c r="AFV244" s="7"/>
      <c r="AFW244" s="7"/>
      <c r="AFX244" s="7"/>
      <c r="AFY244" s="7"/>
      <c r="AFZ244" s="7"/>
      <c r="AGA244" s="7"/>
      <c r="AGB244" s="7"/>
      <c r="AGC244" s="7"/>
      <c r="AGD244" s="7"/>
      <c r="AGE244" s="7"/>
      <c r="AGF244" s="7"/>
      <c r="AGG244" s="7"/>
      <c r="AGH244" s="7"/>
      <c r="AGI244" s="7"/>
      <c r="AGJ244" s="7"/>
      <c r="AGK244" s="7"/>
      <c r="AGL244" s="7"/>
      <c r="AGM244" s="7"/>
      <c r="AGN244" s="7"/>
      <c r="AGO244" s="7"/>
      <c r="AGP244" s="7"/>
      <c r="AGQ244" s="7"/>
      <c r="AGR244" s="7"/>
      <c r="AGS244" s="7"/>
      <c r="AGT244" s="7"/>
      <c r="AGU244" s="7"/>
      <c r="AGV244" s="7"/>
      <c r="AGW244" s="7"/>
      <c r="AGX244" s="7"/>
      <c r="AGY244" s="7"/>
      <c r="AGZ244" s="7"/>
      <c r="AHA244" s="7"/>
      <c r="AHB244" s="7"/>
      <c r="AHC244" s="7"/>
      <c r="AHD244" s="7"/>
      <c r="AHE244" s="7"/>
      <c r="AHF244" s="7"/>
      <c r="AHG244" s="7"/>
      <c r="AHH244" s="7"/>
      <c r="AHI244" s="7"/>
      <c r="AHJ244" s="7"/>
      <c r="AHK244" s="7"/>
      <c r="AHL244" s="7"/>
      <c r="AHM244" s="7"/>
      <c r="AHN244" s="7"/>
      <c r="AHO244" s="7"/>
      <c r="AHP244" s="7"/>
      <c r="AHQ244" s="7"/>
      <c r="AHR244" s="7"/>
      <c r="AHS244" s="7"/>
      <c r="AHT244" s="7"/>
      <c r="AHU244" s="7"/>
      <c r="AHV244" s="7"/>
      <c r="AHW244" s="7"/>
      <c r="AHX244" s="7"/>
      <c r="AHY244" s="7"/>
      <c r="AHZ244" s="7"/>
      <c r="AIA244" s="7"/>
      <c r="AIB244" s="7"/>
      <c r="AIC244" s="7"/>
      <c r="AID244" s="7"/>
      <c r="AIE244" s="7"/>
      <c r="AIF244" s="7"/>
      <c r="AIG244" s="7"/>
      <c r="AIH244" s="7"/>
      <c r="AII244" s="7"/>
      <c r="AIJ244" s="7"/>
      <c r="AIK244" s="7"/>
      <c r="AIL244" s="7"/>
      <c r="AIM244" s="7"/>
      <c r="AIN244" s="7"/>
      <c r="AIO244" s="7"/>
      <c r="AIP244" s="7"/>
      <c r="AIQ244" s="7"/>
      <c r="AIR244" s="7"/>
      <c r="AIS244" s="7"/>
      <c r="AIT244" s="7"/>
      <c r="AIU244" s="7"/>
      <c r="AIV244" s="7"/>
      <c r="AIW244" s="7"/>
      <c r="AIX244" s="7"/>
      <c r="AIY244" s="7"/>
      <c r="AIZ244" s="7"/>
      <c r="AJA244" s="7"/>
      <c r="AJB244" s="7"/>
      <c r="AJC244" s="7"/>
      <c r="AJD244" s="7"/>
      <c r="AJE244" s="7"/>
      <c r="AJF244" s="7"/>
      <c r="AJG244" s="7"/>
      <c r="AJH244" s="7"/>
      <c r="AJI244" s="7"/>
      <c r="AJJ244" s="7"/>
      <c r="AJK244" s="7"/>
      <c r="AJL244" s="7"/>
      <c r="AJM244" s="7"/>
      <c r="AJN244" s="7"/>
      <c r="AJO244" s="7"/>
      <c r="AJP244" s="7"/>
      <c r="AJQ244" s="7"/>
      <c r="AJR244" s="7"/>
      <c r="AJS244" s="7"/>
      <c r="AJT244" s="7"/>
      <c r="AJU244" s="7"/>
      <c r="AJV244" s="7"/>
      <c r="AJW244" s="7"/>
      <c r="AJX244" s="7"/>
      <c r="AJY244" s="7"/>
      <c r="AJZ244" s="7"/>
      <c r="AKA244" s="7"/>
      <c r="AKB244" s="7"/>
      <c r="AKC244" s="7"/>
      <c r="AKD244" s="7"/>
      <c r="AKE244" s="7"/>
      <c r="AKF244" s="7"/>
      <c r="AKG244" s="7"/>
      <c r="AKH244" s="7"/>
      <c r="AKI244" s="7"/>
      <c r="AKJ244" s="7"/>
      <c r="AKK244" s="7"/>
      <c r="AKL244" s="7"/>
      <c r="AKM244" s="7"/>
      <c r="AKN244" s="7"/>
      <c r="AKO244" s="7"/>
      <c r="AKP244" s="7"/>
      <c r="AKQ244" s="7"/>
      <c r="AKR244" s="7"/>
      <c r="AKS244" s="7"/>
      <c r="AKT244" s="7"/>
      <c r="AKU244" s="7"/>
      <c r="AKV244" s="7"/>
      <c r="AKW244" s="7"/>
      <c r="AKX244" s="7"/>
      <c r="AKY244" s="7"/>
      <c r="AKZ244" s="7"/>
      <c r="ALA244" s="7"/>
      <c r="ALB244" s="7"/>
      <c r="ALC244" s="7"/>
      <c r="ALD244" s="7"/>
      <c r="ALE244" s="7"/>
      <c r="ALF244" s="7"/>
      <c r="ALG244" s="7"/>
      <c r="ALH244" s="7"/>
      <c r="ALI244" s="7"/>
      <c r="ALJ244" s="7"/>
      <c r="ALK244" s="7"/>
      <c r="ALL244" s="7"/>
      <c r="ALM244" s="7"/>
      <c r="ALN244" s="7"/>
      <c r="ALO244" s="7"/>
      <c r="ALP244" s="7"/>
      <c r="ALQ244" s="7"/>
      <c r="ALR244" s="7"/>
      <c r="ALS244" s="7"/>
      <c r="ALT244" s="7"/>
      <c r="ALU244" s="7"/>
      <c r="ALV244" s="7"/>
      <c r="ALW244" s="7"/>
      <c r="ALX244" s="7"/>
      <c r="ALY244" s="7"/>
      <c r="ALZ244" s="7"/>
      <c r="AMA244" s="7"/>
      <c r="AMB244" s="7"/>
      <c r="AMC244" s="7"/>
      <c r="AMD244" s="7"/>
      <c r="AME244" s="7"/>
      <c r="AMF244" s="7"/>
      <c r="AMG244" s="7"/>
      <c r="AMH244" s="7"/>
      <c r="AMI244" s="7"/>
      <c r="AMJ244" s="7"/>
      <c r="AMK244" s="7"/>
      <c r="AML244" s="7"/>
      <c r="AMM244" s="7"/>
      <c r="AMN244" s="7"/>
      <c r="AMO244" s="7"/>
      <c r="AMP244" s="7"/>
      <c r="AMQ244" s="7"/>
      <c r="AMR244" s="7"/>
      <c r="AMS244" s="7"/>
      <c r="AMT244" s="7"/>
      <c r="AMU244" s="7"/>
      <c r="AMV244" s="7"/>
      <c r="AMW244" s="7"/>
      <c r="AMX244" s="7"/>
      <c r="AMY244" s="7"/>
      <c r="AMZ244" s="7"/>
      <c r="ANA244" s="7"/>
      <c r="ANB244" s="7"/>
      <c r="ANC244" s="7"/>
      <c r="AND244" s="7"/>
      <c r="ANE244" s="7"/>
      <c r="ANF244" s="7"/>
      <c r="ANG244" s="7"/>
      <c r="ANH244" s="7"/>
      <c r="ANI244" s="7"/>
      <c r="ANJ244" s="7"/>
      <c r="ANK244" s="7"/>
      <c r="ANL244" s="7"/>
      <c r="ANM244" s="7"/>
      <c r="ANN244" s="7"/>
      <c r="ANO244" s="7"/>
      <c r="ANP244" s="7"/>
      <c r="ANQ244" s="7"/>
      <c r="ANR244" s="7"/>
      <c r="ANS244" s="7"/>
      <c r="ANT244" s="7"/>
      <c r="ANU244" s="7"/>
      <c r="ANV244" s="7"/>
      <c r="ANW244" s="7"/>
      <c r="ANX244" s="7"/>
      <c r="ANY244" s="7"/>
      <c r="ANZ244" s="7"/>
      <c r="AOA244" s="7"/>
      <c r="AOB244" s="7"/>
      <c r="AOC244" s="7"/>
      <c r="AOD244" s="7"/>
      <c r="AOE244" s="7"/>
      <c r="AOF244" s="7"/>
      <c r="AOG244" s="7"/>
      <c r="AOH244" s="7"/>
      <c r="AOI244" s="7"/>
      <c r="AOJ244" s="7"/>
      <c r="AOK244" s="7"/>
      <c r="AOL244" s="7"/>
      <c r="AOM244" s="7"/>
      <c r="AON244" s="7"/>
      <c r="AOO244" s="7"/>
      <c r="AOP244" s="7"/>
      <c r="AOQ244" s="7"/>
      <c r="AOR244" s="7"/>
      <c r="AOS244" s="7"/>
      <c r="AOT244" s="7"/>
      <c r="AOU244" s="7"/>
      <c r="AOV244" s="7"/>
      <c r="AOW244" s="7"/>
      <c r="AOX244" s="7"/>
      <c r="AOY244" s="7"/>
      <c r="AOZ244" s="7"/>
      <c r="APA244" s="7"/>
      <c r="APB244" s="7"/>
      <c r="APC244" s="7"/>
      <c r="APD244" s="7"/>
      <c r="APE244" s="7"/>
      <c r="APF244" s="7"/>
      <c r="APG244" s="7"/>
      <c r="APH244" s="7"/>
      <c r="API244" s="7"/>
      <c r="APJ244" s="7"/>
      <c r="APK244" s="7"/>
      <c r="APL244" s="7"/>
      <c r="APM244" s="7"/>
      <c r="APN244" s="7"/>
      <c r="APO244" s="7"/>
      <c r="APP244" s="7"/>
      <c r="APQ244" s="7"/>
      <c r="APR244" s="7"/>
      <c r="APS244" s="7"/>
      <c r="APT244" s="7"/>
      <c r="APU244" s="7"/>
      <c r="APV244" s="7"/>
      <c r="APW244" s="7"/>
      <c r="APX244" s="7"/>
      <c r="APY244" s="7"/>
      <c r="APZ244" s="7"/>
      <c r="AQA244" s="7"/>
      <c r="AQB244" s="7"/>
      <c r="AQC244" s="7"/>
      <c r="AQD244" s="7"/>
      <c r="AQE244" s="7"/>
      <c r="AQF244" s="7"/>
      <c r="AQG244" s="7"/>
      <c r="AQH244" s="7"/>
      <c r="AQI244" s="7"/>
      <c r="AQJ244" s="7"/>
      <c r="AQK244" s="7"/>
      <c r="AQL244" s="7"/>
      <c r="AQM244" s="7"/>
      <c r="AQN244" s="7"/>
      <c r="AQO244" s="7"/>
      <c r="AQP244" s="7"/>
      <c r="AQQ244" s="7"/>
      <c r="AQR244" s="7"/>
      <c r="AQS244" s="7"/>
      <c r="AQT244" s="7"/>
      <c r="AQU244" s="7"/>
      <c r="AQV244" s="7"/>
      <c r="AQW244" s="7"/>
      <c r="AQX244" s="7"/>
      <c r="AQY244" s="7"/>
      <c r="AQZ244" s="7"/>
      <c r="ARA244" s="7"/>
      <c r="ARB244" s="7"/>
      <c r="ARC244" s="7"/>
      <c r="ARD244" s="7"/>
      <c r="ARE244" s="7"/>
      <c r="ARF244" s="7"/>
      <c r="ARG244" s="7"/>
      <c r="ARH244" s="7"/>
      <c r="ARI244" s="7"/>
      <c r="ARJ244" s="7"/>
      <c r="ARK244" s="7"/>
      <c r="ARL244" s="7"/>
      <c r="ARM244" s="7"/>
      <c r="ARN244" s="7"/>
      <c r="ARO244" s="7"/>
      <c r="ARP244" s="7"/>
      <c r="ARQ244" s="7"/>
      <c r="ARR244" s="7"/>
      <c r="ARS244" s="7"/>
      <c r="ART244" s="7"/>
      <c r="ARU244" s="7"/>
      <c r="ARV244" s="7"/>
      <c r="ARW244" s="7"/>
      <c r="ARX244" s="7"/>
      <c r="ARY244" s="7"/>
      <c r="ARZ244" s="7"/>
      <c r="ASA244" s="7"/>
      <c r="ASB244" s="7"/>
      <c r="ASC244" s="7"/>
      <c r="ASD244" s="7"/>
      <c r="ASE244" s="7"/>
      <c r="ASF244" s="7"/>
      <c r="ASG244" s="7"/>
      <c r="ASH244" s="7"/>
      <c r="ASI244" s="7"/>
      <c r="ASJ244" s="7"/>
      <c r="ASK244" s="7"/>
      <c r="ASL244" s="7"/>
      <c r="ASM244" s="7"/>
      <c r="ASN244" s="7"/>
      <c r="ASO244" s="7"/>
      <c r="ASP244" s="7"/>
      <c r="ASQ244" s="7"/>
      <c r="ASR244" s="7"/>
      <c r="ASS244" s="7"/>
      <c r="AST244" s="7"/>
      <c r="ASU244" s="7"/>
      <c r="ASV244" s="7"/>
      <c r="ASW244" s="7"/>
      <c r="ASX244" s="7"/>
      <c r="ASY244" s="7"/>
      <c r="ASZ244" s="7"/>
      <c r="ATA244" s="7"/>
      <c r="ATB244" s="7"/>
      <c r="ATC244" s="7"/>
      <c r="ATD244" s="7"/>
      <c r="ATE244" s="7"/>
      <c r="ATF244" s="7"/>
      <c r="ATG244" s="7"/>
      <c r="ATH244" s="7"/>
      <c r="ATI244" s="7"/>
      <c r="ATJ244" s="7"/>
      <c r="ATK244" s="7"/>
      <c r="ATL244" s="7"/>
      <c r="ATM244" s="7"/>
      <c r="ATN244" s="7"/>
      <c r="ATO244" s="7"/>
      <c r="ATP244" s="7"/>
      <c r="ATQ244" s="7"/>
      <c r="ATR244" s="7"/>
      <c r="ATS244" s="7"/>
      <c r="ATT244" s="7"/>
      <c r="ATU244" s="7"/>
      <c r="ATV244" s="7"/>
      <c r="ATW244" s="7"/>
      <c r="ATX244" s="7"/>
      <c r="ATY244" s="7"/>
      <c r="ATZ244" s="7"/>
      <c r="AUA244" s="7"/>
      <c r="AUB244" s="7"/>
      <c r="AUC244" s="7"/>
      <c r="AUD244" s="7"/>
      <c r="AUE244" s="7"/>
      <c r="AUF244" s="7"/>
      <c r="AUG244" s="7"/>
      <c r="AUH244" s="7"/>
      <c r="AUI244" s="7"/>
      <c r="AUJ244" s="7"/>
      <c r="AUK244" s="7"/>
      <c r="AUL244" s="7"/>
      <c r="AUM244" s="7"/>
      <c r="AUN244" s="7"/>
      <c r="AUO244" s="7"/>
      <c r="AUP244" s="7"/>
      <c r="AUQ244" s="7"/>
      <c r="AUR244" s="7"/>
      <c r="AUS244" s="7"/>
      <c r="AUT244" s="7"/>
      <c r="AUU244" s="7"/>
      <c r="AUV244" s="7"/>
      <c r="AUW244" s="7"/>
      <c r="AUX244" s="7"/>
      <c r="AUY244" s="7"/>
      <c r="AUZ244" s="7"/>
      <c r="AVA244" s="7"/>
      <c r="AVB244" s="7"/>
      <c r="AVC244" s="7"/>
      <c r="AVD244" s="7"/>
      <c r="AVE244" s="7"/>
      <c r="AVF244" s="7"/>
      <c r="AVG244" s="7"/>
      <c r="AVH244" s="7"/>
      <c r="AVI244" s="7"/>
      <c r="AVJ244" s="7"/>
      <c r="AVK244" s="7"/>
      <c r="AVL244" s="7"/>
      <c r="AVM244" s="7"/>
      <c r="AVN244" s="7"/>
      <c r="AVO244" s="7"/>
      <c r="AVP244" s="7"/>
      <c r="AVQ244" s="7"/>
      <c r="AVR244" s="7"/>
      <c r="AVS244" s="7"/>
      <c r="AVT244" s="7"/>
      <c r="AVU244" s="7"/>
      <c r="AVV244" s="7"/>
      <c r="AVW244" s="7"/>
      <c r="AVX244" s="7"/>
      <c r="AVY244" s="7"/>
      <c r="AVZ244" s="7"/>
      <c r="AWA244" s="7"/>
      <c r="AWB244" s="7"/>
      <c r="AWC244" s="7"/>
      <c r="AWD244" s="7"/>
      <c r="AWE244" s="7"/>
      <c r="AWF244" s="7"/>
      <c r="AWG244" s="7"/>
      <c r="AWH244" s="7"/>
      <c r="AWI244" s="7"/>
      <c r="AWJ244" s="7"/>
      <c r="AWK244" s="7"/>
      <c r="AWL244" s="7"/>
      <c r="AWM244" s="7"/>
      <c r="AWN244" s="7"/>
      <c r="AWO244" s="7"/>
      <c r="AWP244" s="7"/>
      <c r="AWQ244" s="7"/>
      <c r="AWR244" s="7"/>
      <c r="AWS244" s="7"/>
      <c r="AWT244" s="7"/>
      <c r="AWU244" s="7"/>
      <c r="AWV244" s="7"/>
      <c r="AWW244" s="7"/>
      <c r="AWX244" s="7"/>
      <c r="AWY244" s="7"/>
      <c r="AWZ244" s="7"/>
      <c r="AXA244" s="7"/>
      <c r="AXB244" s="7"/>
      <c r="AXC244" s="7"/>
      <c r="AXD244" s="7"/>
      <c r="AXE244" s="7"/>
      <c r="AXF244" s="7"/>
      <c r="AXG244" s="7"/>
      <c r="AXH244" s="7"/>
      <c r="AXI244" s="7"/>
      <c r="AXJ244" s="7"/>
      <c r="AXK244" s="7"/>
      <c r="AXL244" s="7"/>
      <c r="AXM244" s="7"/>
      <c r="AXN244" s="7"/>
      <c r="AXO244" s="7"/>
      <c r="AXP244" s="7"/>
      <c r="AXQ244" s="7"/>
      <c r="AXR244" s="7"/>
      <c r="AXS244" s="7"/>
      <c r="AXT244" s="7"/>
      <c r="AXU244" s="7"/>
      <c r="AXV244" s="7"/>
      <c r="AXW244" s="7"/>
      <c r="AXX244" s="7"/>
      <c r="AXY244" s="7"/>
      <c r="AXZ244" s="7"/>
      <c r="AYA244" s="7"/>
      <c r="AYB244" s="7"/>
      <c r="AYC244" s="7"/>
      <c r="AYD244" s="7"/>
      <c r="AYE244" s="7"/>
      <c r="AYF244" s="7"/>
      <c r="AYG244" s="7"/>
      <c r="AYH244" s="7"/>
      <c r="AYI244" s="7"/>
      <c r="AYJ244" s="7"/>
      <c r="AYK244" s="7"/>
      <c r="AYL244" s="7"/>
      <c r="AYM244" s="7"/>
      <c r="AYN244" s="7"/>
      <c r="AYO244" s="7"/>
      <c r="AYP244" s="7"/>
      <c r="AYQ244" s="7"/>
      <c r="AYR244" s="7"/>
      <c r="AYS244" s="7"/>
      <c r="AYT244" s="7"/>
      <c r="AYU244" s="7"/>
      <c r="AYV244" s="7"/>
      <c r="AYW244" s="7"/>
      <c r="AYX244" s="7"/>
      <c r="AYY244" s="7"/>
      <c r="AYZ244" s="7"/>
      <c r="AZA244" s="7"/>
      <c r="AZB244" s="7"/>
      <c r="AZC244" s="7"/>
      <c r="AZD244" s="7"/>
      <c r="AZE244" s="7"/>
      <c r="AZF244" s="7"/>
      <c r="AZG244" s="7"/>
      <c r="AZH244" s="7"/>
      <c r="AZI244" s="7"/>
      <c r="AZJ244" s="7"/>
      <c r="AZK244" s="7"/>
      <c r="AZL244" s="7"/>
      <c r="AZM244" s="7"/>
      <c r="AZN244" s="7"/>
      <c r="AZO244" s="7"/>
      <c r="AZP244" s="7"/>
      <c r="AZQ244" s="7"/>
      <c r="AZR244" s="7"/>
      <c r="AZS244" s="7"/>
      <c r="AZT244" s="7"/>
      <c r="AZU244" s="7"/>
      <c r="AZV244" s="7"/>
      <c r="AZW244" s="7"/>
      <c r="AZX244" s="7"/>
      <c r="AZY244" s="7"/>
      <c r="AZZ244" s="7"/>
      <c r="BAA244" s="7"/>
      <c r="BAB244" s="7"/>
      <c r="BAC244" s="7"/>
      <c r="BAD244" s="7"/>
      <c r="BAE244" s="7"/>
      <c r="BAF244" s="7"/>
      <c r="BAG244" s="7"/>
      <c r="BAH244" s="7"/>
      <c r="BAI244" s="7"/>
      <c r="BAJ244" s="7"/>
      <c r="BAK244" s="7"/>
      <c r="BAL244" s="7"/>
      <c r="BAM244" s="7"/>
      <c r="BAN244" s="7"/>
      <c r="BAO244" s="7"/>
      <c r="BAP244" s="7"/>
      <c r="BAQ244" s="7"/>
      <c r="BAR244" s="7"/>
      <c r="BAS244" s="7"/>
      <c r="BAT244" s="7"/>
      <c r="BAU244" s="7"/>
      <c r="BAV244" s="7"/>
      <c r="BAW244" s="7"/>
      <c r="BAX244" s="7"/>
      <c r="BAY244" s="7"/>
      <c r="BAZ244" s="7"/>
      <c r="BBA244" s="7"/>
      <c r="BBB244" s="7"/>
      <c r="BBC244" s="7"/>
      <c r="BBD244" s="7"/>
      <c r="BBE244" s="7"/>
      <c r="BBF244" s="7"/>
      <c r="BBG244" s="7"/>
      <c r="BBH244" s="7"/>
      <c r="BBI244" s="7"/>
      <c r="BBJ244" s="7"/>
      <c r="BBK244" s="7"/>
      <c r="BBL244" s="7"/>
      <c r="BBM244" s="7"/>
      <c r="BBN244" s="7"/>
      <c r="BBO244" s="7"/>
      <c r="BBP244" s="7"/>
      <c r="BBQ244" s="7"/>
      <c r="BBR244" s="7"/>
      <c r="BBS244" s="7"/>
      <c r="BBT244" s="7"/>
      <c r="BBU244" s="7"/>
      <c r="BBV244" s="7"/>
      <c r="BBW244" s="7"/>
      <c r="BBX244" s="7"/>
      <c r="BBY244" s="7"/>
      <c r="BBZ244" s="7"/>
      <c r="BCA244" s="7"/>
      <c r="BCB244" s="7"/>
      <c r="BCC244" s="7"/>
      <c r="BCD244" s="7"/>
      <c r="BCE244" s="7"/>
      <c r="BCF244" s="7"/>
      <c r="BCG244" s="7"/>
      <c r="BCH244" s="7"/>
      <c r="BCI244" s="7"/>
      <c r="BCJ244" s="7"/>
      <c r="BCK244" s="7"/>
      <c r="BCL244" s="7"/>
      <c r="BCM244" s="7"/>
      <c r="BCN244" s="7"/>
      <c r="BCO244" s="7"/>
      <c r="BCP244" s="7"/>
      <c r="BCQ244" s="7"/>
      <c r="BCR244" s="7"/>
      <c r="BCS244" s="7"/>
      <c r="BCT244" s="7"/>
      <c r="BCU244" s="7"/>
      <c r="BCV244" s="7"/>
      <c r="BCW244" s="7"/>
      <c r="BCX244" s="7"/>
      <c r="BCY244" s="7"/>
      <c r="BCZ244" s="7"/>
      <c r="BDA244" s="7"/>
      <c r="BDB244" s="7"/>
      <c r="BDC244" s="7"/>
      <c r="BDD244" s="7"/>
      <c r="BDE244" s="7"/>
      <c r="BDF244" s="7"/>
      <c r="BDG244" s="7"/>
      <c r="BDH244" s="7"/>
      <c r="BDI244" s="7"/>
      <c r="BDJ244" s="7"/>
      <c r="BDK244" s="7"/>
      <c r="BDL244" s="7"/>
      <c r="BDM244" s="7"/>
      <c r="BDN244" s="7"/>
      <c r="BDO244" s="7"/>
      <c r="BDP244" s="7"/>
      <c r="BDQ244" s="7"/>
      <c r="BDR244" s="7"/>
      <c r="BDS244" s="7"/>
      <c r="BDT244" s="7"/>
      <c r="BDU244" s="7"/>
      <c r="BDV244" s="7"/>
      <c r="BDW244" s="7"/>
      <c r="BDX244" s="7"/>
      <c r="BDY244" s="7"/>
      <c r="BDZ244" s="7"/>
      <c r="BEA244" s="7"/>
      <c r="BEB244" s="7"/>
      <c r="BEC244" s="7"/>
      <c r="BED244" s="7"/>
      <c r="BEE244" s="7"/>
      <c r="BEF244" s="7"/>
      <c r="BEG244" s="7"/>
      <c r="BEH244" s="7"/>
      <c r="BEI244" s="7"/>
      <c r="BEJ244" s="7"/>
      <c r="BEK244" s="7"/>
      <c r="BEL244" s="7"/>
      <c r="BEM244" s="7"/>
      <c r="BEN244" s="7"/>
      <c r="BEO244" s="7"/>
      <c r="BEP244" s="7"/>
      <c r="BEQ244" s="7"/>
      <c r="BER244" s="7"/>
      <c r="BES244" s="7"/>
      <c r="BET244" s="7"/>
      <c r="BEU244" s="7"/>
      <c r="BEV244" s="7"/>
      <c r="BEW244" s="7"/>
      <c r="BEX244" s="7"/>
      <c r="BEY244" s="7"/>
      <c r="BEZ244" s="7"/>
      <c r="BFA244" s="7"/>
      <c r="BFB244" s="7"/>
      <c r="BFC244" s="7"/>
      <c r="BFD244" s="7"/>
      <c r="BFE244" s="7"/>
      <c r="BFF244" s="7"/>
      <c r="BFG244" s="7"/>
      <c r="BFH244" s="7"/>
      <c r="BFI244" s="7"/>
      <c r="BFJ244" s="7"/>
      <c r="BFK244" s="7"/>
      <c r="BFL244" s="7"/>
      <c r="BFM244" s="7"/>
      <c r="BFN244" s="7"/>
      <c r="BFO244" s="7"/>
      <c r="BFP244" s="7"/>
      <c r="BFQ244" s="7"/>
      <c r="BFR244" s="7"/>
      <c r="BFS244" s="7"/>
      <c r="BFT244" s="7"/>
      <c r="BFU244" s="7"/>
      <c r="BFV244" s="7"/>
      <c r="BFW244" s="7"/>
      <c r="BFX244" s="7"/>
      <c r="BFY244" s="7"/>
      <c r="BFZ244" s="7"/>
      <c r="BGA244" s="7"/>
      <c r="BGB244" s="7"/>
      <c r="BGC244" s="7"/>
      <c r="BGD244" s="7"/>
      <c r="BGE244" s="7"/>
      <c r="BGF244" s="7"/>
      <c r="BGG244" s="7"/>
      <c r="BGH244" s="7"/>
      <c r="BGI244" s="7"/>
      <c r="BGJ244" s="7"/>
      <c r="BGK244" s="7"/>
      <c r="BGL244" s="7"/>
      <c r="BGM244" s="7"/>
      <c r="BGN244" s="7"/>
      <c r="BGO244" s="7"/>
      <c r="BGP244" s="7"/>
      <c r="BGQ244" s="7"/>
      <c r="BGR244" s="7"/>
      <c r="BGS244" s="7"/>
      <c r="BGT244" s="7"/>
      <c r="BGU244" s="7"/>
      <c r="BGV244" s="7"/>
      <c r="BGW244" s="7"/>
      <c r="BGX244" s="7"/>
      <c r="BGY244" s="7"/>
      <c r="BGZ244" s="7"/>
      <c r="BHA244" s="7"/>
      <c r="BHB244" s="7"/>
      <c r="BHC244" s="7"/>
      <c r="BHD244" s="7"/>
      <c r="BHE244" s="7"/>
      <c r="BHF244" s="7"/>
      <c r="BHG244" s="7"/>
      <c r="BHH244" s="7"/>
      <c r="BHI244" s="7"/>
      <c r="BHJ244" s="7"/>
      <c r="BHK244" s="7"/>
      <c r="BHL244" s="7"/>
      <c r="BHM244" s="7"/>
      <c r="BHN244" s="7"/>
      <c r="BHO244" s="7"/>
      <c r="BHP244" s="7"/>
      <c r="BHQ244" s="7"/>
      <c r="BHR244" s="7"/>
      <c r="BHS244" s="7"/>
      <c r="BHT244" s="7"/>
      <c r="BHU244" s="7"/>
      <c r="BHV244" s="7"/>
      <c r="BHW244" s="7"/>
      <c r="BHX244" s="7"/>
      <c r="BHY244" s="7"/>
      <c r="BHZ244" s="7"/>
      <c r="BIA244" s="7"/>
      <c r="BIB244" s="7"/>
      <c r="BIC244" s="7"/>
    </row>
    <row r="245" spans="1:1589" s="11" customFormat="1" ht="48.75" customHeight="1">
      <c r="A245" s="153" t="s">
        <v>136</v>
      </c>
      <c r="B245" s="50"/>
      <c r="C245" s="314"/>
      <c r="D245" s="314"/>
      <c r="E245" s="197">
        <v>42736</v>
      </c>
      <c r="F245" s="197">
        <v>43100</v>
      </c>
      <c r="G245" s="93" t="s">
        <v>220</v>
      </c>
      <c r="H245" s="115"/>
      <c r="I245" s="115"/>
      <c r="J245" s="121">
        <v>370000</v>
      </c>
      <c r="K245" s="104"/>
      <c r="L245" s="115"/>
      <c r="M245" s="115"/>
      <c r="N245" s="121">
        <v>370000</v>
      </c>
      <c r="O245" s="115"/>
      <c r="P245" s="115"/>
      <c r="Q245" s="115"/>
      <c r="R245" s="121">
        <v>370000</v>
      </c>
      <c r="S245" s="115"/>
      <c r="T245" s="147"/>
      <c r="U245" s="147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  <c r="IN245" s="7"/>
      <c r="IO245" s="7"/>
      <c r="IP245" s="7"/>
      <c r="IQ245" s="7"/>
      <c r="IR245" s="7"/>
      <c r="IS245" s="7"/>
      <c r="IT245" s="7"/>
      <c r="IU245" s="7"/>
      <c r="IV245" s="7"/>
      <c r="IW245" s="7"/>
      <c r="IX245" s="7"/>
      <c r="IY245" s="7"/>
      <c r="IZ245" s="7"/>
      <c r="JA245" s="7"/>
      <c r="JB245" s="7"/>
      <c r="JC245" s="7"/>
      <c r="JD245" s="7"/>
      <c r="JE245" s="7"/>
      <c r="JF245" s="7"/>
      <c r="JG245" s="7"/>
      <c r="JH245" s="7"/>
      <c r="JI245" s="7"/>
      <c r="JJ245" s="7"/>
      <c r="JK245" s="7"/>
      <c r="JL245" s="7"/>
      <c r="JM245" s="7"/>
      <c r="JN245" s="7"/>
      <c r="JO245" s="7"/>
      <c r="JP245" s="7"/>
      <c r="JQ245" s="7"/>
      <c r="JR245" s="7"/>
      <c r="JS245" s="7"/>
      <c r="JT245" s="7"/>
      <c r="JU245" s="7"/>
      <c r="JV245" s="7"/>
      <c r="JW245" s="7"/>
      <c r="JX245" s="7"/>
      <c r="JY245" s="7"/>
      <c r="JZ245" s="7"/>
      <c r="KA245" s="7"/>
      <c r="KB245" s="7"/>
      <c r="KC245" s="7"/>
      <c r="KD245" s="7"/>
      <c r="KE245" s="7"/>
      <c r="KF245" s="7"/>
      <c r="KG245" s="7"/>
      <c r="KH245" s="7"/>
      <c r="KI245" s="7"/>
      <c r="KJ245" s="7"/>
      <c r="KK245" s="7"/>
      <c r="KL245" s="7"/>
      <c r="KM245" s="7"/>
      <c r="KN245" s="7"/>
      <c r="KO245" s="7"/>
      <c r="KP245" s="7"/>
      <c r="KQ245" s="7"/>
      <c r="KR245" s="7"/>
      <c r="KS245" s="7"/>
      <c r="KT245" s="7"/>
      <c r="KU245" s="7"/>
      <c r="KV245" s="7"/>
      <c r="KW245" s="7"/>
      <c r="KX245" s="7"/>
      <c r="KY245" s="7"/>
      <c r="KZ245" s="7"/>
      <c r="LA245" s="7"/>
      <c r="LB245" s="7"/>
      <c r="LC245" s="7"/>
      <c r="LD245" s="7"/>
      <c r="LE245" s="7"/>
      <c r="LF245" s="7"/>
      <c r="LG245" s="7"/>
      <c r="LH245" s="7"/>
      <c r="LI245" s="7"/>
      <c r="LJ245" s="7"/>
      <c r="LK245" s="7"/>
      <c r="LL245" s="7"/>
      <c r="LM245" s="7"/>
      <c r="LN245" s="7"/>
      <c r="LO245" s="7"/>
      <c r="LP245" s="7"/>
      <c r="LQ245" s="7"/>
      <c r="LR245" s="7"/>
      <c r="LS245" s="7"/>
      <c r="LT245" s="7"/>
      <c r="LU245" s="7"/>
      <c r="LV245" s="7"/>
      <c r="LW245" s="7"/>
      <c r="LX245" s="7"/>
      <c r="LY245" s="7"/>
      <c r="LZ245" s="7"/>
      <c r="MA245" s="7"/>
      <c r="MB245" s="7"/>
      <c r="MC245" s="7"/>
      <c r="MD245" s="7"/>
      <c r="ME245" s="7"/>
      <c r="MF245" s="7"/>
      <c r="MG245" s="7"/>
      <c r="MH245" s="7"/>
      <c r="MI245" s="7"/>
      <c r="MJ245" s="7"/>
      <c r="MK245" s="7"/>
      <c r="ML245" s="7"/>
      <c r="MM245" s="7"/>
      <c r="MN245" s="7"/>
      <c r="MO245" s="7"/>
      <c r="MP245" s="7"/>
      <c r="MQ245" s="7"/>
      <c r="MR245" s="7"/>
      <c r="MS245" s="7"/>
      <c r="MT245" s="7"/>
      <c r="MU245" s="7"/>
      <c r="MV245" s="7"/>
      <c r="MW245" s="7"/>
      <c r="MX245" s="7"/>
      <c r="MY245" s="7"/>
      <c r="MZ245" s="7"/>
      <c r="NA245" s="7"/>
      <c r="NB245" s="7"/>
      <c r="NC245" s="7"/>
      <c r="ND245" s="7"/>
      <c r="NE245" s="7"/>
      <c r="NF245" s="7"/>
      <c r="NG245" s="7"/>
      <c r="NH245" s="7"/>
      <c r="NI245" s="7"/>
      <c r="NJ245" s="7"/>
      <c r="NK245" s="7"/>
      <c r="NL245" s="7"/>
      <c r="NM245" s="7"/>
      <c r="NN245" s="7"/>
      <c r="NO245" s="7"/>
      <c r="NP245" s="7"/>
      <c r="NQ245" s="7"/>
      <c r="NR245" s="7"/>
      <c r="NS245" s="7"/>
      <c r="NT245" s="7"/>
      <c r="NU245" s="7"/>
      <c r="NV245" s="7"/>
      <c r="NW245" s="7"/>
      <c r="NX245" s="7"/>
      <c r="NY245" s="7"/>
      <c r="NZ245" s="7"/>
      <c r="OA245" s="7"/>
      <c r="OB245" s="7"/>
      <c r="OC245" s="7"/>
      <c r="OD245" s="7"/>
      <c r="OE245" s="7"/>
      <c r="OF245" s="7"/>
      <c r="OG245" s="7"/>
      <c r="OH245" s="7"/>
      <c r="OI245" s="7"/>
      <c r="OJ245" s="7"/>
      <c r="OK245" s="7"/>
      <c r="OL245" s="7"/>
      <c r="OM245" s="7"/>
      <c r="ON245" s="7"/>
      <c r="OO245" s="7"/>
      <c r="OP245" s="7"/>
      <c r="OQ245" s="7"/>
      <c r="OR245" s="7"/>
      <c r="OS245" s="7"/>
      <c r="OT245" s="7"/>
      <c r="OU245" s="7"/>
      <c r="OV245" s="7"/>
      <c r="OW245" s="7"/>
      <c r="OX245" s="7"/>
      <c r="OY245" s="7"/>
      <c r="OZ245" s="7"/>
      <c r="PA245" s="7"/>
      <c r="PB245" s="7"/>
      <c r="PC245" s="7"/>
      <c r="PD245" s="7"/>
      <c r="PE245" s="7"/>
      <c r="PF245" s="7"/>
      <c r="PG245" s="7"/>
      <c r="PH245" s="7"/>
      <c r="PI245" s="7"/>
      <c r="PJ245" s="7"/>
      <c r="PK245" s="7"/>
      <c r="PL245" s="7"/>
      <c r="PM245" s="7"/>
      <c r="PN245" s="7"/>
      <c r="PO245" s="7"/>
      <c r="PP245" s="7"/>
      <c r="PQ245" s="7"/>
      <c r="PR245" s="7"/>
      <c r="PS245" s="7"/>
      <c r="PT245" s="7"/>
      <c r="PU245" s="7"/>
      <c r="PV245" s="7"/>
      <c r="PW245" s="7"/>
      <c r="PX245" s="7"/>
      <c r="PY245" s="7"/>
      <c r="PZ245" s="7"/>
      <c r="QA245" s="7"/>
      <c r="QB245" s="7"/>
      <c r="QC245" s="7"/>
      <c r="QD245" s="7"/>
      <c r="QE245" s="7"/>
      <c r="QF245" s="7"/>
      <c r="QG245" s="7"/>
      <c r="QH245" s="7"/>
      <c r="QI245" s="7"/>
      <c r="QJ245" s="7"/>
      <c r="QK245" s="7"/>
      <c r="QL245" s="7"/>
      <c r="QM245" s="7"/>
      <c r="QN245" s="7"/>
      <c r="QO245" s="7"/>
      <c r="QP245" s="7"/>
      <c r="QQ245" s="7"/>
      <c r="QR245" s="7"/>
      <c r="QS245" s="7"/>
      <c r="QT245" s="7"/>
      <c r="QU245" s="7"/>
      <c r="QV245" s="7"/>
      <c r="QW245" s="7"/>
      <c r="QX245" s="7"/>
      <c r="QY245" s="7"/>
      <c r="QZ245" s="7"/>
      <c r="RA245" s="7"/>
      <c r="RB245" s="7"/>
      <c r="RC245" s="7"/>
      <c r="RD245" s="7"/>
      <c r="RE245" s="7"/>
      <c r="RF245" s="7"/>
      <c r="RG245" s="7"/>
      <c r="RH245" s="7"/>
      <c r="RI245" s="7"/>
      <c r="RJ245" s="7"/>
      <c r="RK245" s="7"/>
      <c r="RL245" s="7"/>
      <c r="RM245" s="7"/>
      <c r="RN245" s="7"/>
      <c r="RO245" s="7"/>
      <c r="RP245" s="7"/>
      <c r="RQ245" s="7"/>
      <c r="RR245" s="7"/>
      <c r="RS245" s="7"/>
      <c r="RT245" s="7"/>
      <c r="RU245" s="7"/>
      <c r="RV245" s="7"/>
      <c r="RW245" s="7"/>
      <c r="RX245" s="7"/>
      <c r="RY245" s="7"/>
      <c r="RZ245" s="7"/>
      <c r="SA245" s="7"/>
      <c r="SB245" s="7"/>
      <c r="SC245" s="7"/>
      <c r="SD245" s="7"/>
      <c r="SE245" s="7"/>
      <c r="SF245" s="7"/>
      <c r="SG245" s="7"/>
      <c r="SH245" s="7"/>
      <c r="SI245" s="7"/>
      <c r="SJ245" s="7"/>
      <c r="SK245" s="7"/>
      <c r="SL245" s="7"/>
      <c r="SM245" s="7"/>
      <c r="SN245" s="7"/>
      <c r="SO245" s="7"/>
      <c r="SP245" s="7"/>
      <c r="SQ245" s="7"/>
      <c r="SR245" s="7"/>
      <c r="SS245" s="7"/>
      <c r="ST245" s="7"/>
      <c r="SU245" s="7"/>
      <c r="SV245" s="7"/>
      <c r="SW245" s="7"/>
      <c r="SX245" s="7"/>
      <c r="SY245" s="7"/>
      <c r="SZ245" s="7"/>
      <c r="TA245" s="7"/>
      <c r="TB245" s="7"/>
      <c r="TC245" s="7"/>
      <c r="TD245" s="7"/>
      <c r="TE245" s="7"/>
      <c r="TF245" s="7"/>
      <c r="TG245" s="7"/>
      <c r="TH245" s="7"/>
      <c r="TI245" s="7"/>
      <c r="TJ245" s="7"/>
      <c r="TK245" s="7"/>
      <c r="TL245" s="7"/>
      <c r="TM245" s="7"/>
      <c r="TN245" s="7"/>
      <c r="TO245" s="7"/>
      <c r="TP245" s="7"/>
      <c r="TQ245" s="7"/>
      <c r="TR245" s="7"/>
      <c r="TS245" s="7"/>
      <c r="TT245" s="7"/>
      <c r="TU245" s="7"/>
      <c r="TV245" s="7"/>
      <c r="TW245" s="7"/>
      <c r="TX245" s="7"/>
      <c r="TY245" s="7"/>
      <c r="TZ245" s="7"/>
      <c r="UA245" s="7"/>
      <c r="UB245" s="7"/>
      <c r="UC245" s="7"/>
      <c r="UD245" s="7"/>
      <c r="UE245" s="7"/>
      <c r="UF245" s="7"/>
      <c r="UG245" s="7"/>
      <c r="UH245" s="7"/>
      <c r="UI245" s="7"/>
      <c r="UJ245" s="7"/>
      <c r="UK245" s="7"/>
      <c r="UL245" s="7"/>
      <c r="UM245" s="7"/>
      <c r="UN245" s="7"/>
      <c r="UO245" s="7"/>
      <c r="UP245" s="7"/>
      <c r="UQ245" s="7"/>
      <c r="UR245" s="7"/>
      <c r="US245" s="7"/>
      <c r="UT245" s="7"/>
      <c r="UU245" s="7"/>
      <c r="UV245" s="7"/>
      <c r="UW245" s="7"/>
      <c r="UX245" s="7"/>
      <c r="UY245" s="7"/>
      <c r="UZ245" s="7"/>
      <c r="VA245" s="7"/>
      <c r="VB245" s="7"/>
      <c r="VC245" s="7"/>
      <c r="VD245" s="7"/>
      <c r="VE245" s="7"/>
      <c r="VF245" s="7"/>
      <c r="VG245" s="7"/>
      <c r="VH245" s="7"/>
      <c r="VI245" s="7"/>
      <c r="VJ245" s="7"/>
      <c r="VK245" s="7"/>
      <c r="VL245" s="7"/>
      <c r="VM245" s="7"/>
      <c r="VN245" s="7"/>
      <c r="VO245" s="7"/>
      <c r="VP245" s="7"/>
      <c r="VQ245" s="7"/>
      <c r="VR245" s="7"/>
      <c r="VS245" s="7"/>
      <c r="VT245" s="7"/>
      <c r="VU245" s="7"/>
      <c r="VV245" s="7"/>
      <c r="VW245" s="7"/>
      <c r="VX245" s="7"/>
      <c r="VY245" s="7"/>
      <c r="VZ245" s="7"/>
      <c r="WA245" s="7"/>
      <c r="WB245" s="7"/>
      <c r="WC245" s="7"/>
      <c r="WD245" s="7"/>
      <c r="WE245" s="7"/>
      <c r="WF245" s="7"/>
      <c r="WG245" s="7"/>
      <c r="WH245" s="7"/>
      <c r="WI245" s="7"/>
      <c r="WJ245" s="7"/>
      <c r="WK245" s="7"/>
      <c r="WL245" s="7"/>
      <c r="WM245" s="7"/>
      <c r="WN245" s="7"/>
      <c r="WO245" s="7"/>
      <c r="WP245" s="7"/>
      <c r="WQ245" s="7"/>
      <c r="WR245" s="7"/>
      <c r="WS245" s="7"/>
      <c r="WT245" s="7"/>
      <c r="WU245" s="7"/>
      <c r="WV245" s="7"/>
      <c r="WW245" s="7"/>
      <c r="WX245" s="7"/>
      <c r="WY245" s="7"/>
      <c r="WZ245" s="7"/>
      <c r="XA245" s="7"/>
      <c r="XB245" s="7"/>
      <c r="XC245" s="7"/>
      <c r="XD245" s="7"/>
      <c r="XE245" s="7"/>
      <c r="XF245" s="7"/>
      <c r="XG245" s="7"/>
      <c r="XH245" s="7"/>
      <c r="XI245" s="7"/>
      <c r="XJ245" s="7"/>
      <c r="XK245" s="7"/>
      <c r="XL245" s="7"/>
      <c r="XM245" s="7"/>
      <c r="XN245" s="7"/>
      <c r="XO245" s="7"/>
      <c r="XP245" s="7"/>
      <c r="XQ245" s="7"/>
      <c r="XR245" s="7"/>
      <c r="XS245" s="7"/>
      <c r="XT245" s="7"/>
      <c r="XU245" s="7"/>
      <c r="XV245" s="7"/>
      <c r="XW245" s="7"/>
      <c r="XX245" s="7"/>
      <c r="XY245" s="7"/>
      <c r="XZ245" s="7"/>
      <c r="YA245" s="7"/>
      <c r="YB245" s="7"/>
      <c r="YC245" s="7"/>
      <c r="YD245" s="7"/>
      <c r="YE245" s="7"/>
      <c r="YF245" s="7"/>
      <c r="YG245" s="7"/>
      <c r="YH245" s="7"/>
      <c r="YI245" s="7"/>
      <c r="YJ245" s="7"/>
      <c r="YK245" s="7"/>
      <c r="YL245" s="7"/>
      <c r="YM245" s="7"/>
      <c r="YN245" s="7"/>
      <c r="YO245" s="7"/>
      <c r="YP245" s="7"/>
      <c r="YQ245" s="7"/>
      <c r="YR245" s="7"/>
      <c r="YS245" s="7"/>
      <c r="YT245" s="7"/>
      <c r="YU245" s="7"/>
      <c r="YV245" s="7"/>
      <c r="YW245" s="7"/>
      <c r="YX245" s="7"/>
      <c r="YY245" s="7"/>
      <c r="YZ245" s="7"/>
      <c r="ZA245" s="7"/>
      <c r="ZB245" s="7"/>
      <c r="ZC245" s="7"/>
      <c r="ZD245" s="7"/>
      <c r="ZE245" s="7"/>
      <c r="ZF245" s="7"/>
      <c r="ZG245" s="7"/>
      <c r="ZH245" s="7"/>
      <c r="ZI245" s="7"/>
      <c r="ZJ245" s="7"/>
      <c r="ZK245" s="7"/>
      <c r="ZL245" s="7"/>
      <c r="ZM245" s="7"/>
      <c r="ZN245" s="7"/>
      <c r="ZO245" s="7"/>
      <c r="ZP245" s="7"/>
      <c r="ZQ245" s="7"/>
      <c r="ZR245" s="7"/>
      <c r="ZS245" s="7"/>
      <c r="ZT245" s="7"/>
      <c r="ZU245" s="7"/>
      <c r="ZV245" s="7"/>
      <c r="ZW245" s="7"/>
      <c r="ZX245" s="7"/>
      <c r="ZY245" s="7"/>
      <c r="ZZ245" s="7"/>
      <c r="AAA245" s="7"/>
      <c r="AAB245" s="7"/>
      <c r="AAC245" s="7"/>
      <c r="AAD245" s="7"/>
      <c r="AAE245" s="7"/>
      <c r="AAF245" s="7"/>
      <c r="AAG245" s="7"/>
      <c r="AAH245" s="7"/>
      <c r="AAI245" s="7"/>
      <c r="AAJ245" s="7"/>
      <c r="AAK245" s="7"/>
      <c r="AAL245" s="7"/>
      <c r="AAM245" s="7"/>
      <c r="AAN245" s="7"/>
      <c r="AAO245" s="7"/>
      <c r="AAP245" s="7"/>
      <c r="AAQ245" s="7"/>
      <c r="AAR245" s="7"/>
      <c r="AAS245" s="7"/>
      <c r="AAT245" s="7"/>
      <c r="AAU245" s="7"/>
      <c r="AAV245" s="7"/>
      <c r="AAW245" s="7"/>
      <c r="AAX245" s="7"/>
      <c r="AAY245" s="7"/>
      <c r="AAZ245" s="7"/>
      <c r="ABA245" s="7"/>
      <c r="ABB245" s="7"/>
      <c r="ABC245" s="7"/>
      <c r="ABD245" s="7"/>
      <c r="ABE245" s="7"/>
      <c r="ABF245" s="7"/>
      <c r="ABG245" s="7"/>
      <c r="ABH245" s="7"/>
      <c r="ABI245" s="7"/>
      <c r="ABJ245" s="7"/>
      <c r="ABK245" s="7"/>
      <c r="ABL245" s="7"/>
      <c r="ABM245" s="7"/>
      <c r="ABN245" s="7"/>
      <c r="ABO245" s="7"/>
      <c r="ABP245" s="7"/>
      <c r="ABQ245" s="7"/>
      <c r="ABR245" s="7"/>
      <c r="ABS245" s="7"/>
      <c r="ABT245" s="7"/>
      <c r="ABU245" s="7"/>
      <c r="ABV245" s="7"/>
      <c r="ABW245" s="7"/>
      <c r="ABX245" s="7"/>
      <c r="ABY245" s="7"/>
      <c r="ABZ245" s="7"/>
      <c r="ACA245" s="7"/>
      <c r="ACB245" s="7"/>
      <c r="ACC245" s="7"/>
      <c r="ACD245" s="7"/>
      <c r="ACE245" s="7"/>
      <c r="ACF245" s="7"/>
      <c r="ACG245" s="7"/>
      <c r="ACH245" s="7"/>
      <c r="ACI245" s="7"/>
      <c r="ACJ245" s="7"/>
      <c r="ACK245" s="7"/>
      <c r="ACL245" s="7"/>
      <c r="ACM245" s="7"/>
      <c r="ACN245" s="7"/>
      <c r="ACO245" s="7"/>
      <c r="ACP245" s="7"/>
      <c r="ACQ245" s="7"/>
      <c r="ACR245" s="7"/>
      <c r="ACS245" s="7"/>
      <c r="ACT245" s="7"/>
      <c r="ACU245" s="7"/>
      <c r="ACV245" s="7"/>
      <c r="ACW245" s="7"/>
      <c r="ACX245" s="7"/>
      <c r="ACY245" s="7"/>
      <c r="ACZ245" s="7"/>
      <c r="ADA245" s="7"/>
      <c r="ADB245" s="7"/>
      <c r="ADC245" s="7"/>
      <c r="ADD245" s="7"/>
      <c r="ADE245" s="7"/>
      <c r="ADF245" s="7"/>
      <c r="ADG245" s="7"/>
      <c r="ADH245" s="7"/>
      <c r="ADI245" s="7"/>
      <c r="ADJ245" s="7"/>
      <c r="ADK245" s="7"/>
      <c r="ADL245" s="7"/>
      <c r="ADM245" s="7"/>
      <c r="ADN245" s="7"/>
      <c r="ADO245" s="7"/>
      <c r="ADP245" s="7"/>
      <c r="ADQ245" s="7"/>
      <c r="ADR245" s="7"/>
      <c r="ADS245" s="7"/>
      <c r="ADT245" s="7"/>
      <c r="ADU245" s="7"/>
      <c r="ADV245" s="7"/>
      <c r="ADW245" s="7"/>
      <c r="ADX245" s="7"/>
      <c r="ADY245" s="7"/>
      <c r="ADZ245" s="7"/>
      <c r="AEA245" s="7"/>
      <c r="AEB245" s="7"/>
      <c r="AEC245" s="7"/>
      <c r="AED245" s="7"/>
      <c r="AEE245" s="7"/>
      <c r="AEF245" s="7"/>
      <c r="AEG245" s="7"/>
      <c r="AEH245" s="7"/>
      <c r="AEI245" s="7"/>
      <c r="AEJ245" s="7"/>
      <c r="AEK245" s="7"/>
      <c r="AEL245" s="7"/>
      <c r="AEM245" s="7"/>
      <c r="AEN245" s="7"/>
      <c r="AEO245" s="7"/>
      <c r="AEP245" s="7"/>
      <c r="AEQ245" s="7"/>
      <c r="AER245" s="7"/>
      <c r="AES245" s="7"/>
      <c r="AET245" s="7"/>
      <c r="AEU245" s="7"/>
      <c r="AEV245" s="7"/>
      <c r="AEW245" s="7"/>
      <c r="AEX245" s="7"/>
      <c r="AEY245" s="7"/>
      <c r="AEZ245" s="7"/>
      <c r="AFA245" s="7"/>
      <c r="AFB245" s="7"/>
      <c r="AFC245" s="7"/>
      <c r="AFD245" s="7"/>
      <c r="AFE245" s="7"/>
      <c r="AFF245" s="7"/>
      <c r="AFG245" s="7"/>
      <c r="AFH245" s="7"/>
      <c r="AFI245" s="7"/>
      <c r="AFJ245" s="7"/>
      <c r="AFK245" s="7"/>
      <c r="AFL245" s="7"/>
      <c r="AFM245" s="7"/>
      <c r="AFN245" s="7"/>
      <c r="AFO245" s="7"/>
      <c r="AFP245" s="7"/>
      <c r="AFQ245" s="7"/>
      <c r="AFR245" s="7"/>
      <c r="AFS245" s="7"/>
      <c r="AFT245" s="7"/>
      <c r="AFU245" s="7"/>
      <c r="AFV245" s="7"/>
      <c r="AFW245" s="7"/>
      <c r="AFX245" s="7"/>
      <c r="AFY245" s="7"/>
      <c r="AFZ245" s="7"/>
      <c r="AGA245" s="7"/>
      <c r="AGB245" s="7"/>
      <c r="AGC245" s="7"/>
      <c r="AGD245" s="7"/>
      <c r="AGE245" s="7"/>
      <c r="AGF245" s="7"/>
      <c r="AGG245" s="7"/>
      <c r="AGH245" s="7"/>
      <c r="AGI245" s="7"/>
      <c r="AGJ245" s="7"/>
      <c r="AGK245" s="7"/>
      <c r="AGL245" s="7"/>
      <c r="AGM245" s="7"/>
      <c r="AGN245" s="7"/>
      <c r="AGO245" s="7"/>
      <c r="AGP245" s="7"/>
      <c r="AGQ245" s="7"/>
      <c r="AGR245" s="7"/>
      <c r="AGS245" s="7"/>
      <c r="AGT245" s="7"/>
      <c r="AGU245" s="7"/>
      <c r="AGV245" s="7"/>
      <c r="AGW245" s="7"/>
      <c r="AGX245" s="7"/>
      <c r="AGY245" s="7"/>
      <c r="AGZ245" s="7"/>
      <c r="AHA245" s="7"/>
      <c r="AHB245" s="7"/>
      <c r="AHC245" s="7"/>
      <c r="AHD245" s="7"/>
      <c r="AHE245" s="7"/>
      <c r="AHF245" s="7"/>
      <c r="AHG245" s="7"/>
      <c r="AHH245" s="7"/>
      <c r="AHI245" s="7"/>
      <c r="AHJ245" s="7"/>
      <c r="AHK245" s="7"/>
      <c r="AHL245" s="7"/>
      <c r="AHM245" s="7"/>
      <c r="AHN245" s="7"/>
      <c r="AHO245" s="7"/>
      <c r="AHP245" s="7"/>
      <c r="AHQ245" s="7"/>
      <c r="AHR245" s="7"/>
      <c r="AHS245" s="7"/>
      <c r="AHT245" s="7"/>
      <c r="AHU245" s="7"/>
      <c r="AHV245" s="7"/>
      <c r="AHW245" s="7"/>
      <c r="AHX245" s="7"/>
      <c r="AHY245" s="7"/>
      <c r="AHZ245" s="7"/>
      <c r="AIA245" s="7"/>
      <c r="AIB245" s="7"/>
      <c r="AIC245" s="7"/>
      <c r="AID245" s="7"/>
      <c r="AIE245" s="7"/>
      <c r="AIF245" s="7"/>
      <c r="AIG245" s="7"/>
      <c r="AIH245" s="7"/>
      <c r="AII245" s="7"/>
      <c r="AIJ245" s="7"/>
      <c r="AIK245" s="7"/>
      <c r="AIL245" s="7"/>
      <c r="AIM245" s="7"/>
      <c r="AIN245" s="7"/>
      <c r="AIO245" s="7"/>
      <c r="AIP245" s="7"/>
      <c r="AIQ245" s="7"/>
      <c r="AIR245" s="7"/>
      <c r="AIS245" s="7"/>
      <c r="AIT245" s="7"/>
      <c r="AIU245" s="7"/>
      <c r="AIV245" s="7"/>
      <c r="AIW245" s="7"/>
      <c r="AIX245" s="7"/>
      <c r="AIY245" s="7"/>
      <c r="AIZ245" s="7"/>
      <c r="AJA245" s="7"/>
      <c r="AJB245" s="7"/>
      <c r="AJC245" s="7"/>
      <c r="AJD245" s="7"/>
      <c r="AJE245" s="7"/>
      <c r="AJF245" s="7"/>
      <c r="AJG245" s="7"/>
      <c r="AJH245" s="7"/>
      <c r="AJI245" s="7"/>
      <c r="AJJ245" s="7"/>
      <c r="AJK245" s="7"/>
      <c r="AJL245" s="7"/>
      <c r="AJM245" s="7"/>
      <c r="AJN245" s="7"/>
      <c r="AJO245" s="7"/>
      <c r="AJP245" s="7"/>
      <c r="AJQ245" s="7"/>
      <c r="AJR245" s="7"/>
      <c r="AJS245" s="7"/>
      <c r="AJT245" s="7"/>
      <c r="AJU245" s="7"/>
      <c r="AJV245" s="7"/>
      <c r="AJW245" s="7"/>
      <c r="AJX245" s="7"/>
      <c r="AJY245" s="7"/>
      <c r="AJZ245" s="7"/>
      <c r="AKA245" s="7"/>
      <c r="AKB245" s="7"/>
      <c r="AKC245" s="7"/>
      <c r="AKD245" s="7"/>
      <c r="AKE245" s="7"/>
      <c r="AKF245" s="7"/>
      <c r="AKG245" s="7"/>
      <c r="AKH245" s="7"/>
      <c r="AKI245" s="7"/>
      <c r="AKJ245" s="7"/>
      <c r="AKK245" s="7"/>
      <c r="AKL245" s="7"/>
      <c r="AKM245" s="7"/>
      <c r="AKN245" s="7"/>
      <c r="AKO245" s="7"/>
      <c r="AKP245" s="7"/>
      <c r="AKQ245" s="7"/>
      <c r="AKR245" s="7"/>
      <c r="AKS245" s="7"/>
      <c r="AKT245" s="7"/>
      <c r="AKU245" s="7"/>
      <c r="AKV245" s="7"/>
      <c r="AKW245" s="7"/>
      <c r="AKX245" s="7"/>
      <c r="AKY245" s="7"/>
      <c r="AKZ245" s="7"/>
      <c r="ALA245" s="7"/>
      <c r="ALB245" s="7"/>
      <c r="ALC245" s="7"/>
      <c r="ALD245" s="7"/>
      <c r="ALE245" s="7"/>
      <c r="ALF245" s="7"/>
      <c r="ALG245" s="7"/>
      <c r="ALH245" s="7"/>
      <c r="ALI245" s="7"/>
      <c r="ALJ245" s="7"/>
      <c r="ALK245" s="7"/>
      <c r="ALL245" s="7"/>
      <c r="ALM245" s="7"/>
      <c r="ALN245" s="7"/>
      <c r="ALO245" s="7"/>
      <c r="ALP245" s="7"/>
      <c r="ALQ245" s="7"/>
      <c r="ALR245" s="7"/>
      <c r="ALS245" s="7"/>
      <c r="ALT245" s="7"/>
      <c r="ALU245" s="7"/>
      <c r="ALV245" s="7"/>
      <c r="ALW245" s="7"/>
      <c r="ALX245" s="7"/>
      <c r="ALY245" s="7"/>
      <c r="ALZ245" s="7"/>
      <c r="AMA245" s="7"/>
      <c r="AMB245" s="7"/>
      <c r="AMC245" s="7"/>
      <c r="AMD245" s="7"/>
      <c r="AME245" s="7"/>
      <c r="AMF245" s="7"/>
      <c r="AMG245" s="7"/>
      <c r="AMH245" s="7"/>
      <c r="AMI245" s="7"/>
      <c r="AMJ245" s="7"/>
      <c r="AMK245" s="7"/>
      <c r="AML245" s="7"/>
      <c r="AMM245" s="7"/>
      <c r="AMN245" s="7"/>
      <c r="AMO245" s="7"/>
      <c r="AMP245" s="7"/>
      <c r="AMQ245" s="7"/>
      <c r="AMR245" s="7"/>
      <c r="AMS245" s="7"/>
      <c r="AMT245" s="7"/>
      <c r="AMU245" s="7"/>
      <c r="AMV245" s="7"/>
      <c r="AMW245" s="7"/>
      <c r="AMX245" s="7"/>
      <c r="AMY245" s="7"/>
      <c r="AMZ245" s="7"/>
      <c r="ANA245" s="7"/>
      <c r="ANB245" s="7"/>
      <c r="ANC245" s="7"/>
      <c r="AND245" s="7"/>
      <c r="ANE245" s="7"/>
      <c r="ANF245" s="7"/>
      <c r="ANG245" s="7"/>
      <c r="ANH245" s="7"/>
      <c r="ANI245" s="7"/>
      <c r="ANJ245" s="7"/>
      <c r="ANK245" s="7"/>
      <c r="ANL245" s="7"/>
      <c r="ANM245" s="7"/>
      <c r="ANN245" s="7"/>
      <c r="ANO245" s="7"/>
      <c r="ANP245" s="7"/>
      <c r="ANQ245" s="7"/>
      <c r="ANR245" s="7"/>
      <c r="ANS245" s="7"/>
      <c r="ANT245" s="7"/>
      <c r="ANU245" s="7"/>
      <c r="ANV245" s="7"/>
      <c r="ANW245" s="7"/>
      <c r="ANX245" s="7"/>
      <c r="ANY245" s="7"/>
      <c r="ANZ245" s="7"/>
      <c r="AOA245" s="7"/>
      <c r="AOB245" s="7"/>
      <c r="AOC245" s="7"/>
      <c r="AOD245" s="7"/>
      <c r="AOE245" s="7"/>
      <c r="AOF245" s="7"/>
      <c r="AOG245" s="7"/>
      <c r="AOH245" s="7"/>
      <c r="AOI245" s="7"/>
      <c r="AOJ245" s="7"/>
      <c r="AOK245" s="7"/>
      <c r="AOL245" s="7"/>
      <c r="AOM245" s="7"/>
      <c r="AON245" s="7"/>
      <c r="AOO245" s="7"/>
      <c r="AOP245" s="7"/>
      <c r="AOQ245" s="7"/>
      <c r="AOR245" s="7"/>
      <c r="AOS245" s="7"/>
      <c r="AOT245" s="7"/>
      <c r="AOU245" s="7"/>
      <c r="AOV245" s="7"/>
      <c r="AOW245" s="7"/>
      <c r="AOX245" s="7"/>
      <c r="AOY245" s="7"/>
      <c r="AOZ245" s="7"/>
      <c r="APA245" s="7"/>
      <c r="APB245" s="7"/>
      <c r="APC245" s="7"/>
      <c r="APD245" s="7"/>
      <c r="APE245" s="7"/>
      <c r="APF245" s="7"/>
      <c r="APG245" s="7"/>
      <c r="APH245" s="7"/>
      <c r="API245" s="7"/>
      <c r="APJ245" s="7"/>
      <c r="APK245" s="7"/>
      <c r="APL245" s="7"/>
      <c r="APM245" s="7"/>
      <c r="APN245" s="7"/>
      <c r="APO245" s="7"/>
      <c r="APP245" s="7"/>
      <c r="APQ245" s="7"/>
      <c r="APR245" s="7"/>
      <c r="APS245" s="7"/>
      <c r="APT245" s="7"/>
      <c r="APU245" s="7"/>
      <c r="APV245" s="7"/>
      <c r="APW245" s="7"/>
      <c r="APX245" s="7"/>
      <c r="APY245" s="7"/>
      <c r="APZ245" s="7"/>
      <c r="AQA245" s="7"/>
      <c r="AQB245" s="7"/>
      <c r="AQC245" s="7"/>
      <c r="AQD245" s="7"/>
      <c r="AQE245" s="7"/>
      <c r="AQF245" s="7"/>
      <c r="AQG245" s="7"/>
      <c r="AQH245" s="7"/>
      <c r="AQI245" s="7"/>
      <c r="AQJ245" s="7"/>
      <c r="AQK245" s="7"/>
      <c r="AQL245" s="7"/>
      <c r="AQM245" s="7"/>
      <c r="AQN245" s="7"/>
      <c r="AQO245" s="7"/>
      <c r="AQP245" s="7"/>
      <c r="AQQ245" s="7"/>
      <c r="AQR245" s="7"/>
      <c r="AQS245" s="7"/>
      <c r="AQT245" s="7"/>
      <c r="AQU245" s="7"/>
      <c r="AQV245" s="7"/>
      <c r="AQW245" s="7"/>
      <c r="AQX245" s="7"/>
      <c r="AQY245" s="7"/>
      <c r="AQZ245" s="7"/>
      <c r="ARA245" s="7"/>
      <c r="ARB245" s="7"/>
      <c r="ARC245" s="7"/>
      <c r="ARD245" s="7"/>
      <c r="ARE245" s="7"/>
      <c r="ARF245" s="7"/>
      <c r="ARG245" s="7"/>
      <c r="ARH245" s="7"/>
      <c r="ARI245" s="7"/>
      <c r="ARJ245" s="7"/>
      <c r="ARK245" s="7"/>
      <c r="ARL245" s="7"/>
      <c r="ARM245" s="7"/>
      <c r="ARN245" s="7"/>
      <c r="ARO245" s="7"/>
      <c r="ARP245" s="7"/>
      <c r="ARQ245" s="7"/>
      <c r="ARR245" s="7"/>
      <c r="ARS245" s="7"/>
      <c r="ART245" s="7"/>
      <c r="ARU245" s="7"/>
      <c r="ARV245" s="7"/>
      <c r="ARW245" s="7"/>
      <c r="ARX245" s="7"/>
      <c r="ARY245" s="7"/>
      <c r="ARZ245" s="7"/>
      <c r="ASA245" s="7"/>
      <c r="ASB245" s="7"/>
      <c r="ASC245" s="7"/>
      <c r="ASD245" s="7"/>
      <c r="ASE245" s="7"/>
      <c r="ASF245" s="7"/>
      <c r="ASG245" s="7"/>
      <c r="ASH245" s="7"/>
      <c r="ASI245" s="7"/>
      <c r="ASJ245" s="7"/>
      <c r="ASK245" s="7"/>
      <c r="ASL245" s="7"/>
      <c r="ASM245" s="7"/>
      <c r="ASN245" s="7"/>
      <c r="ASO245" s="7"/>
      <c r="ASP245" s="7"/>
      <c r="ASQ245" s="7"/>
      <c r="ASR245" s="7"/>
      <c r="ASS245" s="7"/>
      <c r="AST245" s="7"/>
      <c r="ASU245" s="7"/>
      <c r="ASV245" s="7"/>
      <c r="ASW245" s="7"/>
      <c r="ASX245" s="7"/>
      <c r="ASY245" s="7"/>
      <c r="ASZ245" s="7"/>
      <c r="ATA245" s="7"/>
      <c r="ATB245" s="7"/>
      <c r="ATC245" s="7"/>
      <c r="ATD245" s="7"/>
      <c r="ATE245" s="7"/>
      <c r="ATF245" s="7"/>
      <c r="ATG245" s="7"/>
      <c r="ATH245" s="7"/>
      <c r="ATI245" s="7"/>
      <c r="ATJ245" s="7"/>
      <c r="ATK245" s="7"/>
      <c r="ATL245" s="7"/>
      <c r="ATM245" s="7"/>
      <c r="ATN245" s="7"/>
      <c r="ATO245" s="7"/>
      <c r="ATP245" s="7"/>
      <c r="ATQ245" s="7"/>
      <c r="ATR245" s="7"/>
      <c r="ATS245" s="7"/>
      <c r="ATT245" s="7"/>
      <c r="ATU245" s="7"/>
      <c r="ATV245" s="7"/>
      <c r="ATW245" s="7"/>
      <c r="ATX245" s="7"/>
      <c r="ATY245" s="7"/>
      <c r="ATZ245" s="7"/>
      <c r="AUA245" s="7"/>
      <c r="AUB245" s="7"/>
      <c r="AUC245" s="7"/>
      <c r="AUD245" s="7"/>
      <c r="AUE245" s="7"/>
      <c r="AUF245" s="7"/>
      <c r="AUG245" s="7"/>
      <c r="AUH245" s="7"/>
      <c r="AUI245" s="7"/>
      <c r="AUJ245" s="7"/>
      <c r="AUK245" s="7"/>
      <c r="AUL245" s="7"/>
      <c r="AUM245" s="7"/>
      <c r="AUN245" s="7"/>
      <c r="AUO245" s="7"/>
      <c r="AUP245" s="7"/>
      <c r="AUQ245" s="7"/>
      <c r="AUR245" s="7"/>
      <c r="AUS245" s="7"/>
      <c r="AUT245" s="7"/>
      <c r="AUU245" s="7"/>
      <c r="AUV245" s="7"/>
      <c r="AUW245" s="7"/>
      <c r="AUX245" s="7"/>
      <c r="AUY245" s="7"/>
      <c r="AUZ245" s="7"/>
      <c r="AVA245" s="7"/>
      <c r="AVB245" s="7"/>
      <c r="AVC245" s="7"/>
      <c r="AVD245" s="7"/>
      <c r="AVE245" s="7"/>
      <c r="AVF245" s="7"/>
      <c r="AVG245" s="7"/>
      <c r="AVH245" s="7"/>
      <c r="AVI245" s="7"/>
      <c r="AVJ245" s="7"/>
      <c r="AVK245" s="7"/>
      <c r="AVL245" s="7"/>
      <c r="AVM245" s="7"/>
      <c r="AVN245" s="7"/>
      <c r="AVO245" s="7"/>
      <c r="AVP245" s="7"/>
      <c r="AVQ245" s="7"/>
      <c r="AVR245" s="7"/>
      <c r="AVS245" s="7"/>
      <c r="AVT245" s="7"/>
      <c r="AVU245" s="7"/>
      <c r="AVV245" s="7"/>
      <c r="AVW245" s="7"/>
      <c r="AVX245" s="7"/>
      <c r="AVY245" s="7"/>
      <c r="AVZ245" s="7"/>
      <c r="AWA245" s="7"/>
      <c r="AWB245" s="7"/>
      <c r="AWC245" s="7"/>
      <c r="AWD245" s="7"/>
      <c r="AWE245" s="7"/>
      <c r="AWF245" s="7"/>
      <c r="AWG245" s="7"/>
      <c r="AWH245" s="7"/>
      <c r="AWI245" s="7"/>
      <c r="AWJ245" s="7"/>
      <c r="AWK245" s="7"/>
      <c r="AWL245" s="7"/>
      <c r="AWM245" s="7"/>
      <c r="AWN245" s="7"/>
      <c r="AWO245" s="7"/>
      <c r="AWP245" s="7"/>
      <c r="AWQ245" s="7"/>
      <c r="AWR245" s="7"/>
      <c r="AWS245" s="7"/>
      <c r="AWT245" s="7"/>
      <c r="AWU245" s="7"/>
      <c r="AWV245" s="7"/>
      <c r="AWW245" s="7"/>
      <c r="AWX245" s="7"/>
      <c r="AWY245" s="7"/>
      <c r="AWZ245" s="7"/>
      <c r="AXA245" s="7"/>
      <c r="AXB245" s="7"/>
      <c r="AXC245" s="7"/>
      <c r="AXD245" s="7"/>
      <c r="AXE245" s="7"/>
      <c r="AXF245" s="7"/>
      <c r="AXG245" s="7"/>
      <c r="AXH245" s="7"/>
      <c r="AXI245" s="7"/>
      <c r="AXJ245" s="7"/>
      <c r="AXK245" s="7"/>
      <c r="AXL245" s="7"/>
      <c r="AXM245" s="7"/>
      <c r="AXN245" s="7"/>
      <c r="AXO245" s="7"/>
      <c r="AXP245" s="7"/>
      <c r="AXQ245" s="7"/>
      <c r="AXR245" s="7"/>
      <c r="AXS245" s="7"/>
      <c r="AXT245" s="7"/>
      <c r="AXU245" s="7"/>
      <c r="AXV245" s="7"/>
      <c r="AXW245" s="7"/>
      <c r="AXX245" s="7"/>
      <c r="AXY245" s="7"/>
      <c r="AXZ245" s="7"/>
      <c r="AYA245" s="7"/>
      <c r="AYB245" s="7"/>
      <c r="AYC245" s="7"/>
      <c r="AYD245" s="7"/>
      <c r="AYE245" s="7"/>
      <c r="AYF245" s="7"/>
      <c r="AYG245" s="7"/>
      <c r="AYH245" s="7"/>
      <c r="AYI245" s="7"/>
      <c r="AYJ245" s="7"/>
      <c r="AYK245" s="7"/>
      <c r="AYL245" s="7"/>
      <c r="AYM245" s="7"/>
      <c r="AYN245" s="7"/>
      <c r="AYO245" s="7"/>
      <c r="AYP245" s="7"/>
      <c r="AYQ245" s="7"/>
      <c r="AYR245" s="7"/>
      <c r="AYS245" s="7"/>
      <c r="AYT245" s="7"/>
      <c r="AYU245" s="7"/>
      <c r="AYV245" s="7"/>
      <c r="AYW245" s="7"/>
      <c r="AYX245" s="7"/>
      <c r="AYY245" s="7"/>
      <c r="AYZ245" s="7"/>
      <c r="AZA245" s="7"/>
      <c r="AZB245" s="7"/>
      <c r="AZC245" s="7"/>
      <c r="AZD245" s="7"/>
      <c r="AZE245" s="7"/>
      <c r="AZF245" s="7"/>
      <c r="AZG245" s="7"/>
      <c r="AZH245" s="7"/>
      <c r="AZI245" s="7"/>
      <c r="AZJ245" s="7"/>
      <c r="AZK245" s="7"/>
      <c r="AZL245" s="7"/>
      <c r="AZM245" s="7"/>
      <c r="AZN245" s="7"/>
      <c r="AZO245" s="7"/>
      <c r="AZP245" s="7"/>
      <c r="AZQ245" s="7"/>
      <c r="AZR245" s="7"/>
      <c r="AZS245" s="7"/>
      <c r="AZT245" s="7"/>
      <c r="AZU245" s="7"/>
      <c r="AZV245" s="7"/>
      <c r="AZW245" s="7"/>
      <c r="AZX245" s="7"/>
      <c r="AZY245" s="7"/>
      <c r="AZZ245" s="7"/>
      <c r="BAA245" s="7"/>
      <c r="BAB245" s="7"/>
      <c r="BAC245" s="7"/>
      <c r="BAD245" s="7"/>
      <c r="BAE245" s="7"/>
      <c r="BAF245" s="7"/>
      <c r="BAG245" s="7"/>
      <c r="BAH245" s="7"/>
      <c r="BAI245" s="7"/>
      <c r="BAJ245" s="7"/>
      <c r="BAK245" s="7"/>
      <c r="BAL245" s="7"/>
      <c r="BAM245" s="7"/>
      <c r="BAN245" s="7"/>
      <c r="BAO245" s="7"/>
      <c r="BAP245" s="7"/>
      <c r="BAQ245" s="7"/>
      <c r="BAR245" s="7"/>
      <c r="BAS245" s="7"/>
      <c r="BAT245" s="7"/>
      <c r="BAU245" s="7"/>
      <c r="BAV245" s="7"/>
      <c r="BAW245" s="7"/>
      <c r="BAX245" s="7"/>
      <c r="BAY245" s="7"/>
      <c r="BAZ245" s="7"/>
      <c r="BBA245" s="7"/>
      <c r="BBB245" s="7"/>
      <c r="BBC245" s="7"/>
      <c r="BBD245" s="7"/>
      <c r="BBE245" s="7"/>
      <c r="BBF245" s="7"/>
      <c r="BBG245" s="7"/>
      <c r="BBH245" s="7"/>
      <c r="BBI245" s="7"/>
      <c r="BBJ245" s="7"/>
      <c r="BBK245" s="7"/>
      <c r="BBL245" s="7"/>
      <c r="BBM245" s="7"/>
      <c r="BBN245" s="7"/>
      <c r="BBO245" s="7"/>
      <c r="BBP245" s="7"/>
      <c r="BBQ245" s="7"/>
      <c r="BBR245" s="7"/>
      <c r="BBS245" s="7"/>
      <c r="BBT245" s="7"/>
      <c r="BBU245" s="7"/>
      <c r="BBV245" s="7"/>
      <c r="BBW245" s="7"/>
      <c r="BBX245" s="7"/>
      <c r="BBY245" s="7"/>
      <c r="BBZ245" s="7"/>
      <c r="BCA245" s="7"/>
      <c r="BCB245" s="7"/>
      <c r="BCC245" s="7"/>
      <c r="BCD245" s="7"/>
      <c r="BCE245" s="7"/>
      <c r="BCF245" s="7"/>
      <c r="BCG245" s="7"/>
      <c r="BCH245" s="7"/>
      <c r="BCI245" s="7"/>
      <c r="BCJ245" s="7"/>
      <c r="BCK245" s="7"/>
      <c r="BCL245" s="7"/>
      <c r="BCM245" s="7"/>
      <c r="BCN245" s="7"/>
      <c r="BCO245" s="7"/>
      <c r="BCP245" s="7"/>
      <c r="BCQ245" s="7"/>
      <c r="BCR245" s="7"/>
      <c r="BCS245" s="7"/>
      <c r="BCT245" s="7"/>
      <c r="BCU245" s="7"/>
      <c r="BCV245" s="7"/>
      <c r="BCW245" s="7"/>
      <c r="BCX245" s="7"/>
      <c r="BCY245" s="7"/>
      <c r="BCZ245" s="7"/>
      <c r="BDA245" s="7"/>
      <c r="BDB245" s="7"/>
      <c r="BDC245" s="7"/>
      <c r="BDD245" s="7"/>
      <c r="BDE245" s="7"/>
      <c r="BDF245" s="7"/>
      <c r="BDG245" s="7"/>
      <c r="BDH245" s="7"/>
      <c r="BDI245" s="7"/>
      <c r="BDJ245" s="7"/>
      <c r="BDK245" s="7"/>
      <c r="BDL245" s="7"/>
      <c r="BDM245" s="7"/>
      <c r="BDN245" s="7"/>
      <c r="BDO245" s="7"/>
      <c r="BDP245" s="7"/>
      <c r="BDQ245" s="7"/>
      <c r="BDR245" s="7"/>
      <c r="BDS245" s="7"/>
      <c r="BDT245" s="7"/>
      <c r="BDU245" s="7"/>
      <c r="BDV245" s="7"/>
      <c r="BDW245" s="7"/>
      <c r="BDX245" s="7"/>
      <c r="BDY245" s="7"/>
      <c r="BDZ245" s="7"/>
      <c r="BEA245" s="7"/>
      <c r="BEB245" s="7"/>
      <c r="BEC245" s="7"/>
      <c r="BED245" s="7"/>
      <c r="BEE245" s="7"/>
      <c r="BEF245" s="7"/>
      <c r="BEG245" s="7"/>
      <c r="BEH245" s="7"/>
      <c r="BEI245" s="7"/>
      <c r="BEJ245" s="7"/>
      <c r="BEK245" s="7"/>
      <c r="BEL245" s="7"/>
      <c r="BEM245" s="7"/>
      <c r="BEN245" s="7"/>
      <c r="BEO245" s="7"/>
      <c r="BEP245" s="7"/>
      <c r="BEQ245" s="7"/>
      <c r="BER245" s="7"/>
      <c r="BES245" s="7"/>
      <c r="BET245" s="7"/>
      <c r="BEU245" s="7"/>
      <c r="BEV245" s="7"/>
      <c r="BEW245" s="7"/>
      <c r="BEX245" s="7"/>
      <c r="BEY245" s="7"/>
      <c r="BEZ245" s="7"/>
      <c r="BFA245" s="7"/>
      <c r="BFB245" s="7"/>
      <c r="BFC245" s="7"/>
      <c r="BFD245" s="7"/>
      <c r="BFE245" s="7"/>
      <c r="BFF245" s="7"/>
      <c r="BFG245" s="7"/>
      <c r="BFH245" s="7"/>
      <c r="BFI245" s="7"/>
      <c r="BFJ245" s="7"/>
      <c r="BFK245" s="7"/>
      <c r="BFL245" s="7"/>
      <c r="BFM245" s="7"/>
      <c r="BFN245" s="7"/>
      <c r="BFO245" s="7"/>
      <c r="BFP245" s="7"/>
      <c r="BFQ245" s="7"/>
      <c r="BFR245" s="7"/>
      <c r="BFS245" s="7"/>
      <c r="BFT245" s="7"/>
      <c r="BFU245" s="7"/>
      <c r="BFV245" s="7"/>
      <c r="BFW245" s="7"/>
      <c r="BFX245" s="7"/>
      <c r="BFY245" s="7"/>
      <c r="BFZ245" s="7"/>
      <c r="BGA245" s="7"/>
      <c r="BGB245" s="7"/>
      <c r="BGC245" s="7"/>
      <c r="BGD245" s="7"/>
      <c r="BGE245" s="7"/>
      <c r="BGF245" s="7"/>
      <c r="BGG245" s="7"/>
      <c r="BGH245" s="7"/>
      <c r="BGI245" s="7"/>
      <c r="BGJ245" s="7"/>
      <c r="BGK245" s="7"/>
      <c r="BGL245" s="7"/>
      <c r="BGM245" s="7"/>
      <c r="BGN245" s="7"/>
      <c r="BGO245" s="7"/>
      <c r="BGP245" s="7"/>
      <c r="BGQ245" s="7"/>
      <c r="BGR245" s="7"/>
      <c r="BGS245" s="7"/>
      <c r="BGT245" s="7"/>
      <c r="BGU245" s="7"/>
      <c r="BGV245" s="7"/>
      <c r="BGW245" s="7"/>
      <c r="BGX245" s="7"/>
      <c r="BGY245" s="7"/>
      <c r="BGZ245" s="7"/>
      <c r="BHA245" s="7"/>
      <c r="BHB245" s="7"/>
      <c r="BHC245" s="7"/>
      <c r="BHD245" s="7"/>
      <c r="BHE245" s="7"/>
      <c r="BHF245" s="7"/>
      <c r="BHG245" s="7"/>
      <c r="BHH245" s="7"/>
      <c r="BHI245" s="7"/>
      <c r="BHJ245" s="7"/>
      <c r="BHK245" s="7"/>
      <c r="BHL245" s="7"/>
      <c r="BHM245" s="7"/>
      <c r="BHN245" s="7"/>
      <c r="BHO245" s="7"/>
      <c r="BHP245" s="7"/>
      <c r="BHQ245" s="7"/>
      <c r="BHR245" s="7"/>
      <c r="BHS245" s="7"/>
      <c r="BHT245" s="7"/>
      <c r="BHU245" s="7"/>
      <c r="BHV245" s="7"/>
      <c r="BHW245" s="7"/>
      <c r="BHX245" s="7"/>
      <c r="BHY245" s="7"/>
      <c r="BHZ245" s="7"/>
      <c r="BIA245" s="7"/>
      <c r="BIB245" s="7"/>
      <c r="BIC245" s="7"/>
    </row>
    <row r="246" spans="1:1589" s="11" customFormat="1" ht="48.75" customHeight="1">
      <c r="A246" s="153" t="s">
        <v>136</v>
      </c>
      <c r="B246" s="50"/>
      <c r="C246" s="314"/>
      <c r="D246" s="314"/>
      <c r="E246" s="197">
        <v>43101</v>
      </c>
      <c r="F246" s="197">
        <v>43465</v>
      </c>
      <c r="G246" s="93" t="s">
        <v>115</v>
      </c>
      <c r="H246" s="115"/>
      <c r="I246" s="115"/>
      <c r="J246" s="121">
        <v>1723169.74</v>
      </c>
      <c r="K246" s="104"/>
      <c r="L246" s="119"/>
      <c r="M246" s="119"/>
      <c r="N246" s="121">
        <v>1723169.74</v>
      </c>
      <c r="O246" s="119"/>
      <c r="P246" s="119"/>
      <c r="Q246" s="119"/>
      <c r="R246" s="121">
        <v>1723169.74</v>
      </c>
      <c r="S246" s="119"/>
      <c r="T246" s="147"/>
      <c r="U246" s="147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  <c r="FJ246" s="24"/>
      <c r="FK246" s="24"/>
      <c r="FL246" s="24"/>
      <c r="FM246" s="24"/>
      <c r="FN246" s="24"/>
      <c r="FO246" s="24"/>
      <c r="FP246" s="24"/>
      <c r="FQ246" s="24"/>
      <c r="FR246" s="24"/>
      <c r="FS246" s="24"/>
      <c r="FT246" s="24"/>
      <c r="FU246" s="24"/>
      <c r="FV246" s="24"/>
      <c r="FW246" s="24"/>
      <c r="FX246" s="24"/>
      <c r="FY246" s="24"/>
      <c r="FZ246" s="24"/>
      <c r="GA246" s="24"/>
      <c r="GB246" s="24"/>
      <c r="GC246" s="24"/>
      <c r="GD246" s="24"/>
      <c r="GE246" s="24"/>
      <c r="GF246" s="24"/>
      <c r="GG246" s="24"/>
      <c r="GH246" s="24"/>
      <c r="GI246" s="24"/>
      <c r="GJ246" s="24"/>
      <c r="GK246" s="24"/>
      <c r="GL246" s="24"/>
      <c r="GM246" s="24"/>
      <c r="GN246" s="24"/>
      <c r="GO246" s="24"/>
      <c r="GP246" s="24"/>
      <c r="GQ246" s="24"/>
      <c r="GR246" s="24"/>
      <c r="GS246" s="24"/>
      <c r="GT246" s="24"/>
      <c r="GU246" s="24"/>
      <c r="GV246" s="24"/>
      <c r="GW246" s="24"/>
      <c r="GX246" s="24"/>
      <c r="GY246" s="24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  <c r="IS246" s="7"/>
      <c r="IT246" s="7"/>
      <c r="IU246" s="7"/>
      <c r="IV246" s="7"/>
      <c r="IW246" s="7"/>
      <c r="IX246" s="7"/>
      <c r="IY246" s="7"/>
      <c r="IZ246" s="7"/>
      <c r="JA246" s="7"/>
      <c r="JB246" s="7"/>
      <c r="JC246" s="7"/>
      <c r="JD246" s="7"/>
      <c r="JE246" s="7"/>
      <c r="JF246" s="7"/>
      <c r="JG246" s="7"/>
      <c r="JH246" s="7"/>
      <c r="JI246" s="7"/>
      <c r="JJ246" s="7"/>
      <c r="JK246" s="7"/>
      <c r="JL246" s="7"/>
      <c r="JM246" s="7"/>
      <c r="JN246" s="7"/>
      <c r="JO246" s="7"/>
      <c r="JP246" s="7"/>
      <c r="JQ246" s="7"/>
      <c r="JR246" s="7"/>
      <c r="JS246" s="7"/>
      <c r="JT246" s="7"/>
      <c r="JU246" s="7"/>
      <c r="JV246" s="7"/>
      <c r="JW246" s="7"/>
      <c r="JX246" s="7"/>
      <c r="JY246" s="7"/>
      <c r="JZ246" s="7"/>
      <c r="KA246" s="7"/>
      <c r="KB246" s="7"/>
      <c r="KC246" s="7"/>
      <c r="KD246" s="7"/>
      <c r="KE246" s="7"/>
      <c r="KF246" s="7"/>
      <c r="KG246" s="7"/>
      <c r="KH246" s="7"/>
      <c r="KI246" s="7"/>
      <c r="KJ246" s="7"/>
      <c r="KK246" s="7"/>
      <c r="KL246" s="7"/>
      <c r="KM246" s="7"/>
      <c r="KN246" s="7"/>
      <c r="KO246" s="7"/>
      <c r="KP246" s="7"/>
      <c r="KQ246" s="7"/>
      <c r="KR246" s="7"/>
      <c r="KS246" s="7"/>
      <c r="KT246" s="7"/>
      <c r="KU246" s="7"/>
      <c r="KV246" s="7"/>
      <c r="KW246" s="7"/>
      <c r="KX246" s="7"/>
      <c r="KY246" s="7"/>
      <c r="KZ246" s="7"/>
      <c r="LA246" s="7"/>
      <c r="LB246" s="7"/>
      <c r="LC246" s="7"/>
      <c r="LD246" s="7"/>
      <c r="LE246" s="7"/>
      <c r="LF246" s="7"/>
      <c r="LG246" s="7"/>
      <c r="LH246" s="7"/>
      <c r="LI246" s="7"/>
      <c r="LJ246" s="7"/>
      <c r="LK246" s="7"/>
      <c r="LL246" s="7"/>
      <c r="LM246" s="7"/>
      <c r="LN246" s="7"/>
      <c r="LO246" s="7"/>
      <c r="LP246" s="7"/>
      <c r="LQ246" s="7"/>
      <c r="LR246" s="7"/>
      <c r="LS246" s="7"/>
      <c r="LT246" s="7"/>
      <c r="LU246" s="7"/>
      <c r="LV246" s="7"/>
      <c r="LW246" s="7"/>
      <c r="LX246" s="7"/>
      <c r="LY246" s="7"/>
      <c r="LZ246" s="7"/>
      <c r="MA246" s="7"/>
      <c r="MB246" s="7"/>
      <c r="MC246" s="7"/>
      <c r="MD246" s="7"/>
      <c r="ME246" s="7"/>
      <c r="MF246" s="7"/>
      <c r="MG246" s="7"/>
      <c r="MH246" s="7"/>
      <c r="MI246" s="7"/>
      <c r="MJ246" s="7"/>
      <c r="MK246" s="7"/>
      <c r="ML246" s="7"/>
      <c r="MM246" s="7"/>
      <c r="MN246" s="7"/>
      <c r="MO246" s="7"/>
      <c r="MP246" s="7"/>
      <c r="MQ246" s="7"/>
      <c r="MR246" s="7"/>
      <c r="MS246" s="7"/>
      <c r="MT246" s="7"/>
      <c r="MU246" s="7"/>
      <c r="MV246" s="7"/>
      <c r="MW246" s="7"/>
      <c r="MX246" s="7"/>
      <c r="MY246" s="7"/>
      <c r="MZ246" s="7"/>
      <c r="NA246" s="7"/>
      <c r="NB246" s="7"/>
      <c r="NC246" s="7"/>
      <c r="ND246" s="7"/>
      <c r="NE246" s="7"/>
      <c r="NF246" s="7"/>
      <c r="NG246" s="7"/>
      <c r="NH246" s="7"/>
      <c r="NI246" s="7"/>
      <c r="NJ246" s="7"/>
      <c r="NK246" s="7"/>
      <c r="NL246" s="7"/>
      <c r="NM246" s="7"/>
      <c r="NN246" s="7"/>
      <c r="NO246" s="7"/>
      <c r="NP246" s="7"/>
      <c r="NQ246" s="7"/>
      <c r="NR246" s="7"/>
      <c r="NS246" s="7"/>
      <c r="NT246" s="7"/>
      <c r="NU246" s="7"/>
      <c r="NV246" s="7"/>
      <c r="NW246" s="7"/>
      <c r="NX246" s="7"/>
      <c r="NY246" s="7"/>
      <c r="NZ246" s="7"/>
      <c r="OA246" s="7"/>
      <c r="OB246" s="7"/>
      <c r="OC246" s="7"/>
      <c r="OD246" s="7"/>
      <c r="OE246" s="7"/>
      <c r="OF246" s="7"/>
      <c r="OG246" s="7"/>
      <c r="OH246" s="7"/>
      <c r="OI246" s="7"/>
      <c r="OJ246" s="7"/>
      <c r="OK246" s="7"/>
      <c r="OL246" s="7"/>
      <c r="OM246" s="7"/>
      <c r="ON246" s="7"/>
      <c r="OO246" s="7"/>
      <c r="OP246" s="7"/>
      <c r="OQ246" s="7"/>
      <c r="OR246" s="7"/>
      <c r="OS246" s="7"/>
      <c r="OT246" s="7"/>
      <c r="OU246" s="7"/>
      <c r="OV246" s="7"/>
      <c r="OW246" s="7"/>
      <c r="OX246" s="7"/>
      <c r="OY246" s="7"/>
      <c r="OZ246" s="7"/>
      <c r="PA246" s="7"/>
      <c r="PB246" s="7"/>
      <c r="PC246" s="7"/>
      <c r="PD246" s="7"/>
      <c r="PE246" s="7"/>
      <c r="PF246" s="7"/>
      <c r="PG246" s="7"/>
      <c r="PH246" s="7"/>
      <c r="PI246" s="7"/>
      <c r="PJ246" s="7"/>
      <c r="PK246" s="7"/>
      <c r="PL246" s="7"/>
      <c r="PM246" s="7"/>
      <c r="PN246" s="7"/>
      <c r="PO246" s="7"/>
      <c r="PP246" s="7"/>
      <c r="PQ246" s="7"/>
      <c r="PR246" s="7"/>
      <c r="PS246" s="7"/>
      <c r="PT246" s="7"/>
      <c r="PU246" s="7"/>
      <c r="PV246" s="7"/>
      <c r="PW246" s="7"/>
      <c r="PX246" s="7"/>
      <c r="PY246" s="7"/>
      <c r="PZ246" s="7"/>
      <c r="QA246" s="7"/>
      <c r="QB246" s="7"/>
      <c r="QC246" s="7"/>
      <c r="QD246" s="7"/>
      <c r="QE246" s="7"/>
      <c r="QF246" s="7"/>
      <c r="QG246" s="7"/>
      <c r="QH246" s="7"/>
      <c r="QI246" s="7"/>
      <c r="QJ246" s="7"/>
      <c r="QK246" s="7"/>
      <c r="QL246" s="7"/>
      <c r="QM246" s="7"/>
      <c r="QN246" s="7"/>
      <c r="QO246" s="7"/>
      <c r="QP246" s="7"/>
      <c r="QQ246" s="7"/>
      <c r="QR246" s="7"/>
      <c r="QS246" s="7"/>
      <c r="QT246" s="7"/>
      <c r="QU246" s="7"/>
      <c r="QV246" s="7"/>
      <c r="QW246" s="7"/>
      <c r="QX246" s="7"/>
      <c r="QY246" s="7"/>
      <c r="QZ246" s="7"/>
      <c r="RA246" s="7"/>
      <c r="RB246" s="7"/>
      <c r="RC246" s="7"/>
      <c r="RD246" s="7"/>
      <c r="RE246" s="7"/>
      <c r="RF246" s="7"/>
      <c r="RG246" s="7"/>
      <c r="RH246" s="7"/>
      <c r="RI246" s="7"/>
      <c r="RJ246" s="7"/>
      <c r="RK246" s="7"/>
      <c r="RL246" s="7"/>
      <c r="RM246" s="7"/>
      <c r="RN246" s="7"/>
      <c r="RO246" s="7"/>
      <c r="RP246" s="7"/>
      <c r="RQ246" s="7"/>
      <c r="RR246" s="7"/>
      <c r="RS246" s="7"/>
      <c r="RT246" s="7"/>
      <c r="RU246" s="7"/>
      <c r="RV246" s="7"/>
      <c r="RW246" s="7"/>
      <c r="RX246" s="7"/>
      <c r="RY246" s="7"/>
      <c r="RZ246" s="7"/>
      <c r="SA246" s="7"/>
      <c r="SB246" s="7"/>
      <c r="SC246" s="7"/>
      <c r="SD246" s="7"/>
      <c r="SE246" s="7"/>
      <c r="SF246" s="7"/>
      <c r="SG246" s="7"/>
      <c r="SH246" s="7"/>
      <c r="SI246" s="7"/>
      <c r="SJ246" s="7"/>
      <c r="SK246" s="7"/>
      <c r="SL246" s="7"/>
      <c r="SM246" s="7"/>
      <c r="SN246" s="7"/>
      <c r="SO246" s="7"/>
      <c r="SP246" s="7"/>
      <c r="SQ246" s="7"/>
      <c r="SR246" s="7"/>
      <c r="SS246" s="7"/>
      <c r="ST246" s="7"/>
      <c r="SU246" s="7"/>
      <c r="SV246" s="7"/>
      <c r="SW246" s="7"/>
      <c r="SX246" s="7"/>
      <c r="SY246" s="7"/>
      <c r="SZ246" s="7"/>
      <c r="TA246" s="7"/>
      <c r="TB246" s="7"/>
      <c r="TC246" s="7"/>
      <c r="TD246" s="7"/>
      <c r="TE246" s="7"/>
      <c r="TF246" s="7"/>
      <c r="TG246" s="7"/>
      <c r="TH246" s="7"/>
      <c r="TI246" s="7"/>
      <c r="TJ246" s="7"/>
      <c r="TK246" s="7"/>
      <c r="TL246" s="7"/>
      <c r="TM246" s="7"/>
      <c r="TN246" s="7"/>
      <c r="TO246" s="7"/>
      <c r="TP246" s="7"/>
      <c r="TQ246" s="7"/>
      <c r="TR246" s="7"/>
      <c r="TS246" s="7"/>
      <c r="TT246" s="7"/>
      <c r="TU246" s="7"/>
      <c r="TV246" s="7"/>
      <c r="TW246" s="7"/>
      <c r="TX246" s="7"/>
      <c r="TY246" s="7"/>
      <c r="TZ246" s="7"/>
      <c r="UA246" s="7"/>
      <c r="UB246" s="7"/>
      <c r="UC246" s="7"/>
      <c r="UD246" s="7"/>
      <c r="UE246" s="7"/>
      <c r="UF246" s="7"/>
      <c r="UG246" s="7"/>
      <c r="UH246" s="7"/>
      <c r="UI246" s="7"/>
      <c r="UJ246" s="7"/>
      <c r="UK246" s="7"/>
      <c r="UL246" s="7"/>
      <c r="UM246" s="7"/>
      <c r="UN246" s="7"/>
      <c r="UO246" s="7"/>
      <c r="UP246" s="7"/>
      <c r="UQ246" s="7"/>
      <c r="UR246" s="7"/>
      <c r="US246" s="7"/>
      <c r="UT246" s="7"/>
      <c r="UU246" s="7"/>
      <c r="UV246" s="7"/>
      <c r="UW246" s="7"/>
      <c r="UX246" s="7"/>
      <c r="UY246" s="7"/>
      <c r="UZ246" s="7"/>
      <c r="VA246" s="7"/>
      <c r="VB246" s="7"/>
      <c r="VC246" s="7"/>
      <c r="VD246" s="7"/>
      <c r="VE246" s="7"/>
      <c r="VF246" s="7"/>
      <c r="VG246" s="7"/>
      <c r="VH246" s="7"/>
      <c r="VI246" s="7"/>
      <c r="VJ246" s="7"/>
      <c r="VK246" s="7"/>
      <c r="VL246" s="7"/>
      <c r="VM246" s="7"/>
      <c r="VN246" s="7"/>
      <c r="VO246" s="7"/>
      <c r="VP246" s="7"/>
      <c r="VQ246" s="7"/>
      <c r="VR246" s="7"/>
      <c r="VS246" s="7"/>
      <c r="VT246" s="7"/>
      <c r="VU246" s="7"/>
      <c r="VV246" s="7"/>
      <c r="VW246" s="7"/>
      <c r="VX246" s="7"/>
      <c r="VY246" s="7"/>
      <c r="VZ246" s="7"/>
      <c r="WA246" s="7"/>
      <c r="WB246" s="7"/>
      <c r="WC246" s="7"/>
      <c r="WD246" s="7"/>
      <c r="WE246" s="7"/>
      <c r="WF246" s="7"/>
      <c r="WG246" s="7"/>
      <c r="WH246" s="7"/>
      <c r="WI246" s="7"/>
      <c r="WJ246" s="7"/>
      <c r="WK246" s="7"/>
      <c r="WL246" s="7"/>
      <c r="WM246" s="7"/>
      <c r="WN246" s="7"/>
      <c r="WO246" s="7"/>
      <c r="WP246" s="7"/>
      <c r="WQ246" s="7"/>
      <c r="WR246" s="7"/>
      <c r="WS246" s="7"/>
      <c r="WT246" s="7"/>
      <c r="WU246" s="7"/>
      <c r="WV246" s="7"/>
      <c r="WW246" s="7"/>
      <c r="WX246" s="7"/>
      <c r="WY246" s="7"/>
      <c r="WZ246" s="7"/>
      <c r="XA246" s="7"/>
      <c r="XB246" s="7"/>
      <c r="XC246" s="7"/>
      <c r="XD246" s="7"/>
      <c r="XE246" s="7"/>
      <c r="XF246" s="7"/>
      <c r="XG246" s="7"/>
      <c r="XH246" s="7"/>
      <c r="XI246" s="7"/>
      <c r="XJ246" s="7"/>
      <c r="XK246" s="7"/>
      <c r="XL246" s="7"/>
      <c r="XM246" s="7"/>
      <c r="XN246" s="7"/>
      <c r="XO246" s="7"/>
      <c r="XP246" s="7"/>
      <c r="XQ246" s="7"/>
      <c r="XR246" s="7"/>
      <c r="XS246" s="7"/>
      <c r="XT246" s="7"/>
      <c r="XU246" s="7"/>
      <c r="XV246" s="7"/>
      <c r="XW246" s="7"/>
      <c r="XX246" s="7"/>
      <c r="XY246" s="7"/>
      <c r="XZ246" s="7"/>
      <c r="YA246" s="7"/>
      <c r="YB246" s="7"/>
      <c r="YC246" s="7"/>
      <c r="YD246" s="7"/>
      <c r="YE246" s="7"/>
      <c r="YF246" s="7"/>
      <c r="YG246" s="7"/>
      <c r="YH246" s="7"/>
      <c r="YI246" s="7"/>
      <c r="YJ246" s="7"/>
      <c r="YK246" s="7"/>
      <c r="YL246" s="7"/>
      <c r="YM246" s="7"/>
      <c r="YN246" s="7"/>
      <c r="YO246" s="7"/>
      <c r="YP246" s="7"/>
      <c r="YQ246" s="7"/>
      <c r="YR246" s="7"/>
      <c r="YS246" s="7"/>
      <c r="YT246" s="7"/>
      <c r="YU246" s="7"/>
      <c r="YV246" s="7"/>
      <c r="YW246" s="7"/>
      <c r="YX246" s="7"/>
      <c r="YY246" s="7"/>
      <c r="YZ246" s="7"/>
      <c r="ZA246" s="7"/>
      <c r="ZB246" s="7"/>
      <c r="ZC246" s="7"/>
      <c r="ZD246" s="7"/>
      <c r="ZE246" s="7"/>
      <c r="ZF246" s="7"/>
      <c r="ZG246" s="7"/>
      <c r="ZH246" s="7"/>
      <c r="ZI246" s="7"/>
      <c r="ZJ246" s="7"/>
      <c r="ZK246" s="7"/>
      <c r="ZL246" s="7"/>
      <c r="ZM246" s="7"/>
      <c r="ZN246" s="7"/>
      <c r="ZO246" s="7"/>
      <c r="ZP246" s="7"/>
      <c r="ZQ246" s="7"/>
      <c r="ZR246" s="7"/>
      <c r="ZS246" s="7"/>
      <c r="ZT246" s="7"/>
      <c r="ZU246" s="7"/>
      <c r="ZV246" s="7"/>
      <c r="ZW246" s="7"/>
      <c r="ZX246" s="7"/>
      <c r="ZY246" s="7"/>
      <c r="ZZ246" s="7"/>
      <c r="AAA246" s="7"/>
      <c r="AAB246" s="7"/>
      <c r="AAC246" s="7"/>
      <c r="AAD246" s="7"/>
      <c r="AAE246" s="7"/>
      <c r="AAF246" s="7"/>
      <c r="AAG246" s="7"/>
      <c r="AAH246" s="7"/>
      <c r="AAI246" s="7"/>
      <c r="AAJ246" s="7"/>
      <c r="AAK246" s="7"/>
      <c r="AAL246" s="7"/>
      <c r="AAM246" s="7"/>
      <c r="AAN246" s="7"/>
      <c r="AAO246" s="7"/>
      <c r="AAP246" s="7"/>
      <c r="AAQ246" s="7"/>
      <c r="AAR246" s="7"/>
      <c r="AAS246" s="7"/>
      <c r="AAT246" s="7"/>
      <c r="AAU246" s="7"/>
      <c r="AAV246" s="7"/>
      <c r="AAW246" s="7"/>
      <c r="AAX246" s="7"/>
      <c r="AAY246" s="7"/>
      <c r="AAZ246" s="7"/>
      <c r="ABA246" s="7"/>
      <c r="ABB246" s="7"/>
      <c r="ABC246" s="7"/>
      <c r="ABD246" s="7"/>
      <c r="ABE246" s="7"/>
      <c r="ABF246" s="7"/>
      <c r="ABG246" s="7"/>
      <c r="ABH246" s="7"/>
      <c r="ABI246" s="7"/>
      <c r="ABJ246" s="7"/>
      <c r="ABK246" s="7"/>
      <c r="ABL246" s="7"/>
      <c r="ABM246" s="7"/>
      <c r="ABN246" s="7"/>
      <c r="ABO246" s="7"/>
      <c r="ABP246" s="7"/>
      <c r="ABQ246" s="7"/>
      <c r="ABR246" s="7"/>
      <c r="ABS246" s="7"/>
      <c r="ABT246" s="7"/>
      <c r="ABU246" s="7"/>
      <c r="ABV246" s="7"/>
      <c r="ABW246" s="7"/>
      <c r="ABX246" s="7"/>
      <c r="ABY246" s="7"/>
      <c r="ABZ246" s="7"/>
      <c r="ACA246" s="7"/>
      <c r="ACB246" s="7"/>
      <c r="ACC246" s="7"/>
      <c r="ACD246" s="7"/>
      <c r="ACE246" s="7"/>
      <c r="ACF246" s="7"/>
      <c r="ACG246" s="7"/>
      <c r="ACH246" s="7"/>
      <c r="ACI246" s="7"/>
      <c r="ACJ246" s="7"/>
      <c r="ACK246" s="7"/>
      <c r="ACL246" s="7"/>
      <c r="ACM246" s="7"/>
      <c r="ACN246" s="7"/>
      <c r="ACO246" s="7"/>
      <c r="ACP246" s="7"/>
      <c r="ACQ246" s="7"/>
      <c r="ACR246" s="7"/>
      <c r="ACS246" s="7"/>
      <c r="ACT246" s="7"/>
      <c r="ACU246" s="7"/>
      <c r="ACV246" s="7"/>
      <c r="ACW246" s="7"/>
      <c r="ACX246" s="7"/>
      <c r="ACY246" s="7"/>
      <c r="ACZ246" s="7"/>
      <c r="ADA246" s="7"/>
      <c r="ADB246" s="7"/>
      <c r="ADC246" s="7"/>
      <c r="ADD246" s="7"/>
      <c r="ADE246" s="7"/>
      <c r="ADF246" s="7"/>
      <c r="ADG246" s="7"/>
      <c r="ADH246" s="7"/>
      <c r="ADI246" s="7"/>
      <c r="ADJ246" s="7"/>
      <c r="ADK246" s="7"/>
      <c r="ADL246" s="7"/>
      <c r="ADM246" s="7"/>
      <c r="ADN246" s="7"/>
      <c r="ADO246" s="7"/>
      <c r="ADP246" s="7"/>
      <c r="ADQ246" s="7"/>
      <c r="ADR246" s="7"/>
      <c r="ADS246" s="7"/>
      <c r="ADT246" s="7"/>
      <c r="ADU246" s="7"/>
      <c r="ADV246" s="7"/>
      <c r="ADW246" s="7"/>
      <c r="ADX246" s="7"/>
      <c r="ADY246" s="7"/>
      <c r="ADZ246" s="7"/>
      <c r="AEA246" s="7"/>
      <c r="AEB246" s="7"/>
      <c r="AEC246" s="7"/>
      <c r="AED246" s="7"/>
      <c r="AEE246" s="7"/>
      <c r="AEF246" s="7"/>
      <c r="AEG246" s="7"/>
      <c r="AEH246" s="7"/>
      <c r="AEI246" s="7"/>
      <c r="AEJ246" s="7"/>
      <c r="AEK246" s="7"/>
      <c r="AEL246" s="7"/>
      <c r="AEM246" s="7"/>
      <c r="AEN246" s="7"/>
      <c r="AEO246" s="7"/>
      <c r="AEP246" s="7"/>
      <c r="AEQ246" s="7"/>
      <c r="AER246" s="7"/>
      <c r="AES246" s="7"/>
      <c r="AET246" s="7"/>
      <c r="AEU246" s="7"/>
      <c r="AEV246" s="7"/>
      <c r="AEW246" s="7"/>
      <c r="AEX246" s="7"/>
      <c r="AEY246" s="7"/>
      <c r="AEZ246" s="7"/>
      <c r="AFA246" s="7"/>
      <c r="AFB246" s="7"/>
      <c r="AFC246" s="7"/>
      <c r="AFD246" s="7"/>
      <c r="AFE246" s="7"/>
      <c r="AFF246" s="7"/>
      <c r="AFG246" s="7"/>
      <c r="AFH246" s="7"/>
      <c r="AFI246" s="7"/>
      <c r="AFJ246" s="7"/>
      <c r="AFK246" s="7"/>
      <c r="AFL246" s="7"/>
      <c r="AFM246" s="7"/>
      <c r="AFN246" s="7"/>
      <c r="AFO246" s="7"/>
      <c r="AFP246" s="7"/>
      <c r="AFQ246" s="7"/>
      <c r="AFR246" s="7"/>
      <c r="AFS246" s="7"/>
      <c r="AFT246" s="7"/>
      <c r="AFU246" s="7"/>
      <c r="AFV246" s="7"/>
      <c r="AFW246" s="7"/>
      <c r="AFX246" s="7"/>
      <c r="AFY246" s="7"/>
      <c r="AFZ246" s="7"/>
      <c r="AGA246" s="7"/>
      <c r="AGB246" s="7"/>
      <c r="AGC246" s="7"/>
      <c r="AGD246" s="7"/>
      <c r="AGE246" s="7"/>
      <c r="AGF246" s="7"/>
      <c r="AGG246" s="7"/>
      <c r="AGH246" s="7"/>
      <c r="AGI246" s="7"/>
      <c r="AGJ246" s="7"/>
      <c r="AGK246" s="7"/>
      <c r="AGL246" s="7"/>
      <c r="AGM246" s="7"/>
      <c r="AGN246" s="7"/>
      <c r="AGO246" s="7"/>
      <c r="AGP246" s="7"/>
      <c r="AGQ246" s="7"/>
      <c r="AGR246" s="7"/>
      <c r="AGS246" s="7"/>
      <c r="AGT246" s="7"/>
      <c r="AGU246" s="7"/>
      <c r="AGV246" s="7"/>
      <c r="AGW246" s="7"/>
      <c r="AGX246" s="7"/>
      <c r="AGY246" s="7"/>
      <c r="AGZ246" s="7"/>
      <c r="AHA246" s="7"/>
      <c r="AHB246" s="7"/>
      <c r="AHC246" s="7"/>
      <c r="AHD246" s="7"/>
      <c r="AHE246" s="7"/>
      <c r="AHF246" s="7"/>
      <c r="AHG246" s="7"/>
      <c r="AHH246" s="7"/>
      <c r="AHI246" s="7"/>
      <c r="AHJ246" s="7"/>
      <c r="AHK246" s="7"/>
      <c r="AHL246" s="7"/>
      <c r="AHM246" s="7"/>
      <c r="AHN246" s="7"/>
      <c r="AHO246" s="7"/>
      <c r="AHP246" s="7"/>
      <c r="AHQ246" s="7"/>
      <c r="AHR246" s="7"/>
      <c r="AHS246" s="7"/>
      <c r="AHT246" s="7"/>
      <c r="AHU246" s="7"/>
      <c r="AHV246" s="7"/>
      <c r="AHW246" s="7"/>
      <c r="AHX246" s="7"/>
      <c r="AHY246" s="7"/>
      <c r="AHZ246" s="7"/>
      <c r="AIA246" s="7"/>
      <c r="AIB246" s="7"/>
      <c r="AIC246" s="7"/>
      <c r="AID246" s="7"/>
      <c r="AIE246" s="7"/>
      <c r="AIF246" s="7"/>
      <c r="AIG246" s="7"/>
      <c r="AIH246" s="7"/>
      <c r="AII246" s="7"/>
      <c r="AIJ246" s="7"/>
      <c r="AIK246" s="7"/>
      <c r="AIL246" s="7"/>
      <c r="AIM246" s="7"/>
      <c r="AIN246" s="7"/>
      <c r="AIO246" s="7"/>
      <c r="AIP246" s="7"/>
      <c r="AIQ246" s="7"/>
      <c r="AIR246" s="7"/>
      <c r="AIS246" s="7"/>
      <c r="AIT246" s="7"/>
      <c r="AIU246" s="7"/>
      <c r="AIV246" s="7"/>
      <c r="AIW246" s="7"/>
      <c r="AIX246" s="7"/>
      <c r="AIY246" s="7"/>
      <c r="AIZ246" s="7"/>
      <c r="AJA246" s="7"/>
      <c r="AJB246" s="7"/>
      <c r="AJC246" s="7"/>
      <c r="AJD246" s="7"/>
      <c r="AJE246" s="7"/>
      <c r="AJF246" s="7"/>
      <c r="AJG246" s="7"/>
      <c r="AJH246" s="7"/>
      <c r="AJI246" s="7"/>
      <c r="AJJ246" s="7"/>
      <c r="AJK246" s="7"/>
      <c r="AJL246" s="7"/>
      <c r="AJM246" s="7"/>
      <c r="AJN246" s="7"/>
      <c r="AJO246" s="7"/>
      <c r="AJP246" s="7"/>
      <c r="AJQ246" s="7"/>
      <c r="AJR246" s="7"/>
      <c r="AJS246" s="7"/>
      <c r="AJT246" s="7"/>
      <c r="AJU246" s="7"/>
      <c r="AJV246" s="7"/>
      <c r="AJW246" s="7"/>
      <c r="AJX246" s="7"/>
      <c r="AJY246" s="7"/>
      <c r="AJZ246" s="7"/>
      <c r="AKA246" s="7"/>
      <c r="AKB246" s="7"/>
      <c r="AKC246" s="7"/>
      <c r="AKD246" s="7"/>
      <c r="AKE246" s="7"/>
      <c r="AKF246" s="7"/>
      <c r="AKG246" s="7"/>
      <c r="AKH246" s="7"/>
      <c r="AKI246" s="7"/>
      <c r="AKJ246" s="7"/>
      <c r="AKK246" s="7"/>
      <c r="AKL246" s="7"/>
      <c r="AKM246" s="7"/>
      <c r="AKN246" s="7"/>
      <c r="AKO246" s="7"/>
      <c r="AKP246" s="7"/>
      <c r="AKQ246" s="7"/>
      <c r="AKR246" s="7"/>
      <c r="AKS246" s="7"/>
      <c r="AKT246" s="7"/>
      <c r="AKU246" s="7"/>
      <c r="AKV246" s="7"/>
      <c r="AKW246" s="7"/>
      <c r="AKX246" s="7"/>
      <c r="AKY246" s="7"/>
      <c r="AKZ246" s="7"/>
      <c r="ALA246" s="7"/>
      <c r="ALB246" s="7"/>
      <c r="ALC246" s="7"/>
      <c r="ALD246" s="7"/>
      <c r="ALE246" s="7"/>
      <c r="ALF246" s="7"/>
      <c r="ALG246" s="7"/>
      <c r="ALH246" s="7"/>
      <c r="ALI246" s="7"/>
      <c r="ALJ246" s="7"/>
      <c r="ALK246" s="7"/>
      <c r="ALL246" s="7"/>
      <c r="ALM246" s="7"/>
      <c r="ALN246" s="7"/>
      <c r="ALO246" s="7"/>
      <c r="ALP246" s="7"/>
      <c r="ALQ246" s="7"/>
      <c r="ALR246" s="7"/>
      <c r="ALS246" s="7"/>
      <c r="ALT246" s="7"/>
      <c r="ALU246" s="7"/>
      <c r="ALV246" s="7"/>
      <c r="ALW246" s="7"/>
      <c r="ALX246" s="7"/>
      <c r="ALY246" s="7"/>
      <c r="ALZ246" s="7"/>
      <c r="AMA246" s="7"/>
      <c r="AMB246" s="7"/>
      <c r="AMC246" s="7"/>
      <c r="AMD246" s="7"/>
      <c r="AME246" s="7"/>
      <c r="AMF246" s="7"/>
      <c r="AMG246" s="7"/>
      <c r="AMH246" s="7"/>
      <c r="AMI246" s="7"/>
      <c r="AMJ246" s="7"/>
      <c r="AMK246" s="7"/>
      <c r="AML246" s="7"/>
      <c r="AMM246" s="7"/>
      <c r="AMN246" s="7"/>
      <c r="AMO246" s="7"/>
      <c r="AMP246" s="7"/>
      <c r="AMQ246" s="7"/>
      <c r="AMR246" s="7"/>
      <c r="AMS246" s="7"/>
      <c r="AMT246" s="7"/>
      <c r="AMU246" s="7"/>
      <c r="AMV246" s="7"/>
      <c r="AMW246" s="7"/>
      <c r="AMX246" s="7"/>
      <c r="AMY246" s="7"/>
      <c r="AMZ246" s="7"/>
      <c r="ANA246" s="7"/>
      <c r="ANB246" s="7"/>
      <c r="ANC246" s="7"/>
      <c r="AND246" s="7"/>
      <c r="ANE246" s="7"/>
      <c r="ANF246" s="7"/>
      <c r="ANG246" s="7"/>
      <c r="ANH246" s="7"/>
      <c r="ANI246" s="7"/>
      <c r="ANJ246" s="7"/>
      <c r="ANK246" s="7"/>
      <c r="ANL246" s="7"/>
      <c r="ANM246" s="7"/>
      <c r="ANN246" s="7"/>
      <c r="ANO246" s="7"/>
      <c r="ANP246" s="7"/>
      <c r="ANQ246" s="7"/>
      <c r="ANR246" s="7"/>
      <c r="ANS246" s="7"/>
      <c r="ANT246" s="7"/>
      <c r="ANU246" s="7"/>
      <c r="ANV246" s="7"/>
      <c r="ANW246" s="7"/>
      <c r="ANX246" s="7"/>
      <c r="ANY246" s="7"/>
      <c r="ANZ246" s="7"/>
      <c r="AOA246" s="7"/>
      <c r="AOB246" s="7"/>
      <c r="AOC246" s="7"/>
      <c r="AOD246" s="7"/>
      <c r="AOE246" s="7"/>
      <c r="AOF246" s="7"/>
      <c r="AOG246" s="7"/>
      <c r="AOH246" s="7"/>
      <c r="AOI246" s="7"/>
      <c r="AOJ246" s="7"/>
      <c r="AOK246" s="7"/>
      <c r="AOL246" s="7"/>
      <c r="AOM246" s="7"/>
      <c r="AON246" s="7"/>
      <c r="AOO246" s="7"/>
      <c r="AOP246" s="7"/>
      <c r="AOQ246" s="7"/>
      <c r="AOR246" s="7"/>
      <c r="AOS246" s="7"/>
      <c r="AOT246" s="7"/>
      <c r="AOU246" s="7"/>
      <c r="AOV246" s="7"/>
      <c r="AOW246" s="7"/>
      <c r="AOX246" s="7"/>
      <c r="AOY246" s="7"/>
      <c r="AOZ246" s="7"/>
      <c r="APA246" s="7"/>
      <c r="APB246" s="7"/>
      <c r="APC246" s="7"/>
      <c r="APD246" s="7"/>
      <c r="APE246" s="7"/>
      <c r="APF246" s="7"/>
      <c r="APG246" s="7"/>
      <c r="APH246" s="7"/>
      <c r="API246" s="7"/>
      <c r="APJ246" s="7"/>
      <c r="APK246" s="7"/>
      <c r="APL246" s="7"/>
      <c r="APM246" s="7"/>
      <c r="APN246" s="7"/>
      <c r="APO246" s="7"/>
      <c r="APP246" s="7"/>
      <c r="APQ246" s="7"/>
      <c r="APR246" s="7"/>
      <c r="APS246" s="7"/>
      <c r="APT246" s="7"/>
      <c r="APU246" s="7"/>
      <c r="APV246" s="7"/>
      <c r="APW246" s="7"/>
      <c r="APX246" s="7"/>
      <c r="APY246" s="7"/>
      <c r="APZ246" s="7"/>
      <c r="AQA246" s="7"/>
      <c r="AQB246" s="7"/>
      <c r="AQC246" s="7"/>
      <c r="AQD246" s="7"/>
      <c r="AQE246" s="7"/>
      <c r="AQF246" s="7"/>
      <c r="AQG246" s="7"/>
      <c r="AQH246" s="7"/>
      <c r="AQI246" s="7"/>
      <c r="AQJ246" s="7"/>
      <c r="AQK246" s="7"/>
      <c r="AQL246" s="7"/>
      <c r="AQM246" s="7"/>
      <c r="AQN246" s="7"/>
      <c r="AQO246" s="7"/>
      <c r="AQP246" s="7"/>
      <c r="AQQ246" s="7"/>
      <c r="AQR246" s="7"/>
      <c r="AQS246" s="7"/>
      <c r="AQT246" s="7"/>
      <c r="AQU246" s="7"/>
      <c r="AQV246" s="7"/>
      <c r="AQW246" s="7"/>
      <c r="AQX246" s="7"/>
      <c r="AQY246" s="7"/>
      <c r="AQZ246" s="7"/>
      <c r="ARA246" s="7"/>
      <c r="ARB246" s="7"/>
      <c r="ARC246" s="7"/>
      <c r="ARD246" s="7"/>
      <c r="ARE246" s="7"/>
      <c r="ARF246" s="7"/>
      <c r="ARG246" s="7"/>
      <c r="ARH246" s="7"/>
      <c r="ARI246" s="7"/>
      <c r="ARJ246" s="7"/>
      <c r="ARK246" s="7"/>
      <c r="ARL246" s="7"/>
      <c r="ARM246" s="7"/>
      <c r="ARN246" s="7"/>
      <c r="ARO246" s="7"/>
      <c r="ARP246" s="7"/>
      <c r="ARQ246" s="7"/>
      <c r="ARR246" s="7"/>
      <c r="ARS246" s="7"/>
      <c r="ART246" s="7"/>
      <c r="ARU246" s="7"/>
      <c r="ARV246" s="7"/>
      <c r="ARW246" s="7"/>
      <c r="ARX246" s="7"/>
      <c r="ARY246" s="7"/>
      <c r="ARZ246" s="7"/>
      <c r="ASA246" s="7"/>
      <c r="ASB246" s="7"/>
      <c r="ASC246" s="7"/>
      <c r="ASD246" s="7"/>
      <c r="ASE246" s="7"/>
      <c r="ASF246" s="7"/>
      <c r="ASG246" s="7"/>
      <c r="ASH246" s="7"/>
      <c r="ASI246" s="7"/>
      <c r="ASJ246" s="7"/>
      <c r="ASK246" s="7"/>
      <c r="ASL246" s="7"/>
      <c r="ASM246" s="7"/>
      <c r="ASN246" s="7"/>
      <c r="ASO246" s="7"/>
      <c r="ASP246" s="7"/>
      <c r="ASQ246" s="7"/>
      <c r="ASR246" s="7"/>
      <c r="ASS246" s="7"/>
      <c r="AST246" s="7"/>
      <c r="ASU246" s="7"/>
      <c r="ASV246" s="7"/>
      <c r="ASW246" s="7"/>
      <c r="ASX246" s="7"/>
      <c r="ASY246" s="7"/>
      <c r="ASZ246" s="7"/>
      <c r="ATA246" s="7"/>
      <c r="ATB246" s="7"/>
      <c r="ATC246" s="7"/>
      <c r="ATD246" s="7"/>
      <c r="ATE246" s="7"/>
      <c r="ATF246" s="7"/>
      <c r="ATG246" s="7"/>
      <c r="ATH246" s="7"/>
      <c r="ATI246" s="7"/>
      <c r="ATJ246" s="7"/>
      <c r="ATK246" s="7"/>
      <c r="ATL246" s="7"/>
      <c r="ATM246" s="7"/>
      <c r="ATN246" s="7"/>
      <c r="ATO246" s="7"/>
      <c r="ATP246" s="7"/>
      <c r="ATQ246" s="7"/>
      <c r="ATR246" s="7"/>
      <c r="ATS246" s="7"/>
      <c r="ATT246" s="7"/>
      <c r="ATU246" s="7"/>
      <c r="ATV246" s="7"/>
      <c r="ATW246" s="7"/>
      <c r="ATX246" s="7"/>
      <c r="ATY246" s="7"/>
      <c r="ATZ246" s="7"/>
      <c r="AUA246" s="7"/>
      <c r="AUB246" s="7"/>
      <c r="AUC246" s="7"/>
      <c r="AUD246" s="7"/>
      <c r="AUE246" s="7"/>
      <c r="AUF246" s="7"/>
      <c r="AUG246" s="7"/>
      <c r="AUH246" s="7"/>
      <c r="AUI246" s="7"/>
      <c r="AUJ246" s="7"/>
      <c r="AUK246" s="7"/>
      <c r="AUL246" s="7"/>
      <c r="AUM246" s="7"/>
      <c r="AUN246" s="7"/>
      <c r="AUO246" s="7"/>
      <c r="AUP246" s="7"/>
      <c r="AUQ246" s="7"/>
      <c r="AUR246" s="7"/>
      <c r="AUS246" s="7"/>
      <c r="AUT246" s="7"/>
      <c r="AUU246" s="7"/>
      <c r="AUV246" s="7"/>
      <c r="AUW246" s="7"/>
      <c r="AUX246" s="7"/>
      <c r="AUY246" s="7"/>
      <c r="AUZ246" s="7"/>
      <c r="AVA246" s="7"/>
      <c r="AVB246" s="7"/>
      <c r="AVC246" s="7"/>
      <c r="AVD246" s="7"/>
      <c r="AVE246" s="7"/>
      <c r="AVF246" s="7"/>
      <c r="AVG246" s="7"/>
      <c r="AVH246" s="7"/>
      <c r="AVI246" s="7"/>
      <c r="AVJ246" s="7"/>
      <c r="AVK246" s="7"/>
      <c r="AVL246" s="7"/>
      <c r="AVM246" s="7"/>
      <c r="AVN246" s="7"/>
      <c r="AVO246" s="7"/>
      <c r="AVP246" s="7"/>
      <c r="AVQ246" s="7"/>
      <c r="AVR246" s="7"/>
      <c r="AVS246" s="7"/>
      <c r="AVT246" s="7"/>
      <c r="AVU246" s="7"/>
      <c r="AVV246" s="7"/>
      <c r="AVW246" s="7"/>
      <c r="AVX246" s="7"/>
      <c r="AVY246" s="7"/>
      <c r="AVZ246" s="7"/>
      <c r="AWA246" s="7"/>
      <c r="AWB246" s="7"/>
      <c r="AWC246" s="7"/>
      <c r="AWD246" s="7"/>
      <c r="AWE246" s="7"/>
      <c r="AWF246" s="7"/>
      <c r="AWG246" s="7"/>
      <c r="AWH246" s="7"/>
      <c r="AWI246" s="7"/>
      <c r="AWJ246" s="7"/>
      <c r="AWK246" s="7"/>
      <c r="AWL246" s="7"/>
      <c r="AWM246" s="7"/>
      <c r="AWN246" s="7"/>
      <c r="AWO246" s="7"/>
      <c r="AWP246" s="7"/>
      <c r="AWQ246" s="7"/>
      <c r="AWR246" s="7"/>
      <c r="AWS246" s="7"/>
      <c r="AWT246" s="7"/>
      <c r="AWU246" s="7"/>
      <c r="AWV246" s="7"/>
      <c r="AWW246" s="7"/>
      <c r="AWX246" s="7"/>
      <c r="AWY246" s="7"/>
      <c r="AWZ246" s="7"/>
      <c r="AXA246" s="7"/>
      <c r="AXB246" s="7"/>
      <c r="AXC246" s="7"/>
      <c r="AXD246" s="7"/>
      <c r="AXE246" s="7"/>
      <c r="AXF246" s="7"/>
      <c r="AXG246" s="7"/>
      <c r="AXH246" s="7"/>
      <c r="AXI246" s="7"/>
      <c r="AXJ246" s="7"/>
      <c r="AXK246" s="7"/>
      <c r="AXL246" s="7"/>
      <c r="AXM246" s="7"/>
      <c r="AXN246" s="7"/>
      <c r="AXO246" s="7"/>
      <c r="AXP246" s="7"/>
      <c r="AXQ246" s="7"/>
      <c r="AXR246" s="7"/>
      <c r="AXS246" s="7"/>
      <c r="AXT246" s="7"/>
      <c r="AXU246" s="7"/>
      <c r="AXV246" s="7"/>
      <c r="AXW246" s="7"/>
      <c r="AXX246" s="7"/>
      <c r="AXY246" s="7"/>
      <c r="AXZ246" s="7"/>
      <c r="AYA246" s="7"/>
      <c r="AYB246" s="7"/>
      <c r="AYC246" s="7"/>
      <c r="AYD246" s="7"/>
      <c r="AYE246" s="7"/>
      <c r="AYF246" s="7"/>
      <c r="AYG246" s="7"/>
      <c r="AYH246" s="7"/>
      <c r="AYI246" s="7"/>
      <c r="AYJ246" s="7"/>
      <c r="AYK246" s="7"/>
      <c r="AYL246" s="7"/>
      <c r="AYM246" s="7"/>
      <c r="AYN246" s="7"/>
      <c r="AYO246" s="7"/>
      <c r="AYP246" s="7"/>
      <c r="AYQ246" s="7"/>
      <c r="AYR246" s="7"/>
      <c r="AYS246" s="7"/>
      <c r="AYT246" s="7"/>
      <c r="AYU246" s="7"/>
      <c r="AYV246" s="7"/>
      <c r="AYW246" s="7"/>
      <c r="AYX246" s="7"/>
      <c r="AYY246" s="7"/>
      <c r="AYZ246" s="7"/>
      <c r="AZA246" s="7"/>
      <c r="AZB246" s="7"/>
      <c r="AZC246" s="7"/>
      <c r="AZD246" s="7"/>
      <c r="AZE246" s="7"/>
      <c r="AZF246" s="7"/>
      <c r="AZG246" s="7"/>
      <c r="AZH246" s="7"/>
      <c r="AZI246" s="7"/>
      <c r="AZJ246" s="7"/>
      <c r="AZK246" s="7"/>
      <c r="AZL246" s="7"/>
      <c r="AZM246" s="7"/>
      <c r="AZN246" s="7"/>
      <c r="AZO246" s="7"/>
      <c r="AZP246" s="7"/>
      <c r="AZQ246" s="7"/>
      <c r="AZR246" s="7"/>
      <c r="AZS246" s="7"/>
      <c r="AZT246" s="7"/>
      <c r="AZU246" s="7"/>
      <c r="AZV246" s="7"/>
      <c r="AZW246" s="7"/>
      <c r="AZX246" s="7"/>
      <c r="AZY246" s="7"/>
      <c r="AZZ246" s="7"/>
      <c r="BAA246" s="7"/>
      <c r="BAB246" s="7"/>
      <c r="BAC246" s="7"/>
      <c r="BAD246" s="7"/>
      <c r="BAE246" s="7"/>
      <c r="BAF246" s="7"/>
      <c r="BAG246" s="7"/>
      <c r="BAH246" s="7"/>
      <c r="BAI246" s="7"/>
      <c r="BAJ246" s="7"/>
      <c r="BAK246" s="7"/>
      <c r="BAL246" s="7"/>
      <c r="BAM246" s="7"/>
      <c r="BAN246" s="7"/>
      <c r="BAO246" s="7"/>
      <c r="BAP246" s="7"/>
      <c r="BAQ246" s="7"/>
      <c r="BAR246" s="7"/>
      <c r="BAS246" s="7"/>
      <c r="BAT246" s="7"/>
      <c r="BAU246" s="7"/>
      <c r="BAV246" s="7"/>
      <c r="BAW246" s="7"/>
      <c r="BAX246" s="7"/>
      <c r="BAY246" s="7"/>
      <c r="BAZ246" s="7"/>
      <c r="BBA246" s="7"/>
      <c r="BBB246" s="7"/>
      <c r="BBC246" s="7"/>
      <c r="BBD246" s="7"/>
      <c r="BBE246" s="7"/>
      <c r="BBF246" s="7"/>
      <c r="BBG246" s="7"/>
      <c r="BBH246" s="7"/>
      <c r="BBI246" s="7"/>
      <c r="BBJ246" s="7"/>
      <c r="BBK246" s="7"/>
      <c r="BBL246" s="7"/>
      <c r="BBM246" s="7"/>
      <c r="BBN246" s="7"/>
      <c r="BBO246" s="7"/>
      <c r="BBP246" s="7"/>
      <c r="BBQ246" s="7"/>
      <c r="BBR246" s="7"/>
      <c r="BBS246" s="7"/>
      <c r="BBT246" s="7"/>
      <c r="BBU246" s="7"/>
      <c r="BBV246" s="7"/>
      <c r="BBW246" s="7"/>
      <c r="BBX246" s="7"/>
      <c r="BBY246" s="7"/>
      <c r="BBZ246" s="7"/>
      <c r="BCA246" s="7"/>
      <c r="BCB246" s="7"/>
      <c r="BCC246" s="7"/>
      <c r="BCD246" s="7"/>
      <c r="BCE246" s="7"/>
      <c r="BCF246" s="7"/>
      <c r="BCG246" s="7"/>
      <c r="BCH246" s="7"/>
      <c r="BCI246" s="7"/>
      <c r="BCJ246" s="7"/>
      <c r="BCK246" s="7"/>
      <c r="BCL246" s="7"/>
      <c r="BCM246" s="7"/>
      <c r="BCN246" s="7"/>
      <c r="BCO246" s="7"/>
      <c r="BCP246" s="7"/>
      <c r="BCQ246" s="7"/>
      <c r="BCR246" s="7"/>
      <c r="BCS246" s="7"/>
      <c r="BCT246" s="7"/>
      <c r="BCU246" s="7"/>
      <c r="BCV246" s="7"/>
      <c r="BCW246" s="7"/>
      <c r="BCX246" s="7"/>
      <c r="BCY246" s="7"/>
      <c r="BCZ246" s="7"/>
      <c r="BDA246" s="7"/>
      <c r="BDB246" s="7"/>
      <c r="BDC246" s="7"/>
      <c r="BDD246" s="7"/>
      <c r="BDE246" s="7"/>
      <c r="BDF246" s="7"/>
      <c r="BDG246" s="7"/>
      <c r="BDH246" s="7"/>
      <c r="BDI246" s="7"/>
      <c r="BDJ246" s="7"/>
      <c r="BDK246" s="7"/>
      <c r="BDL246" s="7"/>
      <c r="BDM246" s="7"/>
      <c r="BDN246" s="7"/>
      <c r="BDO246" s="7"/>
      <c r="BDP246" s="7"/>
      <c r="BDQ246" s="7"/>
      <c r="BDR246" s="7"/>
      <c r="BDS246" s="7"/>
      <c r="BDT246" s="7"/>
      <c r="BDU246" s="7"/>
      <c r="BDV246" s="7"/>
      <c r="BDW246" s="7"/>
      <c r="BDX246" s="7"/>
      <c r="BDY246" s="7"/>
      <c r="BDZ246" s="7"/>
      <c r="BEA246" s="7"/>
      <c r="BEB246" s="7"/>
      <c r="BEC246" s="7"/>
      <c r="BED246" s="7"/>
      <c r="BEE246" s="7"/>
      <c r="BEF246" s="7"/>
      <c r="BEG246" s="7"/>
      <c r="BEH246" s="7"/>
      <c r="BEI246" s="7"/>
      <c r="BEJ246" s="7"/>
      <c r="BEK246" s="7"/>
      <c r="BEL246" s="7"/>
      <c r="BEM246" s="7"/>
      <c r="BEN246" s="7"/>
      <c r="BEO246" s="7"/>
      <c r="BEP246" s="7"/>
      <c r="BEQ246" s="7"/>
      <c r="BER246" s="7"/>
      <c r="BES246" s="7"/>
      <c r="BET246" s="7"/>
      <c r="BEU246" s="7"/>
      <c r="BEV246" s="7"/>
      <c r="BEW246" s="7"/>
      <c r="BEX246" s="7"/>
      <c r="BEY246" s="7"/>
      <c r="BEZ246" s="7"/>
      <c r="BFA246" s="7"/>
      <c r="BFB246" s="7"/>
      <c r="BFC246" s="7"/>
      <c r="BFD246" s="7"/>
      <c r="BFE246" s="7"/>
      <c r="BFF246" s="7"/>
      <c r="BFG246" s="7"/>
      <c r="BFH246" s="7"/>
      <c r="BFI246" s="7"/>
      <c r="BFJ246" s="7"/>
      <c r="BFK246" s="7"/>
      <c r="BFL246" s="7"/>
      <c r="BFM246" s="7"/>
      <c r="BFN246" s="7"/>
      <c r="BFO246" s="7"/>
      <c r="BFP246" s="7"/>
      <c r="BFQ246" s="7"/>
      <c r="BFR246" s="7"/>
      <c r="BFS246" s="7"/>
      <c r="BFT246" s="7"/>
      <c r="BFU246" s="7"/>
      <c r="BFV246" s="7"/>
      <c r="BFW246" s="7"/>
      <c r="BFX246" s="7"/>
      <c r="BFY246" s="7"/>
      <c r="BFZ246" s="7"/>
      <c r="BGA246" s="7"/>
      <c r="BGB246" s="7"/>
      <c r="BGC246" s="7"/>
      <c r="BGD246" s="7"/>
      <c r="BGE246" s="7"/>
      <c r="BGF246" s="7"/>
      <c r="BGG246" s="7"/>
      <c r="BGH246" s="7"/>
      <c r="BGI246" s="7"/>
      <c r="BGJ246" s="7"/>
      <c r="BGK246" s="7"/>
      <c r="BGL246" s="7"/>
      <c r="BGM246" s="7"/>
      <c r="BGN246" s="7"/>
      <c r="BGO246" s="7"/>
      <c r="BGP246" s="7"/>
      <c r="BGQ246" s="7"/>
      <c r="BGR246" s="7"/>
      <c r="BGS246" s="7"/>
      <c r="BGT246" s="7"/>
      <c r="BGU246" s="7"/>
      <c r="BGV246" s="7"/>
      <c r="BGW246" s="7"/>
      <c r="BGX246" s="7"/>
      <c r="BGY246" s="7"/>
      <c r="BGZ246" s="7"/>
      <c r="BHA246" s="7"/>
      <c r="BHB246" s="7"/>
      <c r="BHC246" s="7"/>
      <c r="BHD246" s="7"/>
      <c r="BHE246" s="7"/>
      <c r="BHF246" s="7"/>
      <c r="BHG246" s="7"/>
      <c r="BHH246" s="7"/>
      <c r="BHI246" s="7"/>
      <c r="BHJ246" s="7"/>
      <c r="BHK246" s="7"/>
      <c r="BHL246" s="7"/>
      <c r="BHM246" s="7"/>
      <c r="BHN246" s="7"/>
      <c r="BHO246" s="7"/>
      <c r="BHP246" s="7"/>
      <c r="BHQ246" s="7"/>
      <c r="BHR246" s="7"/>
      <c r="BHS246" s="7"/>
      <c r="BHT246" s="7"/>
      <c r="BHU246" s="7"/>
      <c r="BHV246" s="7"/>
      <c r="BHW246" s="7"/>
      <c r="BHX246" s="7"/>
      <c r="BHY246" s="7"/>
      <c r="BHZ246" s="7"/>
      <c r="BIA246" s="7"/>
      <c r="BIB246" s="7"/>
      <c r="BIC246" s="7"/>
    </row>
    <row r="247" spans="1:1589" s="11" customFormat="1" ht="48.75" customHeight="1">
      <c r="A247" s="153"/>
      <c r="B247" s="50"/>
      <c r="C247" s="315"/>
      <c r="D247" s="315"/>
      <c r="E247" s="193">
        <v>43466</v>
      </c>
      <c r="F247" s="193">
        <v>43830</v>
      </c>
      <c r="G247" s="93" t="s">
        <v>234</v>
      </c>
      <c r="H247" s="115"/>
      <c r="I247" s="115"/>
      <c r="J247" s="307">
        <v>1461762.87</v>
      </c>
      <c r="K247" s="104"/>
      <c r="L247" s="119"/>
      <c r="M247" s="119"/>
      <c r="N247" s="125">
        <v>1461757.78</v>
      </c>
      <c r="O247" s="119"/>
      <c r="P247" s="119"/>
      <c r="Q247" s="119">
        <v>1461757.78</v>
      </c>
      <c r="R247" s="125">
        <v>1461757.78</v>
      </c>
      <c r="S247" s="119"/>
      <c r="T247" s="147"/>
      <c r="U247" s="147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  <c r="FJ247" s="24"/>
      <c r="FK247" s="24"/>
      <c r="FL247" s="24"/>
      <c r="FM247" s="24"/>
      <c r="FN247" s="24"/>
      <c r="FO247" s="24"/>
      <c r="FP247" s="24"/>
      <c r="FQ247" s="24"/>
      <c r="FR247" s="24"/>
      <c r="FS247" s="24"/>
      <c r="FT247" s="24"/>
      <c r="FU247" s="24"/>
      <c r="FV247" s="24"/>
      <c r="FW247" s="24"/>
      <c r="FX247" s="24"/>
      <c r="FY247" s="24"/>
      <c r="FZ247" s="24"/>
      <c r="GA247" s="24"/>
      <c r="GB247" s="24"/>
      <c r="GC247" s="24"/>
      <c r="GD247" s="24"/>
      <c r="GE247" s="24"/>
      <c r="GF247" s="24"/>
      <c r="GG247" s="24"/>
      <c r="GH247" s="24"/>
      <c r="GI247" s="24"/>
      <c r="GJ247" s="24"/>
      <c r="GK247" s="24"/>
      <c r="GL247" s="24"/>
      <c r="GM247" s="24"/>
      <c r="GN247" s="24"/>
      <c r="GO247" s="24"/>
      <c r="GP247" s="24"/>
      <c r="GQ247" s="24"/>
      <c r="GR247" s="24"/>
      <c r="GS247" s="24"/>
      <c r="GT247" s="24"/>
      <c r="GU247" s="24"/>
      <c r="GV247" s="24"/>
      <c r="GW247" s="24"/>
      <c r="GX247" s="24"/>
      <c r="GY247" s="24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  <c r="IS247" s="7"/>
      <c r="IT247" s="7"/>
      <c r="IU247" s="7"/>
      <c r="IV247" s="7"/>
      <c r="IW247" s="7"/>
      <c r="IX247" s="7"/>
      <c r="IY247" s="7"/>
      <c r="IZ247" s="7"/>
      <c r="JA247" s="7"/>
      <c r="JB247" s="7"/>
      <c r="JC247" s="7"/>
      <c r="JD247" s="7"/>
      <c r="JE247" s="7"/>
      <c r="JF247" s="7"/>
      <c r="JG247" s="7"/>
      <c r="JH247" s="7"/>
      <c r="JI247" s="7"/>
      <c r="JJ247" s="7"/>
      <c r="JK247" s="7"/>
      <c r="JL247" s="7"/>
      <c r="JM247" s="7"/>
      <c r="JN247" s="7"/>
      <c r="JO247" s="7"/>
      <c r="JP247" s="7"/>
      <c r="JQ247" s="7"/>
      <c r="JR247" s="7"/>
      <c r="JS247" s="7"/>
      <c r="JT247" s="7"/>
      <c r="JU247" s="7"/>
      <c r="JV247" s="7"/>
      <c r="JW247" s="7"/>
      <c r="JX247" s="7"/>
      <c r="JY247" s="7"/>
      <c r="JZ247" s="7"/>
      <c r="KA247" s="7"/>
      <c r="KB247" s="7"/>
      <c r="KC247" s="7"/>
      <c r="KD247" s="7"/>
      <c r="KE247" s="7"/>
      <c r="KF247" s="7"/>
      <c r="KG247" s="7"/>
      <c r="KH247" s="7"/>
      <c r="KI247" s="7"/>
      <c r="KJ247" s="7"/>
      <c r="KK247" s="7"/>
      <c r="KL247" s="7"/>
      <c r="KM247" s="7"/>
      <c r="KN247" s="7"/>
      <c r="KO247" s="7"/>
      <c r="KP247" s="7"/>
      <c r="KQ247" s="7"/>
      <c r="KR247" s="7"/>
      <c r="KS247" s="7"/>
      <c r="KT247" s="7"/>
      <c r="KU247" s="7"/>
      <c r="KV247" s="7"/>
      <c r="KW247" s="7"/>
      <c r="KX247" s="7"/>
      <c r="KY247" s="7"/>
      <c r="KZ247" s="7"/>
      <c r="LA247" s="7"/>
      <c r="LB247" s="7"/>
      <c r="LC247" s="7"/>
      <c r="LD247" s="7"/>
      <c r="LE247" s="7"/>
      <c r="LF247" s="7"/>
      <c r="LG247" s="7"/>
      <c r="LH247" s="7"/>
      <c r="LI247" s="7"/>
      <c r="LJ247" s="7"/>
      <c r="LK247" s="7"/>
      <c r="LL247" s="7"/>
      <c r="LM247" s="7"/>
      <c r="LN247" s="7"/>
      <c r="LO247" s="7"/>
      <c r="LP247" s="7"/>
      <c r="LQ247" s="7"/>
      <c r="LR247" s="7"/>
      <c r="LS247" s="7"/>
      <c r="LT247" s="7"/>
      <c r="LU247" s="7"/>
      <c r="LV247" s="7"/>
      <c r="LW247" s="7"/>
      <c r="LX247" s="7"/>
      <c r="LY247" s="7"/>
      <c r="LZ247" s="7"/>
      <c r="MA247" s="7"/>
      <c r="MB247" s="7"/>
      <c r="MC247" s="7"/>
      <c r="MD247" s="7"/>
      <c r="ME247" s="7"/>
      <c r="MF247" s="7"/>
      <c r="MG247" s="7"/>
      <c r="MH247" s="7"/>
      <c r="MI247" s="7"/>
      <c r="MJ247" s="7"/>
      <c r="MK247" s="7"/>
      <c r="ML247" s="7"/>
      <c r="MM247" s="7"/>
      <c r="MN247" s="7"/>
      <c r="MO247" s="7"/>
      <c r="MP247" s="7"/>
      <c r="MQ247" s="7"/>
      <c r="MR247" s="7"/>
      <c r="MS247" s="7"/>
      <c r="MT247" s="7"/>
      <c r="MU247" s="7"/>
      <c r="MV247" s="7"/>
      <c r="MW247" s="7"/>
      <c r="MX247" s="7"/>
      <c r="MY247" s="7"/>
      <c r="MZ247" s="7"/>
      <c r="NA247" s="7"/>
      <c r="NB247" s="7"/>
      <c r="NC247" s="7"/>
      <c r="ND247" s="7"/>
      <c r="NE247" s="7"/>
      <c r="NF247" s="7"/>
      <c r="NG247" s="7"/>
      <c r="NH247" s="7"/>
      <c r="NI247" s="7"/>
      <c r="NJ247" s="7"/>
      <c r="NK247" s="7"/>
      <c r="NL247" s="7"/>
      <c r="NM247" s="7"/>
      <c r="NN247" s="7"/>
      <c r="NO247" s="7"/>
      <c r="NP247" s="7"/>
      <c r="NQ247" s="7"/>
      <c r="NR247" s="7"/>
      <c r="NS247" s="7"/>
      <c r="NT247" s="7"/>
      <c r="NU247" s="7"/>
      <c r="NV247" s="7"/>
      <c r="NW247" s="7"/>
      <c r="NX247" s="7"/>
      <c r="NY247" s="7"/>
      <c r="NZ247" s="7"/>
      <c r="OA247" s="7"/>
      <c r="OB247" s="7"/>
      <c r="OC247" s="7"/>
      <c r="OD247" s="7"/>
      <c r="OE247" s="7"/>
      <c r="OF247" s="7"/>
      <c r="OG247" s="7"/>
      <c r="OH247" s="7"/>
      <c r="OI247" s="7"/>
      <c r="OJ247" s="7"/>
      <c r="OK247" s="7"/>
      <c r="OL247" s="7"/>
      <c r="OM247" s="7"/>
      <c r="ON247" s="7"/>
      <c r="OO247" s="7"/>
      <c r="OP247" s="7"/>
      <c r="OQ247" s="7"/>
      <c r="OR247" s="7"/>
      <c r="OS247" s="7"/>
      <c r="OT247" s="7"/>
      <c r="OU247" s="7"/>
      <c r="OV247" s="7"/>
      <c r="OW247" s="7"/>
      <c r="OX247" s="7"/>
      <c r="OY247" s="7"/>
      <c r="OZ247" s="7"/>
      <c r="PA247" s="7"/>
      <c r="PB247" s="7"/>
      <c r="PC247" s="7"/>
      <c r="PD247" s="7"/>
      <c r="PE247" s="7"/>
      <c r="PF247" s="7"/>
      <c r="PG247" s="7"/>
      <c r="PH247" s="7"/>
      <c r="PI247" s="7"/>
      <c r="PJ247" s="7"/>
      <c r="PK247" s="7"/>
      <c r="PL247" s="7"/>
      <c r="PM247" s="7"/>
      <c r="PN247" s="7"/>
      <c r="PO247" s="7"/>
      <c r="PP247" s="7"/>
      <c r="PQ247" s="7"/>
      <c r="PR247" s="7"/>
      <c r="PS247" s="7"/>
      <c r="PT247" s="7"/>
      <c r="PU247" s="7"/>
      <c r="PV247" s="7"/>
      <c r="PW247" s="7"/>
      <c r="PX247" s="7"/>
      <c r="PY247" s="7"/>
      <c r="PZ247" s="7"/>
      <c r="QA247" s="7"/>
      <c r="QB247" s="7"/>
      <c r="QC247" s="7"/>
      <c r="QD247" s="7"/>
      <c r="QE247" s="7"/>
      <c r="QF247" s="7"/>
      <c r="QG247" s="7"/>
      <c r="QH247" s="7"/>
      <c r="QI247" s="7"/>
      <c r="QJ247" s="7"/>
      <c r="QK247" s="7"/>
      <c r="QL247" s="7"/>
      <c r="QM247" s="7"/>
      <c r="QN247" s="7"/>
      <c r="QO247" s="7"/>
      <c r="QP247" s="7"/>
      <c r="QQ247" s="7"/>
      <c r="QR247" s="7"/>
      <c r="QS247" s="7"/>
      <c r="QT247" s="7"/>
      <c r="QU247" s="7"/>
      <c r="QV247" s="7"/>
      <c r="QW247" s="7"/>
      <c r="QX247" s="7"/>
      <c r="QY247" s="7"/>
      <c r="QZ247" s="7"/>
      <c r="RA247" s="7"/>
      <c r="RB247" s="7"/>
      <c r="RC247" s="7"/>
      <c r="RD247" s="7"/>
      <c r="RE247" s="7"/>
      <c r="RF247" s="7"/>
      <c r="RG247" s="7"/>
      <c r="RH247" s="7"/>
      <c r="RI247" s="7"/>
      <c r="RJ247" s="7"/>
      <c r="RK247" s="7"/>
      <c r="RL247" s="7"/>
      <c r="RM247" s="7"/>
      <c r="RN247" s="7"/>
      <c r="RO247" s="7"/>
      <c r="RP247" s="7"/>
      <c r="RQ247" s="7"/>
      <c r="RR247" s="7"/>
      <c r="RS247" s="7"/>
      <c r="RT247" s="7"/>
      <c r="RU247" s="7"/>
      <c r="RV247" s="7"/>
      <c r="RW247" s="7"/>
      <c r="RX247" s="7"/>
      <c r="RY247" s="7"/>
      <c r="RZ247" s="7"/>
      <c r="SA247" s="7"/>
      <c r="SB247" s="7"/>
      <c r="SC247" s="7"/>
      <c r="SD247" s="7"/>
      <c r="SE247" s="7"/>
      <c r="SF247" s="7"/>
      <c r="SG247" s="7"/>
      <c r="SH247" s="7"/>
      <c r="SI247" s="7"/>
      <c r="SJ247" s="7"/>
      <c r="SK247" s="7"/>
      <c r="SL247" s="7"/>
      <c r="SM247" s="7"/>
      <c r="SN247" s="7"/>
      <c r="SO247" s="7"/>
      <c r="SP247" s="7"/>
      <c r="SQ247" s="7"/>
      <c r="SR247" s="7"/>
      <c r="SS247" s="7"/>
      <c r="ST247" s="7"/>
      <c r="SU247" s="7"/>
      <c r="SV247" s="7"/>
      <c r="SW247" s="7"/>
      <c r="SX247" s="7"/>
      <c r="SY247" s="7"/>
      <c r="SZ247" s="7"/>
      <c r="TA247" s="7"/>
      <c r="TB247" s="7"/>
      <c r="TC247" s="7"/>
      <c r="TD247" s="7"/>
      <c r="TE247" s="7"/>
      <c r="TF247" s="7"/>
      <c r="TG247" s="7"/>
      <c r="TH247" s="7"/>
      <c r="TI247" s="7"/>
      <c r="TJ247" s="7"/>
      <c r="TK247" s="7"/>
      <c r="TL247" s="7"/>
      <c r="TM247" s="7"/>
      <c r="TN247" s="7"/>
      <c r="TO247" s="7"/>
      <c r="TP247" s="7"/>
      <c r="TQ247" s="7"/>
      <c r="TR247" s="7"/>
      <c r="TS247" s="7"/>
      <c r="TT247" s="7"/>
      <c r="TU247" s="7"/>
      <c r="TV247" s="7"/>
      <c r="TW247" s="7"/>
      <c r="TX247" s="7"/>
      <c r="TY247" s="7"/>
      <c r="TZ247" s="7"/>
      <c r="UA247" s="7"/>
      <c r="UB247" s="7"/>
      <c r="UC247" s="7"/>
      <c r="UD247" s="7"/>
      <c r="UE247" s="7"/>
      <c r="UF247" s="7"/>
      <c r="UG247" s="7"/>
      <c r="UH247" s="7"/>
      <c r="UI247" s="7"/>
      <c r="UJ247" s="7"/>
      <c r="UK247" s="7"/>
      <c r="UL247" s="7"/>
      <c r="UM247" s="7"/>
      <c r="UN247" s="7"/>
      <c r="UO247" s="7"/>
      <c r="UP247" s="7"/>
      <c r="UQ247" s="7"/>
      <c r="UR247" s="7"/>
      <c r="US247" s="7"/>
      <c r="UT247" s="7"/>
      <c r="UU247" s="7"/>
      <c r="UV247" s="7"/>
      <c r="UW247" s="7"/>
      <c r="UX247" s="7"/>
      <c r="UY247" s="7"/>
      <c r="UZ247" s="7"/>
      <c r="VA247" s="7"/>
      <c r="VB247" s="7"/>
      <c r="VC247" s="7"/>
      <c r="VD247" s="7"/>
      <c r="VE247" s="7"/>
      <c r="VF247" s="7"/>
      <c r="VG247" s="7"/>
      <c r="VH247" s="7"/>
      <c r="VI247" s="7"/>
      <c r="VJ247" s="7"/>
      <c r="VK247" s="7"/>
      <c r="VL247" s="7"/>
      <c r="VM247" s="7"/>
      <c r="VN247" s="7"/>
      <c r="VO247" s="7"/>
      <c r="VP247" s="7"/>
      <c r="VQ247" s="7"/>
      <c r="VR247" s="7"/>
      <c r="VS247" s="7"/>
      <c r="VT247" s="7"/>
      <c r="VU247" s="7"/>
      <c r="VV247" s="7"/>
      <c r="VW247" s="7"/>
      <c r="VX247" s="7"/>
      <c r="VY247" s="7"/>
      <c r="VZ247" s="7"/>
      <c r="WA247" s="7"/>
      <c r="WB247" s="7"/>
      <c r="WC247" s="7"/>
      <c r="WD247" s="7"/>
      <c r="WE247" s="7"/>
      <c r="WF247" s="7"/>
      <c r="WG247" s="7"/>
      <c r="WH247" s="7"/>
      <c r="WI247" s="7"/>
      <c r="WJ247" s="7"/>
      <c r="WK247" s="7"/>
      <c r="WL247" s="7"/>
      <c r="WM247" s="7"/>
      <c r="WN247" s="7"/>
      <c r="WO247" s="7"/>
      <c r="WP247" s="7"/>
      <c r="WQ247" s="7"/>
      <c r="WR247" s="7"/>
      <c r="WS247" s="7"/>
      <c r="WT247" s="7"/>
      <c r="WU247" s="7"/>
      <c r="WV247" s="7"/>
      <c r="WW247" s="7"/>
      <c r="WX247" s="7"/>
      <c r="WY247" s="7"/>
      <c r="WZ247" s="7"/>
      <c r="XA247" s="7"/>
      <c r="XB247" s="7"/>
      <c r="XC247" s="7"/>
      <c r="XD247" s="7"/>
      <c r="XE247" s="7"/>
      <c r="XF247" s="7"/>
      <c r="XG247" s="7"/>
      <c r="XH247" s="7"/>
      <c r="XI247" s="7"/>
      <c r="XJ247" s="7"/>
      <c r="XK247" s="7"/>
      <c r="XL247" s="7"/>
      <c r="XM247" s="7"/>
      <c r="XN247" s="7"/>
      <c r="XO247" s="7"/>
      <c r="XP247" s="7"/>
      <c r="XQ247" s="7"/>
      <c r="XR247" s="7"/>
      <c r="XS247" s="7"/>
      <c r="XT247" s="7"/>
      <c r="XU247" s="7"/>
      <c r="XV247" s="7"/>
      <c r="XW247" s="7"/>
      <c r="XX247" s="7"/>
      <c r="XY247" s="7"/>
      <c r="XZ247" s="7"/>
      <c r="YA247" s="7"/>
      <c r="YB247" s="7"/>
      <c r="YC247" s="7"/>
      <c r="YD247" s="7"/>
      <c r="YE247" s="7"/>
      <c r="YF247" s="7"/>
      <c r="YG247" s="7"/>
      <c r="YH247" s="7"/>
      <c r="YI247" s="7"/>
      <c r="YJ247" s="7"/>
      <c r="YK247" s="7"/>
      <c r="YL247" s="7"/>
      <c r="YM247" s="7"/>
      <c r="YN247" s="7"/>
      <c r="YO247" s="7"/>
      <c r="YP247" s="7"/>
      <c r="YQ247" s="7"/>
      <c r="YR247" s="7"/>
      <c r="YS247" s="7"/>
      <c r="YT247" s="7"/>
      <c r="YU247" s="7"/>
      <c r="YV247" s="7"/>
      <c r="YW247" s="7"/>
      <c r="YX247" s="7"/>
      <c r="YY247" s="7"/>
      <c r="YZ247" s="7"/>
      <c r="ZA247" s="7"/>
      <c r="ZB247" s="7"/>
      <c r="ZC247" s="7"/>
      <c r="ZD247" s="7"/>
      <c r="ZE247" s="7"/>
      <c r="ZF247" s="7"/>
      <c r="ZG247" s="7"/>
      <c r="ZH247" s="7"/>
      <c r="ZI247" s="7"/>
      <c r="ZJ247" s="7"/>
      <c r="ZK247" s="7"/>
      <c r="ZL247" s="7"/>
      <c r="ZM247" s="7"/>
      <c r="ZN247" s="7"/>
      <c r="ZO247" s="7"/>
      <c r="ZP247" s="7"/>
      <c r="ZQ247" s="7"/>
      <c r="ZR247" s="7"/>
      <c r="ZS247" s="7"/>
      <c r="ZT247" s="7"/>
      <c r="ZU247" s="7"/>
      <c r="ZV247" s="7"/>
      <c r="ZW247" s="7"/>
      <c r="ZX247" s="7"/>
      <c r="ZY247" s="7"/>
      <c r="ZZ247" s="7"/>
      <c r="AAA247" s="7"/>
      <c r="AAB247" s="7"/>
      <c r="AAC247" s="7"/>
      <c r="AAD247" s="7"/>
      <c r="AAE247" s="7"/>
      <c r="AAF247" s="7"/>
      <c r="AAG247" s="7"/>
      <c r="AAH247" s="7"/>
      <c r="AAI247" s="7"/>
      <c r="AAJ247" s="7"/>
      <c r="AAK247" s="7"/>
      <c r="AAL247" s="7"/>
      <c r="AAM247" s="7"/>
      <c r="AAN247" s="7"/>
      <c r="AAO247" s="7"/>
      <c r="AAP247" s="7"/>
      <c r="AAQ247" s="7"/>
      <c r="AAR247" s="7"/>
      <c r="AAS247" s="7"/>
      <c r="AAT247" s="7"/>
      <c r="AAU247" s="7"/>
      <c r="AAV247" s="7"/>
      <c r="AAW247" s="7"/>
      <c r="AAX247" s="7"/>
      <c r="AAY247" s="7"/>
      <c r="AAZ247" s="7"/>
      <c r="ABA247" s="7"/>
      <c r="ABB247" s="7"/>
      <c r="ABC247" s="7"/>
      <c r="ABD247" s="7"/>
      <c r="ABE247" s="7"/>
      <c r="ABF247" s="7"/>
      <c r="ABG247" s="7"/>
      <c r="ABH247" s="7"/>
      <c r="ABI247" s="7"/>
      <c r="ABJ247" s="7"/>
      <c r="ABK247" s="7"/>
      <c r="ABL247" s="7"/>
      <c r="ABM247" s="7"/>
      <c r="ABN247" s="7"/>
      <c r="ABO247" s="7"/>
      <c r="ABP247" s="7"/>
      <c r="ABQ247" s="7"/>
      <c r="ABR247" s="7"/>
      <c r="ABS247" s="7"/>
      <c r="ABT247" s="7"/>
      <c r="ABU247" s="7"/>
      <c r="ABV247" s="7"/>
      <c r="ABW247" s="7"/>
      <c r="ABX247" s="7"/>
      <c r="ABY247" s="7"/>
      <c r="ABZ247" s="7"/>
      <c r="ACA247" s="7"/>
      <c r="ACB247" s="7"/>
      <c r="ACC247" s="7"/>
      <c r="ACD247" s="7"/>
      <c r="ACE247" s="7"/>
      <c r="ACF247" s="7"/>
      <c r="ACG247" s="7"/>
      <c r="ACH247" s="7"/>
      <c r="ACI247" s="7"/>
      <c r="ACJ247" s="7"/>
      <c r="ACK247" s="7"/>
      <c r="ACL247" s="7"/>
      <c r="ACM247" s="7"/>
      <c r="ACN247" s="7"/>
      <c r="ACO247" s="7"/>
      <c r="ACP247" s="7"/>
      <c r="ACQ247" s="7"/>
      <c r="ACR247" s="7"/>
      <c r="ACS247" s="7"/>
      <c r="ACT247" s="7"/>
      <c r="ACU247" s="7"/>
      <c r="ACV247" s="7"/>
      <c r="ACW247" s="7"/>
      <c r="ACX247" s="7"/>
      <c r="ACY247" s="7"/>
      <c r="ACZ247" s="7"/>
      <c r="ADA247" s="7"/>
      <c r="ADB247" s="7"/>
      <c r="ADC247" s="7"/>
      <c r="ADD247" s="7"/>
      <c r="ADE247" s="7"/>
      <c r="ADF247" s="7"/>
      <c r="ADG247" s="7"/>
      <c r="ADH247" s="7"/>
      <c r="ADI247" s="7"/>
      <c r="ADJ247" s="7"/>
      <c r="ADK247" s="7"/>
      <c r="ADL247" s="7"/>
      <c r="ADM247" s="7"/>
      <c r="ADN247" s="7"/>
      <c r="ADO247" s="7"/>
      <c r="ADP247" s="7"/>
      <c r="ADQ247" s="7"/>
      <c r="ADR247" s="7"/>
      <c r="ADS247" s="7"/>
      <c r="ADT247" s="7"/>
      <c r="ADU247" s="7"/>
      <c r="ADV247" s="7"/>
      <c r="ADW247" s="7"/>
      <c r="ADX247" s="7"/>
      <c r="ADY247" s="7"/>
      <c r="ADZ247" s="7"/>
      <c r="AEA247" s="7"/>
      <c r="AEB247" s="7"/>
      <c r="AEC247" s="7"/>
      <c r="AED247" s="7"/>
      <c r="AEE247" s="7"/>
      <c r="AEF247" s="7"/>
      <c r="AEG247" s="7"/>
      <c r="AEH247" s="7"/>
      <c r="AEI247" s="7"/>
      <c r="AEJ247" s="7"/>
      <c r="AEK247" s="7"/>
      <c r="AEL247" s="7"/>
      <c r="AEM247" s="7"/>
      <c r="AEN247" s="7"/>
      <c r="AEO247" s="7"/>
      <c r="AEP247" s="7"/>
      <c r="AEQ247" s="7"/>
      <c r="AER247" s="7"/>
      <c r="AES247" s="7"/>
      <c r="AET247" s="7"/>
      <c r="AEU247" s="7"/>
      <c r="AEV247" s="7"/>
      <c r="AEW247" s="7"/>
      <c r="AEX247" s="7"/>
      <c r="AEY247" s="7"/>
      <c r="AEZ247" s="7"/>
      <c r="AFA247" s="7"/>
      <c r="AFB247" s="7"/>
      <c r="AFC247" s="7"/>
      <c r="AFD247" s="7"/>
      <c r="AFE247" s="7"/>
      <c r="AFF247" s="7"/>
      <c r="AFG247" s="7"/>
      <c r="AFH247" s="7"/>
      <c r="AFI247" s="7"/>
      <c r="AFJ247" s="7"/>
      <c r="AFK247" s="7"/>
      <c r="AFL247" s="7"/>
      <c r="AFM247" s="7"/>
      <c r="AFN247" s="7"/>
      <c r="AFO247" s="7"/>
      <c r="AFP247" s="7"/>
      <c r="AFQ247" s="7"/>
      <c r="AFR247" s="7"/>
      <c r="AFS247" s="7"/>
      <c r="AFT247" s="7"/>
      <c r="AFU247" s="7"/>
      <c r="AFV247" s="7"/>
      <c r="AFW247" s="7"/>
      <c r="AFX247" s="7"/>
      <c r="AFY247" s="7"/>
      <c r="AFZ247" s="7"/>
      <c r="AGA247" s="7"/>
      <c r="AGB247" s="7"/>
      <c r="AGC247" s="7"/>
      <c r="AGD247" s="7"/>
      <c r="AGE247" s="7"/>
      <c r="AGF247" s="7"/>
      <c r="AGG247" s="7"/>
      <c r="AGH247" s="7"/>
      <c r="AGI247" s="7"/>
      <c r="AGJ247" s="7"/>
      <c r="AGK247" s="7"/>
      <c r="AGL247" s="7"/>
      <c r="AGM247" s="7"/>
      <c r="AGN247" s="7"/>
      <c r="AGO247" s="7"/>
      <c r="AGP247" s="7"/>
      <c r="AGQ247" s="7"/>
      <c r="AGR247" s="7"/>
      <c r="AGS247" s="7"/>
      <c r="AGT247" s="7"/>
      <c r="AGU247" s="7"/>
      <c r="AGV247" s="7"/>
      <c r="AGW247" s="7"/>
      <c r="AGX247" s="7"/>
      <c r="AGY247" s="7"/>
      <c r="AGZ247" s="7"/>
      <c r="AHA247" s="7"/>
      <c r="AHB247" s="7"/>
      <c r="AHC247" s="7"/>
      <c r="AHD247" s="7"/>
      <c r="AHE247" s="7"/>
      <c r="AHF247" s="7"/>
      <c r="AHG247" s="7"/>
      <c r="AHH247" s="7"/>
      <c r="AHI247" s="7"/>
      <c r="AHJ247" s="7"/>
      <c r="AHK247" s="7"/>
      <c r="AHL247" s="7"/>
      <c r="AHM247" s="7"/>
      <c r="AHN247" s="7"/>
      <c r="AHO247" s="7"/>
      <c r="AHP247" s="7"/>
      <c r="AHQ247" s="7"/>
      <c r="AHR247" s="7"/>
      <c r="AHS247" s="7"/>
      <c r="AHT247" s="7"/>
      <c r="AHU247" s="7"/>
      <c r="AHV247" s="7"/>
      <c r="AHW247" s="7"/>
      <c r="AHX247" s="7"/>
      <c r="AHY247" s="7"/>
      <c r="AHZ247" s="7"/>
      <c r="AIA247" s="7"/>
      <c r="AIB247" s="7"/>
      <c r="AIC247" s="7"/>
      <c r="AID247" s="7"/>
      <c r="AIE247" s="7"/>
      <c r="AIF247" s="7"/>
      <c r="AIG247" s="7"/>
      <c r="AIH247" s="7"/>
      <c r="AII247" s="7"/>
      <c r="AIJ247" s="7"/>
      <c r="AIK247" s="7"/>
      <c r="AIL247" s="7"/>
      <c r="AIM247" s="7"/>
      <c r="AIN247" s="7"/>
      <c r="AIO247" s="7"/>
      <c r="AIP247" s="7"/>
      <c r="AIQ247" s="7"/>
      <c r="AIR247" s="7"/>
      <c r="AIS247" s="7"/>
      <c r="AIT247" s="7"/>
      <c r="AIU247" s="7"/>
      <c r="AIV247" s="7"/>
      <c r="AIW247" s="7"/>
      <c r="AIX247" s="7"/>
      <c r="AIY247" s="7"/>
      <c r="AIZ247" s="7"/>
      <c r="AJA247" s="7"/>
      <c r="AJB247" s="7"/>
      <c r="AJC247" s="7"/>
      <c r="AJD247" s="7"/>
      <c r="AJE247" s="7"/>
      <c r="AJF247" s="7"/>
      <c r="AJG247" s="7"/>
      <c r="AJH247" s="7"/>
      <c r="AJI247" s="7"/>
      <c r="AJJ247" s="7"/>
      <c r="AJK247" s="7"/>
      <c r="AJL247" s="7"/>
      <c r="AJM247" s="7"/>
      <c r="AJN247" s="7"/>
      <c r="AJO247" s="7"/>
      <c r="AJP247" s="7"/>
      <c r="AJQ247" s="7"/>
      <c r="AJR247" s="7"/>
      <c r="AJS247" s="7"/>
      <c r="AJT247" s="7"/>
      <c r="AJU247" s="7"/>
      <c r="AJV247" s="7"/>
      <c r="AJW247" s="7"/>
      <c r="AJX247" s="7"/>
      <c r="AJY247" s="7"/>
      <c r="AJZ247" s="7"/>
      <c r="AKA247" s="7"/>
      <c r="AKB247" s="7"/>
      <c r="AKC247" s="7"/>
      <c r="AKD247" s="7"/>
      <c r="AKE247" s="7"/>
      <c r="AKF247" s="7"/>
      <c r="AKG247" s="7"/>
      <c r="AKH247" s="7"/>
      <c r="AKI247" s="7"/>
      <c r="AKJ247" s="7"/>
      <c r="AKK247" s="7"/>
      <c r="AKL247" s="7"/>
      <c r="AKM247" s="7"/>
      <c r="AKN247" s="7"/>
      <c r="AKO247" s="7"/>
      <c r="AKP247" s="7"/>
      <c r="AKQ247" s="7"/>
      <c r="AKR247" s="7"/>
      <c r="AKS247" s="7"/>
      <c r="AKT247" s="7"/>
      <c r="AKU247" s="7"/>
      <c r="AKV247" s="7"/>
      <c r="AKW247" s="7"/>
      <c r="AKX247" s="7"/>
      <c r="AKY247" s="7"/>
      <c r="AKZ247" s="7"/>
      <c r="ALA247" s="7"/>
      <c r="ALB247" s="7"/>
      <c r="ALC247" s="7"/>
      <c r="ALD247" s="7"/>
      <c r="ALE247" s="7"/>
      <c r="ALF247" s="7"/>
      <c r="ALG247" s="7"/>
      <c r="ALH247" s="7"/>
      <c r="ALI247" s="7"/>
      <c r="ALJ247" s="7"/>
      <c r="ALK247" s="7"/>
      <c r="ALL247" s="7"/>
      <c r="ALM247" s="7"/>
      <c r="ALN247" s="7"/>
      <c r="ALO247" s="7"/>
      <c r="ALP247" s="7"/>
      <c r="ALQ247" s="7"/>
      <c r="ALR247" s="7"/>
      <c r="ALS247" s="7"/>
      <c r="ALT247" s="7"/>
      <c r="ALU247" s="7"/>
      <c r="ALV247" s="7"/>
      <c r="ALW247" s="7"/>
      <c r="ALX247" s="7"/>
      <c r="ALY247" s="7"/>
      <c r="ALZ247" s="7"/>
      <c r="AMA247" s="7"/>
      <c r="AMB247" s="7"/>
      <c r="AMC247" s="7"/>
      <c r="AMD247" s="7"/>
      <c r="AME247" s="7"/>
      <c r="AMF247" s="7"/>
      <c r="AMG247" s="7"/>
      <c r="AMH247" s="7"/>
      <c r="AMI247" s="7"/>
      <c r="AMJ247" s="7"/>
      <c r="AMK247" s="7"/>
      <c r="AML247" s="7"/>
      <c r="AMM247" s="7"/>
      <c r="AMN247" s="7"/>
      <c r="AMO247" s="7"/>
      <c r="AMP247" s="7"/>
      <c r="AMQ247" s="7"/>
      <c r="AMR247" s="7"/>
      <c r="AMS247" s="7"/>
      <c r="AMT247" s="7"/>
      <c r="AMU247" s="7"/>
      <c r="AMV247" s="7"/>
      <c r="AMW247" s="7"/>
      <c r="AMX247" s="7"/>
      <c r="AMY247" s="7"/>
      <c r="AMZ247" s="7"/>
      <c r="ANA247" s="7"/>
      <c r="ANB247" s="7"/>
      <c r="ANC247" s="7"/>
      <c r="AND247" s="7"/>
      <c r="ANE247" s="7"/>
      <c r="ANF247" s="7"/>
      <c r="ANG247" s="7"/>
      <c r="ANH247" s="7"/>
      <c r="ANI247" s="7"/>
      <c r="ANJ247" s="7"/>
      <c r="ANK247" s="7"/>
      <c r="ANL247" s="7"/>
      <c r="ANM247" s="7"/>
      <c r="ANN247" s="7"/>
      <c r="ANO247" s="7"/>
      <c r="ANP247" s="7"/>
      <c r="ANQ247" s="7"/>
      <c r="ANR247" s="7"/>
      <c r="ANS247" s="7"/>
      <c r="ANT247" s="7"/>
      <c r="ANU247" s="7"/>
      <c r="ANV247" s="7"/>
      <c r="ANW247" s="7"/>
      <c r="ANX247" s="7"/>
      <c r="ANY247" s="7"/>
      <c r="ANZ247" s="7"/>
      <c r="AOA247" s="7"/>
      <c r="AOB247" s="7"/>
      <c r="AOC247" s="7"/>
      <c r="AOD247" s="7"/>
      <c r="AOE247" s="7"/>
      <c r="AOF247" s="7"/>
      <c r="AOG247" s="7"/>
      <c r="AOH247" s="7"/>
      <c r="AOI247" s="7"/>
      <c r="AOJ247" s="7"/>
      <c r="AOK247" s="7"/>
      <c r="AOL247" s="7"/>
      <c r="AOM247" s="7"/>
      <c r="AON247" s="7"/>
      <c r="AOO247" s="7"/>
      <c r="AOP247" s="7"/>
      <c r="AOQ247" s="7"/>
      <c r="AOR247" s="7"/>
      <c r="AOS247" s="7"/>
      <c r="AOT247" s="7"/>
      <c r="AOU247" s="7"/>
      <c r="AOV247" s="7"/>
      <c r="AOW247" s="7"/>
      <c r="AOX247" s="7"/>
      <c r="AOY247" s="7"/>
      <c r="AOZ247" s="7"/>
      <c r="APA247" s="7"/>
      <c r="APB247" s="7"/>
      <c r="APC247" s="7"/>
      <c r="APD247" s="7"/>
      <c r="APE247" s="7"/>
      <c r="APF247" s="7"/>
      <c r="APG247" s="7"/>
      <c r="APH247" s="7"/>
      <c r="API247" s="7"/>
      <c r="APJ247" s="7"/>
      <c r="APK247" s="7"/>
      <c r="APL247" s="7"/>
      <c r="APM247" s="7"/>
      <c r="APN247" s="7"/>
      <c r="APO247" s="7"/>
      <c r="APP247" s="7"/>
      <c r="APQ247" s="7"/>
      <c r="APR247" s="7"/>
      <c r="APS247" s="7"/>
      <c r="APT247" s="7"/>
      <c r="APU247" s="7"/>
      <c r="APV247" s="7"/>
      <c r="APW247" s="7"/>
      <c r="APX247" s="7"/>
      <c r="APY247" s="7"/>
      <c r="APZ247" s="7"/>
      <c r="AQA247" s="7"/>
      <c r="AQB247" s="7"/>
      <c r="AQC247" s="7"/>
      <c r="AQD247" s="7"/>
      <c r="AQE247" s="7"/>
      <c r="AQF247" s="7"/>
      <c r="AQG247" s="7"/>
      <c r="AQH247" s="7"/>
      <c r="AQI247" s="7"/>
      <c r="AQJ247" s="7"/>
      <c r="AQK247" s="7"/>
      <c r="AQL247" s="7"/>
      <c r="AQM247" s="7"/>
      <c r="AQN247" s="7"/>
      <c r="AQO247" s="7"/>
      <c r="AQP247" s="7"/>
      <c r="AQQ247" s="7"/>
      <c r="AQR247" s="7"/>
      <c r="AQS247" s="7"/>
      <c r="AQT247" s="7"/>
      <c r="AQU247" s="7"/>
      <c r="AQV247" s="7"/>
      <c r="AQW247" s="7"/>
      <c r="AQX247" s="7"/>
      <c r="AQY247" s="7"/>
      <c r="AQZ247" s="7"/>
      <c r="ARA247" s="7"/>
      <c r="ARB247" s="7"/>
      <c r="ARC247" s="7"/>
      <c r="ARD247" s="7"/>
      <c r="ARE247" s="7"/>
      <c r="ARF247" s="7"/>
      <c r="ARG247" s="7"/>
      <c r="ARH247" s="7"/>
      <c r="ARI247" s="7"/>
      <c r="ARJ247" s="7"/>
      <c r="ARK247" s="7"/>
      <c r="ARL247" s="7"/>
      <c r="ARM247" s="7"/>
      <c r="ARN247" s="7"/>
      <c r="ARO247" s="7"/>
      <c r="ARP247" s="7"/>
      <c r="ARQ247" s="7"/>
      <c r="ARR247" s="7"/>
      <c r="ARS247" s="7"/>
      <c r="ART247" s="7"/>
      <c r="ARU247" s="7"/>
      <c r="ARV247" s="7"/>
      <c r="ARW247" s="7"/>
      <c r="ARX247" s="7"/>
      <c r="ARY247" s="7"/>
      <c r="ARZ247" s="7"/>
      <c r="ASA247" s="7"/>
      <c r="ASB247" s="7"/>
      <c r="ASC247" s="7"/>
      <c r="ASD247" s="7"/>
      <c r="ASE247" s="7"/>
      <c r="ASF247" s="7"/>
      <c r="ASG247" s="7"/>
      <c r="ASH247" s="7"/>
      <c r="ASI247" s="7"/>
      <c r="ASJ247" s="7"/>
      <c r="ASK247" s="7"/>
      <c r="ASL247" s="7"/>
      <c r="ASM247" s="7"/>
      <c r="ASN247" s="7"/>
      <c r="ASO247" s="7"/>
      <c r="ASP247" s="7"/>
      <c r="ASQ247" s="7"/>
      <c r="ASR247" s="7"/>
      <c r="ASS247" s="7"/>
      <c r="AST247" s="7"/>
      <c r="ASU247" s="7"/>
      <c r="ASV247" s="7"/>
      <c r="ASW247" s="7"/>
      <c r="ASX247" s="7"/>
      <c r="ASY247" s="7"/>
      <c r="ASZ247" s="7"/>
      <c r="ATA247" s="7"/>
      <c r="ATB247" s="7"/>
      <c r="ATC247" s="7"/>
      <c r="ATD247" s="7"/>
      <c r="ATE247" s="7"/>
      <c r="ATF247" s="7"/>
      <c r="ATG247" s="7"/>
      <c r="ATH247" s="7"/>
      <c r="ATI247" s="7"/>
      <c r="ATJ247" s="7"/>
      <c r="ATK247" s="7"/>
      <c r="ATL247" s="7"/>
      <c r="ATM247" s="7"/>
      <c r="ATN247" s="7"/>
      <c r="ATO247" s="7"/>
      <c r="ATP247" s="7"/>
      <c r="ATQ247" s="7"/>
      <c r="ATR247" s="7"/>
      <c r="ATS247" s="7"/>
      <c r="ATT247" s="7"/>
      <c r="ATU247" s="7"/>
      <c r="ATV247" s="7"/>
      <c r="ATW247" s="7"/>
      <c r="ATX247" s="7"/>
      <c r="ATY247" s="7"/>
      <c r="ATZ247" s="7"/>
      <c r="AUA247" s="7"/>
      <c r="AUB247" s="7"/>
      <c r="AUC247" s="7"/>
      <c r="AUD247" s="7"/>
      <c r="AUE247" s="7"/>
      <c r="AUF247" s="7"/>
      <c r="AUG247" s="7"/>
      <c r="AUH247" s="7"/>
      <c r="AUI247" s="7"/>
      <c r="AUJ247" s="7"/>
      <c r="AUK247" s="7"/>
      <c r="AUL247" s="7"/>
      <c r="AUM247" s="7"/>
      <c r="AUN247" s="7"/>
      <c r="AUO247" s="7"/>
      <c r="AUP247" s="7"/>
      <c r="AUQ247" s="7"/>
      <c r="AUR247" s="7"/>
      <c r="AUS247" s="7"/>
      <c r="AUT247" s="7"/>
      <c r="AUU247" s="7"/>
      <c r="AUV247" s="7"/>
      <c r="AUW247" s="7"/>
      <c r="AUX247" s="7"/>
      <c r="AUY247" s="7"/>
      <c r="AUZ247" s="7"/>
      <c r="AVA247" s="7"/>
      <c r="AVB247" s="7"/>
      <c r="AVC247" s="7"/>
      <c r="AVD247" s="7"/>
      <c r="AVE247" s="7"/>
      <c r="AVF247" s="7"/>
      <c r="AVG247" s="7"/>
      <c r="AVH247" s="7"/>
      <c r="AVI247" s="7"/>
      <c r="AVJ247" s="7"/>
      <c r="AVK247" s="7"/>
      <c r="AVL247" s="7"/>
      <c r="AVM247" s="7"/>
      <c r="AVN247" s="7"/>
      <c r="AVO247" s="7"/>
      <c r="AVP247" s="7"/>
      <c r="AVQ247" s="7"/>
      <c r="AVR247" s="7"/>
      <c r="AVS247" s="7"/>
      <c r="AVT247" s="7"/>
      <c r="AVU247" s="7"/>
      <c r="AVV247" s="7"/>
      <c r="AVW247" s="7"/>
      <c r="AVX247" s="7"/>
      <c r="AVY247" s="7"/>
      <c r="AVZ247" s="7"/>
      <c r="AWA247" s="7"/>
      <c r="AWB247" s="7"/>
      <c r="AWC247" s="7"/>
      <c r="AWD247" s="7"/>
      <c r="AWE247" s="7"/>
      <c r="AWF247" s="7"/>
      <c r="AWG247" s="7"/>
      <c r="AWH247" s="7"/>
      <c r="AWI247" s="7"/>
      <c r="AWJ247" s="7"/>
      <c r="AWK247" s="7"/>
      <c r="AWL247" s="7"/>
      <c r="AWM247" s="7"/>
      <c r="AWN247" s="7"/>
      <c r="AWO247" s="7"/>
      <c r="AWP247" s="7"/>
      <c r="AWQ247" s="7"/>
      <c r="AWR247" s="7"/>
      <c r="AWS247" s="7"/>
      <c r="AWT247" s="7"/>
      <c r="AWU247" s="7"/>
      <c r="AWV247" s="7"/>
      <c r="AWW247" s="7"/>
      <c r="AWX247" s="7"/>
      <c r="AWY247" s="7"/>
      <c r="AWZ247" s="7"/>
      <c r="AXA247" s="7"/>
      <c r="AXB247" s="7"/>
      <c r="AXC247" s="7"/>
      <c r="AXD247" s="7"/>
      <c r="AXE247" s="7"/>
      <c r="AXF247" s="7"/>
      <c r="AXG247" s="7"/>
      <c r="AXH247" s="7"/>
      <c r="AXI247" s="7"/>
      <c r="AXJ247" s="7"/>
      <c r="AXK247" s="7"/>
      <c r="AXL247" s="7"/>
      <c r="AXM247" s="7"/>
      <c r="AXN247" s="7"/>
      <c r="AXO247" s="7"/>
      <c r="AXP247" s="7"/>
      <c r="AXQ247" s="7"/>
      <c r="AXR247" s="7"/>
      <c r="AXS247" s="7"/>
      <c r="AXT247" s="7"/>
      <c r="AXU247" s="7"/>
      <c r="AXV247" s="7"/>
      <c r="AXW247" s="7"/>
      <c r="AXX247" s="7"/>
      <c r="AXY247" s="7"/>
      <c r="AXZ247" s="7"/>
      <c r="AYA247" s="7"/>
      <c r="AYB247" s="7"/>
      <c r="AYC247" s="7"/>
      <c r="AYD247" s="7"/>
      <c r="AYE247" s="7"/>
      <c r="AYF247" s="7"/>
      <c r="AYG247" s="7"/>
      <c r="AYH247" s="7"/>
      <c r="AYI247" s="7"/>
      <c r="AYJ247" s="7"/>
      <c r="AYK247" s="7"/>
      <c r="AYL247" s="7"/>
      <c r="AYM247" s="7"/>
      <c r="AYN247" s="7"/>
      <c r="AYO247" s="7"/>
      <c r="AYP247" s="7"/>
      <c r="AYQ247" s="7"/>
      <c r="AYR247" s="7"/>
      <c r="AYS247" s="7"/>
      <c r="AYT247" s="7"/>
      <c r="AYU247" s="7"/>
      <c r="AYV247" s="7"/>
      <c r="AYW247" s="7"/>
      <c r="AYX247" s="7"/>
      <c r="AYY247" s="7"/>
      <c r="AYZ247" s="7"/>
      <c r="AZA247" s="7"/>
      <c r="AZB247" s="7"/>
      <c r="AZC247" s="7"/>
      <c r="AZD247" s="7"/>
      <c r="AZE247" s="7"/>
      <c r="AZF247" s="7"/>
      <c r="AZG247" s="7"/>
      <c r="AZH247" s="7"/>
      <c r="AZI247" s="7"/>
      <c r="AZJ247" s="7"/>
      <c r="AZK247" s="7"/>
      <c r="AZL247" s="7"/>
      <c r="AZM247" s="7"/>
      <c r="AZN247" s="7"/>
      <c r="AZO247" s="7"/>
      <c r="AZP247" s="7"/>
      <c r="AZQ247" s="7"/>
      <c r="AZR247" s="7"/>
      <c r="AZS247" s="7"/>
      <c r="AZT247" s="7"/>
      <c r="AZU247" s="7"/>
      <c r="AZV247" s="7"/>
      <c r="AZW247" s="7"/>
      <c r="AZX247" s="7"/>
      <c r="AZY247" s="7"/>
      <c r="AZZ247" s="7"/>
      <c r="BAA247" s="7"/>
      <c r="BAB247" s="7"/>
      <c r="BAC247" s="7"/>
      <c r="BAD247" s="7"/>
      <c r="BAE247" s="7"/>
      <c r="BAF247" s="7"/>
      <c r="BAG247" s="7"/>
      <c r="BAH247" s="7"/>
      <c r="BAI247" s="7"/>
      <c r="BAJ247" s="7"/>
      <c r="BAK247" s="7"/>
      <c r="BAL247" s="7"/>
      <c r="BAM247" s="7"/>
      <c r="BAN247" s="7"/>
      <c r="BAO247" s="7"/>
      <c r="BAP247" s="7"/>
      <c r="BAQ247" s="7"/>
      <c r="BAR247" s="7"/>
      <c r="BAS247" s="7"/>
      <c r="BAT247" s="7"/>
      <c r="BAU247" s="7"/>
      <c r="BAV247" s="7"/>
      <c r="BAW247" s="7"/>
      <c r="BAX247" s="7"/>
      <c r="BAY247" s="7"/>
      <c r="BAZ247" s="7"/>
      <c r="BBA247" s="7"/>
      <c r="BBB247" s="7"/>
      <c r="BBC247" s="7"/>
      <c r="BBD247" s="7"/>
      <c r="BBE247" s="7"/>
      <c r="BBF247" s="7"/>
      <c r="BBG247" s="7"/>
      <c r="BBH247" s="7"/>
      <c r="BBI247" s="7"/>
      <c r="BBJ247" s="7"/>
      <c r="BBK247" s="7"/>
      <c r="BBL247" s="7"/>
      <c r="BBM247" s="7"/>
      <c r="BBN247" s="7"/>
      <c r="BBO247" s="7"/>
      <c r="BBP247" s="7"/>
      <c r="BBQ247" s="7"/>
      <c r="BBR247" s="7"/>
      <c r="BBS247" s="7"/>
      <c r="BBT247" s="7"/>
      <c r="BBU247" s="7"/>
      <c r="BBV247" s="7"/>
      <c r="BBW247" s="7"/>
      <c r="BBX247" s="7"/>
      <c r="BBY247" s="7"/>
      <c r="BBZ247" s="7"/>
      <c r="BCA247" s="7"/>
      <c r="BCB247" s="7"/>
      <c r="BCC247" s="7"/>
      <c r="BCD247" s="7"/>
      <c r="BCE247" s="7"/>
      <c r="BCF247" s="7"/>
      <c r="BCG247" s="7"/>
      <c r="BCH247" s="7"/>
      <c r="BCI247" s="7"/>
      <c r="BCJ247" s="7"/>
      <c r="BCK247" s="7"/>
      <c r="BCL247" s="7"/>
      <c r="BCM247" s="7"/>
      <c r="BCN247" s="7"/>
      <c r="BCO247" s="7"/>
      <c r="BCP247" s="7"/>
      <c r="BCQ247" s="7"/>
      <c r="BCR247" s="7"/>
      <c r="BCS247" s="7"/>
      <c r="BCT247" s="7"/>
      <c r="BCU247" s="7"/>
      <c r="BCV247" s="7"/>
      <c r="BCW247" s="7"/>
      <c r="BCX247" s="7"/>
      <c r="BCY247" s="7"/>
      <c r="BCZ247" s="7"/>
      <c r="BDA247" s="7"/>
      <c r="BDB247" s="7"/>
      <c r="BDC247" s="7"/>
      <c r="BDD247" s="7"/>
      <c r="BDE247" s="7"/>
      <c r="BDF247" s="7"/>
      <c r="BDG247" s="7"/>
      <c r="BDH247" s="7"/>
      <c r="BDI247" s="7"/>
      <c r="BDJ247" s="7"/>
      <c r="BDK247" s="7"/>
      <c r="BDL247" s="7"/>
      <c r="BDM247" s="7"/>
      <c r="BDN247" s="7"/>
      <c r="BDO247" s="7"/>
      <c r="BDP247" s="7"/>
      <c r="BDQ247" s="7"/>
      <c r="BDR247" s="7"/>
      <c r="BDS247" s="7"/>
      <c r="BDT247" s="7"/>
      <c r="BDU247" s="7"/>
      <c r="BDV247" s="7"/>
      <c r="BDW247" s="7"/>
      <c r="BDX247" s="7"/>
      <c r="BDY247" s="7"/>
      <c r="BDZ247" s="7"/>
      <c r="BEA247" s="7"/>
      <c r="BEB247" s="7"/>
      <c r="BEC247" s="7"/>
      <c r="BED247" s="7"/>
      <c r="BEE247" s="7"/>
      <c r="BEF247" s="7"/>
      <c r="BEG247" s="7"/>
      <c r="BEH247" s="7"/>
      <c r="BEI247" s="7"/>
      <c r="BEJ247" s="7"/>
      <c r="BEK247" s="7"/>
      <c r="BEL247" s="7"/>
      <c r="BEM247" s="7"/>
      <c r="BEN247" s="7"/>
      <c r="BEO247" s="7"/>
      <c r="BEP247" s="7"/>
      <c r="BEQ247" s="7"/>
      <c r="BER247" s="7"/>
      <c r="BES247" s="7"/>
      <c r="BET247" s="7"/>
      <c r="BEU247" s="7"/>
      <c r="BEV247" s="7"/>
      <c r="BEW247" s="7"/>
      <c r="BEX247" s="7"/>
      <c r="BEY247" s="7"/>
      <c r="BEZ247" s="7"/>
      <c r="BFA247" s="7"/>
      <c r="BFB247" s="7"/>
      <c r="BFC247" s="7"/>
      <c r="BFD247" s="7"/>
      <c r="BFE247" s="7"/>
      <c r="BFF247" s="7"/>
      <c r="BFG247" s="7"/>
      <c r="BFH247" s="7"/>
      <c r="BFI247" s="7"/>
      <c r="BFJ247" s="7"/>
      <c r="BFK247" s="7"/>
      <c r="BFL247" s="7"/>
      <c r="BFM247" s="7"/>
      <c r="BFN247" s="7"/>
      <c r="BFO247" s="7"/>
      <c r="BFP247" s="7"/>
      <c r="BFQ247" s="7"/>
      <c r="BFR247" s="7"/>
      <c r="BFS247" s="7"/>
      <c r="BFT247" s="7"/>
      <c r="BFU247" s="7"/>
      <c r="BFV247" s="7"/>
      <c r="BFW247" s="7"/>
      <c r="BFX247" s="7"/>
      <c r="BFY247" s="7"/>
      <c r="BFZ247" s="7"/>
      <c r="BGA247" s="7"/>
      <c r="BGB247" s="7"/>
      <c r="BGC247" s="7"/>
      <c r="BGD247" s="7"/>
      <c r="BGE247" s="7"/>
      <c r="BGF247" s="7"/>
      <c r="BGG247" s="7"/>
      <c r="BGH247" s="7"/>
      <c r="BGI247" s="7"/>
      <c r="BGJ247" s="7"/>
      <c r="BGK247" s="7"/>
      <c r="BGL247" s="7"/>
      <c r="BGM247" s="7"/>
      <c r="BGN247" s="7"/>
      <c r="BGO247" s="7"/>
      <c r="BGP247" s="7"/>
      <c r="BGQ247" s="7"/>
      <c r="BGR247" s="7"/>
      <c r="BGS247" s="7"/>
      <c r="BGT247" s="7"/>
      <c r="BGU247" s="7"/>
      <c r="BGV247" s="7"/>
      <c r="BGW247" s="7"/>
      <c r="BGX247" s="7"/>
      <c r="BGY247" s="7"/>
      <c r="BGZ247" s="7"/>
      <c r="BHA247" s="7"/>
      <c r="BHB247" s="7"/>
      <c r="BHC247" s="7"/>
      <c r="BHD247" s="7"/>
      <c r="BHE247" s="7"/>
      <c r="BHF247" s="7"/>
      <c r="BHG247" s="7"/>
      <c r="BHH247" s="7"/>
      <c r="BHI247" s="7"/>
      <c r="BHJ247" s="7"/>
      <c r="BHK247" s="7"/>
      <c r="BHL247" s="7"/>
      <c r="BHM247" s="7"/>
      <c r="BHN247" s="7"/>
      <c r="BHO247" s="7"/>
      <c r="BHP247" s="7"/>
      <c r="BHQ247" s="7"/>
      <c r="BHR247" s="7"/>
      <c r="BHS247" s="7"/>
      <c r="BHT247" s="7"/>
      <c r="BHU247" s="7"/>
      <c r="BHV247" s="7"/>
      <c r="BHW247" s="7"/>
      <c r="BHX247" s="7"/>
      <c r="BHY247" s="7"/>
      <c r="BHZ247" s="7"/>
      <c r="BIA247" s="7"/>
      <c r="BIB247" s="7"/>
      <c r="BIC247" s="7"/>
    </row>
    <row r="248" spans="1:1589" s="10" customFormat="1" ht="30" customHeight="1">
      <c r="A248" s="70" t="s">
        <v>45</v>
      </c>
      <c r="B248" s="46"/>
      <c r="C248" s="319" t="s">
        <v>145</v>
      </c>
      <c r="D248" s="320" t="s">
        <v>10</v>
      </c>
      <c r="E248" s="87">
        <v>41640</v>
      </c>
      <c r="F248" s="87">
        <v>42004</v>
      </c>
      <c r="G248" s="93" t="s">
        <v>6</v>
      </c>
      <c r="H248" s="104"/>
      <c r="I248" s="104"/>
      <c r="J248" s="104">
        <v>27000</v>
      </c>
      <c r="K248" s="113"/>
      <c r="L248" s="104"/>
      <c r="M248" s="104"/>
      <c r="N248" s="104">
        <v>27000</v>
      </c>
      <c r="O248" s="104"/>
      <c r="P248" s="104"/>
      <c r="Q248" s="104"/>
      <c r="R248" s="104">
        <v>27000</v>
      </c>
      <c r="S248" s="104"/>
      <c r="T248" s="9"/>
      <c r="U248" s="82">
        <f>J248-N248</f>
        <v>0</v>
      </c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GZ248" s="24"/>
      <c r="HA248" s="24"/>
      <c r="HB248" s="24"/>
      <c r="HC248" s="24"/>
      <c r="HD248" s="24"/>
      <c r="HE248" s="24"/>
      <c r="HF248" s="24"/>
      <c r="HG248" s="24"/>
      <c r="HH248" s="24"/>
      <c r="HI248" s="24"/>
      <c r="HJ248" s="24"/>
      <c r="HK248" s="24"/>
      <c r="HL248" s="24"/>
      <c r="HM248" s="24"/>
      <c r="HN248" s="24"/>
      <c r="HO248" s="24"/>
      <c r="HP248" s="24"/>
      <c r="HQ248" s="24"/>
      <c r="HR248" s="24"/>
      <c r="HS248" s="24"/>
      <c r="HT248" s="24"/>
      <c r="HU248" s="24"/>
      <c r="HV248" s="24"/>
      <c r="HW248" s="24"/>
      <c r="HX248" s="24"/>
      <c r="HY248" s="24"/>
      <c r="HZ248" s="24"/>
      <c r="IA248" s="24"/>
      <c r="IB248" s="24"/>
      <c r="IC248" s="24"/>
      <c r="ID248" s="24"/>
      <c r="IE248" s="24"/>
      <c r="IF248" s="24"/>
      <c r="IG248" s="24"/>
      <c r="IH248" s="24"/>
      <c r="II248" s="24"/>
      <c r="IJ248" s="24"/>
      <c r="IK248" s="24"/>
      <c r="IL248" s="24"/>
      <c r="IM248" s="24"/>
      <c r="IN248" s="24"/>
      <c r="IO248" s="24"/>
      <c r="IP248" s="24"/>
      <c r="IQ248" s="24"/>
      <c r="IR248" s="24"/>
      <c r="IS248" s="24"/>
      <c r="IT248" s="24"/>
      <c r="IU248" s="24"/>
      <c r="IV248" s="24"/>
      <c r="IW248" s="24"/>
      <c r="IX248" s="24"/>
      <c r="IY248" s="24"/>
      <c r="IZ248" s="24"/>
      <c r="JA248" s="24"/>
      <c r="JB248" s="24"/>
      <c r="JC248" s="24"/>
      <c r="JD248" s="24"/>
      <c r="JE248" s="24"/>
      <c r="JF248" s="24"/>
      <c r="JG248" s="24"/>
      <c r="JH248" s="24"/>
      <c r="JI248" s="24"/>
      <c r="JJ248" s="24"/>
      <c r="JK248" s="24"/>
      <c r="JL248" s="24"/>
      <c r="JM248" s="24"/>
      <c r="JN248" s="24"/>
      <c r="JO248" s="24"/>
      <c r="JP248" s="24"/>
      <c r="JQ248" s="24"/>
      <c r="JR248" s="24"/>
      <c r="JS248" s="24"/>
      <c r="JT248" s="24"/>
      <c r="JU248" s="24"/>
      <c r="JV248" s="24"/>
      <c r="JW248" s="24"/>
      <c r="JX248" s="24"/>
      <c r="JY248" s="24"/>
      <c r="JZ248" s="24"/>
      <c r="KA248" s="24"/>
      <c r="KB248" s="24"/>
      <c r="KC248" s="24"/>
      <c r="KD248" s="24"/>
      <c r="KE248" s="24"/>
      <c r="KF248" s="24"/>
      <c r="KG248" s="24"/>
      <c r="KH248" s="24"/>
      <c r="KI248" s="24"/>
      <c r="KJ248" s="24"/>
      <c r="KK248" s="24"/>
      <c r="KL248" s="24"/>
      <c r="KM248" s="24"/>
      <c r="KN248" s="24"/>
      <c r="KO248" s="24"/>
      <c r="KP248" s="24"/>
      <c r="KQ248" s="24"/>
      <c r="KR248" s="24"/>
      <c r="KS248" s="24"/>
      <c r="KT248" s="24"/>
      <c r="KU248" s="24"/>
      <c r="KV248" s="24"/>
      <c r="KW248" s="24"/>
      <c r="KX248" s="24"/>
      <c r="KY248" s="24"/>
      <c r="KZ248" s="24"/>
      <c r="LA248" s="24"/>
      <c r="LB248" s="24"/>
      <c r="LC248" s="24"/>
      <c r="LD248" s="24"/>
      <c r="LE248" s="24"/>
      <c r="LF248" s="24"/>
      <c r="LG248" s="24"/>
      <c r="LH248" s="24"/>
      <c r="LI248" s="24"/>
      <c r="LJ248" s="24"/>
      <c r="LK248" s="24"/>
      <c r="LL248" s="24"/>
      <c r="LM248" s="24"/>
      <c r="LN248" s="24"/>
      <c r="LO248" s="24"/>
      <c r="LP248" s="24"/>
      <c r="LQ248" s="24"/>
      <c r="LR248" s="24"/>
      <c r="LS248" s="24"/>
      <c r="LT248" s="24"/>
      <c r="LU248" s="24"/>
      <c r="LV248" s="24"/>
      <c r="LW248" s="24"/>
      <c r="LX248" s="24"/>
      <c r="LY248" s="24"/>
      <c r="LZ248" s="24"/>
      <c r="MA248" s="24"/>
      <c r="MB248" s="24"/>
      <c r="MC248" s="24"/>
      <c r="MD248" s="24"/>
      <c r="ME248" s="24"/>
      <c r="MF248" s="24"/>
      <c r="MG248" s="24"/>
      <c r="MH248" s="24"/>
      <c r="MI248" s="24"/>
      <c r="MJ248" s="24"/>
      <c r="MK248" s="24"/>
      <c r="ML248" s="24"/>
      <c r="MM248" s="24"/>
      <c r="MN248" s="24"/>
      <c r="MO248" s="24"/>
      <c r="MP248" s="24"/>
      <c r="MQ248" s="24"/>
      <c r="MR248" s="24"/>
      <c r="MS248" s="24"/>
      <c r="MT248" s="24"/>
      <c r="MU248" s="24"/>
      <c r="MV248" s="24"/>
      <c r="MW248" s="24"/>
      <c r="MX248" s="24"/>
      <c r="MY248" s="24"/>
      <c r="MZ248" s="24"/>
      <c r="NA248" s="24"/>
      <c r="NB248" s="24"/>
      <c r="NC248" s="24"/>
      <c r="ND248" s="24"/>
      <c r="NE248" s="24"/>
      <c r="NF248" s="24"/>
      <c r="NG248" s="24"/>
      <c r="NH248" s="24"/>
      <c r="NI248" s="24"/>
      <c r="NJ248" s="24"/>
      <c r="NK248" s="24"/>
      <c r="NL248" s="24"/>
      <c r="NM248" s="24"/>
      <c r="NN248" s="24"/>
      <c r="NO248" s="24"/>
      <c r="NP248" s="24"/>
      <c r="NQ248" s="24"/>
      <c r="NR248" s="24"/>
      <c r="NS248" s="24"/>
      <c r="NT248" s="24"/>
      <c r="NU248" s="24"/>
      <c r="NV248" s="24"/>
      <c r="NW248" s="24"/>
      <c r="NX248" s="24"/>
      <c r="NY248" s="24"/>
      <c r="NZ248" s="24"/>
      <c r="OA248" s="24"/>
      <c r="OB248" s="24"/>
      <c r="OC248" s="24"/>
      <c r="OD248" s="24"/>
      <c r="OE248" s="24"/>
      <c r="OF248" s="24"/>
      <c r="OG248" s="24"/>
      <c r="OH248" s="24"/>
      <c r="OI248" s="24"/>
      <c r="OJ248" s="24"/>
      <c r="OK248" s="24"/>
      <c r="OL248" s="24"/>
      <c r="OM248" s="24"/>
      <c r="ON248" s="24"/>
      <c r="OO248" s="24"/>
      <c r="OP248" s="24"/>
      <c r="OQ248" s="24"/>
      <c r="OR248" s="24"/>
      <c r="OS248" s="24"/>
      <c r="OT248" s="24"/>
      <c r="OU248" s="24"/>
      <c r="OV248" s="24"/>
      <c r="OW248" s="24"/>
      <c r="OX248" s="24"/>
      <c r="OY248" s="24"/>
      <c r="OZ248" s="24"/>
      <c r="PA248" s="24"/>
      <c r="PB248" s="24"/>
      <c r="PC248" s="24"/>
      <c r="PD248" s="24"/>
      <c r="PE248" s="24"/>
      <c r="PF248" s="24"/>
      <c r="PG248" s="24"/>
      <c r="PH248" s="24"/>
      <c r="PI248" s="24"/>
      <c r="PJ248" s="24"/>
      <c r="PK248" s="24"/>
      <c r="PL248" s="24"/>
      <c r="PM248" s="24"/>
      <c r="PN248" s="24"/>
      <c r="PO248" s="24"/>
      <c r="PP248" s="24"/>
      <c r="PQ248" s="24"/>
      <c r="PR248" s="24"/>
      <c r="PS248" s="24"/>
      <c r="PT248" s="24"/>
      <c r="PU248" s="24"/>
      <c r="PV248" s="24"/>
      <c r="PW248" s="24"/>
      <c r="PX248" s="24"/>
      <c r="PY248" s="24"/>
      <c r="PZ248" s="24"/>
      <c r="QA248" s="24"/>
      <c r="QB248" s="24"/>
      <c r="QC248" s="24"/>
      <c r="QD248" s="24"/>
      <c r="QE248" s="24"/>
      <c r="QF248" s="24"/>
      <c r="QG248" s="24"/>
      <c r="QH248" s="24"/>
      <c r="QI248" s="24"/>
      <c r="QJ248" s="24"/>
      <c r="QK248" s="24"/>
      <c r="QL248" s="24"/>
      <c r="QM248" s="24"/>
      <c r="QN248" s="24"/>
      <c r="QO248" s="24"/>
      <c r="QP248" s="24"/>
      <c r="QQ248" s="24"/>
      <c r="QR248" s="24"/>
      <c r="QS248" s="24"/>
      <c r="QT248" s="24"/>
      <c r="QU248" s="24"/>
      <c r="QV248" s="24"/>
      <c r="QW248" s="24"/>
      <c r="QX248" s="24"/>
      <c r="QY248" s="24"/>
      <c r="QZ248" s="24"/>
      <c r="RA248" s="24"/>
      <c r="RB248" s="24"/>
      <c r="RC248" s="24"/>
      <c r="RD248" s="24"/>
      <c r="RE248" s="24"/>
      <c r="RF248" s="24"/>
      <c r="RG248" s="24"/>
      <c r="RH248" s="24"/>
      <c r="RI248" s="24"/>
      <c r="RJ248" s="24"/>
      <c r="RK248" s="24"/>
      <c r="RL248" s="24"/>
      <c r="RM248" s="24"/>
      <c r="RN248" s="24"/>
      <c r="RO248" s="24"/>
      <c r="RP248" s="24"/>
      <c r="RQ248" s="24"/>
      <c r="RR248" s="24"/>
      <c r="RS248" s="24"/>
      <c r="RT248" s="24"/>
      <c r="RU248" s="24"/>
      <c r="RV248" s="24"/>
      <c r="RW248" s="24"/>
      <c r="RX248" s="24"/>
      <c r="RY248" s="24"/>
      <c r="RZ248" s="24"/>
      <c r="SA248" s="24"/>
      <c r="SB248" s="24"/>
      <c r="SC248" s="24"/>
      <c r="SD248" s="24"/>
      <c r="SE248" s="24"/>
      <c r="SF248" s="24"/>
      <c r="SG248" s="24"/>
      <c r="SH248" s="24"/>
      <c r="SI248" s="24"/>
      <c r="SJ248" s="24"/>
      <c r="SK248" s="24"/>
      <c r="SL248" s="24"/>
      <c r="SM248" s="24"/>
      <c r="SN248" s="24"/>
      <c r="SO248" s="24"/>
      <c r="SP248" s="24"/>
      <c r="SQ248" s="24"/>
      <c r="SR248" s="24"/>
      <c r="SS248" s="24"/>
      <c r="ST248" s="24"/>
      <c r="SU248" s="24"/>
      <c r="SV248" s="24"/>
      <c r="SW248" s="24"/>
      <c r="SX248" s="24"/>
      <c r="SY248" s="24"/>
      <c r="SZ248" s="24"/>
      <c r="TA248" s="24"/>
      <c r="TB248" s="24"/>
      <c r="TC248" s="24"/>
      <c r="TD248" s="24"/>
      <c r="TE248" s="24"/>
      <c r="TF248" s="24"/>
      <c r="TG248" s="24"/>
      <c r="TH248" s="24"/>
      <c r="TI248" s="24"/>
      <c r="TJ248" s="24"/>
      <c r="TK248" s="24"/>
      <c r="TL248" s="24"/>
      <c r="TM248" s="24"/>
      <c r="TN248" s="24"/>
      <c r="TO248" s="24"/>
      <c r="TP248" s="24"/>
      <c r="TQ248" s="24"/>
      <c r="TR248" s="24"/>
      <c r="TS248" s="24"/>
      <c r="TT248" s="24"/>
      <c r="TU248" s="24"/>
      <c r="TV248" s="24"/>
      <c r="TW248" s="24"/>
      <c r="TX248" s="24"/>
      <c r="TY248" s="24"/>
      <c r="TZ248" s="24"/>
      <c r="UA248" s="24"/>
      <c r="UB248" s="24"/>
      <c r="UC248" s="24"/>
      <c r="UD248" s="24"/>
      <c r="UE248" s="24"/>
      <c r="UF248" s="24"/>
      <c r="UG248" s="24"/>
      <c r="UH248" s="24"/>
      <c r="UI248" s="24"/>
      <c r="UJ248" s="24"/>
      <c r="UK248" s="24"/>
      <c r="UL248" s="24"/>
      <c r="UM248" s="24"/>
      <c r="UN248" s="24"/>
      <c r="UO248" s="24"/>
      <c r="UP248" s="24"/>
      <c r="UQ248" s="24"/>
      <c r="UR248" s="24"/>
      <c r="US248" s="24"/>
      <c r="UT248" s="24"/>
      <c r="UU248" s="24"/>
      <c r="UV248" s="24"/>
      <c r="UW248" s="24"/>
      <c r="UX248" s="24"/>
      <c r="UY248" s="24"/>
      <c r="UZ248" s="24"/>
      <c r="VA248" s="24"/>
      <c r="VB248" s="24"/>
      <c r="VC248" s="24"/>
      <c r="VD248" s="24"/>
      <c r="VE248" s="24"/>
      <c r="VF248" s="24"/>
      <c r="VG248" s="24"/>
      <c r="VH248" s="24"/>
      <c r="VI248" s="24"/>
      <c r="VJ248" s="24"/>
      <c r="VK248" s="24"/>
      <c r="VL248" s="24"/>
      <c r="VM248" s="24"/>
      <c r="VN248" s="24"/>
      <c r="VO248" s="24"/>
      <c r="VP248" s="24"/>
      <c r="VQ248" s="24"/>
      <c r="VR248" s="24"/>
      <c r="VS248" s="24"/>
      <c r="VT248" s="24"/>
      <c r="VU248" s="24"/>
      <c r="VV248" s="24"/>
      <c r="VW248" s="24"/>
      <c r="VX248" s="24"/>
      <c r="VY248" s="24"/>
      <c r="VZ248" s="24"/>
      <c r="WA248" s="24"/>
      <c r="WB248" s="24"/>
      <c r="WC248" s="24"/>
      <c r="WD248" s="24"/>
      <c r="WE248" s="24"/>
      <c r="WF248" s="24"/>
      <c r="WG248" s="24"/>
      <c r="WH248" s="24"/>
      <c r="WI248" s="24"/>
      <c r="WJ248" s="24"/>
      <c r="WK248" s="24"/>
      <c r="WL248" s="24"/>
      <c r="WM248" s="24"/>
      <c r="WN248" s="24"/>
      <c r="WO248" s="24"/>
      <c r="WP248" s="24"/>
      <c r="WQ248" s="24"/>
      <c r="WR248" s="24"/>
      <c r="WS248" s="24"/>
      <c r="WT248" s="24"/>
      <c r="WU248" s="24"/>
      <c r="WV248" s="24"/>
      <c r="WW248" s="24"/>
      <c r="WX248" s="24"/>
      <c r="WY248" s="24"/>
      <c r="WZ248" s="24"/>
      <c r="XA248" s="24"/>
      <c r="XB248" s="24"/>
      <c r="XC248" s="24"/>
      <c r="XD248" s="24"/>
      <c r="XE248" s="24"/>
      <c r="XF248" s="24"/>
      <c r="XG248" s="24"/>
      <c r="XH248" s="24"/>
      <c r="XI248" s="24"/>
      <c r="XJ248" s="24"/>
      <c r="XK248" s="24"/>
      <c r="XL248" s="24"/>
      <c r="XM248" s="24"/>
      <c r="XN248" s="24"/>
      <c r="XO248" s="24"/>
      <c r="XP248" s="24"/>
      <c r="XQ248" s="24"/>
      <c r="XR248" s="24"/>
      <c r="XS248" s="24"/>
      <c r="XT248" s="24"/>
      <c r="XU248" s="24"/>
      <c r="XV248" s="24"/>
      <c r="XW248" s="24"/>
      <c r="XX248" s="24"/>
      <c r="XY248" s="24"/>
      <c r="XZ248" s="24"/>
      <c r="YA248" s="24"/>
      <c r="YB248" s="24"/>
      <c r="YC248" s="24"/>
      <c r="YD248" s="24"/>
      <c r="YE248" s="24"/>
      <c r="YF248" s="24"/>
      <c r="YG248" s="24"/>
      <c r="YH248" s="24"/>
      <c r="YI248" s="24"/>
      <c r="YJ248" s="24"/>
      <c r="YK248" s="24"/>
      <c r="YL248" s="24"/>
      <c r="YM248" s="24"/>
      <c r="YN248" s="24"/>
      <c r="YO248" s="24"/>
      <c r="YP248" s="24"/>
      <c r="YQ248" s="24"/>
      <c r="YR248" s="24"/>
      <c r="YS248" s="24"/>
      <c r="YT248" s="24"/>
      <c r="YU248" s="24"/>
      <c r="YV248" s="24"/>
      <c r="YW248" s="24"/>
      <c r="YX248" s="24"/>
      <c r="YY248" s="24"/>
      <c r="YZ248" s="24"/>
      <c r="ZA248" s="24"/>
      <c r="ZB248" s="24"/>
      <c r="ZC248" s="24"/>
      <c r="ZD248" s="24"/>
      <c r="ZE248" s="24"/>
      <c r="ZF248" s="24"/>
      <c r="ZG248" s="24"/>
      <c r="ZH248" s="24"/>
      <c r="ZI248" s="24"/>
      <c r="ZJ248" s="24"/>
      <c r="ZK248" s="24"/>
      <c r="ZL248" s="24"/>
      <c r="ZM248" s="24"/>
      <c r="ZN248" s="24"/>
      <c r="ZO248" s="24"/>
      <c r="ZP248" s="24"/>
      <c r="ZQ248" s="24"/>
      <c r="ZR248" s="24"/>
      <c r="ZS248" s="24"/>
      <c r="ZT248" s="24"/>
      <c r="ZU248" s="24"/>
      <c r="ZV248" s="24"/>
      <c r="ZW248" s="24"/>
      <c r="ZX248" s="24"/>
      <c r="ZY248" s="24"/>
      <c r="ZZ248" s="24"/>
      <c r="AAA248" s="24"/>
      <c r="AAB248" s="24"/>
      <c r="AAC248" s="24"/>
      <c r="AAD248" s="24"/>
      <c r="AAE248" s="24"/>
      <c r="AAF248" s="24"/>
      <c r="AAG248" s="24"/>
      <c r="AAH248" s="24"/>
      <c r="AAI248" s="24"/>
      <c r="AAJ248" s="24"/>
      <c r="AAK248" s="24"/>
      <c r="AAL248" s="24"/>
      <c r="AAM248" s="24"/>
      <c r="AAN248" s="24"/>
      <c r="AAO248" s="24"/>
      <c r="AAP248" s="24"/>
      <c r="AAQ248" s="24"/>
      <c r="AAR248" s="24"/>
      <c r="AAS248" s="24"/>
      <c r="AAT248" s="24"/>
      <c r="AAU248" s="24"/>
      <c r="AAV248" s="24"/>
      <c r="AAW248" s="24"/>
      <c r="AAX248" s="24"/>
      <c r="AAY248" s="24"/>
      <c r="AAZ248" s="24"/>
      <c r="ABA248" s="24"/>
      <c r="ABB248" s="24"/>
      <c r="ABC248" s="24"/>
      <c r="ABD248" s="24"/>
      <c r="ABE248" s="24"/>
      <c r="ABF248" s="24"/>
      <c r="ABG248" s="24"/>
      <c r="ABH248" s="24"/>
      <c r="ABI248" s="24"/>
      <c r="ABJ248" s="24"/>
      <c r="ABK248" s="24"/>
      <c r="ABL248" s="24"/>
      <c r="ABM248" s="24"/>
      <c r="ABN248" s="24"/>
      <c r="ABO248" s="24"/>
      <c r="ABP248" s="24"/>
      <c r="ABQ248" s="24"/>
      <c r="ABR248" s="24"/>
      <c r="ABS248" s="24"/>
      <c r="ABT248" s="24"/>
      <c r="ABU248" s="24"/>
      <c r="ABV248" s="24"/>
      <c r="ABW248" s="24"/>
      <c r="ABX248" s="24"/>
      <c r="ABY248" s="24"/>
      <c r="ABZ248" s="24"/>
      <c r="ACA248" s="24"/>
      <c r="ACB248" s="24"/>
      <c r="ACC248" s="24"/>
      <c r="ACD248" s="24"/>
      <c r="ACE248" s="24"/>
      <c r="ACF248" s="24"/>
      <c r="ACG248" s="24"/>
      <c r="ACH248" s="24"/>
      <c r="ACI248" s="24"/>
      <c r="ACJ248" s="24"/>
      <c r="ACK248" s="24"/>
      <c r="ACL248" s="24"/>
      <c r="ACM248" s="24"/>
      <c r="ACN248" s="24"/>
      <c r="ACO248" s="24"/>
      <c r="ACP248" s="24"/>
      <c r="ACQ248" s="24"/>
      <c r="ACR248" s="24"/>
      <c r="ACS248" s="24"/>
      <c r="ACT248" s="24"/>
      <c r="ACU248" s="24"/>
      <c r="ACV248" s="24"/>
      <c r="ACW248" s="24"/>
      <c r="ACX248" s="24"/>
      <c r="ACY248" s="24"/>
      <c r="ACZ248" s="24"/>
      <c r="ADA248" s="24"/>
      <c r="ADB248" s="24"/>
      <c r="ADC248" s="24"/>
      <c r="ADD248" s="24"/>
      <c r="ADE248" s="24"/>
      <c r="ADF248" s="24"/>
      <c r="ADG248" s="24"/>
      <c r="ADH248" s="24"/>
      <c r="ADI248" s="24"/>
      <c r="ADJ248" s="24"/>
      <c r="ADK248" s="24"/>
      <c r="ADL248" s="24"/>
      <c r="ADM248" s="24"/>
      <c r="ADN248" s="24"/>
      <c r="ADO248" s="24"/>
      <c r="ADP248" s="24"/>
      <c r="ADQ248" s="24"/>
      <c r="ADR248" s="24"/>
      <c r="ADS248" s="24"/>
      <c r="ADT248" s="24"/>
      <c r="ADU248" s="24"/>
      <c r="ADV248" s="24"/>
      <c r="ADW248" s="24"/>
      <c r="ADX248" s="24"/>
      <c r="ADY248" s="24"/>
      <c r="ADZ248" s="24"/>
      <c r="AEA248" s="24"/>
      <c r="AEB248" s="24"/>
      <c r="AEC248" s="24"/>
      <c r="AED248" s="24"/>
      <c r="AEE248" s="24"/>
      <c r="AEF248" s="24"/>
      <c r="AEG248" s="24"/>
      <c r="AEH248" s="24"/>
      <c r="AEI248" s="24"/>
      <c r="AEJ248" s="24"/>
      <c r="AEK248" s="24"/>
      <c r="AEL248" s="24"/>
      <c r="AEM248" s="24"/>
      <c r="AEN248" s="24"/>
      <c r="AEO248" s="24"/>
      <c r="AEP248" s="24"/>
      <c r="AEQ248" s="24"/>
      <c r="AER248" s="24"/>
      <c r="AES248" s="24"/>
      <c r="AET248" s="24"/>
      <c r="AEU248" s="24"/>
      <c r="AEV248" s="24"/>
      <c r="AEW248" s="24"/>
      <c r="AEX248" s="24"/>
      <c r="AEY248" s="24"/>
      <c r="AEZ248" s="24"/>
      <c r="AFA248" s="24"/>
      <c r="AFB248" s="24"/>
      <c r="AFC248" s="24"/>
      <c r="AFD248" s="24"/>
      <c r="AFE248" s="24"/>
      <c r="AFF248" s="24"/>
      <c r="AFG248" s="24"/>
      <c r="AFH248" s="24"/>
      <c r="AFI248" s="24"/>
      <c r="AFJ248" s="24"/>
      <c r="AFK248" s="24"/>
      <c r="AFL248" s="24"/>
      <c r="AFM248" s="24"/>
      <c r="AFN248" s="24"/>
      <c r="AFO248" s="24"/>
      <c r="AFP248" s="24"/>
      <c r="AFQ248" s="24"/>
      <c r="AFR248" s="24"/>
      <c r="AFS248" s="24"/>
      <c r="AFT248" s="24"/>
      <c r="AFU248" s="24"/>
      <c r="AFV248" s="24"/>
      <c r="AFW248" s="24"/>
      <c r="AFX248" s="24"/>
      <c r="AFY248" s="24"/>
      <c r="AFZ248" s="24"/>
      <c r="AGA248" s="24"/>
      <c r="AGB248" s="24"/>
      <c r="AGC248" s="24"/>
      <c r="AGD248" s="24"/>
      <c r="AGE248" s="24"/>
      <c r="AGF248" s="24"/>
      <c r="AGG248" s="24"/>
      <c r="AGH248" s="24"/>
      <c r="AGI248" s="24"/>
      <c r="AGJ248" s="24"/>
      <c r="AGK248" s="24"/>
      <c r="AGL248" s="24"/>
      <c r="AGM248" s="24"/>
      <c r="AGN248" s="24"/>
      <c r="AGO248" s="24"/>
      <c r="AGP248" s="24"/>
      <c r="AGQ248" s="24"/>
      <c r="AGR248" s="24"/>
      <c r="AGS248" s="24"/>
      <c r="AGT248" s="24"/>
      <c r="AGU248" s="24"/>
      <c r="AGV248" s="24"/>
      <c r="AGW248" s="24"/>
      <c r="AGX248" s="24"/>
      <c r="AGY248" s="24"/>
      <c r="AGZ248" s="24"/>
      <c r="AHA248" s="24"/>
      <c r="AHB248" s="24"/>
      <c r="AHC248" s="24"/>
      <c r="AHD248" s="24"/>
      <c r="AHE248" s="24"/>
      <c r="AHF248" s="24"/>
      <c r="AHG248" s="24"/>
      <c r="AHH248" s="24"/>
      <c r="AHI248" s="24"/>
      <c r="AHJ248" s="24"/>
      <c r="AHK248" s="24"/>
      <c r="AHL248" s="24"/>
      <c r="AHM248" s="24"/>
      <c r="AHN248" s="24"/>
      <c r="AHO248" s="24"/>
      <c r="AHP248" s="24"/>
      <c r="AHQ248" s="24"/>
      <c r="AHR248" s="24"/>
      <c r="AHS248" s="24"/>
      <c r="AHT248" s="24"/>
      <c r="AHU248" s="24"/>
      <c r="AHV248" s="24"/>
      <c r="AHW248" s="24"/>
      <c r="AHX248" s="24"/>
      <c r="AHY248" s="24"/>
      <c r="AHZ248" s="24"/>
      <c r="AIA248" s="24"/>
      <c r="AIB248" s="24"/>
      <c r="AIC248" s="24"/>
      <c r="AID248" s="24"/>
      <c r="AIE248" s="24"/>
      <c r="AIF248" s="24"/>
      <c r="AIG248" s="24"/>
      <c r="AIH248" s="24"/>
      <c r="AII248" s="24"/>
      <c r="AIJ248" s="24"/>
      <c r="AIK248" s="24"/>
      <c r="AIL248" s="24"/>
      <c r="AIM248" s="24"/>
      <c r="AIN248" s="24"/>
      <c r="AIO248" s="24"/>
      <c r="AIP248" s="24"/>
      <c r="AIQ248" s="24"/>
      <c r="AIR248" s="24"/>
      <c r="AIS248" s="24"/>
      <c r="AIT248" s="24"/>
      <c r="AIU248" s="24"/>
      <c r="AIV248" s="24"/>
      <c r="AIW248" s="24"/>
      <c r="AIX248" s="24"/>
      <c r="AIY248" s="24"/>
      <c r="AIZ248" s="24"/>
      <c r="AJA248" s="24"/>
      <c r="AJB248" s="24"/>
      <c r="AJC248" s="24"/>
      <c r="AJD248" s="24"/>
      <c r="AJE248" s="24"/>
      <c r="AJF248" s="24"/>
      <c r="AJG248" s="24"/>
      <c r="AJH248" s="24"/>
      <c r="AJI248" s="24"/>
      <c r="AJJ248" s="24"/>
      <c r="AJK248" s="24"/>
      <c r="AJL248" s="24"/>
      <c r="AJM248" s="24"/>
      <c r="AJN248" s="24"/>
      <c r="AJO248" s="24"/>
      <c r="AJP248" s="24"/>
      <c r="AJQ248" s="24"/>
      <c r="AJR248" s="24"/>
      <c r="AJS248" s="24"/>
      <c r="AJT248" s="24"/>
      <c r="AJU248" s="24"/>
      <c r="AJV248" s="24"/>
      <c r="AJW248" s="24"/>
      <c r="AJX248" s="24"/>
      <c r="AJY248" s="24"/>
      <c r="AJZ248" s="24"/>
      <c r="AKA248" s="24"/>
      <c r="AKB248" s="24"/>
      <c r="AKC248" s="24"/>
      <c r="AKD248" s="24"/>
      <c r="AKE248" s="24"/>
      <c r="AKF248" s="24"/>
      <c r="AKG248" s="24"/>
      <c r="AKH248" s="24"/>
      <c r="AKI248" s="24"/>
      <c r="AKJ248" s="24"/>
      <c r="AKK248" s="24"/>
      <c r="AKL248" s="24"/>
      <c r="AKM248" s="24"/>
      <c r="AKN248" s="24"/>
      <c r="AKO248" s="24"/>
      <c r="AKP248" s="24"/>
      <c r="AKQ248" s="24"/>
      <c r="AKR248" s="24"/>
      <c r="AKS248" s="24"/>
      <c r="AKT248" s="24"/>
      <c r="AKU248" s="24"/>
      <c r="AKV248" s="24"/>
      <c r="AKW248" s="24"/>
      <c r="AKX248" s="24"/>
      <c r="AKY248" s="24"/>
      <c r="AKZ248" s="24"/>
      <c r="ALA248" s="24"/>
      <c r="ALB248" s="24"/>
      <c r="ALC248" s="24"/>
      <c r="ALD248" s="24"/>
      <c r="ALE248" s="24"/>
      <c r="ALF248" s="24"/>
      <c r="ALG248" s="24"/>
      <c r="ALH248" s="24"/>
      <c r="ALI248" s="24"/>
      <c r="ALJ248" s="24"/>
      <c r="ALK248" s="24"/>
      <c r="ALL248" s="24"/>
      <c r="ALM248" s="24"/>
      <c r="ALN248" s="24"/>
      <c r="ALO248" s="24"/>
      <c r="ALP248" s="24"/>
      <c r="ALQ248" s="24"/>
      <c r="ALR248" s="24"/>
      <c r="ALS248" s="24"/>
      <c r="ALT248" s="24"/>
      <c r="ALU248" s="24"/>
      <c r="ALV248" s="24"/>
      <c r="ALW248" s="24"/>
      <c r="ALX248" s="24"/>
      <c r="ALY248" s="24"/>
      <c r="ALZ248" s="24"/>
      <c r="AMA248" s="24"/>
      <c r="AMB248" s="24"/>
      <c r="AMC248" s="24"/>
      <c r="AMD248" s="24"/>
      <c r="AME248" s="24"/>
      <c r="AMF248" s="24"/>
      <c r="AMG248" s="24"/>
      <c r="AMH248" s="24"/>
      <c r="AMI248" s="24"/>
      <c r="AMJ248" s="24"/>
      <c r="AMK248" s="24"/>
      <c r="AML248" s="24"/>
      <c r="AMM248" s="24"/>
      <c r="AMN248" s="24"/>
      <c r="AMO248" s="24"/>
      <c r="AMP248" s="24"/>
      <c r="AMQ248" s="24"/>
      <c r="AMR248" s="24"/>
      <c r="AMS248" s="24"/>
      <c r="AMT248" s="24"/>
      <c r="AMU248" s="24"/>
      <c r="AMV248" s="24"/>
      <c r="AMW248" s="24"/>
      <c r="AMX248" s="24"/>
      <c r="AMY248" s="24"/>
      <c r="AMZ248" s="24"/>
      <c r="ANA248" s="24"/>
      <c r="ANB248" s="24"/>
      <c r="ANC248" s="24"/>
      <c r="AND248" s="24"/>
      <c r="ANE248" s="24"/>
      <c r="ANF248" s="24"/>
      <c r="ANG248" s="24"/>
      <c r="ANH248" s="24"/>
      <c r="ANI248" s="24"/>
      <c r="ANJ248" s="24"/>
      <c r="ANK248" s="24"/>
      <c r="ANL248" s="24"/>
      <c r="ANM248" s="24"/>
      <c r="ANN248" s="24"/>
      <c r="ANO248" s="24"/>
      <c r="ANP248" s="24"/>
      <c r="ANQ248" s="24"/>
      <c r="ANR248" s="24"/>
      <c r="ANS248" s="24"/>
      <c r="ANT248" s="24"/>
      <c r="ANU248" s="24"/>
      <c r="ANV248" s="24"/>
      <c r="ANW248" s="24"/>
      <c r="ANX248" s="24"/>
      <c r="ANY248" s="24"/>
      <c r="ANZ248" s="24"/>
      <c r="AOA248" s="24"/>
      <c r="AOB248" s="24"/>
      <c r="AOC248" s="24"/>
      <c r="AOD248" s="24"/>
      <c r="AOE248" s="24"/>
      <c r="AOF248" s="24"/>
      <c r="AOG248" s="24"/>
      <c r="AOH248" s="24"/>
      <c r="AOI248" s="24"/>
      <c r="AOJ248" s="24"/>
      <c r="AOK248" s="24"/>
      <c r="AOL248" s="24"/>
      <c r="AOM248" s="24"/>
      <c r="AON248" s="24"/>
      <c r="AOO248" s="24"/>
      <c r="AOP248" s="24"/>
      <c r="AOQ248" s="24"/>
      <c r="AOR248" s="24"/>
      <c r="AOS248" s="24"/>
      <c r="AOT248" s="24"/>
      <c r="AOU248" s="24"/>
      <c r="AOV248" s="24"/>
      <c r="AOW248" s="24"/>
      <c r="AOX248" s="24"/>
      <c r="AOY248" s="24"/>
      <c r="AOZ248" s="24"/>
      <c r="APA248" s="24"/>
      <c r="APB248" s="24"/>
      <c r="APC248" s="24"/>
      <c r="APD248" s="24"/>
      <c r="APE248" s="24"/>
      <c r="APF248" s="24"/>
      <c r="APG248" s="24"/>
      <c r="APH248" s="24"/>
      <c r="API248" s="24"/>
      <c r="APJ248" s="24"/>
      <c r="APK248" s="24"/>
      <c r="APL248" s="24"/>
      <c r="APM248" s="24"/>
      <c r="APN248" s="24"/>
      <c r="APO248" s="24"/>
      <c r="APP248" s="24"/>
      <c r="APQ248" s="24"/>
      <c r="APR248" s="24"/>
      <c r="APS248" s="24"/>
      <c r="APT248" s="24"/>
      <c r="APU248" s="24"/>
      <c r="APV248" s="24"/>
      <c r="APW248" s="24"/>
      <c r="APX248" s="24"/>
      <c r="APY248" s="24"/>
      <c r="APZ248" s="24"/>
      <c r="AQA248" s="24"/>
      <c r="AQB248" s="24"/>
      <c r="AQC248" s="24"/>
      <c r="AQD248" s="24"/>
      <c r="AQE248" s="24"/>
      <c r="AQF248" s="24"/>
      <c r="AQG248" s="24"/>
      <c r="AQH248" s="24"/>
      <c r="AQI248" s="24"/>
      <c r="AQJ248" s="24"/>
      <c r="AQK248" s="24"/>
      <c r="AQL248" s="24"/>
      <c r="AQM248" s="24"/>
      <c r="AQN248" s="24"/>
      <c r="AQO248" s="24"/>
      <c r="AQP248" s="24"/>
      <c r="AQQ248" s="24"/>
      <c r="AQR248" s="24"/>
      <c r="AQS248" s="24"/>
      <c r="AQT248" s="24"/>
      <c r="AQU248" s="24"/>
      <c r="AQV248" s="24"/>
      <c r="AQW248" s="24"/>
      <c r="AQX248" s="24"/>
      <c r="AQY248" s="24"/>
      <c r="AQZ248" s="24"/>
      <c r="ARA248" s="24"/>
      <c r="ARB248" s="24"/>
      <c r="ARC248" s="24"/>
      <c r="ARD248" s="24"/>
      <c r="ARE248" s="24"/>
      <c r="ARF248" s="24"/>
      <c r="ARG248" s="24"/>
      <c r="ARH248" s="24"/>
      <c r="ARI248" s="24"/>
      <c r="ARJ248" s="24"/>
      <c r="ARK248" s="24"/>
      <c r="ARL248" s="24"/>
      <c r="ARM248" s="24"/>
      <c r="ARN248" s="24"/>
      <c r="ARO248" s="24"/>
      <c r="ARP248" s="24"/>
      <c r="ARQ248" s="24"/>
      <c r="ARR248" s="24"/>
      <c r="ARS248" s="24"/>
      <c r="ART248" s="24"/>
      <c r="ARU248" s="24"/>
      <c r="ARV248" s="24"/>
      <c r="ARW248" s="24"/>
      <c r="ARX248" s="24"/>
      <c r="ARY248" s="24"/>
      <c r="ARZ248" s="24"/>
      <c r="ASA248" s="24"/>
      <c r="ASB248" s="24"/>
      <c r="ASC248" s="24"/>
      <c r="ASD248" s="24"/>
      <c r="ASE248" s="24"/>
      <c r="ASF248" s="24"/>
      <c r="ASG248" s="24"/>
      <c r="ASH248" s="24"/>
      <c r="ASI248" s="24"/>
      <c r="ASJ248" s="24"/>
      <c r="ASK248" s="24"/>
      <c r="ASL248" s="24"/>
      <c r="ASM248" s="24"/>
      <c r="ASN248" s="24"/>
      <c r="ASO248" s="24"/>
      <c r="ASP248" s="24"/>
      <c r="ASQ248" s="24"/>
      <c r="ASR248" s="24"/>
      <c r="ASS248" s="24"/>
      <c r="AST248" s="24"/>
      <c r="ASU248" s="24"/>
      <c r="ASV248" s="24"/>
      <c r="ASW248" s="24"/>
      <c r="ASX248" s="24"/>
      <c r="ASY248" s="24"/>
      <c r="ASZ248" s="24"/>
      <c r="ATA248" s="24"/>
      <c r="ATB248" s="24"/>
      <c r="ATC248" s="24"/>
      <c r="ATD248" s="24"/>
      <c r="ATE248" s="24"/>
      <c r="ATF248" s="24"/>
      <c r="ATG248" s="24"/>
      <c r="ATH248" s="24"/>
      <c r="ATI248" s="24"/>
      <c r="ATJ248" s="24"/>
      <c r="ATK248" s="24"/>
      <c r="ATL248" s="24"/>
      <c r="ATM248" s="24"/>
      <c r="ATN248" s="24"/>
      <c r="ATO248" s="24"/>
      <c r="ATP248" s="24"/>
      <c r="ATQ248" s="24"/>
      <c r="ATR248" s="24"/>
      <c r="ATS248" s="24"/>
      <c r="ATT248" s="24"/>
      <c r="ATU248" s="24"/>
      <c r="ATV248" s="24"/>
      <c r="ATW248" s="24"/>
      <c r="ATX248" s="24"/>
      <c r="ATY248" s="24"/>
      <c r="ATZ248" s="24"/>
      <c r="AUA248" s="24"/>
      <c r="AUB248" s="24"/>
      <c r="AUC248" s="24"/>
      <c r="AUD248" s="24"/>
      <c r="AUE248" s="24"/>
      <c r="AUF248" s="24"/>
      <c r="AUG248" s="24"/>
      <c r="AUH248" s="24"/>
      <c r="AUI248" s="24"/>
      <c r="AUJ248" s="24"/>
      <c r="AUK248" s="24"/>
      <c r="AUL248" s="24"/>
      <c r="AUM248" s="24"/>
      <c r="AUN248" s="24"/>
      <c r="AUO248" s="24"/>
      <c r="AUP248" s="24"/>
      <c r="AUQ248" s="24"/>
      <c r="AUR248" s="24"/>
      <c r="AUS248" s="24"/>
      <c r="AUT248" s="24"/>
      <c r="AUU248" s="24"/>
      <c r="AUV248" s="24"/>
      <c r="AUW248" s="24"/>
      <c r="AUX248" s="24"/>
      <c r="AUY248" s="24"/>
      <c r="AUZ248" s="24"/>
      <c r="AVA248" s="24"/>
      <c r="AVB248" s="24"/>
      <c r="AVC248" s="24"/>
      <c r="AVD248" s="24"/>
      <c r="AVE248" s="24"/>
      <c r="AVF248" s="24"/>
      <c r="AVG248" s="24"/>
      <c r="AVH248" s="24"/>
      <c r="AVI248" s="24"/>
      <c r="AVJ248" s="24"/>
      <c r="AVK248" s="24"/>
      <c r="AVL248" s="24"/>
      <c r="AVM248" s="24"/>
      <c r="AVN248" s="24"/>
      <c r="AVO248" s="24"/>
      <c r="AVP248" s="24"/>
      <c r="AVQ248" s="24"/>
      <c r="AVR248" s="24"/>
      <c r="AVS248" s="24"/>
      <c r="AVT248" s="24"/>
      <c r="AVU248" s="24"/>
      <c r="AVV248" s="24"/>
      <c r="AVW248" s="24"/>
      <c r="AVX248" s="24"/>
      <c r="AVY248" s="24"/>
      <c r="AVZ248" s="24"/>
      <c r="AWA248" s="24"/>
      <c r="AWB248" s="24"/>
      <c r="AWC248" s="24"/>
      <c r="AWD248" s="24"/>
      <c r="AWE248" s="24"/>
      <c r="AWF248" s="24"/>
      <c r="AWG248" s="24"/>
      <c r="AWH248" s="24"/>
      <c r="AWI248" s="24"/>
      <c r="AWJ248" s="24"/>
      <c r="AWK248" s="24"/>
      <c r="AWL248" s="24"/>
      <c r="AWM248" s="24"/>
      <c r="AWN248" s="24"/>
      <c r="AWO248" s="24"/>
      <c r="AWP248" s="24"/>
      <c r="AWQ248" s="24"/>
      <c r="AWR248" s="24"/>
      <c r="AWS248" s="24"/>
      <c r="AWT248" s="24"/>
      <c r="AWU248" s="24"/>
      <c r="AWV248" s="24"/>
      <c r="AWW248" s="24"/>
      <c r="AWX248" s="24"/>
      <c r="AWY248" s="24"/>
      <c r="AWZ248" s="24"/>
      <c r="AXA248" s="24"/>
      <c r="AXB248" s="24"/>
      <c r="AXC248" s="24"/>
      <c r="AXD248" s="24"/>
      <c r="AXE248" s="24"/>
      <c r="AXF248" s="24"/>
      <c r="AXG248" s="24"/>
      <c r="AXH248" s="24"/>
      <c r="AXI248" s="24"/>
      <c r="AXJ248" s="24"/>
      <c r="AXK248" s="24"/>
      <c r="AXL248" s="24"/>
      <c r="AXM248" s="24"/>
      <c r="AXN248" s="24"/>
      <c r="AXO248" s="24"/>
      <c r="AXP248" s="24"/>
      <c r="AXQ248" s="24"/>
      <c r="AXR248" s="24"/>
      <c r="AXS248" s="24"/>
      <c r="AXT248" s="24"/>
      <c r="AXU248" s="24"/>
      <c r="AXV248" s="24"/>
      <c r="AXW248" s="24"/>
      <c r="AXX248" s="24"/>
      <c r="AXY248" s="24"/>
      <c r="AXZ248" s="24"/>
      <c r="AYA248" s="24"/>
      <c r="AYB248" s="24"/>
      <c r="AYC248" s="24"/>
      <c r="AYD248" s="24"/>
      <c r="AYE248" s="24"/>
      <c r="AYF248" s="24"/>
      <c r="AYG248" s="24"/>
      <c r="AYH248" s="24"/>
      <c r="AYI248" s="24"/>
      <c r="AYJ248" s="24"/>
      <c r="AYK248" s="24"/>
      <c r="AYL248" s="24"/>
      <c r="AYM248" s="24"/>
      <c r="AYN248" s="24"/>
      <c r="AYO248" s="24"/>
      <c r="AYP248" s="24"/>
      <c r="AYQ248" s="24"/>
      <c r="AYR248" s="24"/>
      <c r="AYS248" s="24"/>
      <c r="AYT248" s="24"/>
      <c r="AYU248" s="24"/>
      <c r="AYV248" s="24"/>
      <c r="AYW248" s="24"/>
      <c r="AYX248" s="24"/>
      <c r="AYY248" s="24"/>
      <c r="AYZ248" s="24"/>
      <c r="AZA248" s="24"/>
      <c r="AZB248" s="24"/>
      <c r="AZC248" s="24"/>
      <c r="AZD248" s="24"/>
      <c r="AZE248" s="24"/>
      <c r="AZF248" s="24"/>
      <c r="AZG248" s="24"/>
      <c r="AZH248" s="24"/>
      <c r="AZI248" s="24"/>
      <c r="AZJ248" s="24"/>
      <c r="AZK248" s="24"/>
      <c r="AZL248" s="24"/>
      <c r="AZM248" s="24"/>
      <c r="AZN248" s="24"/>
      <c r="AZO248" s="24"/>
      <c r="AZP248" s="24"/>
      <c r="AZQ248" s="24"/>
      <c r="AZR248" s="24"/>
      <c r="AZS248" s="24"/>
      <c r="AZT248" s="24"/>
      <c r="AZU248" s="24"/>
      <c r="AZV248" s="24"/>
      <c r="AZW248" s="24"/>
      <c r="AZX248" s="24"/>
      <c r="AZY248" s="24"/>
      <c r="AZZ248" s="24"/>
      <c r="BAA248" s="24"/>
      <c r="BAB248" s="24"/>
      <c r="BAC248" s="24"/>
      <c r="BAD248" s="24"/>
      <c r="BAE248" s="24"/>
      <c r="BAF248" s="24"/>
      <c r="BAG248" s="24"/>
      <c r="BAH248" s="24"/>
      <c r="BAI248" s="24"/>
      <c r="BAJ248" s="24"/>
      <c r="BAK248" s="24"/>
      <c r="BAL248" s="24"/>
      <c r="BAM248" s="24"/>
      <c r="BAN248" s="24"/>
      <c r="BAO248" s="24"/>
      <c r="BAP248" s="24"/>
      <c r="BAQ248" s="24"/>
      <c r="BAR248" s="24"/>
      <c r="BAS248" s="24"/>
      <c r="BAT248" s="24"/>
      <c r="BAU248" s="24"/>
      <c r="BAV248" s="24"/>
      <c r="BAW248" s="24"/>
      <c r="BAX248" s="24"/>
      <c r="BAY248" s="24"/>
      <c r="BAZ248" s="24"/>
      <c r="BBA248" s="24"/>
      <c r="BBB248" s="24"/>
      <c r="BBC248" s="24"/>
      <c r="BBD248" s="24"/>
      <c r="BBE248" s="24"/>
      <c r="BBF248" s="24"/>
      <c r="BBG248" s="24"/>
      <c r="BBH248" s="24"/>
      <c r="BBI248" s="24"/>
      <c r="BBJ248" s="24"/>
      <c r="BBK248" s="24"/>
      <c r="BBL248" s="24"/>
      <c r="BBM248" s="24"/>
      <c r="BBN248" s="24"/>
      <c r="BBO248" s="24"/>
      <c r="BBP248" s="24"/>
      <c r="BBQ248" s="24"/>
      <c r="BBR248" s="24"/>
      <c r="BBS248" s="24"/>
      <c r="BBT248" s="24"/>
      <c r="BBU248" s="24"/>
      <c r="BBV248" s="24"/>
      <c r="BBW248" s="24"/>
      <c r="BBX248" s="24"/>
      <c r="BBY248" s="24"/>
      <c r="BBZ248" s="24"/>
      <c r="BCA248" s="24"/>
      <c r="BCB248" s="24"/>
      <c r="BCC248" s="24"/>
      <c r="BCD248" s="24"/>
      <c r="BCE248" s="24"/>
      <c r="BCF248" s="24"/>
      <c r="BCG248" s="24"/>
      <c r="BCH248" s="24"/>
      <c r="BCI248" s="24"/>
      <c r="BCJ248" s="24"/>
      <c r="BCK248" s="24"/>
      <c r="BCL248" s="24"/>
      <c r="BCM248" s="24"/>
      <c r="BCN248" s="24"/>
      <c r="BCO248" s="24"/>
      <c r="BCP248" s="24"/>
      <c r="BCQ248" s="24"/>
      <c r="BCR248" s="24"/>
      <c r="BCS248" s="24"/>
      <c r="BCT248" s="24"/>
      <c r="BCU248" s="24"/>
      <c r="BCV248" s="24"/>
      <c r="BCW248" s="24"/>
      <c r="BCX248" s="24"/>
      <c r="BCY248" s="24"/>
      <c r="BCZ248" s="24"/>
      <c r="BDA248" s="24"/>
      <c r="BDB248" s="24"/>
      <c r="BDC248" s="24"/>
      <c r="BDD248" s="24"/>
      <c r="BDE248" s="24"/>
      <c r="BDF248" s="24"/>
      <c r="BDG248" s="24"/>
      <c r="BDH248" s="24"/>
      <c r="BDI248" s="24"/>
      <c r="BDJ248" s="24"/>
      <c r="BDK248" s="24"/>
      <c r="BDL248" s="24"/>
      <c r="BDM248" s="24"/>
      <c r="BDN248" s="24"/>
      <c r="BDO248" s="24"/>
      <c r="BDP248" s="24"/>
      <c r="BDQ248" s="24"/>
      <c r="BDR248" s="24"/>
      <c r="BDS248" s="24"/>
      <c r="BDT248" s="24"/>
      <c r="BDU248" s="24"/>
      <c r="BDV248" s="24"/>
      <c r="BDW248" s="24"/>
      <c r="BDX248" s="24"/>
      <c r="BDY248" s="24"/>
      <c r="BDZ248" s="24"/>
      <c r="BEA248" s="24"/>
      <c r="BEB248" s="24"/>
      <c r="BEC248" s="24"/>
      <c r="BED248" s="24"/>
      <c r="BEE248" s="24"/>
      <c r="BEF248" s="24"/>
      <c r="BEG248" s="24"/>
      <c r="BEH248" s="24"/>
      <c r="BEI248" s="24"/>
      <c r="BEJ248" s="24"/>
      <c r="BEK248" s="24"/>
      <c r="BEL248" s="24"/>
      <c r="BEM248" s="24"/>
      <c r="BEN248" s="24"/>
      <c r="BEO248" s="24"/>
      <c r="BEP248" s="24"/>
      <c r="BEQ248" s="24"/>
      <c r="BER248" s="24"/>
      <c r="BES248" s="24"/>
      <c r="BET248" s="24"/>
      <c r="BEU248" s="24"/>
      <c r="BEV248" s="24"/>
      <c r="BEW248" s="24"/>
      <c r="BEX248" s="24"/>
      <c r="BEY248" s="24"/>
      <c r="BEZ248" s="24"/>
      <c r="BFA248" s="24"/>
      <c r="BFB248" s="24"/>
      <c r="BFC248" s="24"/>
      <c r="BFD248" s="24"/>
      <c r="BFE248" s="24"/>
      <c r="BFF248" s="24"/>
      <c r="BFG248" s="24"/>
      <c r="BFH248" s="24"/>
      <c r="BFI248" s="24"/>
      <c r="BFJ248" s="24"/>
      <c r="BFK248" s="24"/>
      <c r="BFL248" s="24"/>
      <c r="BFM248" s="24"/>
      <c r="BFN248" s="24"/>
      <c r="BFO248" s="24"/>
      <c r="BFP248" s="24"/>
      <c r="BFQ248" s="24"/>
      <c r="BFR248" s="24"/>
      <c r="BFS248" s="24"/>
      <c r="BFT248" s="24"/>
      <c r="BFU248" s="24"/>
      <c r="BFV248" s="24"/>
      <c r="BFW248" s="24"/>
      <c r="BFX248" s="24"/>
      <c r="BFY248" s="24"/>
      <c r="BFZ248" s="24"/>
      <c r="BGA248" s="24"/>
      <c r="BGB248" s="24"/>
      <c r="BGC248" s="24"/>
      <c r="BGD248" s="24"/>
      <c r="BGE248" s="24"/>
      <c r="BGF248" s="24"/>
      <c r="BGG248" s="24"/>
      <c r="BGH248" s="24"/>
      <c r="BGI248" s="24"/>
      <c r="BGJ248" s="24"/>
      <c r="BGK248" s="24"/>
      <c r="BGL248" s="24"/>
      <c r="BGM248" s="24"/>
      <c r="BGN248" s="24"/>
      <c r="BGO248" s="24"/>
      <c r="BGP248" s="24"/>
      <c r="BGQ248" s="24"/>
      <c r="BGR248" s="24"/>
      <c r="BGS248" s="24"/>
      <c r="BGT248" s="24"/>
      <c r="BGU248" s="24"/>
      <c r="BGV248" s="24"/>
      <c r="BGW248" s="24"/>
      <c r="BGX248" s="24"/>
      <c r="BGY248" s="24"/>
      <c r="BGZ248" s="24"/>
      <c r="BHA248" s="24"/>
      <c r="BHB248" s="24"/>
      <c r="BHC248" s="24"/>
      <c r="BHD248" s="24"/>
      <c r="BHE248" s="24"/>
      <c r="BHF248" s="24"/>
      <c r="BHG248" s="24"/>
      <c r="BHH248" s="24"/>
      <c r="BHI248" s="24"/>
      <c r="BHJ248" s="24"/>
      <c r="BHK248" s="24"/>
      <c r="BHL248" s="24"/>
      <c r="BHM248" s="24"/>
      <c r="BHN248" s="24"/>
      <c r="BHO248" s="24"/>
      <c r="BHP248" s="24"/>
      <c r="BHQ248" s="24"/>
      <c r="BHR248" s="24"/>
      <c r="BHS248" s="24"/>
      <c r="BHT248" s="24"/>
      <c r="BHU248" s="24"/>
      <c r="BHV248" s="24"/>
      <c r="BHW248" s="24"/>
      <c r="BHX248" s="24"/>
      <c r="BHY248" s="24"/>
      <c r="BHZ248" s="24"/>
      <c r="BIA248" s="24"/>
      <c r="BIB248" s="24"/>
      <c r="BIC248" s="24"/>
    </row>
    <row r="249" spans="1:1589" s="10" customFormat="1" ht="30" customHeight="1">
      <c r="A249" s="165" t="s">
        <v>261</v>
      </c>
      <c r="B249" s="47"/>
      <c r="C249" s="319"/>
      <c r="D249" s="320"/>
      <c r="E249" s="197">
        <v>43101</v>
      </c>
      <c r="F249" s="197">
        <v>43465</v>
      </c>
      <c r="G249" s="93" t="s">
        <v>115</v>
      </c>
      <c r="H249" s="115"/>
      <c r="I249" s="115"/>
      <c r="J249" s="121">
        <v>88880</v>
      </c>
      <c r="K249" s="113"/>
      <c r="L249" s="115">
        <v>0</v>
      </c>
      <c r="M249" s="104"/>
      <c r="N249" s="121">
        <v>88880</v>
      </c>
      <c r="O249" s="115"/>
      <c r="P249" s="115"/>
      <c r="Q249" s="115"/>
      <c r="R249" s="121">
        <v>88880</v>
      </c>
      <c r="S249" s="115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GZ249" s="24"/>
      <c r="HA249" s="24"/>
      <c r="HB249" s="24"/>
      <c r="HC249" s="24"/>
      <c r="HD249" s="24"/>
      <c r="HE249" s="24"/>
      <c r="HF249" s="24"/>
      <c r="HG249" s="24"/>
      <c r="HH249" s="24"/>
      <c r="HI249" s="24"/>
      <c r="HJ249" s="24"/>
      <c r="HK249" s="24"/>
      <c r="HL249" s="24"/>
      <c r="HM249" s="24"/>
      <c r="HN249" s="24"/>
      <c r="HO249" s="24"/>
      <c r="HP249" s="24"/>
      <c r="HQ249" s="24"/>
      <c r="HR249" s="24"/>
      <c r="HS249" s="24"/>
      <c r="HT249" s="24"/>
      <c r="HU249" s="24"/>
      <c r="HV249" s="24"/>
      <c r="HW249" s="24"/>
      <c r="HX249" s="24"/>
      <c r="HY249" s="24"/>
      <c r="HZ249" s="24"/>
      <c r="IA249" s="24"/>
      <c r="IB249" s="24"/>
      <c r="IC249" s="24"/>
      <c r="ID249" s="24"/>
      <c r="IE249" s="24"/>
      <c r="IF249" s="24"/>
      <c r="IG249" s="24"/>
      <c r="IH249" s="24"/>
      <c r="II249" s="24"/>
      <c r="IJ249" s="24"/>
      <c r="IK249" s="24"/>
      <c r="IL249" s="24"/>
      <c r="IM249" s="24"/>
      <c r="IN249" s="24"/>
      <c r="IO249" s="24"/>
      <c r="IP249" s="24"/>
      <c r="IQ249" s="24"/>
      <c r="IR249" s="24"/>
      <c r="IS249" s="24"/>
      <c r="IT249" s="24"/>
      <c r="IU249" s="24"/>
      <c r="IV249" s="24"/>
      <c r="IW249" s="24"/>
      <c r="IX249" s="24"/>
      <c r="IY249" s="24"/>
      <c r="IZ249" s="24"/>
      <c r="JA249" s="24"/>
      <c r="JB249" s="24"/>
      <c r="JC249" s="24"/>
      <c r="JD249" s="24"/>
      <c r="JE249" s="24"/>
      <c r="JF249" s="24"/>
      <c r="JG249" s="24"/>
      <c r="JH249" s="24"/>
      <c r="JI249" s="24"/>
      <c r="JJ249" s="24"/>
      <c r="JK249" s="24"/>
      <c r="JL249" s="24"/>
      <c r="JM249" s="24"/>
      <c r="JN249" s="24"/>
      <c r="JO249" s="24"/>
      <c r="JP249" s="24"/>
      <c r="JQ249" s="24"/>
      <c r="JR249" s="24"/>
      <c r="JS249" s="24"/>
      <c r="JT249" s="24"/>
      <c r="JU249" s="24"/>
      <c r="JV249" s="24"/>
      <c r="JW249" s="24"/>
      <c r="JX249" s="24"/>
      <c r="JY249" s="24"/>
      <c r="JZ249" s="24"/>
      <c r="KA249" s="24"/>
      <c r="KB249" s="24"/>
      <c r="KC249" s="24"/>
      <c r="KD249" s="24"/>
      <c r="KE249" s="24"/>
      <c r="KF249" s="24"/>
      <c r="KG249" s="24"/>
      <c r="KH249" s="24"/>
      <c r="KI249" s="24"/>
      <c r="KJ249" s="24"/>
      <c r="KK249" s="24"/>
      <c r="KL249" s="24"/>
      <c r="KM249" s="24"/>
      <c r="KN249" s="24"/>
      <c r="KO249" s="24"/>
      <c r="KP249" s="24"/>
      <c r="KQ249" s="24"/>
      <c r="KR249" s="24"/>
      <c r="KS249" s="24"/>
      <c r="KT249" s="24"/>
      <c r="KU249" s="24"/>
      <c r="KV249" s="24"/>
      <c r="KW249" s="24"/>
      <c r="KX249" s="24"/>
      <c r="KY249" s="24"/>
      <c r="KZ249" s="24"/>
      <c r="LA249" s="24"/>
      <c r="LB249" s="24"/>
      <c r="LC249" s="24"/>
      <c r="LD249" s="24"/>
      <c r="LE249" s="24"/>
      <c r="LF249" s="24"/>
      <c r="LG249" s="24"/>
      <c r="LH249" s="24"/>
      <c r="LI249" s="24"/>
      <c r="LJ249" s="24"/>
      <c r="LK249" s="24"/>
      <c r="LL249" s="24"/>
      <c r="LM249" s="24"/>
      <c r="LN249" s="24"/>
      <c r="LO249" s="24"/>
      <c r="LP249" s="24"/>
      <c r="LQ249" s="24"/>
      <c r="LR249" s="24"/>
      <c r="LS249" s="24"/>
      <c r="LT249" s="24"/>
      <c r="LU249" s="24"/>
      <c r="LV249" s="24"/>
      <c r="LW249" s="24"/>
      <c r="LX249" s="24"/>
      <c r="LY249" s="24"/>
      <c r="LZ249" s="24"/>
      <c r="MA249" s="24"/>
      <c r="MB249" s="24"/>
      <c r="MC249" s="24"/>
      <c r="MD249" s="24"/>
      <c r="ME249" s="24"/>
      <c r="MF249" s="24"/>
      <c r="MG249" s="24"/>
      <c r="MH249" s="24"/>
      <c r="MI249" s="24"/>
      <c r="MJ249" s="24"/>
      <c r="MK249" s="24"/>
      <c r="ML249" s="24"/>
      <c r="MM249" s="24"/>
      <c r="MN249" s="24"/>
      <c r="MO249" s="24"/>
      <c r="MP249" s="24"/>
      <c r="MQ249" s="24"/>
      <c r="MR249" s="24"/>
      <c r="MS249" s="24"/>
      <c r="MT249" s="24"/>
      <c r="MU249" s="24"/>
      <c r="MV249" s="24"/>
      <c r="MW249" s="24"/>
      <c r="MX249" s="24"/>
      <c r="MY249" s="24"/>
      <c r="MZ249" s="24"/>
      <c r="NA249" s="24"/>
      <c r="NB249" s="24"/>
      <c r="NC249" s="24"/>
      <c r="ND249" s="24"/>
      <c r="NE249" s="24"/>
      <c r="NF249" s="24"/>
      <c r="NG249" s="24"/>
      <c r="NH249" s="24"/>
      <c r="NI249" s="24"/>
      <c r="NJ249" s="24"/>
      <c r="NK249" s="24"/>
      <c r="NL249" s="24"/>
      <c r="NM249" s="24"/>
      <c r="NN249" s="24"/>
      <c r="NO249" s="24"/>
      <c r="NP249" s="24"/>
      <c r="NQ249" s="24"/>
      <c r="NR249" s="24"/>
      <c r="NS249" s="24"/>
      <c r="NT249" s="24"/>
      <c r="NU249" s="24"/>
      <c r="NV249" s="24"/>
      <c r="NW249" s="24"/>
      <c r="NX249" s="24"/>
      <c r="NY249" s="24"/>
      <c r="NZ249" s="24"/>
      <c r="OA249" s="24"/>
      <c r="OB249" s="24"/>
      <c r="OC249" s="24"/>
      <c r="OD249" s="24"/>
      <c r="OE249" s="24"/>
      <c r="OF249" s="24"/>
      <c r="OG249" s="24"/>
      <c r="OH249" s="24"/>
      <c r="OI249" s="24"/>
      <c r="OJ249" s="24"/>
      <c r="OK249" s="24"/>
      <c r="OL249" s="24"/>
      <c r="OM249" s="24"/>
      <c r="ON249" s="24"/>
      <c r="OO249" s="24"/>
      <c r="OP249" s="24"/>
      <c r="OQ249" s="24"/>
      <c r="OR249" s="24"/>
      <c r="OS249" s="24"/>
      <c r="OT249" s="24"/>
      <c r="OU249" s="24"/>
      <c r="OV249" s="24"/>
      <c r="OW249" s="24"/>
      <c r="OX249" s="24"/>
      <c r="OY249" s="24"/>
      <c r="OZ249" s="24"/>
      <c r="PA249" s="24"/>
      <c r="PB249" s="24"/>
      <c r="PC249" s="24"/>
      <c r="PD249" s="24"/>
      <c r="PE249" s="24"/>
      <c r="PF249" s="24"/>
      <c r="PG249" s="24"/>
      <c r="PH249" s="24"/>
      <c r="PI249" s="24"/>
      <c r="PJ249" s="24"/>
      <c r="PK249" s="24"/>
      <c r="PL249" s="24"/>
      <c r="PM249" s="24"/>
      <c r="PN249" s="24"/>
      <c r="PO249" s="24"/>
      <c r="PP249" s="24"/>
      <c r="PQ249" s="24"/>
      <c r="PR249" s="24"/>
      <c r="PS249" s="24"/>
      <c r="PT249" s="24"/>
      <c r="PU249" s="24"/>
      <c r="PV249" s="24"/>
      <c r="PW249" s="24"/>
      <c r="PX249" s="24"/>
      <c r="PY249" s="24"/>
      <c r="PZ249" s="24"/>
      <c r="QA249" s="24"/>
      <c r="QB249" s="24"/>
      <c r="QC249" s="24"/>
      <c r="QD249" s="24"/>
      <c r="QE249" s="24"/>
      <c r="QF249" s="24"/>
      <c r="QG249" s="24"/>
      <c r="QH249" s="24"/>
      <c r="QI249" s="24"/>
      <c r="QJ249" s="24"/>
      <c r="QK249" s="24"/>
      <c r="QL249" s="24"/>
      <c r="QM249" s="24"/>
      <c r="QN249" s="24"/>
      <c r="QO249" s="24"/>
      <c r="QP249" s="24"/>
      <c r="QQ249" s="24"/>
      <c r="QR249" s="24"/>
      <c r="QS249" s="24"/>
      <c r="QT249" s="24"/>
      <c r="QU249" s="24"/>
      <c r="QV249" s="24"/>
      <c r="QW249" s="24"/>
      <c r="QX249" s="24"/>
      <c r="QY249" s="24"/>
      <c r="QZ249" s="24"/>
      <c r="RA249" s="24"/>
      <c r="RB249" s="24"/>
      <c r="RC249" s="24"/>
      <c r="RD249" s="24"/>
      <c r="RE249" s="24"/>
      <c r="RF249" s="24"/>
      <c r="RG249" s="24"/>
      <c r="RH249" s="24"/>
      <c r="RI249" s="24"/>
      <c r="RJ249" s="24"/>
      <c r="RK249" s="24"/>
      <c r="RL249" s="24"/>
      <c r="RM249" s="24"/>
      <c r="RN249" s="24"/>
      <c r="RO249" s="24"/>
      <c r="RP249" s="24"/>
      <c r="RQ249" s="24"/>
      <c r="RR249" s="24"/>
      <c r="RS249" s="24"/>
      <c r="RT249" s="24"/>
      <c r="RU249" s="24"/>
      <c r="RV249" s="24"/>
      <c r="RW249" s="24"/>
      <c r="RX249" s="24"/>
      <c r="RY249" s="24"/>
      <c r="RZ249" s="24"/>
      <c r="SA249" s="24"/>
      <c r="SB249" s="24"/>
      <c r="SC249" s="24"/>
      <c r="SD249" s="24"/>
      <c r="SE249" s="24"/>
      <c r="SF249" s="24"/>
      <c r="SG249" s="24"/>
      <c r="SH249" s="24"/>
      <c r="SI249" s="24"/>
      <c r="SJ249" s="24"/>
      <c r="SK249" s="24"/>
      <c r="SL249" s="24"/>
      <c r="SM249" s="24"/>
      <c r="SN249" s="24"/>
      <c r="SO249" s="24"/>
      <c r="SP249" s="24"/>
      <c r="SQ249" s="24"/>
      <c r="SR249" s="24"/>
      <c r="SS249" s="24"/>
      <c r="ST249" s="24"/>
      <c r="SU249" s="24"/>
      <c r="SV249" s="24"/>
      <c r="SW249" s="24"/>
      <c r="SX249" s="24"/>
      <c r="SY249" s="24"/>
      <c r="SZ249" s="24"/>
      <c r="TA249" s="24"/>
      <c r="TB249" s="24"/>
      <c r="TC249" s="24"/>
      <c r="TD249" s="24"/>
      <c r="TE249" s="24"/>
      <c r="TF249" s="24"/>
      <c r="TG249" s="24"/>
      <c r="TH249" s="24"/>
      <c r="TI249" s="24"/>
      <c r="TJ249" s="24"/>
      <c r="TK249" s="24"/>
      <c r="TL249" s="24"/>
      <c r="TM249" s="24"/>
      <c r="TN249" s="24"/>
      <c r="TO249" s="24"/>
      <c r="TP249" s="24"/>
      <c r="TQ249" s="24"/>
      <c r="TR249" s="24"/>
      <c r="TS249" s="24"/>
      <c r="TT249" s="24"/>
      <c r="TU249" s="24"/>
      <c r="TV249" s="24"/>
      <c r="TW249" s="24"/>
      <c r="TX249" s="24"/>
      <c r="TY249" s="24"/>
      <c r="TZ249" s="24"/>
      <c r="UA249" s="24"/>
      <c r="UB249" s="24"/>
      <c r="UC249" s="24"/>
      <c r="UD249" s="24"/>
      <c r="UE249" s="24"/>
      <c r="UF249" s="24"/>
      <c r="UG249" s="24"/>
      <c r="UH249" s="24"/>
      <c r="UI249" s="24"/>
      <c r="UJ249" s="24"/>
      <c r="UK249" s="24"/>
      <c r="UL249" s="24"/>
      <c r="UM249" s="24"/>
      <c r="UN249" s="24"/>
      <c r="UO249" s="24"/>
      <c r="UP249" s="24"/>
      <c r="UQ249" s="24"/>
      <c r="UR249" s="24"/>
      <c r="US249" s="24"/>
      <c r="UT249" s="24"/>
      <c r="UU249" s="24"/>
      <c r="UV249" s="24"/>
      <c r="UW249" s="24"/>
      <c r="UX249" s="24"/>
      <c r="UY249" s="24"/>
      <c r="UZ249" s="24"/>
      <c r="VA249" s="24"/>
      <c r="VB249" s="24"/>
      <c r="VC249" s="24"/>
      <c r="VD249" s="24"/>
      <c r="VE249" s="24"/>
      <c r="VF249" s="24"/>
      <c r="VG249" s="24"/>
      <c r="VH249" s="24"/>
      <c r="VI249" s="24"/>
      <c r="VJ249" s="24"/>
      <c r="VK249" s="24"/>
      <c r="VL249" s="24"/>
      <c r="VM249" s="24"/>
      <c r="VN249" s="24"/>
      <c r="VO249" s="24"/>
      <c r="VP249" s="24"/>
      <c r="VQ249" s="24"/>
      <c r="VR249" s="24"/>
      <c r="VS249" s="24"/>
      <c r="VT249" s="24"/>
      <c r="VU249" s="24"/>
      <c r="VV249" s="24"/>
      <c r="VW249" s="24"/>
      <c r="VX249" s="24"/>
      <c r="VY249" s="24"/>
      <c r="VZ249" s="24"/>
      <c r="WA249" s="24"/>
      <c r="WB249" s="24"/>
      <c r="WC249" s="24"/>
      <c r="WD249" s="24"/>
      <c r="WE249" s="24"/>
      <c r="WF249" s="24"/>
      <c r="WG249" s="24"/>
      <c r="WH249" s="24"/>
      <c r="WI249" s="24"/>
      <c r="WJ249" s="24"/>
      <c r="WK249" s="24"/>
      <c r="WL249" s="24"/>
      <c r="WM249" s="24"/>
      <c r="WN249" s="24"/>
      <c r="WO249" s="24"/>
      <c r="WP249" s="24"/>
      <c r="WQ249" s="24"/>
      <c r="WR249" s="24"/>
      <c r="WS249" s="24"/>
      <c r="WT249" s="24"/>
      <c r="WU249" s="24"/>
      <c r="WV249" s="24"/>
      <c r="WW249" s="24"/>
      <c r="WX249" s="24"/>
      <c r="WY249" s="24"/>
      <c r="WZ249" s="24"/>
      <c r="XA249" s="24"/>
      <c r="XB249" s="24"/>
      <c r="XC249" s="24"/>
      <c r="XD249" s="24"/>
      <c r="XE249" s="24"/>
      <c r="XF249" s="24"/>
      <c r="XG249" s="24"/>
      <c r="XH249" s="24"/>
      <c r="XI249" s="24"/>
      <c r="XJ249" s="24"/>
      <c r="XK249" s="24"/>
      <c r="XL249" s="24"/>
      <c r="XM249" s="24"/>
      <c r="XN249" s="24"/>
      <c r="XO249" s="24"/>
      <c r="XP249" s="24"/>
      <c r="XQ249" s="24"/>
      <c r="XR249" s="24"/>
      <c r="XS249" s="24"/>
      <c r="XT249" s="24"/>
      <c r="XU249" s="24"/>
      <c r="XV249" s="24"/>
      <c r="XW249" s="24"/>
      <c r="XX249" s="24"/>
      <c r="XY249" s="24"/>
      <c r="XZ249" s="24"/>
      <c r="YA249" s="24"/>
      <c r="YB249" s="24"/>
      <c r="YC249" s="24"/>
      <c r="YD249" s="24"/>
      <c r="YE249" s="24"/>
      <c r="YF249" s="24"/>
      <c r="YG249" s="24"/>
      <c r="YH249" s="24"/>
      <c r="YI249" s="24"/>
      <c r="YJ249" s="24"/>
      <c r="YK249" s="24"/>
      <c r="YL249" s="24"/>
      <c r="YM249" s="24"/>
      <c r="YN249" s="24"/>
      <c r="YO249" s="24"/>
      <c r="YP249" s="24"/>
      <c r="YQ249" s="24"/>
      <c r="YR249" s="24"/>
      <c r="YS249" s="24"/>
      <c r="YT249" s="24"/>
      <c r="YU249" s="24"/>
      <c r="YV249" s="24"/>
      <c r="YW249" s="24"/>
      <c r="YX249" s="24"/>
      <c r="YY249" s="24"/>
      <c r="YZ249" s="24"/>
      <c r="ZA249" s="24"/>
      <c r="ZB249" s="24"/>
      <c r="ZC249" s="24"/>
      <c r="ZD249" s="24"/>
      <c r="ZE249" s="24"/>
      <c r="ZF249" s="24"/>
      <c r="ZG249" s="24"/>
      <c r="ZH249" s="24"/>
      <c r="ZI249" s="24"/>
      <c r="ZJ249" s="24"/>
      <c r="ZK249" s="24"/>
      <c r="ZL249" s="24"/>
      <c r="ZM249" s="24"/>
      <c r="ZN249" s="24"/>
      <c r="ZO249" s="24"/>
      <c r="ZP249" s="24"/>
      <c r="ZQ249" s="24"/>
      <c r="ZR249" s="24"/>
      <c r="ZS249" s="24"/>
      <c r="ZT249" s="24"/>
      <c r="ZU249" s="24"/>
      <c r="ZV249" s="24"/>
      <c r="ZW249" s="24"/>
      <c r="ZX249" s="24"/>
      <c r="ZY249" s="24"/>
      <c r="ZZ249" s="24"/>
      <c r="AAA249" s="24"/>
      <c r="AAB249" s="24"/>
      <c r="AAC249" s="24"/>
      <c r="AAD249" s="24"/>
      <c r="AAE249" s="24"/>
      <c r="AAF249" s="24"/>
      <c r="AAG249" s="24"/>
      <c r="AAH249" s="24"/>
      <c r="AAI249" s="24"/>
      <c r="AAJ249" s="24"/>
      <c r="AAK249" s="24"/>
      <c r="AAL249" s="24"/>
      <c r="AAM249" s="24"/>
      <c r="AAN249" s="24"/>
      <c r="AAO249" s="24"/>
      <c r="AAP249" s="24"/>
      <c r="AAQ249" s="24"/>
      <c r="AAR249" s="24"/>
      <c r="AAS249" s="24"/>
      <c r="AAT249" s="24"/>
      <c r="AAU249" s="24"/>
      <c r="AAV249" s="24"/>
      <c r="AAW249" s="24"/>
      <c r="AAX249" s="24"/>
      <c r="AAY249" s="24"/>
      <c r="AAZ249" s="24"/>
      <c r="ABA249" s="24"/>
      <c r="ABB249" s="24"/>
      <c r="ABC249" s="24"/>
      <c r="ABD249" s="24"/>
      <c r="ABE249" s="24"/>
      <c r="ABF249" s="24"/>
      <c r="ABG249" s="24"/>
      <c r="ABH249" s="24"/>
      <c r="ABI249" s="24"/>
      <c r="ABJ249" s="24"/>
      <c r="ABK249" s="24"/>
      <c r="ABL249" s="24"/>
      <c r="ABM249" s="24"/>
      <c r="ABN249" s="24"/>
      <c r="ABO249" s="24"/>
      <c r="ABP249" s="24"/>
      <c r="ABQ249" s="24"/>
      <c r="ABR249" s="24"/>
      <c r="ABS249" s="24"/>
      <c r="ABT249" s="24"/>
      <c r="ABU249" s="24"/>
      <c r="ABV249" s="24"/>
      <c r="ABW249" s="24"/>
      <c r="ABX249" s="24"/>
      <c r="ABY249" s="24"/>
      <c r="ABZ249" s="24"/>
      <c r="ACA249" s="24"/>
      <c r="ACB249" s="24"/>
      <c r="ACC249" s="24"/>
      <c r="ACD249" s="24"/>
      <c r="ACE249" s="24"/>
      <c r="ACF249" s="24"/>
      <c r="ACG249" s="24"/>
      <c r="ACH249" s="24"/>
      <c r="ACI249" s="24"/>
      <c r="ACJ249" s="24"/>
      <c r="ACK249" s="24"/>
      <c r="ACL249" s="24"/>
      <c r="ACM249" s="24"/>
      <c r="ACN249" s="24"/>
      <c r="ACO249" s="24"/>
      <c r="ACP249" s="24"/>
      <c r="ACQ249" s="24"/>
      <c r="ACR249" s="24"/>
      <c r="ACS249" s="24"/>
      <c r="ACT249" s="24"/>
      <c r="ACU249" s="24"/>
      <c r="ACV249" s="24"/>
      <c r="ACW249" s="24"/>
      <c r="ACX249" s="24"/>
      <c r="ACY249" s="24"/>
      <c r="ACZ249" s="24"/>
      <c r="ADA249" s="24"/>
      <c r="ADB249" s="24"/>
      <c r="ADC249" s="24"/>
      <c r="ADD249" s="24"/>
      <c r="ADE249" s="24"/>
      <c r="ADF249" s="24"/>
      <c r="ADG249" s="24"/>
      <c r="ADH249" s="24"/>
      <c r="ADI249" s="24"/>
      <c r="ADJ249" s="24"/>
      <c r="ADK249" s="24"/>
      <c r="ADL249" s="24"/>
      <c r="ADM249" s="24"/>
      <c r="ADN249" s="24"/>
      <c r="ADO249" s="24"/>
      <c r="ADP249" s="24"/>
      <c r="ADQ249" s="24"/>
      <c r="ADR249" s="24"/>
      <c r="ADS249" s="24"/>
      <c r="ADT249" s="24"/>
      <c r="ADU249" s="24"/>
      <c r="ADV249" s="24"/>
      <c r="ADW249" s="24"/>
      <c r="ADX249" s="24"/>
      <c r="ADY249" s="24"/>
      <c r="ADZ249" s="24"/>
      <c r="AEA249" s="24"/>
      <c r="AEB249" s="24"/>
      <c r="AEC249" s="24"/>
      <c r="AED249" s="24"/>
      <c r="AEE249" s="24"/>
      <c r="AEF249" s="24"/>
      <c r="AEG249" s="24"/>
      <c r="AEH249" s="24"/>
      <c r="AEI249" s="24"/>
      <c r="AEJ249" s="24"/>
      <c r="AEK249" s="24"/>
      <c r="AEL249" s="24"/>
      <c r="AEM249" s="24"/>
      <c r="AEN249" s="24"/>
      <c r="AEO249" s="24"/>
      <c r="AEP249" s="24"/>
      <c r="AEQ249" s="24"/>
      <c r="AER249" s="24"/>
      <c r="AES249" s="24"/>
      <c r="AET249" s="24"/>
      <c r="AEU249" s="24"/>
      <c r="AEV249" s="24"/>
      <c r="AEW249" s="24"/>
      <c r="AEX249" s="24"/>
      <c r="AEY249" s="24"/>
      <c r="AEZ249" s="24"/>
      <c r="AFA249" s="24"/>
      <c r="AFB249" s="24"/>
      <c r="AFC249" s="24"/>
      <c r="AFD249" s="24"/>
      <c r="AFE249" s="24"/>
      <c r="AFF249" s="24"/>
      <c r="AFG249" s="24"/>
      <c r="AFH249" s="24"/>
      <c r="AFI249" s="24"/>
      <c r="AFJ249" s="24"/>
      <c r="AFK249" s="24"/>
      <c r="AFL249" s="24"/>
      <c r="AFM249" s="24"/>
      <c r="AFN249" s="24"/>
      <c r="AFO249" s="24"/>
      <c r="AFP249" s="24"/>
      <c r="AFQ249" s="24"/>
      <c r="AFR249" s="24"/>
      <c r="AFS249" s="24"/>
      <c r="AFT249" s="24"/>
      <c r="AFU249" s="24"/>
      <c r="AFV249" s="24"/>
      <c r="AFW249" s="24"/>
      <c r="AFX249" s="24"/>
      <c r="AFY249" s="24"/>
      <c r="AFZ249" s="24"/>
      <c r="AGA249" s="24"/>
      <c r="AGB249" s="24"/>
      <c r="AGC249" s="24"/>
      <c r="AGD249" s="24"/>
      <c r="AGE249" s="24"/>
      <c r="AGF249" s="24"/>
      <c r="AGG249" s="24"/>
      <c r="AGH249" s="24"/>
      <c r="AGI249" s="24"/>
      <c r="AGJ249" s="24"/>
      <c r="AGK249" s="24"/>
      <c r="AGL249" s="24"/>
      <c r="AGM249" s="24"/>
      <c r="AGN249" s="24"/>
      <c r="AGO249" s="24"/>
      <c r="AGP249" s="24"/>
      <c r="AGQ249" s="24"/>
      <c r="AGR249" s="24"/>
      <c r="AGS249" s="24"/>
      <c r="AGT249" s="24"/>
      <c r="AGU249" s="24"/>
      <c r="AGV249" s="24"/>
      <c r="AGW249" s="24"/>
      <c r="AGX249" s="24"/>
      <c r="AGY249" s="24"/>
      <c r="AGZ249" s="24"/>
      <c r="AHA249" s="24"/>
      <c r="AHB249" s="24"/>
      <c r="AHC249" s="24"/>
      <c r="AHD249" s="24"/>
      <c r="AHE249" s="24"/>
      <c r="AHF249" s="24"/>
      <c r="AHG249" s="24"/>
      <c r="AHH249" s="24"/>
      <c r="AHI249" s="24"/>
      <c r="AHJ249" s="24"/>
      <c r="AHK249" s="24"/>
      <c r="AHL249" s="24"/>
      <c r="AHM249" s="24"/>
      <c r="AHN249" s="24"/>
      <c r="AHO249" s="24"/>
      <c r="AHP249" s="24"/>
      <c r="AHQ249" s="24"/>
      <c r="AHR249" s="24"/>
      <c r="AHS249" s="24"/>
      <c r="AHT249" s="24"/>
      <c r="AHU249" s="24"/>
      <c r="AHV249" s="24"/>
      <c r="AHW249" s="24"/>
      <c r="AHX249" s="24"/>
      <c r="AHY249" s="24"/>
      <c r="AHZ249" s="24"/>
      <c r="AIA249" s="24"/>
      <c r="AIB249" s="24"/>
      <c r="AIC249" s="24"/>
      <c r="AID249" s="24"/>
      <c r="AIE249" s="24"/>
      <c r="AIF249" s="24"/>
      <c r="AIG249" s="24"/>
      <c r="AIH249" s="24"/>
      <c r="AII249" s="24"/>
      <c r="AIJ249" s="24"/>
      <c r="AIK249" s="24"/>
      <c r="AIL249" s="24"/>
      <c r="AIM249" s="24"/>
      <c r="AIN249" s="24"/>
      <c r="AIO249" s="24"/>
      <c r="AIP249" s="24"/>
      <c r="AIQ249" s="24"/>
      <c r="AIR249" s="24"/>
      <c r="AIS249" s="24"/>
      <c r="AIT249" s="24"/>
      <c r="AIU249" s="24"/>
      <c r="AIV249" s="24"/>
      <c r="AIW249" s="24"/>
      <c r="AIX249" s="24"/>
      <c r="AIY249" s="24"/>
      <c r="AIZ249" s="24"/>
      <c r="AJA249" s="24"/>
      <c r="AJB249" s="24"/>
      <c r="AJC249" s="24"/>
      <c r="AJD249" s="24"/>
      <c r="AJE249" s="24"/>
      <c r="AJF249" s="24"/>
      <c r="AJG249" s="24"/>
      <c r="AJH249" s="24"/>
      <c r="AJI249" s="24"/>
      <c r="AJJ249" s="24"/>
      <c r="AJK249" s="24"/>
      <c r="AJL249" s="24"/>
      <c r="AJM249" s="24"/>
      <c r="AJN249" s="24"/>
      <c r="AJO249" s="24"/>
      <c r="AJP249" s="24"/>
      <c r="AJQ249" s="24"/>
      <c r="AJR249" s="24"/>
      <c r="AJS249" s="24"/>
      <c r="AJT249" s="24"/>
      <c r="AJU249" s="24"/>
      <c r="AJV249" s="24"/>
      <c r="AJW249" s="24"/>
      <c r="AJX249" s="24"/>
      <c r="AJY249" s="24"/>
      <c r="AJZ249" s="24"/>
      <c r="AKA249" s="24"/>
      <c r="AKB249" s="24"/>
      <c r="AKC249" s="24"/>
      <c r="AKD249" s="24"/>
      <c r="AKE249" s="24"/>
      <c r="AKF249" s="24"/>
      <c r="AKG249" s="24"/>
      <c r="AKH249" s="24"/>
      <c r="AKI249" s="24"/>
      <c r="AKJ249" s="24"/>
      <c r="AKK249" s="24"/>
      <c r="AKL249" s="24"/>
      <c r="AKM249" s="24"/>
      <c r="AKN249" s="24"/>
      <c r="AKO249" s="24"/>
      <c r="AKP249" s="24"/>
      <c r="AKQ249" s="24"/>
      <c r="AKR249" s="24"/>
      <c r="AKS249" s="24"/>
      <c r="AKT249" s="24"/>
      <c r="AKU249" s="24"/>
      <c r="AKV249" s="24"/>
      <c r="AKW249" s="24"/>
      <c r="AKX249" s="24"/>
      <c r="AKY249" s="24"/>
      <c r="AKZ249" s="24"/>
      <c r="ALA249" s="24"/>
      <c r="ALB249" s="24"/>
      <c r="ALC249" s="24"/>
      <c r="ALD249" s="24"/>
      <c r="ALE249" s="24"/>
      <c r="ALF249" s="24"/>
      <c r="ALG249" s="24"/>
      <c r="ALH249" s="24"/>
      <c r="ALI249" s="24"/>
      <c r="ALJ249" s="24"/>
      <c r="ALK249" s="24"/>
      <c r="ALL249" s="24"/>
      <c r="ALM249" s="24"/>
      <c r="ALN249" s="24"/>
      <c r="ALO249" s="24"/>
      <c r="ALP249" s="24"/>
      <c r="ALQ249" s="24"/>
      <c r="ALR249" s="24"/>
      <c r="ALS249" s="24"/>
      <c r="ALT249" s="24"/>
      <c r="ALU249" s="24"/>
      <c r="ALV249" s="24"/>
      <c r="ALW249" s="24"/>
      <c r="ALX249" s="24"/>
      <c r="ALY249" s="24"/>
      <c r="ALZ249" s="24"/>
      <c r="AMA249" s="24"/>
      <c r="AMB249" s="24"/>
      <c r="AMC249" s="24"/>
      <c r="AMD249" s="24"/>
      <c r="AME249" s="24"/>
      <c r="AMF249" s="24"/>
      <c r="AMG249" s="24"/>
      <c r="AMH249" s="24"/>
      <c r="AMI249" s="24"/>
      <c r="AMJ249" s="24"/>
      <c r="AMK249" s="24"/>
      <c r="AML249" s="24"/>
      <c r="AMM249" s="24"/>
      <c r="AMN249" s="24"/>
      <c r="AMO249" s="24"/>
      <c r="AMP249" s="24"/>
      <c r="AMQ249" s="24"/>
      <c r="AMR249" s="24"/>
      <c r="AMS249" s="24"/>
      <c r="AMT249" s="24"/>
      <c r="AMU249" s="24"/>
      <c r="AMV249" s="24"/>
      <c r="AMW249" s="24"/>
      <c r="AMX249" s="24"/>
      <c r="AMY249" s="24"/>
      <c r="AMZ249" s="24"/>
      <c r="ANA249" s="24"/>
      <c r="ANB249" s="24"/>
      <c r="ANC249" s="24"/>
      <c r="AND249" s="24"/>
      <c r="ANE249" s="24"/>
      <c r="ANF249" s="24"/>
      <c r="ANG249" s="24"/>
      <c r="ANH249" s="24"/>
      <c r="ANI249" s="24"/>
      <c r="ANJ249" s="24"/>
      <c r="ANK249" s="24"/>
      <c r="ANL249" s="24"/>
      <c r="ANM249" s="24"/>
      <c r="ANN249" s="24"/>
      <c r="ANO249" s="24"/>
      <c r="ANP249" s="24"/>
      <c r="ANQ249" s="24"/>
      <c r="ANR249" s="24"/>
      <c r="ANS249" s="24"/>
      <c r="ANT249" s="24"/>
      <c r="ANU249" s="24"/>
      <c r="ANV249" s="24"/>
      <c r="ANW249" s="24"/>
      <c r="ANX249" s="24"/>
      <c r="ANY249" s="24"/>
      <c r="ANZ249" s="24"/>
      <c r="AOA249" s="24"/>
      <c r="AOB249" s="24"/>
      <c r="AOC249" s="24"/>
      <c r="AOD249" s="24"/>
      <c r="AOE249" s="24"/>
      <c r="AOF249" s="24"/>
      <c r="AOG249" s="24"/>
      <c r="AOH249" s="24"/>
      <c r="AOI249" s="24"/>
      <c r="AOJ249" s="24"/>
      <c r="AOK249" s="24"/>
      <c r="AOL249" s="24"/>
      <c r="AOM249" s="24"/>
      <c r="AON249" s="24"/>
      <c r="AOO249" s="24"/>
      <c r="AOP249" s="24"/>
      <c r="AOQ249" s="24"/>
      <c r="AOR249" s="24"/>
      <c r="AOS249" s="24"/>
      <c r="AOT249" s="24"/>
      <c r="AOU249" s="24"/>
      <c r="AOV249" s="24"/>
      <c r="AOW249" s="24"/>
      <c r="AOX249" s="24"/>
      <c r="AOY249" s="24"/>
      <c r="AOZ249" s="24"/>
      <c r="APA249" s="24"/>
      <c r="APB249" s="24"/>
      <c r="APC249" s="24"/>
      <c r="APD249" s="24"/>
      <c r="APE249" s="24"/>
      <c r="APF249" s="24"/>
      <c r="APG249" s="24"/>
      <c r="APH249" s="24"/>
      <c r="API249" s="24"/>
      <c r="APJ249" s="24"/>
      <c r="APK249" s="24"/>
      <c r="APL249" s="24"/>
      <c r="APM249" s="24"/>
      <c r="APN249" s="24"/>
      <c r="APO249" s="24"/>
      <c r="APP249" s="24"/>
      <c r="APQ249" s="24"/>
      <c r="APR249" s="24"/>
      <c r="APS249" s="24"/>
      <c r="APT249" s="24"/>
      <c r="APU249" s="24"/>
      <c r="APV249" s="24"/>
      <c r="APW249" s="24"/>
      <c r="APX249" s="24"/>
      <c r="APY249" s="24"/>
      <c r="APZ249" s="24"/>
      <c r="AQA249" s="24"/>
      <c r="AQB249" s="24"/>
      <c r="AQC249" s="24"/>
      <c r="AQD249" s="24"/>
      <c r="AQE249" s="24"/>
      <c r="AQF249" s="24"/>
      <c r="AQG249" s="24"/>
      <c r="AQH249" s="24"/>
      <c r="AQI249" s="24"/>
      <c r="AQJ249" s="24"/>
      <c r="AQK249" s="24"/>
      <c r="AQL249" s="24"/>
      <c r="AQM249" s="24"/>
      <c r="AQN249" s="24"/>
      <c r="AQO249" s="24"/>
      <c r="AQP249" s="24"/>
      <c r="AQQ249" s="24"/>
      <c r="AQR249" s="24"/>
      <c r="AQS249" s="24"/>
      <c r="AQT249" s="24"/>
      <c r="AQU249" s="24"/>
      <c r="AQV249" s="24"/>
      <c r="AQW249" s="24"/>
      <c r="AQX249" s="24"/>
      <c r="AQY249" s="24"/>
      <c r="AQZ249" s="24"/>
      <c r="ARA249" s="24"/>
      <c r="ARB249" s="24"/>
      <c r="ARC249" s="24"/>
      <c r="ARD249" s="24"/>
      <c r="ARE249" s="24"/>
      <c r="ARF249" s="24"/>
      <c r="ARG249" s="24"/>
      <c r="ARH249" s="24"/>
      <c r="ARI249" s="24"/>
      <c r="ARJ249" s="24"/>
      <c r="ARK249" s="24"/>
      <c r="ARL249" s="24"/>
      <c r="ARM249" s="24"/>
      <c r="ARN249" s="24"/>
      <c r="ARO249" s="24"/>
      <c r="ARP249" s="24"/>
      <c r="ARQ249" s="24"/>
      <c r="ARR249" s="24"/>
      <c r="ARS249" s="24"/>
      <c r="ART249" s="24"/>
      <c r="ARU249" s="24"/>
      <c r="ARV249" s="24"/>
      <c r="ARW249" s="24"/>
      <c r="ARX249" s="24"/>
      <c r="ARY249" s="24"/>
      <c r="ARZ249" s="24"/>
      <c r="ASA249" s="24"/>
      <c r="ASB249" s="24"/>
      <c r="ASC249" s="24"/>
      <c r="ASD249" s="24"/>
      <c r="ASE249" s="24"/>
      <c r="ASF249" s="24"/>
      <c r="ASG249" s="24"/>
      <c r="ASH249" s="24"/>
      <c r="ASI249" s="24"/>
      <c r="ASJ249" s="24"/>
      <c r="ASK249" s="24"/>
      <c r="ASL249" s="24"/>
      <c r="ASM249" s="24"/>
      <c r="ASN249" s="24"/>
      <c r="ASO249" s="24"/>
      <c r="ASP249" s="24"/>
      <c r="ASQ249" s="24"/>
      <c r="ASR249" s="24"/>
      <c r="ASS249" s="24"/>
      <c r="AST249" s="24"/>
      <c r="ASU249" s="24"/>
      <c r="ASV249" s="24"/>
      <c r="ASW249" s="24"/>
      <c r="ASX249" s="24"/>
      <c r="ASY249" s="24"/>
      <c r="ASZ249" s="24"/>
      <c r="ATA249" s="24"/>
      <c r="ATB249" s="24"/>
      <c r="ATC249" s="24"/>
      <c r="ATD249" s="24"/>
      <c r="ATE249" s="24"/>
      <c r="ATF249" s="24"/>
      <c r="ATG249" s="24"/>
      <c r="ATH249" s="24"/>
      <c r="ATI249" s="24"/>
      <c r="ATJ249" s="24"/>
      <c r="ATK249" s="24"/>
      <c r="ATL249" s="24"/>
      <c r="ATM249" s="24"/>
      <c r="ATN249" s="24"/>
      <c r="ATO249" s="24"/>
      <c r="ATP249" s="24"/>
      <c r="ATQ249" s="24"/>
      <c r="ATR249" s="24"/>
      <c r="ATS249" s="24"/>
      <c r="ATT249" s="24"/>
      <c r="ATU249" s="24"/>
      <c r="ATV249" s="24"/>
      <c r="ATW249" s="24"/>
      <c r="ATX249" s="24"/>
      <c r="ATY249" s="24"/>
      <c r="ATZ249" s="24"/>
      <c r="AUA249" s="24"/>
      <c r="AUB249" s="24"/>
      <c r="AUC249" s="24"/>
      <c r="AUD249" s="24"/>
      <c r="AUE249" s="24"/>
      <c r="AUF249" s="24"/>
      <c r="AUG249" s="24"/>
      <c r="AUH249" s="24"/>
      <c r="AUI249" s="24"/>
      <c r="AUJ249" s="24"/>
      <c r="AUK249" s="24"/>
      <c r="AUL249" s="24"/>
      <c r="AUM249" s="24"/>
      <c r="AUN249" s="24"/>
      <c r="AUO249" s="24"/>
      <c r="AUP249" s="24"/>
      <c r="AUQ249" s="24"/>
      <c r="AUR249" s="24"/>
      <c r="AUS249" s="24"/>
      <c r="AUT249" s="24"/>
      <c r="AUU249" s="24"/>
      <c r="AUV249" s="24"/>
      <c r="AUW249" s="24"/>
      <c r="AUX249" s="24"/>
      <c r="AUY249" s="24"/>
      <c r="AUZ249" s="24"/>
      <c r="AVA249" s="24"/>
      <c r="AVB249" s="24"/>
      <c r="AVC249" s="24"/>
      <c r="AVD249" s="24"/>
      <c r="AVE249" s="24"/>
      <c r="AVF249" s="24"/>
      <c r="AVG249" s="24"/>
      <c r="AVH249" s="24"/>
      <c r="AVI249" s="24"/>
      <c r="AVJ249" s="24"/>
      <c r="AVK249" s="24"/>
      <c r="AVL249" s="24"/>
      <c r="AVM249" s="24"/>
      <c r="AVN249" s="24"/>
      <c r="AVO249" s="24"/>
      <c r="AVP249" s="24"/>
      <c r="AVQ249" s="24"/>
      <c r="AVR249" s="24"/>
      <c r="AVS249" s="24"/>
      <c r="AVT249" s="24"/>
      <c r="AVU249" s="24"/>
      <c r="AVV249" s="24"/>
      <c r="AVW249" s="24"/>
      <c r="AVX249" s="24"/>
      <c r="AVY249" s="24"/>
      <c r="AVZ249" s="24"/>
      <c r="AWA249" s="24"/>
      <c r="AWB249" s="24"/>
      <c r="AWC249" s="24"/>
      <c r="AWD249" s="24"/>
      <c r="AWE249" s="24"/>
      <c r="AWF249" s="24"/>
      <c r="AWG249" s="24"/>
      <c r="AWH249" s="24"/>
      <c r="AWI249" s="24"/>
      <c r="AWJ249" s="24"/>
      <c r="AWK249" s="24"/>
      <c r="AWL249" s="24"/>
      <c r="AWM249" s="24"/>
      <c r="AWN249" s="24"/>
      <c r="AWO249" s="24"/>
      <c r="AWP249" s="24"/>
      <c r="AWQ249" s="24"/>
      <c r="AWR249" s="24"/>
      <c r="AWS249" s="24"/>
      <c r="AWT249" s="24"/>
      <c r="AWU249" s="24"/>
      <c r="AWV249" s="24"/>
      <c r="AWW249" s="24"/>
      <c r="AWX249" s="24"/>
      <c r="AWY249" s="24"/>
      <c r="AWZ249" s="24"/>
      <c r="AXA249" s="24"/>
      <c r="AXB249" s="24"/>
      <c r="AXC249" s="24"/>
      <c r="AXD249" s="24"/>
      <c r="AXE249" s="24"/>
      <c r="AXF249" s="24"/>
      <c r="AXG249" s="24"/>
      <c r="AXH249" s="24"/>
      <c r="AXI249" s="24"/>
      <c r="AXJ249" s="24"/>
      <c r="AXK249" s="24"/>
      <c r="AXL249" s="24"/>
      <c r="AXM249" s="24"/>
      <c r="AXN249" s="24"/>
      <c r="AXO249" s="24"/>
      <c r="AXP249" s="24"/>
      <c r="AXQ249" s="24"/>
      <c r="AXR249" s="24"/>
      <c r="AXS249" s="24"/>
      <c r="AXT249" s="24"/>
      <c r="AXU249" s="24"/>
      <c r="AXV249" s="24"/>
      <c r="AXW249" s="24"/>
      <c r="AXX249" s="24"/>
      <c r="AXY249" s="24"/>
      <c r="AXZ249" s="24"/>
      <c r="AYA249" s="24"/>
      <c r="AYB249" s="24"/>
      <c r="AYC249" s="24"/>
      <c r="AYD249" s="24"/>
      <c r="AYE249" s="24"/>
      <c r="AYF249" s="24"/>
      <c r="AYG249" s="24"/>
      <c r="AYH249" s="24"/>
      <c r="AYI249" s="24"/>
      <c r="AYJ249" s="24"/>
      <c r="AYK249" s="24"/>
      <c r="AYL249" s="24"/>
      <c r="AYM249" s="24"/>
      <c r="AYN249" s="24"/>
      <c r="AYO249" s="24"/>
      <c r="AYP249" s="24"/>
      <c r="AYQ249" s="24"/>
      <c r="AYR249" s="24"/>
      <c r="AYS249" s="24"/>
      <c r="AYT249" s="24"/>
      <c r="AYU249" s="24"/>
      <c r="AYV249" s="24"/>
      <c r="AYW249" s="24"/>
      <c r="AYX249" s="24"/>
      <c r="AYY249" s="24"/>
      <c r="AYZ249" s="24"/>
      <c r="AZA249" s="24"/>
      <c r="AZB249" s="24"/>
      <c r="AZC249" s="24"/>
      <c r="AZD249" s="24"/>
      <c r="AZE249" s="24"/>
      <c r="AZF249" s="24"/>
      <c r="AZG249" s="24"/>
      <c r="AZH249" s="24"/>
      <c r="AZI249" s="24"/>
      <c r="AZJ249" s="24"/>
      <c r="AZK249" s="24"/>
      <c r="AZL249" s="24"/>
      <c r="AZM249" s="24"/>
      <c r="AZN249" s="24"/>
      <c r="AZO249" s="24"/>
      <c r="AZP249" s="24"/>
      <c r="AZQ249" s="24"/>
      <c r="AZR249" s="24"/>
      <c r="AZS249" s="24"/>
      <c r="AZT249" s="24"/>
      <c r="AZU249" s="24"/>
      <c r="AZV249" s="24"/>
      <c r="AZW249" s="24"/>
      <c r="AZX249" s="24"/>
      <c r="AZY249" s="24"/>
      <c r="AZZ249" s="24"/>
      <c r="BAA249" s="24"/>
      <c r="BAB249" s="24"/>
      <c r="BAC249" s="24"/>
      <c r="BAD249" s="24"/>
      <c r="BAE249" s="24"/>
      <c r="BAF249" s="24"/>
      <c r="BAG249" s="24"/>
      <c r="BAH249" s="24"/>
      <c r="BAI249" s="24"/>
      <c r="BAJ249" s="24"/>
      <c r="BAK249" s="24"/>
      <c r="BAL249" s="24"/>
      <c r="BAM249" s="24"/>
      <c r="BAN249" s="24"/>
      <c r="BAO249" s="24"/>
      <c r="BAP249" s="24"/>
      <c r="BAQ249" s="24"/>
      <c r="BAR249" s="24"/>
      <c r="BAS249" s="24"/>
      <c r="BAT249" s="24"/>
      <c r="BAU249" s="24"/>
      <c r="BAV249" s="24"/>
      <c r="BAW249" s="24"/>
      <c r="BAX249" s="24"/>
      <c r="BAY249" s="24"/>
      <c r="BAZ249" s="24"/>
      <c r="BBA249" s="24"/>
      <c r="BBB249" s="24"/>
      <c r="BBC249" s="24"/>
      <c r="BBD249" s="24"/>
      <c r="BBE249" s="24"/>
      <c r="BBF249" s="24"/>
      <c r="BBG249" s="24"/>
      <c r="BBH249" s="24"/>
      <c r="BBI249" s="24"/>
      <c r="BBJ249" s="24"/>
      <c r="BBK249" s="24"/>
      <c r="BBL249" s="24"/>
      <c r="BBM249" s="24"/>
      <c r="BBN249" s="24"/>
      <c r="BBO249" s="24"/>
      <c r="BBP249" s="24"/>
      <c r="BBQ249" s="24"/>
      <c r="BBR249" s="24"/>
      <c r="BBS249" s="24"/>
      <c r="BBT249" s="24"/>
      <c r="BBU249" s="24"/>
      <c r="BBV249" s="24"/>
      <c r="BBW249" s="24"/>
      <c r="BBX249" s="24"/>
      <c r="BBY249" s="24"/>
      <c r="BBZ249" s="24"/>
      <c r="BCA249" s="24"/>
      <c r="BCB249" s="24"/>
      <c r="BCC249" s="24"/>
      <c r="BCD249" s="24"/>
      <c r="BCE249" s="24"/>
      <c r="BCF249" s="24"/>
      <c r="BCG249" s="24"/>
      <c r="BCH249" s="24"/>
      <c r="BCI249" s="24"/>
      <c r="BCJ249" s="24"/>
      <c r="BCK249" s="24"/>
      <c r="BCL249" s="24"/>
      <c r="BCM249" s="24"/>
      <c r="BCN249" s="24"/>
      <c r="BCO249" s="24"/>
      <c r="BCP249" s="24"/>
      <c r="BCQ249" s="24"/>
      <c r="BCR249" s="24"/>
      <c r="BCS249" s="24"/>
      <c r="BCT249" s="24"/>
      <c r="BCU249" s="24"/>
      <c r="BCV249" s="24"/>
      <c r="BCW249" s="24"/>
      <c r="BCX249" s="24"/>
      <c r="BCY249" s="24"/>
      <c r="BCZ249" s="24"/>
      <c r="BDA249" s="24"/>
      <c r="BDB249" s="24"/>
      <c r="BDC249" s="24"/>
      <c r="BDD249" s="24"/>
      <c r="BDE249" s="24"/>
      <c r="BDF249" s="24"/>
      <c r="BDG249" s="24"/>
      <c r="BDH249" s="24"/>
      <c r="BDI249" s="24"/>
      <c r="BDJ249" s="24"/>
      <c r="BDK249" s="24"/>
      <c r="BDL249" s="24"/>
      <c r="BDM249" s="24"/>
      <c r="BDN249" s="24"/>
      <c r="BDO249" s="24"/>
      <c r="BDP249" s="24"/>
      <c r="BDQ249" s="24"/>
      <c r="BDR249" s="24"/>
      <c r="BDS249" s="24"/>
      <c r="BDT249" s="24"/>
      <c r="BDU249" s="24"/>
      <c r="BDV249" s="24"/>
      <c r="BDW249" s="24"/>
      <c r="BDX249" s="24"/>
      <c r="BDY249" s="24"/>
      <c r="BDZ249" s="24"/>
      <c r="BEA249" s="24"/>
      <c r="BEB249" s="24"/>
      <c r="BEC249" s="24"/>
      <c r="BED249" s="24"/>
      <c r="BEE249" s="24"/>
      <c r="BEF249" s="24"/>
      <c r="BEG249" s="24"/>
      <c r="BEH249" s="24"/>
      <c r="BEI249" s="24"/>
      <c r="BEJ249" s="24"/>
      <c r="BEK249" s="24"/>
      <c r="BEL249" s="24"/>
      <c r="BEM249" s="24"/>
      <c r="BEN249" s="24"/>
      <c r="BEO249" s="24"/>
      <c r="BEP249" s="24"/>
      <c r="BEQ249" s="24"/>
      <c r="BER249" s="24"/>
      <c r="BES249" s="24"/>
      <c r="BET249" s="24"/>
      <c r="BEU249" s="24"/>
      <c r="BEV249" s="24"/>
      <c r="BEW249" s="24"/>
      <c r="BEX249" s="24"/>
      <c r="BEY249" s="24"/>
      <c r="BEZ249" s="24"/>
      <c r="BFA249" s="24"/>
      <c r="BFB249" s="24"/>
      <c r="BFC249" s="24"/>
      <c r="BFD249" s="24"/>
      <c r="BFE249" s="24"/>
      <c r="BFF249" s="24"/>
      <c r="BFG249" s="24"/>
      <c r="BFH249" s="24"/>
      <c r="BFI249" s="24"/>
      <c r="BFJ249" s="24"/>
      <c r="BFK249" s="24"/>
      <c r="BFL249" s="24"/>
      <c r="BFM249" s="24"/>
      <c r="BFN249" s="24"/>
      <c r="BFO249" s="24"/>
      <c r="BFP249" s="24"/>
      <c r="BFQ249" s="24"/>
      <c r="BFR249" s="24"/>
      <c r="BFS249" s="24"/>
      <c r="BFT249" s="24"/>
      <c r="BFU249" s="24"/>
      <c r="BFV249" s="24"/>
      <c r="BFW249" s="24"/>
      <c r="BFX249" s="24"/>
      <c r="BFY249" s="24"/>
      <c r="BFZ249" s="24"/>
      <c r="BGA249" s="24"/>
      <c r="BGB249" s="24"/>
      <c r="BGC249" s="24"/>
      <c r="BGD249" s="24"/>
      <c r="BGE249" s="24"/>
      <c r="BGF249" s="24"/>
      <c r="BGG249" s="24"/>
      <c r="BGH249" s="24"/>
      <c r="BGI249" s="24"/>
      <c r="BGJ249" s="24"/>
      <c r="BGK249" s="24"/>
      <c r="BGL249" s="24"/>
      <c r="BGM249" s="24"/>
      <c r="BGN249" s="24"/>
      <c r="BGO249" s="24"/>
      <c r="BGP249" s="24"/>
      <c r="BGQ249" s="24"/>
      <c r="BGR249" s="24"/>
      <c r="BGS249" s="24"/>
      <c r="BGT249" s="24"/>
      <c r="BGU249" s="24"/>
      <c r="BGV249" s="24"/>
      <c r="BGW249" s="24"/>
      <c r="BGX249" s="24"/>
      <c r="BGY249" s="24"/>
      <c r="BGZ249" s="24"/>
      <c r="BHA249" s="24"/>
      <c r="BHB249" s="24"/>
      <c r="BHC249" s="24"/>
      <c r="BHD249" s="24"/>
      <c r="BHE249" s="24"/>
      <c r="BHF249" s="24"/>
      <c r="BHG249" s="24"/>
      <c r="BHH249" s="24"/>
      <c r="BHI249" s="24"/>
      <c r="BHJ249" s="24"/>
      <c r="BHK249" s="24"/>
      <c r="BHL249" s="24"/>
      <c r="BHM249" s="24"/>
      <c r="BHN249" s="24"/>
      <c r="BHO249" s="24"/>
      <c r="BHP249" s="24"/>
      <c r="BHQ249" s="24"/>
      <c r="BHR249" s="24"/>
      <c r="BHS249" s="24"/>
      <c r="BHT249" s="24"/>
      <c r="BHU249" s="24"/>
      <c r="BHV249" s="24"/>
      <c r="BHW249" s="24"/>
      <c r="BHX249" s="24"/>
      <c r="BHY249" s="24"/>
      <c r="BHZ249" s="24"/>
      <c r="BIA249" s="24"/>
      <c r="BIB249" s="24"/>
      <c r="BIC249" s="24"/>
    </row>
    <row r="250" spans="1:1589" s="10" customFormat="1" ht="56.25" customHeight="1">
      <c r="A250" s="69"/>
      <c r="B250" s="47"/>
      <c r="C250" s="319"/>
      <c r="D250" s="320"/>
      <c r="E250" s="94">
        <v>42370</v>
      </c>
      <c r="F250" s="94">
        <v>42735</v>
      </c>
      <c r="G250" s="95" t="s">
        <v>8</v>
      </c>
      <c r="H250" s="115"/>
      <c r="I250" s="115"/>
      <c r="J250" s="115"/>
      <c r="K250" s="113"/>
      <c r="L250" s="115">
        <v>0</v>
      </c>
      <c r="M250" s="104"/>
      <c r="N250" s="115"/>
      <c r="O250" s="115"/>
      <c r="P250" s="115"/>
      <c r="Q250" s="115"/>
      <c r="R250" s="115"/>
      <c r="S250" s="115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GZ250" s="24"/>
      <c r="HA250" s="24"/>
      <c r="HB250" s="24"/>
      <c r="HC250" s="24"/>
      <c r="HD250" s="24"/>
      <c r="HE250" s="24"/>
      <c r="HF250" s="24"/>
      <c r="HG250" s="24"/>
      <c r="HH250" s="24"/>
      <c r="HI250" s="24"/>
      <c r="HJ250" s="24"/>
      <c r="HK250" s="24"/>
      <c r="HL250" s="24"/>
      <c r="HM250" s="24"/>
      <c r="HN250" s="24"/>
      <c r="HO250" s="24"/>
      <c r="HP250" s="24"/>
      <c r="HQ250" s="24"/>
      <c r="HR250" s="24"/>
      <c r="HS250" s="24"/>
      <c r="HT250" s="24"/>
      <c r="HU250" s="24"/>
      <c r="HV250" s="24"/>
      <c r="HW250" s="24"/>
      <c r="HX250" s="24"/>
      <c r="HY250" s="24"/>
      <c r="HZ250" s="24"/>
      <c r="IA250" s="24"/>
      <c r="IB250" s="24"/>
      <c r="IC250" s="24"/>
      <c r="ID250" s="24"/>
      <c r="IE250" s="24"/>
      <c r="IF250" s="24"/>
      <c r="IG250" s="24"/>
      <c r="IH250" s="24"/>
      <c r="II250" s="24"/>
      <c r="IJ250" s="24"/>
      <c r="IK250" s="24"/>
      <c r="IL250" s="24"/>
      <c r="IM250" s="24"/>
      <c r="IN250" s="24"/>
      <c r="IO250" s="24"/>
      <c r="IP250" s="24"/>
      <c r="IQ250" s="24"/>
      <c r="IR250" s="24"/>
      <c r="IS250" s="24"/>
      <c r="IT250" s="24"/>
      <c r="IU250" s="24"/>
      <c r="IV250" s="24"/>
      <c r="IW250" s="24"/>
      <c r="IX250" s="24"/>
      <c r="IY250" s="24"/>
      <c r="IZ250" s="24"/>
      <c r="JA250" s="24"/>
      <c r="JB250" s="24"/>
      <c r="JC250" s="24"/>
      <c r="JD250" s="24"/>
      <c r="JE250" s="24"/>
      <c r="JF250" s="24"/>
      <c r="JG250" s="24"/>
      <c r="JH250" s="24"/>
      <c r="JI250" s="24"/>
      <c r="JJ250" s="24"/>
      <c r="JK250" s="24"/>
      <c r="JL250" s="24"/>
      <c r="JM250" s="24"/>
      <c r="JN250" s="24"/>
      <c r="JO250" s="24"/>
      <c r="JP250" s="24"/>
      <c r="JQ250" s="24"/>
      <c r="JR250" s="24"/>
      <c r="JS250" s="24"/>
      <c r="JT250" s="24"/>
      <c r="JU250" s="24"/>
      <c r="JV250" s="24"/>
      <c r="JW250" s="24"/>
      <c r="JX250" s="24"/>
      <c r="JY250" s="24"/>
      <c r="JZ250" s="24"/>
      <c r="KA250" s="24"/>
      <c r="KB250" s="24"/>
      <c r="KC250" s="24"/>
      <c r="KD250" s="24"/>
      <c r="KE250" s="24"/>
      <c r="KF250" s="24"/>
      <c r="KG250" s="24"/>
      <c r="KH250" s="24"/>
      <c r="KI250" s="24"/>
      <c r="KJ250" s="24"/>
      <c r="KK250" s="24"/>
      <c r="KL250" s="24"/>
      <c r="KM250" s="24"/>
      <c r="KN250" s="24"/>
      <c r="KO250" s="24"/>
      <c r="KP250" s="24"/>
      <c r="KQ250" s="24"/>
      <c r="KR250" s="24"/>
      <c r="KS250" s="24"/>
      <c r="KT250" s="24"/>
      <c r="KU250" s="24"/>
      <c r="KV250" s="24"/>
      <c r="KW250" s="24"/>
      <c r="KX250" s="24"/>
      <c r="KY250" s="24"/>
      <c r="KZ250" s="24"/>
      <c r="LA250" s="24"/>
      <c r="LB250" s="24"/>
      <c r="LC250" s="24"/>
      <c r="LD250" s="24"/>
      <c r="LE250" s="24"/>
      <c r="LF250" s="24"/>
      <c r="LG250" s="24"/>
      <c r="LH250" s="24"/>
      <c r="LI250" s="24"/>
      <c r="LJ250" s="24"/>
      <c r="LK250" s="24"/>
      <c r="LL250" s="24"/>
      <c r="LM250" s="24"/>
      <c r="LN250" s="24"/>
      <c r="LO250" s="24"/>
      <c r="LP250" s="24"/>
      <c r="LQ250" s="24"/>
      <c r="LR250" s="24"/>
      <c r="LS250" s="24"/>
      <c r="LT250" s="24"/>
      <c r="LU250" s="24"/>
      <c r="LV250" s="24"/>
      <c r="LW250" s="24"/>
      <c r="LX250" s="24"/>
      <c r="LY250" s="24"/>
      <c r="LZ250" s="24"/>
      <c r="MA250" s="24"/>
      <c r="MB250" s="24"/>
      <c r="MC250" s="24"/>
      <c r="MD250" s="24"/>
      <c r="ME250" s="24"/>
      <c r="MF250" s="24"/>
      <c r="MG250" s="24"/>
      <c r="MH250" s="24"/>
      <c r="MI250" s="24"/>
      <c r="MJ250" s="24"/>
      <c r="MK250" s="24"/>
      <c r="ML250" s="24"/>
      <c r="MM250" s="24"/>
      <c r="MN250" s="24"/>
      <c r="MO250" s="24"/>
      <c r="MP250" s="24"/>
      <c r="MQ250" s="24"/>
      <c r="MR250" s="24"/>
      <c r="MS250" s="24"/>
      <c r="MT250" s="24"/>
      <c r="MU250" s="24"/>
      <c r="MV250" s="24"/>
      <c r="MW250" s="24"/>
      <c r="MX250" s="24"/>
      <c r="MY250" s="24"/>
      <c r="MZ250" s="24"/>
      <c r="NA250" s="24"/>
      <c r="NB250" s="24"/>
      <c r="NC250" s="24"/>
      <c r="ND250" s="24"/>
      <c r="NE250" s="24"/>
      <c r="NF250" s="24"/>
      <c r="NG250" s="24"/>
      <c r="NH250" s="24"/>
      <c r="NI250" s="24"/>
      <c r="NJ250" s="24"/>
      <c r="NK250" s="24"/>
      <c r="NL250" s="24"/>
      <c r="NM250" s="24"/>
      <c r="NN250" s="24"/>
      <c r="NO250" s="24"/>
      <c r="NP250" s="24"/>
      <c r="NQ250" s="24"/>
      <c r="NR250" s="24"/>
      <c r="NS250" s="24"/>
      <c r="NT250" s="24"/>
      <c r="NU250" s="24"/>
      <c r="NV250" s="24"/>
      <c r="NW250" s="24"/>
      <c r="NX250" s="24"/>
      <c r="NY250" s="24"/>
      <c r="NZ250" s="24"/>
      <c r="OA250" s="24"/>
      <c r="OB250" s="24"/>
      <c r="OC250" s="24"/>
      <c r="OD250" s="24"/>
      <c r="OE250" s="24"/>
      <c r="OF250" s="24"/>
      <c r="OG250" s="24"/>
      <c r="OH250" s="24"/>
      <c r="OI250" s="24"/>
      <c r="OJ250" s="24"/>
      <c r="OK250" s="24"/>
      <c r="OL250" s="24"/>
      <c r="OM250" s="24"/>
      <c r="ON250" s="24"/>
      <c r="OO250" s="24"/>
      <c r="OP250" s="24"/>
      <c r="OQ250" s="24"/>
      <c r="OR250" s="24"/>
      <c r="OS250" s="24"/>
      <c r="OT250" s="24"/>
      <c r="OU250" s="24"/>
      <c r="OV250" s="24"/>
      <c r="OW250" s="24"/>
      <c r="OX250" s="24"/>
      <c r="OY250" s="24"/>
      <c r="OZ250" s="24"/>
      <c r="PA250" s="24"/>
      <c r="PB250" s="24"/>
      <c r="PC250" s="24"/>
      <c r="PD250" s="24"/>
      <c r="PE250" s="24"/>
      <c r="PF250" s="24"/>
      <c r="PG250" s="24"/>
      <c r="PH250" s="24"/>
      <c r="PI250" s="24"/>
      <c r="PJ250" s="24"/>
      <c r="PK250" s="24"/>
      <c r="PL250" s="24"/>
      <c r="PM250" s="24"/>
      <c r="PN250" s="24"/>
      <c r="PO250" s="24"/>
      <c r="PP250" s="24"/>
      <c r="PQ250" s="24"/>
      <c r="PR250" s="24"/>
      <c r="PS250" s="24"/>
      <c r="PT250" s="24"/>
      <c r="PU250" s="24"/>
      <c r="PV250" s="24"/>
      <c r="PW250" s="24"/>
      <c r="PX250" s="24"/>
      <c r="PY250" s="24"/>
      <c r="PZ250" s="24"/>
      <c r="QA250" s="24"/>
      <c r="QB250" s="24"/>
      <c r="QC250" s="24"/>
      <c r="QD250" s="24"/>
      <c r="QE250" s="24"/>
      <c r="QF250" s="24"/>
      <c r="QG250" s="24"/>
      <c r="QH250" s="24"/>
      <c r="QI250" s="24"/>
      <c r="QJ250" s="24"/>
      <c r="QK250" s="24"/>
      <c r="QL250" s="24"/>
      <c r="QM250" s="24"/>
      <c r="QN250" s="24"/>
      <c r="QO250" s="24"/>
      <c r="QP250" s="24"/>
      <c r="QQ250" s="24"/>
      <c r="QR250" s="24"/>
      <c r="QS250" s="24"/>
      <c r="QT250" s="24"/>
      <c r="QU250" s="24"/>
      <c r="QV250" s="24"/>
      <c r="QW250" s="24"/>
      <c r="QX250" s="24"/>
      <c r="QY250" s="24"/>
      <c r="QZ250" s="24"/>
      <c r="RA250" s="24"/>
      <c r="RB250" s="24"/>
      <c r="RC250" s="24"/>
      <c r="RD250" s="24"/>
      <c r="RE250" s="24"/>
      <c r="RF250" s="24"/>
      <c r="RG250" s="24"/>
      <c r="RH250" s="24"/>
      <c r="RI250" s="24"/>
      <c r="RJ250" s="24"/>
      <c r="RK250" s="24"/>
      <c r="RL250" s="24"/>
      <c r="RM250" s="24"/>
      <c r="RN250" s="24"/>
      <c r="RO250" s="24"/>
      <c r="RP250" s="24"/>
      <c r="RQ250" s="24"/>
      <c r="RR250" s="24"/>
      <c r="RS250" s="24"/>
      <c r="RT250" s="24"/>
      <c r="RU250" s="24"/>
      <c r="RV250" s="24"/>
      <c r="RW250" s="24"/>
      <c r="RX250" s="24"/>
      <c r="RY250" s="24"/>
      <c r="RZ250" s="24"/>
      <c r="SA250" s="24"/>
      <c r="SB250" s="24"/>
      <c r="SC250" s="24"/>
      <c r="SD250" s="24"/>
      <c r="SE250" s="24"/>
      <c r="SF250" s="24"/>
      <c r="SG250" s="24"/>
      <c r="SH250" s="24"/>
      <c r="SI250" s="24"/>
      <c r="SJ250" s="24"/>
      <c r="SK250" s="24"/>
      <c r="SL250" s="24"/>
      <c r="SM250" s="24"/>
      <c r="SN250" s="24"/>
      <c r="SO250" s="24"/>
      <c r="SP250" s="24"/>
      <c r="SQ250" s="24"/>
      <c r="SR250" s="24"/>
      <c r="SS250" s="24"/>
      <c r="ST250" s="24"/>
      <c r="SU250" s="24"/>
      <c r="SV250" s="24"/>
      <c r="SW250" s="24"/>
      <c r="SX250" s="24"/>
      <c r="SY250" s="24"/>
      <c r="SZ250" s="24"/>
      <c r="TA250" s="24"/>
      <c r="TB250" s="24"/>
      <c r="TC250" s="24"/>
      <c r="TD250" s="24"/>
      <c r="TE250" s="24"/>
      <c r="TF250" s="24"/>
      <c r="TG250" s="24"/>
      <c r="TH250" s="24"/>
      <c r="TI250" s="24"/>
      <c r="TJ250" s="24"/>
      <c r="TK250" s="24"/>
      <c r="TL250" s="24"/>
      <c r="TM250" s="24"/>
      <c r="TN250" s="24"/>
      <c r="TO250" s="24"/>
      <c r="TP250" s="24"/>
      <c r="TQ250" s="24"/>
      <c r="TR250" s="24"/>
      <c r="TS250" s="24"/>
      <c r="TT250" s="24"/>
      <c r="TU250" s="24"/>
      <c r="TV250" s="24"/>
      <c r="TW250" s="24"/>
      <c r="TX250" s="24"/>
      <c r="TY250" s="24"/>
      <c r="TZ250" s="24"/>
      <c r="UA250" s="24"/>
      <c r="UB250" s="24"/>
      <c r="UC250" s="24"/>
      <c r="UD250" s="24"/>
      <c r="UE250" s="24"/>
      <c r="UF250" s="24"/>
      <c r="UG250" s="24"/>
      <c r="UH250" s="24"/>
      <c r="UI250" s="24"/>
      <c r="UJ250" s="24"/>
      <c r="UK250" s="24"/>
      <c r="UL250" s="24"/>
      <c r="UM250" s="24"/>
      <c r="UN250" s="24"/>
      <c r="UO250" s="24"/>
      <c r="UP250" s="24"/>
      <c r="UQ250" s="24"/>
      <c r="UR250" s="24"/>
      <c r="US250" s="24"/>
      <c r="UT250" s="24"/>
      <c r="UU250" s="24"/>
      <c r="UV250" s="24"/>
      <c r="UW250" s="24"/>
      <c r="UX250" s="24"/>
      <c r="UY250" s="24"/>
      <c r="UZ250" s="24"/>
      <c r="VA250" s="24"/>
      <c r="VB250" s="24"/>
      <c r="VC250" s="24"/>
      <c r="VD250" s="24"/>
      <c r="VE250" s="24"/>
      <c r="VF250" s="24"/>
      <c r="VG250" s="24"/>
      <c r="VH250" s="24"/>
      <c r="VI250" s="24"/>
      <c r="VJ250" s="24"/>
      <c r="VK250" s="24"/>
      <c r="VL250" s="24"/>
      <c r="VM250" s="24"/>
      <c r="VN250" s="24"/>
      <c r="VO250" s="24"/>
      <c r="VP250" s="24"/>
      <c r="VQ250" s="24"/>
      <c r="VR250" s="24"/>
      <c r="VS250" s="24"/>
      <c r="VT250" s="24"/>
      <c r="VU250" s="24"/>
      <c r="VV250" s="24"/>
      <c r="VW250" s="24"/>
      <c r="VX250" s="24"/>
      <c r="VY250" s="24"/>
      <c r="VZ250" s="24"/>
      <c r="WA250" s="24"/>
      <c r="WB250" s="24"/>
      <c r="WC250" s="24"/>
      <c r="WD250" s="24"/>
      <c r="WE250" s="24"/>
      <c r="WF250" s="24"/>
      <c r="WG250" s="24"/>
      <c r="WH250" s="24"/>
      <c r="WI250" s="24"/>
      <c r="WJ250" s="24"/>
      <c r="WK250" s="24"/>
      <c r="WL250" s="24"/>
      <c r="WM250" s="24"/>
      <c r="WN250" s="24"/>
      <c r="WO250" s="24"/>
      <c r="WP250" s="24"/>
      <c r="WQ250" s="24"/>
      <c r="WR250" s="24"/>
      <c r="WS250" s="24"/>
      <c r="WT250" s="24"/>
      <c r="WU250" s="24"/>
      <c r="WV250" s="24"/>
      <c r="WW250" s="24"/>
      <c r="WX250" s="24"/>
      <c r="WY250" s="24"/>
      <c r="WZ250" s="24"/>
      <c r="XA250" s="24"/>
      <c r="XB250" s="24"/>
      <c r="XC250" s="24"/>
      <c r="XD250" s="24"/>
      <c r="XE250" s="24"/>
      <c r="XF250" s="24"/>
      <c r="XG250" s="24"/>
      <c r="XH250" s="24"/>
      <c r="XI250" s="24"/>
      <c r="XJ250" s="24"/>
      <c r="XK250" s="24"/>
      <c r="XL250" s="24"/>
      <c r="XM250" s="24"/>
      <c r="XN250" s="24"/>
      <c r="XO250" s="24"/>
      <c r="XP250" s="24"/>
      <c r="XQ250" s="24"/>
      <c r="XR250" s="24"/>
      <c r="XS250" s="24"/>
      <c r="XT250" s="24"/>
      <c r="XU250" s="24"/>
      <c r="XV250" s="24"/>
      <c r="XW250" s="24"/>
      <c r="XX250" s="24"/>
      <c r="XY250" s="24"/>
      <c r="XZ250" s="24"/>
      <c r="YA250" s="24"/>
      <c r="YB250" s="24"/>
      <c r="YC250" s="24"/>
      <c r="YD250" s="24"/>
      <c r="YE250" s="24"/>
      <c r="YF250" s="24"/>
      <c r="YG250" s="24"/>
      <c r="YH250" s="24"/>
      <c r="YI250" s="24"/>
      <c r="YJ250" s="24"/>
      <c r="YK250" s="24"/>
      <c r="YL250" s="24"/>
      <c r="YM250" s="24"/>
      <c r="YN250" s="24"/>
      <c r="YO250" s="24"/>
      <c r="YP250" s="24"/>
      <c r="YQ250" s="24"/>
      <c r="YR250" s="24"/>
      <c r="YS250" s="24"/>
      <c r="YT250" s="24"/>
      <c r="YU250" s="24"/>
      <c r="YV250" s="24"/>
      <c r="YW250" s="24"/>
      <c r="YX250" s="24"/>
      <c r="YY250" s="24"/>
      <c r="YZ250" s="24"/>
      <c r="ZA250" s="24"/>
      <c r="ZB250" s="24"/>
      <c r="ZC250" s="24"/>
      <c r="ZD250" s="24"/>
      <c r="ZE250" s="24"/>
      <c r="ZF250" s="24"/>
      <c r="ZG250" s="24"/>
      <c r="ZH250" s="24"/>
      <c r="ZI250" s="24"/>
      <c r="ZJ250" s="24"/>
      <c r="ZK250" s="24"/>
      <c r="ZL250" s="24"/>
      <c r="ZM250" s="24"/>
      <c r="ZN250" s="24"/>
      <c r="ZO250" s="24"/>
      <c r="ZP250" s="24"/>
      <c r="ZQ250" s="24"/>
      <c r="ZR250" s="24"/>
      <c r="ZS250" s="24"/>
      <c r="ZT250" s="24"/>
      <c r="ZU250" s="24"/>
      <c r="ZV250" s="24"/>
      <c r="ZW250" s="24"/>
      <c r="ZX250" s="24"/>
      <c r="ZY250" s="24"/>
      <c r="ZZ250" s="24"/>
      <c r="AAA250" s="24"/>
      <c r="AAB250" s="24"/>
      <c r="AAC250" s="24"/>
      <c r="AAD250" s="24"/>
      <c r="AAE250" s="24"/>
      <c r="AAF250" s="24"/>
      <c r="AAG250" s="24"/>
      <c r="AAH250" s="24"/>
      <c r="AAI250" s="24"/>
      <c r="AAJ250" s="24"/>
      <c r="AAK250" s="24"/>
      <c r="AAL250" s="24"/>
      <c r="AAM250" s="24"/>
      <c r="AAN250" s="24"/>
      <c r="AAO250" s="24"/>
      <c r="AAP250" s="24"/>
      <c r="AAQ250" s="24"/>
      <c r="AAR250" s="24"/>
      <c r="AAS250" s="24"/>
      <c r="AAT250" s="24"/>
      <c r="AAU250" s="24"/>
      <c r="AAV250" s="24"/>
      <c r="AAW250" s="24"/>
      <c r="AAX250" s="24"/>
      <c r="AAY250" s="24"/>
      <c r="AAZ250" s="24"/>
      <c r="ABA250" s="24"/>
      <c r="ABB250" s="24"/>
      <c r="ABC250" s="24"/>
      <c r="ABD250" s="24"/>
      <c r="ABE250" s="24"/>
      <c r="ABF250" s="24"/>
      <c r="ABG250" s="24"/>
      <c r="ABH250" s="24"/>
      <c r="ABI250" s="24"/>
      <c r="ABJ250" s="24"/>
      <c r="ABK250" s="24"/>
      <c r="ABL250" s="24"/>
      <c r="ABM250" s="24"/>
      <c r="ABN250" s="24"/>
      <c r="ABO250" s="24"/>
      <c r="ABP250" s="24"/>
      <c r="ABQ250" s="24"/>
      <c r="ABR250" s="24"/>
      <c r="ABS250" s="24"/>
      <c r="ABT250" s="24"/>
      <c r="ABU250" s="24"/>
      <c r="ABV250" s="24"/>
      <c r="ABW250" s="24"/>
      <c r="ABX250" s="24"/>
      <c r="ABY250" s="24"/>
      <c r="ABZ250" s="24"/>
      <c r="ACA250" s="24"/>
      <c r="ACB250" s="24"/>
      <c r="ACC250" s="24"/>
      <c r="ACD250" s="24"/>
      <c r="ACE250" s="24"/>
      <c r="ACF250" s="24"/>
      <c r="ACG250" s="24"/>
      <c r="ACH250" s="24"/>
      <c r="ACI250" s="24"/>
      <c r="ACJ250" s="24"/>
      <c r="ACK250" s="24"/>
      <c r="ACL250" s="24"/>
      <c r="ACM250" s="24"/>
      <c r="ACN250" s="24"/>
      <c r="ACO250" s="24"/>
      <c r="ACP250" s="24"/>
      <c r="ACQ250" s="24"/>
      <c r="ACR250" s="24"/>
      <c r="ACS250" s="24"/>
      <c r="ACT250" s="24"/>
      <c r="ACU250" s="24"/>
      <c r="ACV250" s="24"/>
      <c r="ACW250" s="24"/>
      <c r="ACX250" s="24"/>
      <c r="ACY250" s="24"/>
      <c r="ACZ250" s="24"/>
      <c r="ADA250" s="24"/>
      <c r="ADB250" s="24"/>
      <c r="ADC250" s="24"/>
      <c r="ADD250" s="24"/>
      <c r="ADE250" s="24"/>
      <c r="ADF250" s="24"/>
      <c r="ADG250" s="24"/>
      <c r="ADH250" s="24"/>
      <c r="ADI250" s="24"/>
      <c r="ADJ250" s="24"/>
      <c r="ADK250" s="24"/>
      <c r="ADL250" s="24"/>
      <c r="ADM250" s="24"/>
      <c r="ADN250" s="24"/>
      <c r="ADO250" s="24"/>
      <c r="ADP250" s="24"/>
      <c r="ADQ250" s="24"/>
      <c r="ADR250" s="24"/>
      <c r="ADS250" s="24"/>
      <c r="ADT250" s="24"/>
      <c r="ADU250" s="24"/>
      <c r="ADV250" s="24"/>
      <c r="ADW250" s="24"/>
      <c r="ADX250" s="24"/>
      <c r="ADY250" s="24"/>
      <c r="ADZ250" s="24"/>
      <c r="AEA250" s="24"/>
      <c r="AEB250" s="24"/>
      <c r="AEC250" s="24"/>
      <c r="AED250" s="24"/>
      <c r="AEE250" s="24"/>
      <c r="AEF250" s="24"/>
      <c r="AEG250" s="24"/>
      <c r="AEH250" s="24"/>
      <c r="AEI250" s="24"/>
      <c r="AEJ250" s="24"/>
      <c r="AEK250" s="24"/>
      <c r="AEL250" s="24"/>
      <c r="AEM250" s="24"/>
      <c r="AEN250" s="24"/>
      <c r="AEO250" s="24"/>
      <c r="AEP250" s="24"/>
      <c r="AEQ250" s="24"/>
      <c r="AER250" s="24"/>
      <c r="AES250" s="24"/>
      <c r="AET250" s="24"/>
      <c r="AEU250" s="24"/>
      <c r="AEV250" s="24"/>
      <c r="AEW250" s="24"/>
      <c r="AEX250" s="24"/>
      <c r="AEY250" s="24"/>
      <c r="AEZ250" s="24"/>
      <c r="AFA250" s="24"/>
      <c r="AFB250" s="24"/>
      <c r="AFC250" s="24"/>
      <c r="AFD250" s="24"/>
      <c r="AFE250" s="24"/>
      <c r="AFF250" s="24"/>
      <c r="AFG250" s="24"/>
      <c r="AFH250" s="24"/>
      <c r="AFI250" s="24"/>
      <c r="AFJ250" s="24"/>
      <c r="AFK250" s="24"/>
      <c r="AFL250" s="24"/>
      <c r="AFM250" s="24"/>
      <c r="AFN250" s="24"/>
      <c r="AFO250" s="24"/>
      <c r="AFP250" s="24"/>
      <c r="AFQ250" s="24"/>
      <c r="AFR250" s="24"/>
      <c r="AFS250" s="24"/>
      <c r="AFT250" s="24"/>
      <c r="AFU250" s="24"/>
      <c r="AFV250" s="24"/>
      <c r="AFW250" s="24"/>
      <c r="AFX250" s="24"/>
      <c r="AFY250" s="24"/>
      <c r="AFZ250" s="24"/>
      <c r="AGA250" s="24"/>
      <c r="AGB250" s="24"/>
      <c r="AGC250" s="24"/>
      <c r="AGD250" s="24"/>
      <c r="AGE250" s="24"/>
      <c r="AGF250" s="24"/>
      <c r="AGG250" s="24"/>
      <c r="AGH250" s="24"/>
      <c r="AGI250" s="24"/>
      <c r="AGJ250" s="24"/>
      <c r="AGK250" s="24"/>
      <c r="AGL250" s="24"/>
      <c r="AGM250" s="24"/>
      <c r="AGN250" s="24"/>
      <c r="AGO250" s="24"/>
      <c r="AGP250" s="24"/>
      <c r="AGQ250" s="24"/>
      <c r="AGR250" s="24"/>
      <c r="AGS250" s="24"/>
      <c r="AGT250" s="24"/>
      <c r="AGU250" s="24"/>
      <c r="AGV250" s="24"/>
      <c r="AGW250" s="24"/>
      <c r="AGX250" s="24"/>
      <c r="AGY250" s="24"/>
      <c r="AGZ250" s="24"/>
      <c r="AHA250" s="24"/>
      <c r="AHB250" s="24"/>
      <c r="AHC250" s="24"/>
      <c r="AHD250" s="24"/>
      <c r="AHE250" s="24"/>
      <c r="AHF250" s="24"/>
      <c r="AHG250" s="24"/>
      <c r="AHH250" s="24"/>
      <c r="AHI250" s="24"/>
      <c r="AHJ250" s="24"/>
      <c r="AHK250" s="24"/>
      <c r="AHL250" s="24"/>
      <c r="AHM250" s="24"/>
      <c r="AHN250" s="24"/>
      <c r="AHO250" s="24"/>
      <c r="AHP250" s="24"/>
      <c r="AHQ250" s="24"/>
      <c r="AHR250" s="24"/>
      <c r="AHS250" s="24"/>
      <c r="AHT250" s="24"/>
      <c r="AHU250" s="24"/>
      <c r="AHV250" s="24"/>
      <c r="AHW250" s="24"/>
      <c r="AHX250" s="24"/>
      <c r="AHY250" s="24"/>
      <c r="AHZ250" s="24"/>
      <c r="AIA250" s="24"/>
      <c r="AIB250" s="24"/>
      <c r="AIC250" s="24"/>
      <c r="AID250" s="24"/>
      <c r="AIE250" s="24"/>
      <c r="AIF250" s="24"/>
      <c r="AIG250" s="24"/>
      <c r="AIH250" s="24"/>
      <c r="AII250" s="24"/>
      <c r="AIJ250" s="24"/>
      <c r="AIK250" s="24"/>
      <c r="AIL250" s="24"/>
      <c r="AIM250" s="24"/>
      <c r="AIN250" s="24"/>
      <c r="AIO250" s="24"/>
      <c r="AIP250" s="24"/>
      <c r="AIQ250" s="24"/>
      <c r="AIR250" s="24"/>
      <c r="AIS250" s="24"/>
      <c r="AIT250" s="24"/>
      <c r="AIU250" s="24"/>
      <c r="AIV250" s="24"/>
      <c r="AIW250" s="24"/>
      <c r="AIX250" s="24"/>
      <c r="AIY250" s="24"/>
      <c r="AIZ250" s="24"/>
      <c r="AJA250" s="24"/>
      <c r="AJB250" s="24"/>
      <c r="AJC250" s="24"/>
      <c r="AJD250" s="24"/>
      <c r="AJE250" s="24"/>
      <c r="AJF250" s="24"/>
      <c r="AJG250" s="24"/>
      <c r="AJH250" s="24"/>
      <c r="AJI250" s="24"/>
      <c r="AJJ250" s="24"/>
      <c r="AJK250" s="24"/>
      <c r="AJL250" s="24"/>
      <c r="AJM250" s="24"/>
      <c r="AJN250" s="24"/>
      <c r="AJO250" s="24"/>
      <c r="AJP250" s="24"/>
      <c r="AJQ250" s="24"/>
      <c r="AJR250" s="24"/>
      <c r="AJS250" s="24"/>
      <c r="AJT250" s="24"/>
      <c r="AJU250" s="24"/>
      <c r="AJV250" s="24"/>
      <c r="AJW250" s="24"/>
      <c r="AJX250" s="24"/>
      <c r="AJY250" s="24"/>
      <c r="AJZ250" s="24"/>
      <c r="AKA250" s="24"/>
      <c r="AKB250" s="24"/>
      <c r="AKC250" s="24"/>
      <c r="AKD250" s="24"/>
      <c r="AKE250" s="24"/>
      <c r="AKF250" s="24"/>
      <c r="AKG250" s="24"/>
      <c r="AKH250" s="24"/>
      <c r="AKI250" s="24"/>
      <c r="AKJ250" s="24"/>
      <c r="AKK250" s="24"/>
      <c r="AKL250" s="24"/>
      <c r="AKM250" s="24"/>
      <c r="AKN250" s="24"/>
      <c r="AKO250" s="24"/>
      <c r="AKP250" s="24"/>
      <c r="AKQ250" s="24"/>
      <c r="AKR250" s="24"/>
      <c r="AKS250" s="24"/>
      <c r="AKT250" s="24"/>
      <c r="AKU250" s="24"/>
      <c r="AKV250" s="24"/>
      <c r="AKW250" s="24"/>
      <c r="AKX250" s="24"/>
      <c r="AKY250" s="24"/>
      <c r="AKZ250" s="24"/>
      <c r="ALA250" s="24"/>
      <c r="ALB250" s="24"/>
      <c r="ALC250" s="24"/>
      <c r="ALD250" s="24"/>
      <c r="ALE250" s="24"/>
      <c r="ALF250" s="24"/>
      <c r="ALG250" s="24"/>
      <c r="ALH250" s="24"/>
      <c r="ALI250" s="24"/>
      <c r="ALJ250" s="24"/>
      <c r="ALK250" s="24"/>
      <c r="ALL250" s="24"/>
      <c r="ALM250" s="24"/>
      <c r="ALN250" s="24"/>
      <c r="ALO250" s="24"/>
      <c r="ALP250" s="24"/>
      <c r="ALQ250" s="24"/>
      <c r="ALR250" s="24"/>
      <c r="ALS250" s="24"/>
      <c r="ALT250" s="24"/>
      <c r="ALU250" s="24"/>
      <c r="ALV250" s="24"/>
      <c r="ALW250" s="24"/>
      <c r="ALX250" s="24"/>
      <c r="ALY250" s="24"/>
      <c r="ALZ250" s="24"/>
      <c r="AMA250" s="24"/>
      <c r="AMB250" s="24"/>
      <c r="AMC250" s="24"/>
      <c r="AMD250" s="24"/>
      <c r="AME250" s="24"/>
      <c r="AMF250" s="24"/>
      <c r="AMG250" s="24"/>
      <c r="AMH250" s="24"/>
      <c r="AMI250" s="24"/>
      <c r="AMJ250" s="24"/>
      <c r="AMK250" s="24"/>
      <c r="AML250" s="24"/>
      <c r="AMM250" s="24"/>
      <c r="AMN250" s="24"/>
      <c r="AMO250" s="24"/>
      <c r="AMP250" s="24"/>
      <c r="AMQ250" s="24"/>
      <c r="AMR250" s="24"/>
      <c r="AMS250" s="24"/>
      <c r="AMT250" s="24"/>
      <c r="AMU250" s="24"/>
      <c r="AMV250" s="24"/>
      <c r="AMW250" s="24"/>
      <c r="AMX250" s="24"/>
      <c r="AMY250" s="24"/>
      <c r="AMZ250" s="24"/>
      <c r="ANA250" s="24"/>
      <c r="ANB250" s="24"/>
      <c r="ANC250" s="24"/>
      <c r="AND250" s="24"/>
      <c r="ANE250" s="24"/>
      <c r="ANF250" s="24"/>
      <c r="ANG250" s="24"/>
      <c r="ANH250" s="24"/>
      <c r="ANI250" s="24"/>
      <c r="ANJ250" s="24"/>
      <c r="ANK250" s="24"/>
      <c r="ANL250" s="24"/>
      <c r="ANM250" s="24"/>
      <c r="ANN250" s="24"/>
      <c r="ANO250" s="24"/>
      <c r="ANP250" s="24"/>
      <c r="ANQ250" s="24"/>
      <c r="ANR250" s="24"/>
      <c r="ANS250" s="24"/>
      <c r="ANT250" s="24"/>
      <c r="ANU250" s="24"/>
      <c r="ANV250" s="24"/>
      <c r="ANW250" s="24"/>
      <c r="ANX250" s="24"/>
      <c r="ANY250" s="24"/>
      <c r="ANZ250" s="24"/>
      <c r="AOA250" s="24"/>
      <c r="AOB250" s="24"/>
      <c r="AOC250" s="24"/>
      <c r="AOD250" s="24"/>
      <c r="AOE250" s="24"/>
      <c r="AOF250" s="24"/>
      <c r="AOG250" s="24"/>
      <c r="AOH250" s="24"/>
      <c r="AOI250" s="24"/>
      <c r="AOJ250" s="24"/>
      <c r="AOK250" s="24"/>
      <c r="AOL250" s="24"/>
      <c r="AOM250" s="24"/>
      <c r="AON250" s="24"/>
      <c r="AOO250" s="24"/>
      <c r="AOP250" s="24"/>
      <c r="AOQ250" s="24"/>
      <c r="AOR250" s="24"/>
      <c r="AOS250" s="24"/>
      <c r="AOT250" s="24"/>
      <c r="AOU250" s="24"/>
      <c r="AOV250" s="24"/>
      <c r="AOW250" s="24"/>
      <c r="AOX250" s="24"/>
      <c r="AOY250" s="24"/>
      <c r="AOZ250" s="24"/>
      <c r="APA250" s="24"/>
      <c r="APB250" s="24"/>
      <c r="APC250" s="24"/>
      <c r="APD250" s="24"/>
      <c r="APE250" s="24"/>
      <c r="APF250" s="24"/>
      <c r="APG250" s="24"/>
      <c r="APH250" s="24"/>
      <c r="API250" s="24"/>
      <c r="APJ250" s="24"/>
      <c r="APK250" s="24"/>
      <c r="APL250" s="24"/>
      <c r="APM250" s="24"/>
      <c r="APN250" s="24"/>
      <c r="APO250" s="24"/>
      <c r="APP250" s="24"/>
      <c r="APQ250" s="24"/>
      <c r="APR250" s="24"/>
      <c r="APS250" s="24"/>
      <c r="APT250" s="24"/>
      <c r="APU250" s="24"/>
      <c r="APV250" s="24"/>
      <c r="APW250" s="24"/>
      <c r="APX250" s="24"/>
      <c r="APY250" s="24"/>
      <c r="APZ250" s="24"/>
      <c r="AQA250" s="24"/>
      <c r="AQB250" s="24"/>
      <c r="AQC250" s="24"/>
      <c r="AQD250" s="24"/>
      <c r="AQE250" s="24"/>
      <c r="AQF250" s="24"/>
      <c r="AQG250" s="24"/>
      <c r="AQH250" s="24"/>
      <c r="AQI250" s="24"/>
      <c r="AQJ250" s="24"/>
      <c r="AQK250" s="24"/>
      <c r="AQL250" s="24"/>
      <c r="AQM250" s="24"/>
      <c r="AQN250" s="24"/>
      <c r="AQO250" s="24"/>
      <c r="AQP250" s="24"/>
      <c r="AQQ250" s="24"/>
      <c r="AQR250" s="24"/>
      <c r="AQS250" s="24"/>
      <c r="AQT250" s="24"/>
      <c r="AQU250" s="24"/>
      <c r="AQV250" s="24"/>
      <c r="AQW250" s="24"/>
      <c r="AQX250" s="24"/>
      <c r="AQY250" s="24"/>
      <c r="AQZ250" s="24"/>
      <c r="ARA250" s="24"/>
      <c r="ARB250" s="24"/>
      <c r="ARC250" s="24"/>
      <c r="ARD250" s="24"/>
      <c r="ARE250" s="24"/>
      <c r="ARF250" s="24"/>
      <c r="ARG250" s="24"/>
      <c r="ARH250" s="24"/>
      <c r="ARI250" s="24"/>
      <c r="ARJ250" s="24"/>
      <c r="ARK250" s="24"/>
      <c r="ARL250" s="24"/>
      <c r="ARM250" s="24"/>
      <c r="ARN250" s="24"/>
      <c r="ARO250" s="24"/>
      <c r="ARP250" s="24"/>
      <c r="ARQ250" s="24"/>
      <c r="ARR250" s="24"/>
      <c r="ARS250" s="24"/>
      <c r="ART250" s="24"/>
      <c r="ARU250" s="24"/>
      <c r="ARV250" s="24"/>
      <c r="ARW250" s="24"/>
      <c r="ARX250" s="24"/>
      <c r="ARY250" s="24"/>
      <c r="ARZ250" s="24"/>
      <c r="ASA250" s="24"/>
      <c r="ASB250" s="24"/>
      <c r="ASC250" s="24"/>
      <c r="ASD250" s="24"/>
      <c r="ASE250" s="24"/>
      <c r="ASF250" s="24"/>
      <c r="ASG250" s="24"/>
      <c r="ASH250" s="24"/>
      <c r="ASI250" s="24"/>
      <c r="ASJ250" s="24"/>
      <c r="ASK250" s="24"/>
      <c r="ASL250" s="24"/>
      <c r="ASM250" s="24"/>
      <c r="ASN250" s="24"/>
      <c r="ASO250" s="24"/>
      <c r="ASP250" s="24"/>
      <c r="ASQ250" s="24"/>
      <c r="ASR250" s="24"/>
      <c r="ASS250" s="24"/>
      <c r="AST250" s="24"/>
      <c r="ASU250" s="24"/>
      <c r="ASV250" s="24"/>
      <c r="ASW250" s="24"/>
      <c r="ASX250" s="24"/>
      <c r="ASY250" s="24"/>
      <c r="ASZ250" s="24"/>
      <c r="ATA250" s="24"/>
      <c r="ATB250" s="24"/>
      <c r="ATC250" s="24"/>
      <c r="ATD250" s="24"/>
      <c r="ATE250" s="24"/>
      <c r="ATF250" s="24"/>
      <c r="ATG250" s="24"/>
      <c r="ATH250" s="24"/>
      <c r="ATI250" s="24"/>
      <c r="ATJ250" s="24"/>
      <c r="ATK250" s="24"/>
      <c r="ATL250" s="24"/>
      <c r="ATM250" s="24"/>
      <c r="ATN250" s="24"/>
      <c r="ATO250" s="24"/>
      <c r="ATP250" s="24"/>
      <c r="ATQ250" s="24"/>
      <c r="ATR250" s="24"/>
      <c r="ATS250" s="24"/>
      <c r="ATT250" s="24"/>
      <c r="ATU250" s="24"/>
      <c r="ATV250" s="24"/>
      <c r="ATW250" s="24"/>
      <c r="ATX250" s="24"/>
      <c r="ATY250" s="24"/>
      <c r="ATZ250" s="24"/>
      <c r="AUA250" s="24"/>
      <c r="AUB250" s="24"/>
      <c r="AUC250" s="24"/>
      <c r="AUD250" s="24"/>
      <c r="AUE250" s="24"/>
      <c r="AUF250" s="24"/>
      <c r="AUG250" s="24"/>
      <c r="AUH250" s="24"/>
      <c r="AUI250" s="24"/>
      <c r="AUJ250" s="24"/>
      <c r="AUK250" s="24"/>
      <c r="AUL250" s="24"/>
      <c r="AUM250" s="24"/>
      <c r="AUN250" s="24"/>
      <c r="AUO250" s="24"/>
      <c r="AUP250" s="24"/>
      <c r="AUQ250" s="24"/>
      <c r="AUR250" s="24"/>
      <c r="AUS250" s="24"/>
      <c r="AUT250" s="24"/>
      <c r="AUU250" s="24"/>
      <c r="AUV250" s="24"/>
      <c r="AUW250" s="24"/>
      <c r="AUX250" s="24"/>
      <c r="AUY250" s="24"/>
      <c r="AUZ250" s="24"/>
      <c r="AVA250" s="24"/>
      <c r="AVB250" s="24"/>
      <c r="AVC250" s="24"/>
      <c r="AVD250" s="24"/>
      <c r="AVE250" s="24"/>
      <c r="AVF250" s="24"/>
      <c r="AVG250" s="24"/>
      <c r="AVH250" s="24"/>
      <c r="AVI250" s="24"/>
      <c r="AVJ250" s="24"/>
      <c r="AVK250" s="24"/>
      <c r="AVL250" s="24"/>
      <c r="AVM250" s="24"/>
      <c r="AVN250" s="24"/>
      <c r="AVO250" s="24"/>
      <c r="AVP250" s="24"/>
      <c r="AVQ250" s="24"/>
      <c r="AVR250" s="24"/>
      <c r="AVS250" s="24"/>
      <c r="AVT250" s="24"/>
      <c r="AVU250" s="24"/>
      <c r="AVV250" s="24"/>
      <c r="AVW250" s="24"/>
      <c r="AVX250" s="24"/>
      <c r="AVY250" s="24"/>
      <c r="AVZ250" s="24"/>
      <c r="AWA250" s="24"/>
      <c r="AWB250" s="24"/>
      <c r="AWC250" s="24"/>
      <c r="AWD250" s="24"/>
      <c r="AWE250" s="24"/>
      <c r="AWF250" s="24"/>
      <c r="AWG250" s="24"/>
      <c r="AWH250" s="24"/>
      <c r="AWI250" s="24"/>
      <c r="AWJ250" s="24"/>
      <c r="AWK250" s="24"/>
      <c r="AWL250" s="24"/>
      <c r="AWM250" s="24"/>
      <c r="AWN250" s="24"/>
      <c r="AWO250" s="24"/>
      <c r="AWP250" s="24"/>
      <c r="AWQ250" s="24"/>
      <c r="AWR250" s="24"/>
      <c r="AWS250" s="24"/>
      <c r="AWT250" s="24"/>
      <c r="AWU250" s="24"/>
      <c r="AWV250" s="24"/>
      <c r="AWW250" s="24"/>
      <c r="AWX250" s="24"/>
      <c r="AWY250" s="24"/>
      <c r="AWZ250" s="24"/>
      <c r="AXA250" s="24"/>
      <c r="AXB250" s="24"/>
      <c r="AXC250" s="24"/>
      <c r="AXD250" s="24"/>
      <c r="AXE250" s="24"/>
      <c r="AXF250" s="24"/>
      <c r="AXG250" s="24"/>
      <c r="AXH250" s="24"/>
      <c r="AXI250" s="24"/>
      <c r="AXJ250" s="24"/>
      <c r="AXK250" s="24"/>
      <c r="AXL250" s="24"/>
      <c r="AXM250" s="24"/>
      <c r="AXN250" s="24"/>
      <c r="AXO250" s="24"/>
      <c r="AXP250" s="24"/>
      <c r="AXQ250" s="24"/>
      <c r="AXR250" s="24"/>
      <c r="AXS250" s="24"/>
      <c r="AXT250" s="24"/>
      <c r="AXU250" s="24"/>
      <c r="AXV250" s="24"/>
      <c r="AXW250" s="24"/>
      <c r="AXX250" s="24"/>
      <c r="AXY250" s="24"/>
      <c r="AXZ250" s="24"/>
      <c r="AYA250" s="24"/>
      <c r="AYB250" s="24"/>
      <c r="AYC250" s="24"/>
      <c r="AYD250" s="24"/>
      <c r="AYE250" s="24"/>
      <c r="AYF250" s="24"/>
      <c r="AYG250" s="24"/>
      <c r="AYH250" s="24"/>
      <c r="AYI250" s="24"/>
      <c r="AYJ250" s="24"/>
      <c r="AYK250" s="24"/>
      <c r="AYL250" s="24"/>
      <c r="AYM250" s="24"/>
      <c r="AYN250" s="24"/>
      <c r="AYO250" s="24"/>
      <c r="AYP250" s="24"/>
      <c r="AYQ250" s="24"/>
      <c r="AYR250" s="24"/>
      <c r="AYS250" s="24"/>
      <c r="AYT250" s="24"/>
      <c r="AYU250" s="24"/>
      <c r="AYV250" s="24"/>
      <c r="AYW250" s="24"/>
      <c r="AYX250" s="24"/>
      <c r="AYY250" s="24"/>
      <c r="AYZ250" s="24"/>
      <c r="AZA250" s="24"/>
      <c r="AZB250" s="24"/>
      <c r="AZC250" s="24"/>
      <c r="AZD250" s="24"/>
      <c r="AZE250" s="24"/>
      <c r="AZF250" s="24"/>
      <c r="AZG250" s="24"/>
      <c r="AZH250" s="24"/>
      <c r="AZI250" s="24"/>
      <c r="AZJ250" s="24"/>
      <c r="AZK250" s="24"/>
      <c r="AZL250" s="24"/>
      <c r="AZM250" s="24"/>
      <c r="AZN250" s="24"/>
      <c r="AZO250" s="24"/>
      <c r="AZP250" s="24"/>
      <c r="AZQ250" s="24"/>
      <c r="AZR250" s="24"/>
      <c r="AZS250" s="24"/>
      <c r="AZT250" s="24"/>
      <c r="AZU250" s="24"/>
      <c r="AZV250" s="24"/>
      <c r="AZW250" s="24"/>
      <c r="AZX250" s="24"/>
      <c r="AZY250" s="24"/>
      <c r="AZZ250" s="24"/>
      <c r="BAA250" s="24"/>
      <c r="BAB250" s="24"/>
      <c r="BAC250" s="24"/>
      <c r="BAD250" s="24"/>
      <c r="BAE250" s="24"/>
      <c r="BAF250" s="24"/>
      <c r="BAG250" s="24"/>
      <c r="BAH250" s="24"/>
      <c r="BAI250" s="24"/>
      <c r="BAJ250" s="24"/>
      <c r="BAK250" s="24"/>
      <c r="BAL250" s="24"/>
      <c r="BAM250" s="24"/>
      <c r="BAN250" s="24"/>
      <c r="BAO250" s="24"/>
      <c r="BAP250" s="24"/>
      <c r="BAQ250" s="24"/>
      <c r="BAR250" s="24"/>
      <c r="BAS250" s="24"/>
      <c r="BAT250" s="24"/>
      <c r="BAU250" s="24"/>
      <c r="BAV250" s="24"/>
      <c r="BAW250" s="24"/>
      <c r="BAX250" s="24"/>
      <c r="BAY250" s="24"/>
      <c r="BAZ250" s="24"/>
      <c r="BBA250" s="24"/>
      <c r="BBB250" s="24"/>
      <c r="BBC250" s="24"/>
      <c r="BBD250" s="24"/>
      <c r="BBE250" s="24"/>
      <c r="BBF250" s="24"/>
      <c r="BBG250" s="24"/>
      <c r="BBH250" s="24"/>
      <c r="BBI250" s="24"/>
      <c r="BBJ250" s="24"/>
      <c r="BBK250" s="24"/>
      <c r="BBL250" s="24"/>
      <c r="BBM250" s="24"/>
      <c r="BBN250" s="24"/>
      <c r="BBO250" s="24"/>
      <c r="BBP250" s="24"/>
      <c r="BBQ250" s="24"/>
      <c r="BBR250" s="24"/>
      <c r="BBS250" s="24"/>
      <c r="BBT250" s="24"/>
      <c r="BBU250" s="24"/>
      <c r="BBV250" s="24"/>
      <c r="BBW250" s="24"/>
      <c r="BBX250" s="24"/>
      <c r="BBY250" s="24"/>
      <c r="BBZ250" s="24"/>
      <c r="BCA250" s="24"/>
      <c r="BCB250" s="24"/>
      <c r="BCC250" s="24"/>
      <c r="BCD250" s="24"/>
      <c r="BCE250" s="24"/>
      <c r="BCF250" s="24"/>
      <c r="BCG250" s="24"/>
      <c r="BCH250" s="24"/>
      <c r="BCI250" s="24"/>
      <c r="BCJ250" s="24"/>
      <c r="BCK250" s="24"/>
      <c r="BCL250" s="24"/>
      <c r="BCM250" s="24"/>
      <c r="BCN250" s="24"/>
      <c r="BCO250" s="24"/>
      <c r="BCP250" s="24"/>
      <c r="BCQ250" s="24"/>
      <c r="BCR250" s="24"/>
      <c r="BCS250" s="24"/>
      <c r="BCT250" s="24"/>
      <c r="BCU250" s="24"/>
      <c r="BCV250" s="24"/>
      <c r="BCW250" s="24"/>
      <c r="BCX250" s="24"/>
      <c r="BCY250" s="24"/>
      <c r="BCZ250" s="24"/>
      <c r="BDA250" s="24"/>
      <c r="BDB250" s="24"/>
      <c r="BDC250" s="24"/>
      <c r="BDD250" s="24"/>
      <c r="BDE250" s="24"/>
      <c r="BDF250" s="24"/>
      <c r="BDG250" s="24"/>
      <c r="BDH250" s="24"/>
      <c r="BDI250" s="24"/>
      <c r="BDJ250" s="24"/>
      <c r="BDK250" s="24"/>
      <c r="BDL250" s="24"/>
      <c r="BDM250" s="24"/>
      <c r="BDN250" s="24"/>
      <c r="BDO250" s="24"/>
      <c r="BDP250" s="24"/>
      <c r="BDQ250" s="24"/>
      <c r="BDR250" s="24"/>
      <c r="BDS250" s="24"/>
      <c r="BDT250" s="24"/>
      <c r="BDU250" s="24"/>
      <c r="BDV250" s="24"/>
      <c r="BDW250" s="24"/>
      <c r="BDX250" s="24"/>
      <c r="BDY250" s="24"/>
      <c r="BDZ250" s="24"/>
      <c r="BEA250" s="24"/>
      <c r="BEB250" s="24"/>
      <c r="BEC250" s="24"/>
      <c r="BED250" s="24"/>
      <c r="BEE250" s="24"/>
      <c r="BEF250" s="24"/>
      <c r="BEG250" s="24"/>
      <c r="BEH250" s="24"/>
      <c r="BEI250" s="24"/>
      <c r="BEJ250" s="24"/>
      <c r="BEK250" s="24"/>
      <c r="BEL250" s="24"/>
      <c r="BEM250" s="24"/>
      <c r="BEN250" s="24"/>
      <c r="BEO250" s="24"/>
      <c r="BEP250" s="24"/>
      <c r="BEQ250" s="24"/>
      <c r="BER250" s="24"/>
      <c r="BES250" s="24"/>
      <c r="BET250" s="24"/>
      <c r="BEU250" s="24"/>
      <c r="BEV250" s="24"/>
      <c r="BEW250" s="24"/>
      <c r="BEX250" s="24"/>
      <c r="BEY250" s="24"/>
      <c r="BEZ250" s="24"/>
      <c r="BFA250" s="24"/>
      <c r="BFB250" s="24"/>
      <c r="BFC250" s="24"/>
      <c r="BFD250" s="24"/>
      <c r="BFE250" s="24"/>
      <c r="BFF250" s="24"/>
      <c r="BFG250" s="24"/>
      <c r="BFH250" s="24"/>
      <c r="BFI250" s="24"/>
      <c r="BFJ250" s="24"/>
      <c r="BFK250" s="24"/>
      <c r="BFL250" s="24"/>
      <c r="BFM250" s="24"/>
      <c r="BFN250" s="24"/>
      <c r="BFO250" s="24"/>
      <c r="BFP250" s="24"/>
      <c r="BFQ250" s="24"/>
      <c r="BFR250" s="24"/>
      <c r="BFS250" s="24"/>
      <c r="BFT250" s="24"/>
      <c r="BFU250" s="24"/>
      <c r="BFV250" s="24"/>
      <c r="BFW250" s="24"/>
      <c r="BFX250" s="24"/>
      <c r="BFY250" s="24"/>
      <c r="BFZ250" s="24"/>
      <c r="BGA250" s="24"/>
      <c r="BGB250" s="24"/>
      <c r="BGC250" s="24"/>
      <c r="BGD250" s="24"/>
      <c r="BGE250" s="24"/>
      <c r="BGF250" s="24"/>
      <c r="BGG250" s="24"/>
      <c r="BGH250" s="24"/>
      <c r="BGI250" s="24"/>
      <c r="BGJ250" s="24"/>
      <c r="BGK250" s="24"/>
      <c r="BGL250" s="24"/>
      <c r="BGM250" s="24"/>
      <c r="BGN250" s="24"/>
      <c r="BGO250" s="24"/>
      <c r="BGP250" s="24"/>
      <c r="BGQ250" s="24"/>
      <c r="BGR250" s="24"/>
      <c r="BGS250" s="24"/>
      <c r="BGT250" s="24"/>
      <c r="BGU250" s="24"/>
      <c r="BGV250" s="24"/>
      <c r="BGW250" s="24"/>
      <c r="BGX250" s="24"/>
      <c r="BGY250" s="24"/>
      <c r="BGZ250" s="24"/>
      <c r="BHA250" s="24"/>
      <c r="BHB250" s="24"/>
      <c r="BHC250" s="24"/>
      <c r="BHD250" s="24"/>
      <c r="BHE250" s="24"/>
      <c r="BHF250" s="24"/>
      <c r="BHG250" s="24"/>
      <c r="BHH250" s="24"/>
      <c r="BHI250" s="24"/>
      <c r="BHJ250" s="24"/>
      <c r="BHK250" s="24"/>
      <c r="BHL250" s="24"/>
      <c r="BHM250" s="24"/>
      <c r="BHN250" s="24"/>
      <c r="BHO250" s="24"/>
      <c r="BHP250" s="24"/>
      <c r="BHQ250" s="24"/>
      <c r="BHR250" s="24"/>
      <c r="BHS250" s="24"/>
      <c r="BHT250" s="24"/>
      <c r="BHU250" s="24"/>
      <c r="BHV250" s="24"/>
      <c r="BHW250" s="24"/>
      <c r="BHX250" s="24"/>
      <c r="BHY250" s="24"/>
      <c r="BHZ250" s="24"/>
      <c r="BIA250" s="24"/>
      <c r="BIB250" s="24"/>
      <c r="BIC250" s="24"/>
    </row>
    <row r="251" spans="1:1589" s="10" customFormat="1" ht="30" customHeight="1">
      <c r="A251" s="70" t="s">
        <v>46</v>
      </c>
      <c r="B251" s="46"/>
      <c r="C251" s="319" t="s">
        <v>144</v>
      </c>
      <c r="D251" s="320" t="s">
        <v>10</v>
      </c>
      <c r="E251" s="87">
        <v>41640</v>
      </c>
      <c r="F251" s="87">
        <v>42004</v>
      </c>
      <c r="G251" s="93" t="s">
        <v>6</v>
      </c>
      <c r="H251" s="104"/>
      <c r="I251" s="104"/>
      <c r="J251" s="104">
        <v>80000</v>
      </c>
      <c r="K251" s="113"/>
      <c r="L251" s="104"/>
      <c r="M251" s="104"/>
      <c r="N251" s="104">
        <v>80000</v>
      </c>
      <c r="O251" s="104"/>
      <c r="P251" s="104"/>
      <c r="Q251" s="104"/>
      <c r="R251" s="104">
        <v>80000</v>
      </c>
      <c r="S251" s="104"/>
      <c r="T251" s="9"/>
      <c r="U251" s="82">
        <f>J251-N251</f>
        <v>0</v>
      </c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GZ251" s="24"/>
      <c r="HA251" s="24"/>
      <c r="HB251" s="24"/>
      <c r="HC251" s="24"/>
      <c r="HD251" s="24"/>
      <c r="HE251" s="24"/>
      <c r="HF251" s="24"/>
      <c r="HG251" s="24"/>
      <c r="HH251" s="24"/>
      <c r="HI251" s="24"/>
      <c r="HJ251" s="24"/>
      <c r="HK251" s="24"/>
      <c r="HL251" s="24"/>
      <c r="HM251" s="24"/>
      <c r="HN251" s="24"/>
      <c r="HO251" s="24"/>
      <c r="HP251" s="24"/>
      <c r="HQ251" s="24"/>
      <c r="HR251" s="24"/>
      <c r="HS251" s="24"/>
      <c r="HT251" s="24"/>
      <c r="HU251" s="24"/>
      <c r="HV251" s="24"/>
      <c r="HW251" s="24"/>
      <c r="HX251" s="24"/>
      <c r="HY251" s="24"/>
      <c r="HZ251" s="24"/>
      <c r="IA251" s="24"/>
      <c r="IB251" s="24"/>
      <c r="IC251" s="24"/>
      <c r="ID251" s="24"/>
      <c r="IE251" s="24"/>
      <c r="IF251" s="24"/>
      <c r="IG251" s="24"/>
      <c r="IH251" s="24"/>
      <c r="II251" s="24"/>
      <c r="IJ251" s="24"/>
      <c r="IK251" s="24"/>
      <c r="IL251" s="24"/>
      <c r="IM251" s="24"/>
      <c r="IN251" s="24"/>
      <c r="IO251" s="24"/>
      <c r="IP251" s="24"/>
      <c r="IQ251" s="24"/>
      <c r="IR251" s="24"/>
      <c r="IS251" s="24"/>
      <c r="IT251" s="24"/>
      <c r="IU251" s="24"/>
      <c r="IV251" s="24"/>
      <c r="IW251" s="24"/>
      <c r="IX251" s="24"/>
      <c r="IY251" s="24"/>
      <c r="IZ251" s="24"/>
      <c r="JA251" s="24"/>
      <c r="JB251" s="24"/>
      <c r="JC251" s="24"/>
      <c r="JD251" s="24"/>
      <c r="JE251" s="24"/>
      <c r="JF251" s="24"/>
      <c r="JG251" s="24"/>
      <c r="JH251" s="24"/>
      <c r="JI251" s="24"/>
      <c r="JJ251" s="24"/>
      <c r="JK251" s="24"/>
      <c r="JL251" s="24"/>
      <c r="JM251" s="24"/>
      <c r="JN251" s="24"/>
      <c r="JO251" s="24"/>
      <c r="JP251" s="24"/>
      <c r="JQ251" s="24"/>
      <c r="JR251" s="24"/>
      <c r="JS251" s="24"/>
      <c r="JT251" s="24"/>
      <c r="JU251" s="24"/>
      <c r="JV251" s="24"/>
      <c r="JW251" s="24"/>
      <c r="JX251" s="24"/>
      <c r="JY251" s="24"/>
      <c r="JZ251" s="24"/>
      <c r="KA251" s="24"/>
      <c r="KB251" s="24"/>
      <c r="KC251" s="24"/>
      <c r="KD251" s="24"/>
      <c r="KE251" s="24"/>
      <c r="KF251" s="24"/>
      <c r="KG251" s="24"/>
      <c r="KH251" s="24"/>
      <c r="KI251" s="24"/>
      <c r="KJ251" s="24"/>
      <c r="KK251" s="24"/>
      <c r="KL251" s="24"/>
      <c r="KM251" s="24"/>
      <c r="KN251" s="24"/>
      <c r="KO251" s="24"/>
      <c r="KP251" s="24"/>
      <c r="KQ251" s="24"/>
      <c r="KR251" s="24"/>
      <c r="KS251" s="24"/>
      <c r="KT251" s="24"/>
      <c r="KU251" s="24"/>
      <c r="KV251" s="24"/>
      <c r="KW251" s="24"/>
      <c r="KX251" s="24"/>
      <c r="KY251" s="24"/>
      <c r="KZ251" s="24"/>
      <c r="LA251" s="24"/>
      <c r="LB251" s="24"/>
      <c r="LC251" s="24"/>
      <c r="LD251" s="24"/>
      <c r="LE251" s="24"/>
      <c r="LF251" s="24"/>
      <c r="LG251" s="24"/>
      <c r="LH251" s="24"/>
      <c r="LI251" s="24"/>
      <c r="LJ251" s="24"/>
      <c r="LK251" s="24"/>
      <c r="LL251" s="24"/>
      <c r="LM251" s="24"/>
      <c r="LN251" s="24"/>
      <c r="LO251" s="24"/>
      <c r="LP251" s="24"/>
      <c r="LQ251" s="24"/>
      <c r="LR251" s="24"/>
      <c r="LS251" s="24"/>
      <c r="LT251" s="24"/>
      <c r="LU251" s="24"/>
      <c r="LV251" s="24"/>
      <c r="LW251" s="24"/>
      <c r="LX251" s="24"/>
      <c r="LY251" s="24"/>
      <c r="LZ251" s="24"/>
      <c r="MA251" s="24"/>
      <c r="MB251" s="24"/>
      <c r="MC251" s="24"/>
      <c r="MD251" s="24"/>
      <c r="ME251" s="24"/>
      <c r="MF251" s="24"/>
      <c r="MG251" s="24"/>
      <c r="MH251" s="24"/>
      <c r="MI251" s="24"/>
      <c r="MJ251" s="24"/>
      <c r="MK251" s="24"/>
      <c r="ML251" s="24"/>
      <c r="MM251" s="24"/>
      <c r="MN251" s="24"/>
      <c r="MO251" s="24"/>
      <c r="MP251" s="24"/>
      <c r="MQ251" s="24"/>
      <c r="MR251" s="24"/>
      <c r="MS251" s="24"/>
      <c r="MT251" s="24"/>
      <c r="MU251" s="24"/>
      <c r="MV251" s="24"/>
      <c r="MW251" s="24"/>
      <c r="MX251" s="24"/>
      <c r="MY251" s="24"/>
      <c r="MZ251" s="24"/>
      <c r="NA251" s="24"/>
      <c r="NB251" s="24"/>
      <c r="NC251" s="24"/>
      <c r="ND251" s="24"/>
      <c r="NE251" s="24"/>
      <c r="NF251" s="24"/>
      <c r="NG251" s="24"/>
      <c r="NH251" s="24"/>
      <c r="NI251" s="24"/>
      <c r="NJ251" s="24"/>
      <c r="NK251" s="24"/>
      <c r="NL251" s="24"/>
      <c r="NM251" s="24"/>
      <c r="NN251" s="24"/>
      <c r="NO251" s="24"/>
      <c r="NP251" s="24"/>
      <c r="NQ251" s="24"/>
      <c r="NR251" s="24"/>
      <c r="NS251" s="24"/>
      <c r="NT251" s="24"/>
      <c r="NU251" s="24"/>
      <c r="NV251" s="24"/>
      <c r="NW251" s="24"/>
      <c r="NX251" s="24"/>
      <c r="NY251" s="24"/>
      <c r="NZ251" s="24"/>
      <c r="OA251" s="24"/>
      <c r="OB251" s="24"/>
      <c r="OC251" s="24"/>
      <c r="OD251" s="24"/>
      <c r="OE251" s="24"/>
      <c r="OF251" s="24"/>
      <c r="OG251" s="24"/>
      <c r="OH251" s="24"/>
      <c r="OI251" s="24"/>
      <c r="OJ251" s="24"/>
      <c r="OK251" s="24"/>
      <c r="OL251" s="24"/>
      <c r="OM251" s="24"/>
      <c r="ON251" s="24"/>
      <c r="OO251" s="24"/>
      <c r="OP251" s="24"/>
      <c r="OQ251" s="24"/>
      <c r="OR251" s="24"/>
      <c r="OS251" s="24"/>
      <c r="OT251" s="24"/>
      <c r="OU251" s="24"/>
      <c r="OV251" s="24"/>
      <c r="OW251" s="24"/>
      <c r="OX251" s="24"/>
      <c r="OY251" s="24"/>
      <c r="OZ251" s="24"/>
      <c r="PA251" s="24"/>
      <c r="PB251" s="24"/>
      <c r="PC251" s="24"/>
      <c r="PD251" s="24"/>
      <c r="PE251" s="24"/>
      <c r="PF251" s="24"/>
      <c r="PG251" s="24"/>
      <c r="PH251" s="24"/>
      <c r="PI251" s="24"/>
      <c r="PJ251" s="24"/>
      <c r="PK251" s="24"/>
      <c r="PL251" s="24"/>
      <c r="PM251" s="24"/>
      <c r="PN251" s="24"/>
      <c r="PO251" s="24"/>
      <c r="PP251" s="24"/>
      <c r="PQ251" s="24"/>
      <c r="PR251" s="24"/>
      <c r="PS251" s="24"/>
      <c r="PT251" s="24"/>
      <c r="PU251" s="24"/>
      <c r="PV251" s="24"/>
      <c r="PW251" s="24"/>
      <c r="PX251" s="24"/>
      <c r="PY251" s="24"/>
      <c r="PZ251" s="24"/>
      <c r="QA251" s="24"/>
      <c r="QB251" s="24"/>
      <c r="QC251" s="24"/>
      <c r="QD251" s="24"/>
      <c r="QE251" s="24"/>
      <c r="QF251" s="24"/>
      <c r="QG251" s="24"/>
      <c r="QH251" s="24"/>
      <c r="QI251" s="24"/>
      <c r="QJ251" s="24"/>
      <c r="QK251" s="24"/>
      <c r="QL251" s="24"/>
      <c r="QM251" s="24"/>
      <c r="QN251" s="24"/>
      <c r="QO251" s="24"/>
      <c r="QP251" s="24"/>
      <c r="QQ251" s="24"/>
      <c r="QR251" s="24"/>
      <c r="QS251" s="24"/>
      <c r="QT251" s="24"/>
      <c r="QU251" s="24"/>
      <c r="QV251" s="24"/>
      <c r="QW251" s="24"/>
      <c r="QX251" s="24"/>
      <c r="QY251" s="24"/>
      <c r="QZ251" s="24"/>
      <c r="RA251" s="24"/>
      <c r="RB251" s="24"/>
      <c r="RC251" s="24"/>
      <c r="RD251" s="24"/>
      <c r="RE251" s="24"/>
      <c r="RF251" s="24"/>
      <c r="RG251" s="24"/>
      <c r="RH251" s="24"/>
      <c r="RI251" s="24"/>
      <c r="RJ251" s="24"/>
      <c r="RK251" s="24"/>
      <c r="RL251" s="24"/>
      <c r="RM251" s="24"/>
      <c r="RN251" s="24"/>
      <c r="RO251" s="24"/>
      <c r="RP251" s="24"/>
      <c r="RQ251" s="24"/>
      <c r="RR251" s="24"/>
      <c r="RS251" s="24"/>
      <c r="RT251" s="24"/>
      <c r="RU251" s="24"/>
      <c r="RV251" s="24"/>
      <c r="RW251" s="24"/>
      <c r="RX251" s="24"/>
      <c r="RY251" s="24"/>
      <c r="RZ251" s="24"/>
      <c r="SA251" s="24"/>
      <c r="SB251" s="24"/>
      <c r="SC251" s="24"/>
      <c r="SD251" s="24"/>
      <c r="SE251" s="24"/>
      <c r="SF251" s="24"/>
      <c r="SG251" s="24"/>
      <c r="SH251" s="24"/>
      <c r="SI251" s="24"/>
      <c r="SJ251" s="24"/>
      <c r="SK251" s="24"/>
      <c r="SL251" s="24"/>
      <c r="SM251" s="24"/>
      <c r="SN251" s="24"/>
      <c r="SO251" s="24"/>
      <c r="SP251" s="24"/>
      <c r="SQ251" s="24"/>
      <c r="SR251" s="24"/>
      <c r="SS251" s="24"/>
      <c r="ST251" s="24"/>
      <c r="SU251" s="24"/>
      <c r="SV251" s="24"/>
      <c r="SW251" s="24"/>
      <c r="SX251" s="24"/>
      <c r="SY251" s="24"/>
      <c r="SZ251" s="24"/>
      <c r="TA251" s="24"/>
      <c r="TB251" s="24"/>
      <c r="TC251" s="24"/>
      <c r="TD251" s="24"/>
      <c r="TE251" s="24"/>
      <c r="TF251" s="24"/>
      <c r="TG251" s="24"/>
      <c r="TH251" s="24"/>
      <c r="TI251" s="24"/>
      <c r="TJ251" s="24"/>
      <c r="TK251" s="24"/>
      <c r="TL251" s="24"/>
      <c r="TM251" s="24"/>
      <c r="TN251" s="24"/>
      <c r="TO251" s="24"/>
      <c r="TP251" s="24"/>
      <c r="TQ251" s="24"/>
      <c r="TR251" s="24"/>
      <c r="TS251" s="24"/>
      <c r="TT251" s="24"/>
      <c r="TU251" s="24"/>
      <c r="TV251" s="24"/>
      <c r="TW251" s="24"/>
      <c r="TX251" s="24"/>
      <c r="TY251" s="24"/>
      <c r="TZ251" s="24"/>
      <c r="UA251" s="24"/>
      <c r="UB251" s="24"/>
      <c r="UC251" s="24"/>
      <c r="UD251" s="24"/>
      <c r="UE251" s="24"/>
      <c r="UF251" s="24"/>
      <c r="UG251" s="24"/>
      <c r="UH251" s="24"/>
      <c r="UI251" s="24"/>
      <c r="UJ251" s="24"/>
      <c r="UK251" s="24"/>
      <c r="UL251" s="24"/>
      <c r="UM251" s="24"/>
      <c r="UN251" s="24"/>
      <c r="UO251" s="24"/>
      <c r="UP251" s="24"/>
      <c r="UQ251" s="24"/>
      <c r="UR251" s="24"/>
      <c r="US251" s="24"/>
      <c r="UT251" s="24"/>
      <c r="UU251" s="24"/>
      <c r="UV251" s="24"/>
      <c r="UW251" s="24"/>
      <c r="UX251" s="24"/>
      <c r="UY251" s="24"/>
      <c r="UZ251" s="24"/>
      <c r="VA251" s="24"/>
      <c r="VB251" s="24"/>
      <c r="VC251" s="24"/>
      <c r="VD251" s="24"/>
      <c r="VE251" s="24"/>
      <c r="VF251" s="24"/>
      <c r="VG251" s="24"/>
      <c r="VH251" s="24"/>
      <c r="VI251" s="24"/>
      <c r="VJ251" s="24"/>
      <c r="VK251" s="24"/>
      <c r="VL251" s="24"/>
      <c r="VM251" s="24"/>
      <c r="VN251" s="24"/>
      <c r="VO251" s="24"/>
      <c r="VP251" s="24"/>
      <c r="VQ251" s="24"/>
      <c r="VR251" s="24"/>
      <c r="VS251" s="24"/>
      <c r="VT251" s="24"/>
      <c r="VU251" s="24"/>
      <c r="VV251" s="24"/>
      <c r="VW251" s="24"/>
      <c r="VX251" s="24"/>
      <c r="VY251" s="24"/>
      <c r="VZ251" s="24"/>
      <c r="WA251" s="24"/>
      <c r="WB251" s="24"/>
      <c r="WC251" s="24"/>
      <c r="WD251" s="24"/>
      <c r="WE251" s="24"/>
      <c r="WF251" s="24"/>
      <c r="WG251" s="24"/>
      <c r="WH251" s="24"/>
      <c r="WI251" s="24"/>
      <c r="WJ251" s="24"/>
      <c r="WK251" s="24"/>
      <c r="WL251" s="24"/>
      <c r="WM251" s="24"/>
      <c r="WN251" s="24"/>
      <c r="WO251" s="24"/>
      <c r="WP251" s="24"/>
      <c r="WQ251" s="24"/>
      <c r="WR251" s="24"/>
      <c r="WS251" s="24"/>
      <c r="WT251" s="24"/>
      <c r="WU251" s="24"/>
      <c r="WV251" s="24"/>
      <c r="WW251" s="24"/>
      <c r="WX251" s="24"/>
      <c r="WY251" s="24"/>
      <c r="WZ251" s="24"/>
      <c r="XA251" s="24"/>
      <c r="XB251" s="24"/>
      <c r="XC251" s="24"/>
      <c r="XD251" s="24"/>
      <c r="XE251" s="24"/>
      <c r="XF251" s="24"/>
      <c r="XG251" s="24"/>
      <c r="XH251" s="24"/>
      <c r="XI251" s="24"/>
      <c r="XJ251" s="24"/>
      <c r="XK251" s="24"/>
      <c r="XL251" s="24"/>
      <c r="XM251" s="24"/>
      <c r="XN251" s="24"/>
      <c r="XO251" s="24"/>
      <c r="XP251" s="24"/>
      <c r="XQ251" s="24"/>
      <c r="XR251" s="24"/>
      <c r="XS251" s="24"/>
      <c r="XT251" s="24"/>
      <c r="XU251" s="24"/>
      <c r="XV251" s="24"/>
      <c r="XW251" s="24"/>
      <c r="XX251" s="24"/>
      <c r="XY251" s="24"/>
      <c r="XZ251" s="24"/>
      <c r="YA251" s="24"/>
      <c r="YB251" s="24"/>
      <c r="YC251" s="24"/>
      <c r="YD251" s="24"/>
      <c r="YE251" s="24"/>
      <c r="YF251" s="24"/>
      <c r="YG251" s="24"/>
      <c r="YH251" s="24"/>
      <c r="YI251" s="24"/>
      <c r="YJ251" s="24"/>
      <c r="YK251" s="24"/>
      <c r="YL251" s="24"/>
      <c r="YM251" s="24"/>
      <c r="YN251" s="24"/>
      <c r="YO251" s="24"/>
      <c r="YP251" s="24"/>
      <c r="YQ251" s="24"/>
      <c r="YR251" s="24"/>
      <c r="YS251" s="24"/>
      <c r="YT251" s="24"/>
      <c r="YU251" s="24"/>
      <c r="YV251" s="24"/>
      <c r="YW251" s="24"/>
      <c r="YX251" s="24"/>
      <c r="YY251" s="24"/>
      <c r="YZ251" s="24"/>
      <c r="ZA251" s="24"/>
      <c r="ZB251" s="24"/>
      <c r="ZC251" s="24"/>
      <c r="ZD251" s="24"/>
      <c r="ZE251" s="24"/>
      <c r="ZF251" s="24"/>
      <c r="ZG251" s="24"/>
      <c r="ZH251" s="24"/>
      <c r="ZI251" s="24"/>
      <c r="ZJ251" s="24"/>
      <c r="ZK251" s="24"/>
      <c r="ZL251" s="24"/>
      <c r="ZM251" s="24"/>
      <c r="ZN251" s="24"/>
      <c r="ZO251" s="24"/>
      <c r="ZP251" s="24"/>
      <c r="ZQ251" s="24"/>
      <c r="ZR251" s="24"/>
      <c r="ZS251" s="24"/>
      <c r="ZT251" s="24"/>
      <c r="ZU251" s="24"/>
      <c r="ZV251" s="24"/>
      <c r="ZW251" s="24"/>
      <c r="ZX251" s="24"/>
      <c r="ZY251" s="24"/>
      <c r="ZZ251" s="24"/>
      <c r="AAA251" s="24"/>
      <c r="AAB251" s="24"/>
      <c r="AAC251" s="24"/>
      <c r="AAD251" s="24"/>
      <c r="AAE251" s="24"/>
      <c r="AAF251" s="24"/>
      <c r="AAG251" s="24"/>
      <c r="AAH251" s="24"/>
      <c r="AAI251" s="24"/>
      <c r="AAJ251" s="24"/>
      <c r="AAK251" s="24"/>
      <c r="AAL251" s="24"/>
      <c r="AAM251" s="24"/>
      <c r="AAN251" s="24"/>
      <c r="AAO251" s="24"/>
      <c r="AAP251" s="24"/>
      <c r="AAQ251" s="24"/>
      <c r="AAR251" s="24"/>
      <c r="AAS251" s="24"/>
      <c r="AAT251" s="24"/>
      <c r="AAU251" s="24"/>
      <c r="AAV251" s="24"/>
      <c r="AAW251" s="24"/>
      <c r="AAX251" s="24"/>
      <c r="AAY251" s="24"/>
      <c r="AAZ251" s="24"/>
      <c r="ABA251" s="24"/>
      <c r="ABB251" s="24"/>
      <c r="ABC251" s="24"/>
      <c r="ABD251" s="24"/>
      <c r="ABE251" s="24"/>
      <c r="ABF251" s="24"/>
      <c r="ABG251" s="24"/>
      <c r="ABH251" s="24"/>
      <c r="ABI251" s="24"/>
      <c r="ABJ251" s="24"/>
      <c r="ABK251" s="24"/>
      <c r="ABL251" s="24"/>
      <c r="ABM251" s="24"/>
      <c r="ABN251" s="24"/>
      <c r="ABO251" s="24"/>
      <c r="ABP251" s="24"/>
      <c r="ABQ251" s="24"/>
      <c r="ABR251" s="24"/>
      <c r="ABS251" s="24"/>
      <c r="ABT251" s="24"/>
      <c r="ABU251" s="24"/>
      <c r="ABV251" s="24"/>
      <c r="ABW251" s="24"/>
      <c r="ABX251" s="24"/>
      <c r="ABY251" s="24"/>
      <c r="ABZ251" s="24"/>
      <c r="ACA251" s="24"/>
      <c r="ACB251" s="24"/>
      <c r="ACC251" s="24"/>
      <c r="ACD251" s="24"/>
      <c r="ACE251" s="24"/>
      <c r="ACF251" s="24"/>
      <c r="ACG251" s="24"/>
      <c r="ACH251" s="24"/>
      <c r="ACI251" s="24"/>
      <c r="ACJ251" s="24"/>
      <c r="ACK251" s="24"/>
      <c r="ACL251" s="24"/>
      <c r="ACM251" s="24"/>
      <c r="ACN251" s="24"/>
      <c r="ACO251" s="24"/>
      <c r="ACP251" s="24"/>
      <c r="ACQ251" s="24"/>
      <c r="ACR251" s="24"/>
      <c r="ACS251" s="24"/>
      <c r="ACT251" s="24"/>
      <c r="ACU251" s="24"/>
      <c r="ACV251" s="24"/>
      <c r="ACW251" s="24"/>
      <c r="ACX251" s="24"/>
      <c r="ACY251" s="24"/>
      <c r="ACZ251" s="24"/>
      <c r="ADA251" s="24"/>
      <c r="ADB251" s="24"/>
      <c r="ADC251" s="24"/>
      <c r="ADD251" s="24"/>
      <c r="ADE251" s="24"/>
      <c r="ADF251" s="24"/>
      <c r="ADG251" s="24"/>
      <c r="ADH251" s="24"/>
      <c r="ADI251" s="24"/>
      <c r="ADJ251" s="24"/>
      <c r="ADK251" s="24"/>
      <c r="ADL251" s="24"/>
      <c r="ADM251" s="24"/>
      <c r="ADN251" s="24"/>
      <c r="ADO251" s="24"/>
      <c r="ADP251" s="24"/>
      <c r="ADQ251" s="24"/>
      <c r="ADR251" s="24"/>
      <c r="ADS251" s="24"/>
      <c r="ADT251" s="24"/>
      <c r="ADU251" s="24"/>
      <c r="ADV251" s="24"/>
      <c r="ADW251" s="24"/>
      <c r="ADX251" s="24"/>
      <c r="ADY251" s="24"/>
      <c r="ADZ251" s="24"/>
      <c r="AEA251" s="24"/>
      <c r="AEB251" s="24"/>
      <c r="AEC251" s="24"/>
      <c r="AED251" s="24"/>
      <c r="AEE251" s="24"/>
      <c r="AEF251" s="24"/>
      <c r="AEG251" s="24"/>
      <c r="AEH251" s="24"/>
      <c r="AEI251" s="24"/>
      <c r="AEJ251" s="24"/>
      <c r="AEK251" s="24"/>
      <c r="AEL251" s="24"/>
      <c r="AEM251" s="24"/>
      <c r="AEN251" s="24"/>
      <c r="AEO251" s="24"/>
      <c r="AEP251" s="24"/>
      <c r="AEQ251" s="24"/>
      <c r="AER251" s="24"/>
      <c r="AES251" s="24"/>
      <c r="AET251" s="24"/>
      <c r="AEU251" s="24"/>
      <c r="AEV251" s="24"/>
      <c r="AEW251" s="24"/>
      <c r="AEX251" s="24"/>
      <c r="AEY251" s="24"/>
      <c r="AEZ251" s="24"/>
      <c r="AFA251" s="24"/>
      <c r="AFB251" s="24"/>
      <c r="AFC251" s="24"/>
      <c r="AFD251" s="24"/>
      <c r="AFE251" s="24"/>
      <c r="AFF251" s="24"/>
      <c r="AFG251" s="24"/>
      <c r="AFH251" s="24"/>
      <c r="AFI251" s="24"/>
      <c r="AFJ251" s="24"/>
      <c r="AFK251" s="24"/>
      <c r="AFL251" s="24"/>
      <c r="AFM251" s="24"/>
      <c r="AFN251" s="24"/>
      <c r="AFO251" s="24"/>
      <c r="AFP251" s="24"/>
      <c r="AFQ251" s="24"/>
      <c r="AFR251" s="24"/>
      <c r="AFS251" s="24"/>
      <c r="AFT251" s="24"/>
      <c r="AFU251" s="24"/>
      <c r="AFV251" s="24"/>
      <c r="AFW251" s="24"/>
      <c r="AFX251" s="24"/>
      <c r="AFY251" s="24"/>
      <c r="AFZ251" s="24"/>
      <c r="AGA251" s="24"/>
      <c r="AGB251" s="24"/>
      <c r="AGC251" s="24"/>
      <c r="AGD251" s="24"/>
      <c r="AGE251" s="24"/>
      <c r="AGF251" s="24"/>
      <c r="AGG251" s="24"/>
      <c r="AGH251" s="24"/>
      <c r="AGI251" s="24"/>
      <c r="AGJ251" s="24"/>
      <c r="AGK251" s="24"/>
      <c r="AGL251" s="24"/>
      <c r="AGM251" s="24"/>
      <c r="AGN251" s="24"/>
      <c r="AGO251" s="24"/>
      <c r="AGP251" s="24"/>
      <c r="AGQ251" s="24"/>
      <c r="AGR251" s="24"/>
      <c r="AGS251" s="24"/>
      <c r="AGT251" s="24"/>
      <c r="AGU251" s="24"/>
      <c r="AGV251" s="24"/>
      <c r="AGW251" s="24"/>
      <c r="AGX251" s="24"/>
      <c r="AGY251" s="24"/>
      <c r="AGZ251" s="24"/>
      <c r="AHA251" s="24"/>
      <c r="AHB251" s="24"/>
      <c r="AHC251" s="24"/>
      <c r="AHD251" s="24"/>
      <c r="AHE251" s="24"/>
      <c r="AHF251" s="24"/>
      <c r="AHG251" s="24"/>
      <c r="AHH251" s="24"/>
      <c r="AHI251" s="24"/>
      <c r="AHJ251" s="24"/>
      <c r="AHK251" s="24"/>
      <c r="AHL251" s="24"/>
      <c r="AHM251" s="24"/>
      <c r="AHN251" s="24"/>
      <c r="AHO251" s="24"/>
      <c r="AHP251" s="24"/>
      <c r="AHQ251" s="24"/>
      <c r="AHR251" s="24"/>
      <c r="AHS251" s="24"/>
      <c r="AHT251" s="24"/>
      <c r="AHU251" s="24"/>
      <c r="AHV251" s="24"/>
      <c r="AHW251" s="24"/>
      <c r="AHX251" s="24"/>
      <c r="AHY251" s="24"/>
      <c r="AHZ251" s="24"/>
      <c r="AIA251" s="24"/>
      <c r="AIB251" s="24"/>
      <c r="AIC251" s="24"/>
      <c r="AID251" s="24"/>
      <c r="AIE251" s="24"/>
      <c r="AIF251" s="24"/>
      <c r="AIG251" s="24"/>
      <c r="AIH251" s="24"/>
      <c r="AII251" s="24"/>
      <c r="AIJ251" s="24"/>
      <c r="AIK251" s="24"/>
      <c r="AIL251" s="24"/>
      <c r="AIM251" s="24"/>
      <c r="AIN251" s="24"/>
      <c r="AIO251" s="24"/>
      <c r="AIP251" s="24"/>
      <c r="AIQ251" s="24"/>
      <c r="AIR251" s="24"/>
      <c r="AIS251" s="24"/>
      <c r="AIT251" s="24"/>
      <c r="AIU251" s="24"/>
      <c r="AIV251" s="24"/>
      <c r="AIW251" s="24"/>
      <c r="AIX251" s="24"/>
      <c r="AIY251" s="24"/>
      <c r="AIZ251" s="24"/>
      <c r="AJA251" s="24"/>
      <c r="AJB251" s="24"/>
      <c r="AJC251" s="24"/>
      <c r="AJD251" s="24"/>
      <c r="AJE251" s="24"/>
      <c r="AJF251" s="24"/>
      <c r="AJG251" s="24"/>
      <c r="AJH251" s="24"/>
      <c r="AJI251" s="24"/>
      <c r="AJJ251" s="24"/>
      <c r="AJK251" s="24"/>
      <c r="AJL251" s="24"/>
      <c r="AJM251" s="24"/>
      <c r="AJN251" s="24"/>
      <c r="AJO251" s="24"/>
      <c r="AJP251" s="24"/>
      <c r="AJQ251" s="24"/>
      <c r="AJR251" s="24"/>
      <c r="AJS251" s="24"/>
      <c r="AJT251" s="24"/>
      <c r="AJU251" s="24"/>
      <c r="AJV251" s="24"/>
      <c r="AJW251" s="24"/>
      <c r="AJX251" s="24"/>
      <c r="AJY251" s="24"/>
      <c r="AJZ251" s="24"/>
      <c r="AKA251" s="24"/>
      <c r="AKB251" s="24"/>
      <c r="AKC251" s="24"/>
      <c r="AKD251" s="24"/>
      <c r="AKE251" s="24"/>
      <c r="AKF251" s="24"/>
      <c r="AKG251" s="24"/>
      <c r="AKH251" s="24"/>
      <c r="AKI251" s="24"/>
      <c r="AKJ251" s="24"/>
      <c r="AKK251" s="24"/>
      <c r="AKL251" s="24"/>
      <c r="AKM251" s="24"/>
      <c r="AKN251" s="24"/>
      <c r="AKO251" s="24"/>
      <c r="AKP251" s="24"/>
      <c r="AKQ251" s="24"/>
      <c r="AKR251" s="24"/>
      <c r="AKS251" s="24"/>
      <c r="AKT251" s="24"/>
      <c r="AKU251" s="24"/>
      <c r="AKV251" s="24"/>
      <c r="AKW251" s="24"/>
      <c r="AKX251" s="24"/>
      <c r="AKY251" s="24"/>
      <c r="AKZ251" s="24"/>
      <c r="ALA251" s="24"/>
      <c r="ALB251" s="24"/>
      <c r="ALC251" s="24"/>
      <c r="ALD251" s="24"/>
      <c r="ALE251" s="24"/>
      <c r="ALF251" s="24"/>
      <c r="ALG251" s="24"/>
      <c r="ALH251" s="24"/>
      <c r="ALI251" s="24"/>
      <c r="ALJ251" s="24"/>
      <c r="ALK251" s="24"/>
      <c r="ALL251" s="24"/>
      <c r="ALM251" s="24"/>
      <c r="ALN251" s="24"/>
      <c r="ALO251" s="24"/>
      <c r="ALP251" s="24"/>
      <c r="ALQ251" s="24"/>
      <c r="ALR251" s="24"/>
      <c r="ALS251" s="24"/>
      <c r="ALT251" s="24"/>
      <c r="ALU251" s="24"/>
      <c r="ALV251" s="24"/>
      <c r="ALW251" s="24"/>
      <c r="ALX251" s="24"/>
      <c r="ALY251" s="24"/>
      <c r="ALZ251" s="24"/>
      <c r="AMA251" s="24"/>
      <c r="AMB251" s="24"/>
      <c r="AMC251" s="24"/>
      <c r="AMD251" s="24"/>
      <c r="AME251" s="24"/>
      <c r="AMF251" s="24"/>
      <c r="AMG251" s="24"/>
      <c r="AMH251" s="24"/>
      <c r="AMI251" s="24"/>
      <c r="AMJ251" s="24"/>
      <c r="AMK251" s="24"/>
      <c r="AML251" s="24"/>
      <c r="AMM251" s="24"/>
      <c r="AMN251" s="24"/>
      <c r="AMO251" s="24"/>
      <c r="AMP251" s="24"/>
      <c r="AMQ251" s="24"/>
      <c r="AMR251" s="24"/>
      <c r="AMS251" s="24"/>
      <c r="AMT251" s="24"/>
      <c r="AMU251" s="24"/>
      <c r="AMV251" s="24"/>
      <c r="AMW251" s="24"/>
      <c r="AMX251" s="24"/>
      <c r="AMY251" s="24"/>
      <c r="AMZ251" s="24"/>
      <c r="ANA251" s="24"/>
      <c r="ANB251" s="24"/>
      <c r="ANC251" s="24"/>
      <c r="AND251" s="24"/>
      <c r="ANE251" s="24"/>
      <c r="ANF251" s="24"/>
      <c r="ANG251" s="24"/>
      <c r="ANH251" s="24"/>
      <c r="ANI251" s="24"/>
      <c r="ANJ251" s="24"/>
      <c r="ANK251" s="24"/>
      <c r="ANL251" s="24"/>
      <c r="ANM251" s="24"/>
      <c r="ANN251" s="24"/>
      <c r="ANO251" s="24"/>
      <c r="ANP251" s="24"/>
      <c r="ANQ251" s="24"/>
      <c r="ANR251" s="24"/>
      <c r="ANS251" s="24"/>
      <c r="ANT251" s="24"/>
      <c r="ANU251" s="24"/>
      <c r="ANV251" s="24"/>
      <c r="ANW251" s="24"/>
      <c r="ANX251" s="24"/>
      <c r="ANY251" s="24"/>
      <c r="ANZ251" s="24"/>
      <c r="AOA251" s="24"/>
      <c r="AOB251" s="24"/>
      <c r="AOC251" s="24"/>
      <c r="AOD251" s="24"/>
      <c r="AOE251" s="24"/>
      <c r="AOF251" s="24"/>
      <c r="AOG251" s="24"/>
      <c r="AOH251" s="24"/>
      <c r="AOI251" s="24"/>
      <c r="AOJ251" s="24"/>
      <c r="AOK251" s="24"/>
      <c r="AOL251" s="24"/>
      <c r="AOM251" s="24"/>
      <c r="AON251" s="24"/>
      <c r="AOO251" s="24"/>
      <c r="AOP251" s="24"/>
      <c r="AOQ251" s="24"/>
      <c r="AOR251" s="24"/>
      <c r="AOS251" s="24"/>
      <c r="AOT251" s="24"/>
      <c r="AOU251" s="24"/>
      <c r="AOV251" s="24"/>
      <c r="AOW251" s="24"/>
      <c r="AOX251" s="24"/>
      <c r="AOY251" s="24"/>
      <c r="AOZ251" s="24"/>
      <c r="APA251" s="24"/>
      <c r="APB251" s="24"/>
      <c r="APC251" s="24"/>
      <c r="APD251" s="24"/>
      <c r="APE251" s="24"/>
      <c r="APF251" s="24"/>
      <c r="APG251" s="24"/>
      <c r="APH251" s="24"/>
      <c r="API251" s="24"/>
      <c r="APJ251" s="24"/>
      <c r="APK251" s="24"/>
      <c r="APL251" s="24"/>
      <c r="APM251" s="24"/>
      <c r="APN251" s="24"/>
      <c r="APO251" s="24"/>
      <c r="APP251" s="24"/>
      <c r="APQ251" s="24"/>
      <c r="APR251" s="24"/>
      <c r="APS251" s="24"/>
      <c r="APT251" s="24"/>
      <c r="APU251" s="24"/>
      <c r="APV251" s="24"/>
      <c r="APW251" s="24"/>
      <c r="APX251" s="24"/>
      <c r="APY251" s="24"/>
      <c r="APZ251" s="24"/>
      <c r="AQA251" s="24"/>
      <c r="AQB251" s="24"/>
      <c r="AQC251" s="24"/>
      <c r="AQD251" s="24"/>
      <c r="AQE251" s="24"/>
      <c r="AQF251" s="24"/>
      <c r="AQG251" s="24"/>
      <c r="AQH251" s="24"/>
      <c r="AQI251" s="24"/>
      <c r="AQJ251" s="24"/>
      <c r="AQK251" s="24"/>
      <c r="AQL251" s="24"/>
      <c r="AQM251" s="24"/>
      <c r="AQN251" s="24"/>
      <c r="AQO251" s="24"/>
      <c r="AQP251" s="24"/>
      <c r="AQQ251" s="24"/>
      <c r="AQR251" s="24"/>
      <c r="AQS251" s="24"/>
      <c r="AQT251" s="24"/>
      <c r="AQU251" s="24"/>
      <c r="AQV251" s="24"/>
      <c r="AQW251" s="24"/>
      <c r="AQX251" s="24"/>
      <c r="AQY251" s="24"/>
      <c r="AQZ251" s="24"/>
      <c r="ARA251" s="24"/>
      <c r="ARB251" s="24"/>
      <c r="ARC251" s="24"/>
      <c r="ARD251" s="24"/>
      <c r="ARE251" s="24"/>
      <c r="ARF251" s="24"/>
      <c r="ARG251" s="24"/>
      <c r="ARH251" s="24"/>
      <c r="ARI251" s="24"/>
      <c r="ARJ251" s="24"/>
      <c r="ARK251" s="24"/>
      <c r="ARL251" s="24"/>
      <c r="ARM251" s="24"/>
      <c r="ARN251" s="24"/>
      <c r="ARO251" s="24"/>
      <c r="ARP251" s="24"/>
      <c r="ARQ251" s="24"/>
      <c r="ARR251" s="24"/>
      <c r="ARS251" s="24"/>
      <c r="ART251" s="24"/>
      <c r="ARU251" s="24"/>
      <c r="ARV251" s="24"/>
      <c r="ARW251" s="24"/>
      <c r="ARX251" s="24"/>
      <c r="ARY251" s="24"/>
      <c r="ARZ251" s="24"/>
      <c r="ASA251" s="24"/>
      <c r="ASB251" s="24"/>
      <c r="ASC251" s="24"/>
      <c r="ASD251" s="24"/>
      <c r="ASE251" s="24"/>
      <c r="ASF251" s="24"/>
      <c r="ASG251" s="24"/>
      <c r="ASH251" s="24"/>
      <c r="ASI251" s="24"/>
      <c r="ASJ251" s="24"/>
      <c r="ASK251" s="24"/>
      <c r="ASL251" s="24"/>
      <c r="ASM251" s="24"/>
      <c r="ASN251" s="24"/>
      <c r="ASO251" s="24"/>
      <c r="ASP251" s="24"/>
      <c r="ASQ251" s="24"/>
      <c r="ASR251" s="24"/>
      <c r="ASS251" s="24"/>
      <c r="AST251" s="24"/>
      <c r="ASU251" s="24"/>
      <c r="ASV251" s="24"/>
      <c r="ASW251" s="24"/>
      <c r="ASX251" s="24"/>
      <c r="ASY251" s="24"/>
      <c r="ASZ251" s="24"/>
      <c r="ATA251" s="24"/>
      <c r="ATB251" s="24"/>
      <c r="ATC251" s="24"/>
      <c r="ATD251" s="24"/>
      <c r="ATE251" s="24"/>
      <c r="ATF251" s="24"/>
      <c r="ATG251" s="24"/>
      <c r="ATH251" s="24"/>
      <c r="ATI251" s="24"/>
      <c r="ATJ251" s="24"/>
      <c r="ATK251" s="24"/>
      <c r="ATL251" s="24"/>
      <c r="ATM251" s="24"/>
      <c r="ATN251" s="24"/>
      <c r="ATO251" s="24"/>
      <c r="ATP251" s="24"/>
      <c r="ATQ251" s="24"/>
      <c r="ATR251" s="24"/>
      <c r="ATS251" s="24"/>
      <c r="ATT251" s="24"/>
      <c r="ATU251" s="24"/>
      <c r="ATV251" s="24"/>
      <c r="ATW251" s="24"/>
      <c r="ATX251" s="24"/>
      <c r="ATY251" s="24"/>
      <c r="ATZ251" s="24"/>
      <c r="AUA251" s="24"/>
      <c r="AUB251" s="24"/>
      <c r="AUC251" s="24"/>
      <c r="AUD251" s="24"/>
      <c r="AUE251" s="24"/>
      <c r="AUF251" s="24"/>
      <c r="AUG251" s="24"/>
      <c r="AUH251" s="24"/>
      <c r="AUI251" s="24"/>
      <c r="AUJ251" s="24"/>
      <c r="AUK251" s="24"/>
      <c r="AUL251" s="24"/>
      <c r="AUM251" s="24"/>
      <c r="AUN251" s="24"/>
      <c r="AUO251" s="24"/>
      <c r="AUP251" s="24"/>
      <c r="AUQ251" s="24"/>
      <c r="AUR251" s="24"/>
      <c r="AUS251" s="24"/>
      <c r="AUT251" s="24"/>
      <c r="AUU251" s="24"/>
      <c r="AUV251" s="24"/>
      <c r="AUW251" s="24"/>
      <c r="AUX251" s="24"/>
      <c r="AUY251" s="24"/>
      <c r="AUZ251" s="24"/>
      <c r="AVA251" s="24"/>
      <c r="AVB251" s="24"/>
      <c r="AVC251" s="24"/>
      <c r="AVD251" s="24"/>
      <c r="AVE251" s="24"/>
      <c r="AVF251" s="24"/>
      <c r="AVG251" s="24"/>
      <c r="AVH251" s="24"/>
      <c r="AVI251" s="24"/>
      <c r="AVJ251" s="24"/>
      <c r="AVK251" s="24"/>
      <c r="AVL251" s="24"/>
      <c r="AVM251" s="24"/>
      <c r="AVN251" s="24"/>
      <c r="AVO251" s="24"/>
      <c r="AVP251" s="24"/>
      <c r="AVQ251" s="24"/>
      <c r="AVR251" s="24"/>
      <c r="AVS251" s="24"/>
      <c r="AVT251" s="24"/>
      <c r="AVU251" s="24"/>
      <c r="AVV251" s="24"/>
      <c r="AVW251" s="24"/>
      <c r="AVX251" s="24"/>
      <c r="AVY251" s="24"/>
      <c r="AVZ251" s="24"/>
      <c r="AWA251" s="24"/>
      <c r="AWB251" s="24"/>
      <c r="AWC251" s="24"/>
      <c r="AWD251" s="24"/>
      <c r="AWE251" s="24"/>
      <c r="AWF251" s="24"/>
      <c r="AWG251" s="24"/>
      <c r="AWH251" s="24"/>
      <c r="AWI251" s="24"/>
      <c r="AWJ251" s="24"/>
      <c r="AWK251" s="24"/>
      <c r="AWL251" s="24"/>
      <c r="AWM251" s="24"/>
      <c r="AWN251" s="24"/>
      <c r="AWO251" s="24"/>
      <c r="AWP251" s="24"/>
      <c r="AWQ251" s="24"/>
      <c r="AWR251" s="24"/>
      <c r="AWS251" s="24"/>
      <c r="AWT251" s="24"/>
      <c r="AWU251" s="24"/>
      <c r="AWV251" s="24"/>
      <c r="AWW251" s="24"/>
      <c r="AWX251" s="24"/>
      <c r="AWY251" s="24"/>
      <c r="AWZ251" s="24"/>
      <c r="AXA251" s="24"/>
      <c r="AXB251" s="24"/>
      <c r="AXC251" s="24"/>
      <c r="AXD251" s="24"/>
      <c r="AXE251" s="24"/>
      <c r="AXF251" s="24"/>
      <c r="AXG251" s="24"/>
      <c r="AXH251" s="24"/>
      <c r="AXI251" s="24"/>
      <c r="AXJ251" s="24"/>
      <c r="AXK251" s="24"/>
      <c r="AXL251" s="24"/>
      <c r="AXM251" s="24"/>
      <c r="AXN251" s="24"/>
      <c r="AXO251" s="24"/>
      <c r="AXP251" s="24"/>
      <c r="AXQ251" s="24"/>
      <c r="AXR251" s="24"/>
      <c r="AXS251" s="24"/>
      <c r="AXT251" s="24"/>
      <c r="AXU251" s="24"/>
      <c r="AXV251" s="24"/>
      <c r="AXW251" s="24"/>
      <c r="AXX251" s="24"/>
      <c r="AXY251" s="24"/>
      <c r="AXZ251" s="24"/>
      <c r="AYA251" s="24"/>
      <c r="AYB251" s="24"/>
      <c r="AYC251" s="24"/>
      <c r="AYD251" s="24"/>
      <c r="AYE251" s="24"/>
      <c r="AYF251" s="24"/>
      <c r="AYG251" s="24"/>
      <c r="AYH251" s="24"/>
      <c r="AYI251" s="24"/>
      <c r="AYJ251" s="24"/>
      <c r="AYK251" s="24"/>
      <c r="AYL251" s="24"/>
      <c r="AYM251" s="24"/>
      <c r="AYN251" s="24"/>
      <c r="AYO251" s="24"/>
      <c r="AYP251" s="24"/>
      <c r="AYQ251" s="24"/>
      <c r="AYR251" s="24"/>
      <c r="AYS251" s="24"/>
      <c r="AYT251" s="24"/>
      <c r="AYU251" s="24"/>
      <c r="AYV251" s="24"/>
      <c r="AYW251" s="24"/>
      <c r="AYX251" s="24"/>
      <c r="AYY251" s="24"/>
      <c r="AYZ251" s="24"/>
      <c r="AZA251" s="24"/>
      <c r="AZB251" s="24"/>
      <c r="AZC251" s="24"/>
      <c r="AZD251" s="24"/>
      <c r="AZE251" s="24"/>
      <c r="AZF251" s="24"/>
      <c r="AZG251" s="24"/>
      <c r="AZH251" s="24"/>
      <c r="AZI251" s="24"/>
      <c r="AZJ251" s="24"/>
      <c r="AZK251" s="24"/>
      <c r="AZL251" s="24"/>
      <c r="AZM251" s="24"/>
      <c r="AZN251" s="24"/>
      <c r="AZO251" s="24"/>
      <c r="AZP251" s="24"/>
      <c r="AZQ251" s="24"/>
      <c r="AZR251" s="24"/>
      <c r="AZS251" s="24"/>
      <c r="AZT251" s="24"/>
      <c r="AZU251" s="24"/>
      <c r="AZV251" s="24"/>
      <c r="AZW251" s="24"/>
      <c r="AZX251" s="24"/>
      <c r="AZY251" s="24"/>
      <c r="AZZ251" s="24"/>
      <c r="BAA251" s="24"/>
      <c r="BAB251" s="24"/>
      <c r="BAC251" s="24"/>
      <c r="BAD251" s="24"/>
      <c r="BAE251" s="24"/>
      <c r="BAF251" s="24"/>
      <c r="BAG251" s="24"/>
      <c r="BAH251" s="24"/>
      <c r="BAI251" s="24"/>
      <c r="BAJ251" s="24"/>
      <c r="BAK251" s="24"/>
      <c r="BAL251" s="24"/>
      <c r="BAM251" s="24"/>
      <c r="BAN251" s="24"/>
      <c r="BAO251" s="24"/>
      <c r="BAP251" s="24"/>
      <c r="BAQ251" s="24"/>
      <c r="BAR251" s="24"/>
      <c r="BAS251" s="24"/>
      <c r="BAT251" s="24"/>
      <c r="BAU251" s="24"/>
      <c r="BAV251" s="24"/>
      <c r="BAW251" s="24"/>
      <c r="BAX251" s="24"/>
      <c r="BAY251" s="24"/>
      <c r="BAZ251" s="24"/>
      <c r="BBA251" s="24"/>
      <c r="BBB251" s="24"/>
      <c r="BBC251" s="24"/>
      <c r="BBD251" s="24"/>
      <c r="BBE251" s="24"/>
      <c r="BBF251" s="24"/>
      <c r="BBG251" s="24"/>
      <c r="BBH251" s="24"/>
      <c r="BBI251" s="24"/>
      <c r="BBJ251" s="24"/>
      <c r="BBK251" s="24"/>
      <c r="BBL251" s="24"/>
      <c r="BBM251" s="24"/>
      <c r="BBN251" s="24"/>
      <c r="BBO251" s="24"/>
      <c r="BBP251" s="24"/>
      <c r="BBQ251" s="24"/>
      <c r="BBR251" s="24"/>
      <c r="BBS251" s="24"/>
      <c r="BBT251" s="24"/>
      <c r="BBU251" s="24"/>
      <c r="BBV251" s="24"/>
      <c r="BBW251" s="24"/>
      <c r="BBX251" s="24"/>
      <c r="BBY251" s="24"/>
      <c r="BBZ251" s="24"/>
      <c r="BCA251" s="24"/>
      <c r="BCB251" s="24"/>
      <c r="BCC251" s="24"/>
      <c r="BCD251" s="24"/>
      <c r="BCE251" s="24"/>
      <c r="BCF251" s="24"/>
      <c r="BCG251" s="24"/>
      <c r="BCH251" s="24"/>
      <c r="BCI251" s="24"/>
      <c r="BCJ251" s="24"/>
      <c r="BCK251" s="24"/>
      <c r="BCL251" s="24"/>
      <c r="BCM251" s="24"/>
      <c r="BCN251" s="24"/>
      <c r="BCO251" s="24"/>
      <c r="BCP251" s="24"/>
      <c r="BCQ251" s="24"/>
      <c r="BCR251" s="24"/>
      <c r="BCS251" s="24"/>
      <c r="BCT251" s="24"/>
      <c r="BCU251" s="24"/>
      <c r="BCV251" s="24"/>
      <c r="BCW251" s="24"/>
      <c r="BCX251" s="24"/>
      <c r="BCY251" s="24"/>
      <c r="BCZ251" s="24"/>
      <c r="BDA251" s="24"/>
      <c r="BDB251" s="24"/>
      <c r="BDC251" s="24"/>
      <c r="BDD251" s="24"/>
      <c r="BDE251" s="24"/>
      <c r="BDF251" s="24"/>
      <c r="BDG251" s="24"/>
      <c r="BDH251" s="24"/>
      <c r="BDI251" s="24"/>
      <c r="BDJ251" s="24"/>
      <c r="BDK251" s="24"/>
      <c r="BDL251" s="24"/>
      <c r="BDM251" s="24"/>
      <c r="BDN251" s="24"/>
      <c r="BDO251" s="24"/>
      <c r="BDP251" s="24"/>
      <c r="BDQ251" s="24"/>
      <c r="BDR251" s="24"/>
      <c r="BDS251" s="24"/>
      <c r="BDT251" s="24"/>
      <c r="BDU251" s="24"/>
      <c r="BDV251" s="24"/>
      <c r="BDW251" s="24"/>
      <c r="BDX251" s="24"/>
      <c r="BDY251" s="24"/>
      <c r="BDZ251" s="24"/>
      <c r="BEA251" s="24"/>
      <c r="BEB251" s="24"/>
      <c r="BEC251" s="24"/>
      <c r="BED251" s="24"/>
      <c r="BEE251" s="24"/>
      <c r="BEF251" s="24"/>
      <c r="BEG251" s="24"/>
      <c r="BEH251" s="24"/>
      <c r="BEI251" s="24"/>
      <c r="BEJ251" s="24"/>
      <c r="BEK251" s="24"/>
      <c r="BEL251" s="24"/>
      <c r="BEM251" s="24"/>
      <c r="BEN251" s="24"/>
      <c r="BEO251" s="24"/>
      <c r="BEP251" s="24"/>
      <c r="BEQ251" s="24"/>
      <c r="BER251" s="24"/>
      <c r="BES251" s="24"/>
      <c r="BET251" s="24"/>
      <c r="BEU251" s="24"/>
      <c r="BEV251" s="24"/>
      <c r="BEW251" s="24"/>
      <c r="BEX251" s="24"/>
      <c r="BEY251" s="24"/>
      <c r="BEZ251" s="24"/>
      <c r="BFA251" s="24"/>
      <c r="BFB251" s="24"/>
      <c r="BFC251" s="24"/>
      <c r="BFD251" s="24"/>
      <c r="BFE251" s="24"/>
      <c r="BFF251" s="24"/>
      <c r="BFG251" s="24"/>
      <c r="BFH251" s="24"/>
      <c r="BFI251" s="24"/>
      <c r="BFJ251" s="24"/>
      <c r="BFK251" s="24"/>
      <c r="BFL251" s="24"/>
      <c r="BFM251" s="24"/>
      <c r="BFN251" s="24"/>
      <c r="BFO251" s="24"/>
      <c r="BFP251" s="24"/>
      <c r="BFQ251" s="24"/>
      <c r="BFR251" s="24"/>
      <c r="BFS251" s="24"/>
      <c r="BFT251" s="24"/>
      <c r="BFU251" s="24"/>
      <c r="BFV251" s="24"/>
      <c r="BFW251" s="24"/>
      <c r="BFX251" s="24"/>
      <c r="BFY251" s="24"/>
      <c r="BFZ251" s="24"/>
      <c r="BGA251" s="24"/>
      <c r="BGB251" s="24"/>
      <c r="BGC251" s="24"/>
      <c r="BGD251" s="24"/>
      <c r="BGE251" s="24"/>
      <c r="BGF251" s="24"/>
      <c r="BGG251" s="24"/>
      <c r="BGH251" s="24"/>
      <c r="BGI251" s="24"/>
      <c r="BGJ251" s="24"/>
      <c r="BGK251" s="24"/>
      <c r="BGL251" s="24"/>
      <c r="BGM251" s="24"/>
      <c r="BGN251" s="24"/>
      <c r="BGO251" s="24"/>
      <c r="BGP251" s="24"/>
      <c r="BGQ251" s="24"/>
      <c r="BGR251" s="24"/>
      <c r="BGS251" s="24"/>
      <c r="BGT251" s="24"/>
      <c r="BGU251" s="24"/>
      <c r="BGV251" s="24"/>
      <c r="BGW251" s="24"/>
      <c r="BGX251" s="24"/>
      <c r="BGY251" s="24"/>
      <c r="BGZ251" s="24"/>
      <c r="BHA251" s="24"/>
      <c r="BHB251" s="24"/>
      <c r="BHC251" s="24"/>
      <c r="BHD251" s="24"/>
      <c r="BHE251" s="24"/>
      <c r="BHF251" s="24"/>
      <c r="BHG251" s="24"/>
      <c r="BHH251" s="24"/>
      <c r="BHI251" s="24"/>
      <c r="BHJ251" s="24"/>
      <c r="BHK251" s="24"/>
      <c r="BHL251" s="24"/>
      <c r="BHM251" s="24"/>
      <c r="BHN251" s="24"/>
      <c r="BHO251" s="24"/>
      <c r="BHP251" s="24"/>
      <c r="BHQ251" s="24"/>
      <c r="BHR251" s="24"/>
      <c r="BHS251" s="24"/>
      <c r="BHT251" s="24"/>
      <c r="BHU251" s="24"/>
      <c r="BHV251" s="24"/>
      <c r="BHW251" s="24"/>
      <c r="BHX251" s="24"/>
      <c r="BHY251" s="24"/>
      <c r="BHZ251" s="24"/>
      <c r="BIA251" s="24"/>
      <c r="BIB251" s="24"/>
      <c r="BIC251" s="24"/>
    </row>
    <row r="252" spans="1:1589" s="10" customFormat="1" ht="30" customHeight="1">
      <c r="A252" s="69"/>
      <c r="B252" s="47"/>
      <c r="C252" s="319"/>
      <c r="D252" s="320"/>
      <c r="E252" s="94" t="s">
        <v>9</v>
      </c>
      <c r="F252" s="94">
        <v>42369</v>
      </c>
      <c r="G252" s="95" t="s">
        <v>7</v>
      </c>
      <c r="H252" s="115"/>
      <c r="I252" s="115"/>
      <c r="J252" s="115"/>
      <c r="K252" s="113"/>
      <c r="L252" s="115">
        <v>0</v>
      </c>
      <c r="M252" s="104"/>
      <c r="N252" s="121">
        <v>0</v>
      </c>
      <c r="O252" s="115"/>
      <c r="P252" s="115"/>
      <c r="Q252" s="115"/>
      <c r="R252" s="121">
        <v>0</v>
      </c>
      <c r="S252" s="115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GZ252" s="24"/>
      <c r="HA252" s="24"/>
      <c r="HB252" s="24"/>
      <c r="HC252" s="24"/>
      <c r="HD252" s="24"/>
      <c r="HE252" s="24"/>
      <c r="HF252" s="24"/>
      <c r="HG252" s="24"/>
      <c r="HH252" s="24"/>
      <c r="HI252" s="24"/>
      <c r="HJ252" s="24"/>
      <c r="HK252" s="24"/>
      <c r="HL252" s="24"/>
      <c r="HM252" s="24"/>
      <c r="HN252" s="24"/>
      <c r="HO252" s="24"/>
      <c r="HP252" s="24"/>
      <c r="HQ252" s="24"/>
      <c r="HR252" s="24"/>
      <c r="HS252" s="24"/>
      <c r="HT252" s="24"/>
      <c r="HU252" s="24"/>
      <c r="HV252" s="24"/>
      <c r="HW252" s="24"/>
      <c r="HX252" s="24"/>
      <c r="HY252" s="24"/>
      <c r="HZ252" s="24"/>
      <c r="IA252" s="24"/>
      <c r="IB252" s="24"/>
      <c r="IC252" s="24"/>
      <c r="ID252" s="24"/>
      <c r="IE252" s="24"/>
      <c r="IF252" s="24"/>
      <c r="IG252" s="24"/>
      <c r="IH252" s="24"/>
      <c r="II252" s="24"/>
      <c r="IJ252" s="24"/>
      <c r="IK252" s="24"/>
      <c r="IL252" s="24"/>
      <c r="IM252" s="24"/>
      <c r="IN252" s="24"/>
      <c r="IO252" s="24"/>
      <c r="IP252" s="24"/>
      <c r="IQ252" s="24"/>
      <c r="IR252" s="24"/>
      <c r="IS252" s="24"/>
      <c r="IT252" s="24"/>
      <c r="IU252" s="24"/>
      <c r="IV252" s="24"/>
      <c r="IW252" s="24"/>
      <c r="IX252" s="24"/>
      <c r="IY252" s="24"/>
      <c r="IZ252" s="24"/>
      <c r="JA252" s="24"/>
      <c r="JB252" s="24"/>
      <c r="JC252" s="24"/>
      <c r="JD252" s="24"/>
      <c r="JE252" s="24"/>
      <c r="JF252" s="24"/>
      <c r="JG252" s="24"/>
      <c r="JH252" s="24"/>
      <c r="JI252" s="24"/>
      <c r="JJ252" s="24"/>
      <c r="JK252" s="24"/>
      <c r="JL252" s="24"/>
      <c r="JM252" s="24"/>
      <c r="JN252" s="24"/>
      <c r="JO252" s="24"/>
      <c r="JP252" s="24"/>
      <c r="JQ252" s="24"/>
      <c r="JR252" s="24"/>
      <c r="JS252" s="24"/>
      <c r="JT252" s="24"/>
      <c r="JU252" s="24"/>
      <c r="JV252" s="24"/>
      <c r="JW252" s="24"/>
      <c r="JX252" s="24"/>
      <c r="JY252" s="24"/>
      <c r="JZ252" s="24"/>
      <c r="KA252" s="24"/>
      <c r="KB252" s="24"/>
      <c r="KC252" s="24"/>
      <c r="KD252" s="24"/>
      <c r="KE252" s="24"/>
      <c r="KF252" s="24"/>
      <c r="KG252" s="24"/>
      <c r="KH252" s="24"/>
      <c r="KI252" s="24"/>
      <c r="KJ252" s="24"/>
      <c r="KK252" s="24"/>
      <c r="KL252" s="24"/>
      <c r="KM252" s="24"/>
      <c r="KN252" s="24"/>
      <c r="KO252" s="24"/>
      <c r="KP252" s="24"/>
      <c r="KQ252" s="24"/>
      <c r="KR252" s="24"/>
      <c r="KS252" s="24"/>
      <c r="KT252" s="24"/>
      <c r="KU252" s="24"/>
      <c r="KV252" s="24"/>
      <c r="KW252" s="24"/>
      <c r="KX252" s="24"/>
      <c r="KY252" s="24"/>
      <c r="KZ252" s="24"/>
      <c r="LA252" s="24"/>
      <c r="LB252" s="24"/>
      <c r="LC252" s="24"/>
      <c r="LD252" s="24"/>
      <c r="LE252" s="24"/>
      <c r="LF252" s="24"/>
      <c r="LG252" s="24"/>
      <c r="LH252" s="24"/>
      <c r="LI252" s="24"/>
      <c r="LJ252" s="24"/>
      <c r="LK252" s="24"/>
      <c r="LL252" s="24"/>
      <c r="LM252" s="24"/>
      <c r="LN252" s="24"/>
      <c r="LO252" s="24"/>
      <c r="LP252" s="24"/>
      <c r="LQ252" s="24"/>
      <c r="LR252" s="24"/>
      <c r="LS252" s="24"/>
      <c r="LT252" s="24"/>
      <c r="LU252" s="24"/>
      <c r="LV252" s="24"/>
      <c r="LW252" s="24"/>
      <c r="LX252" s="24"/>
      <c r="LY252" s="24"/>
      <c r="LZ252" s="24"/>
      <c r="MA252" s="24"/>
      <c r="MB252" s="24"/>
      <c r="MC252" s="24"/>
      <c r="MD252" s="24"/>
      <c r="ME252" s="24"/>
      <c r="MF252" s="24"/>
      <c r="MG252" s="24"/>
      <c r="MH252" s="24"/>
      <c r="MI252" s="24"/>
      <c r="MJ252" s="24"/>
      <c r="MK252" s="24"/>
      <c r="ML252" s="24"/>
      <c r="MM252" s="24"/>
      <c r="MN252" s="24"/>
      <c r="MO252" s="24"/>
      <c r="MP252" s="24"/>
      <c r="MQ252" s="24"/>
      <c r="MR252" s="24"/>
      <c r="MS252" s="24"/>
      <c r="MT252" s="24"/>
      <c r="MU252" s="24"/>
      <c r="MV252" s="24"/>
      <c r="MW252" s="24"/>
      <c r="MX252" s="24"/>
      <c r="MY252" s="24"/>
      <c r="MZ252" s="24"/>
      <c r="NA252" s="24"/>
      <c r="NB252" s="24"/>
      <c r="NC252" s="24"/>
      <c r="ND252" s="24"/>
      <c r="NE252" s="24"/>
      <c r="NF252" s="24"/>
      <c r="NG252" s="24"/>
      <c r="NH252" s="24"/>
      <c r="NI252" s="24"/>
      <c r="NJ252" s="24"/>
      <c r="NK252" s="24"/>
      <c r="NL252" s="24"/>
      <c r="NM252" s="24"/>
      <c r="NN252" s="24"/>
      <c r="NO252" s="24"/>
      <c r="NP252" s="24"/>
      <c r="NQ252" s="24"/>
      <c r="NR252" s="24"/>
      <c r="NS252" s="24"/>
      <c r="NT252" s="24"/>
      <c r="NU252" s="24"/>
      <c r="NV252" s="24"/>
      <c r="NW252" s="24"/>
      <c r="NX252" s="24"/>
      <c r="NY252" s="24"/>
      <c r="NZ252" s="24"/>
      <c r="OA252" s="24"/>
      <c r="OB252" s="24"/>
      <c r="OC252" s="24"/>
      <c r="OD252" s="24"/>
      <c r="OE252" s="24"/>
      <c r="OF252" s="24"/>
      <c r="OG252" s="24"/>
      <c r="OH252" s="24"/>
      <c r="OI252" s="24"/>
      <c r="OJ252" s="24"/>
      <c r="OK252" s="24"/>
      <c r="OL252" s="24"/>
      <c r="OM252" s="24"/>
      <c r="ON252" s="24"/>
      <c r="OO252" s="24"/>
      <c r="OP252" s="24"/>
      <c r="OQ252" s="24"/>
      <c r="OR252" s="24"/>
      <c r="OS252" s="24"/>
      <c r="OT252" s="24"/>
      <c r="OU252" s="24"/>
      <c r="OV252" s="24"/>
      <c r="OW252" s="24"/>
      <c r="OX252" s="24"/>
      <c r="OY252" s="24"/>
      <c r="OZ252" s="24"/>
      <c r="PA252" s="24"/>
      <c r="PB252" s="24"/>
      <c r="PC252" s="24"/>
      <c r="PD252" s="24"/>
      <c r="PE252" s="24"/>
      <c r="PF252" s="24"/>
      <c r="PG252" s="24"/>
      <c r="PH252" s="24"/>
      <c r="PI252" s="24"/>
      <c r="PJ252" s="24"/>
      <c r="PK252" s="24"/>
      <c r="PL252" s="24"/>
      <c r="PM252" s="24"/>
      <c r="PN252" s="24"/>
      <c r="PO252" s="24"/>
      <c r="PP252" s="24"/>
      <c r="PQ252" s="24"/>
      <c r="PR252" s="24"/>
      <c r="PS252" s="24"/>
      <c r="PT252" s="24"/>
      <c r="PU252" s="24"/>
      <c r="PV252" s="24"/>
      <c r="PW252" s="24"/>
      <c r="PX252" s="24"/>
      <c r="PY252" s="24"/>
      <c r="PZ252" s="24"/>
      <c r="QA252" s="24"/>
      <c r="QB252" s="24"/>
      <c r="QC252" s="24"/>
      <c r="QD252" s="24"/>
      <c r="QE252" s="24"/>
      <c r="QF252" s="24"/>
      <c r="QG252" s="24"/>
      <c r="QH252" s="24"/>
      <c r="QI252" s="24"/>
      <c r="QJ252" s="24"/>
      <c r="QK252" s="24"/>
      <c r="QL252" s="24"/>
      <c r="QM252" s="24"/>
      <c r="QN252" s="24"/>
      <c r="QO252" s="24"/>
      <c r="QP252" s="24"/>
      <c r="QQ252" s="24"/>
      <c r="QR252" s="24"/>
      <c r="QS252" s="24"/>
      <c r="QT252" s="24"/>
      <c r="QU252" s="24"/>
      <c r="QV252" s="24"/>
      <c r="QW252" s="24"/>
      <c r="QX252" s="24"/>
      <c r="QY252" s="24"/>
      <c r="QZ252" s="24"/>
      <c r="RA252" s="24"/>
      <c r="RB252" s="24"/>
      <c r="RC252" s="24"/>
      <c r="RD252" s="24"/>
      <c r="RE252" s="24"/>
      <c r="RF252" s="24"/>
      <c r="RG252" s="24"/>
      <c r="RH252" s="24"/>
      <c r="RI252" s="24"/>
      <c r="RJ252" s="24"/>
      <c r="RK252" s="24"/>
      <c r="RL252" s="24"/>
      <c r="RM252" s="24"/>
      <c r="RN252" s="24"/>
      <c r="RO252" s="24"/>
      <c r="RP252" s="24"/>
      <c r="RQ252" s="24"/>
      <c r="RR252" s="24"/>
      <c r="RS252" s="24"/>
      <c r="RT252" s="24"/>
      <c r="RU252" s="24"/>
      <c r="RV252" s="24"/>
      <c r="RW252" s="24"/>
      <c r="RX252" s="24"/>
      <c r="RY252" s="24"/>
      <c r="RZ252" s="24"/>
      <c r="SA252" s="24"/>
      <c r="SB252" s="24"/>
      <c r="SC252" s="24"/>
      <c r="SD252" s="24"/>
      <c r="SE252" s="24"/>
      <c r="SF252" s="24"/>
      <c r="SG252" s="24"/>
      <c r="SH252" s="24"/>
      <c r="SI252" s="24"/>
      <c r="SJ252" s="24"/>
      <c r="SK252" s="24"/>
      <c r="SL252" s="24"/>
      <c r="SM252" s="24"/>
      <c r="SN252" s="24"/>
      <c r="SO252" s="24"/>
      <c r="SP252" s="24"/>
      <c r="SQ252" s="24"/>
      <c r="SR252" s="24"/>
      <c r="SS252" s="24"/>
      <c r="ST252" s="24"/>
      <c r="SU252" s="24"/>
      <c r="SV252" s="24"/>
      <c r="SW252" s="24"/>
      <c r="SX252" s="24"/>
      <c r="SY252" s="24"/>
      <c r="SZ252" s="24"/>
      <c r="TA252" s="24"/>
      <c r="TB252" s="24"/>
      <c r="TC252" s="24"/>
      <c r="TD252" s="24"/>
      <c r="TE252" s="24"/>
      <c r="TF252" s="24"/>
      <c r="TG252" s="24"/>
      <c r="TH252" s="24"/>
      <c r="TI252" s="24"/>
      <c r="TJ252" s="24"/>
      <c r="TK252" s="24"/>
      <c r="TL252" s="24"/>
      <c r="TM252" s="24"/>
      <c r="TN252" s="24"/>
      <c r="TO252" s="24"/>
      <c r="TP252" s="24"/>
      <c r="TQ252" s="24"/>
      <c r="TR252" s="24"/>
      <c r="TS252" s="24"/>
      <c r="TT252" s="24"/>
      <c r="TU252" s="24"/>
      <c r="TV252" s="24"/>
      <c r="TW252" s="24"/>
      <c r="TX252" s="24"/>
      <c r="TY252" s="24"/>
      <c r="TZ252" s="24"/>
      <c r="UA252" s="24"/>
      <c r="UB252" s="24"/>
      <c r="UC252" s="24"/>
      <c r="UD252" s="24"/>
      <c r="UE252" s="24"/>
      <c r="UF252" s="24"/>
      <c r="UG252" s="24"/>
      <c r="UH252" s="24"/>
      <c r="UI252" s="24"/>
      <c r="UJ252" s="24"/>
      <c r="UK252" s="24"/>
      <c r="UL252" s="24"/>
      <c r="UM252" s="24"/>
      <c r="UN252" s="24"/>
      <c r="UO252" s="24"/>
      <c r="UP252" s="24"/>
      <c r="UQ252" s="24"/>
      <c r="UR252" s="24"/>
      <c r="US252" s="24"/>
      <c r="UT252" s="24"/>
      <c r="UU252" s="24"/>
      <c r="UV252" s="24"/>
      <c r="UW252" s="24"/>
      <c r="UX252" s="24"/>
      <c r="UY252" s="24"/>
      <c r="UZ252" s="24"/>
      <c r="VA252" s="24"/>
      <c r="VB252" s="24"/>
      <c r="VC252" s="24"/>
      <c r="VD252" s="24"/>
      <c r="VE252" s="24"/>
      <c r="VF252" s="24"/>
      <c r="VG252" s="24"/>
      <c r="VH252" s="24"/>
      <c r="VI252" s="24"/>
      <c r="VJ252" s="24"/>
      <c r="VK252" s="24"/>
      <c r="VL252" s="24"/>
      <c r="VM252" s="24"/>
      <c r="VN252" s="24"/>
      <c r="VO252" s="24"/>
      <c r="VP252" s="24"/>
      <c r="VQ252" s="24"/>
      <c r="VR252" s="24"/>
      <c r="VS252" s="24"/>
      <c r="VT252" s="24"/>
      <c r="VU252" s="24"/>
      <c r="VV252" s="24"/>
      <c r="VW252" s="24"/>
      <c r="VX252" s="24"/>
      <c r="VY252" s="24"/>
      <c r="VZ252" s="24"/>
      <c r="WA252" s="24"/>
      <c r="WB252" s="24"/>
      <c r="WC252" s="24"/>
      <c r="WD252" s="24"/>
      <c r="WE252" s="24"/>
      <c r="WF252" s="24"/>
      <c r="WG252" s="24"/>
      <c r="WH252" s="24"/>
      <c r="WI252" s="24"/>
      <c r="WJ252" s="24"/>
      <c r="WK252" s="24"/>
      <c r="WL252" s="24"/>
      <c r="WM252" s="24"/>
      <c r="WN252" s="24"/>
      <c r="WO252" s="24"/>
      <c r="WP252" s="24"/>
      <c r="WQ252" s="24"/>
      <c r="WR252" s="24"/>
      <c r="WS252" s="24"/>
      <c r="WT252" s="24"/>
      <c r="WU252" s="24"/>
      <c r="WV252" s="24"/>
      <c r="WW252" s="24"/>
      <c r="WX252" s="24"/>
      <c r="WY252" s="24"/>
      <c r="WZ252" s="24"/>
      <c r="XA252" s="24"/>
      <c r="XB252" s="24"/>
      <c r="XC252" s="24"/>
      <c r="XD252" s="24"/>
      <c r="XE252" s="24"/>
      <c r="XF252" s="24"/>
      <c r="XG252" s="24"/>
      <c r="XH252" s="24"/>
      <c r="XI252" s="24"/>
      <c r="XJ252" s="24"/>
      <c r="XK252" s="24"/>
      <c r="XL252" s="24"/>
      <c r="XM252" s="24"/>
      <c r="XN252" s="24"/>
      <c r="XO252" s="24"/>
      <c r="XP252" s="24"/>
      <c r="XQ252" s="24"/>
      <c r="XR252" s="24"/>
      <c r="XS252" s="24"/>
      <c r="XT252" s="24"/>
      <c r="XU252" s="24"/>
      <c r="XV252" s="24"/>
      <c r="XW252" s="24"/>
      <c r="XX252" s="24"/>
      <c r="XY252" s="24"/>
      <c r="XZ252" s="24"/>
      <c r="YA252" s="24"/>
      <c r="YB252" s="24"/>
      <c r="YC252" s="24"/>
      <c r="YD252" s="24"/>
      <c r="YE252" s="24"/>
      <c r="YF252" s="24"/>
      <c r="YG252" s="24"/>
      <c r="YH252" s="24"/>
      <c r="YI252" s="24"/>
      <c r="YJ252" s="24"/>
      <c r="YK252" s="24"/>
      <c r="YL252" s="24"/>
      <c r="YM252" s="24"/>
      <c r="YN252" s="24"/>
      <c r="YO252" s="24"/>
      <c r="YP252" s="24"/>
      <c r="YQ252" s="24"/>
      <c r="YR252" s="24"/>
      <c r="YS252" s="24"/>
      <c r="YT252" s="24"/>
      <c r="YU252" s="24"/>
      <c r="YV252" s="24"/>
      <c r="YW252" s="24"/>
      <c r="YX252" s="24"/>
      <c r="YY252" s="24"/>
      <c r="YZ252" s="24"/>
      <c r="ZA252" s="24"/>
      <c r="ZB252" s="24"/>
      <c r="ZC252" s="24"/>
      <c r="ZD252" s="24"/>
      <c r="ZE252" s="24"/>
      <c r="ZF252" s="24"/>
      <c r="ZG252" s="24"/>
      <c r="ZH252" s="24"/>
      <c r="ZI252" s="24"/>
      <c r="ZJ252" s="24"/>
      <c r="ZK252" s="24"/>
      <c r="ZL252" s="24"/>
      <c r="ZM252" s="24"/>
      <c r="ZN252" s="24"/>
      <c r="ZO252" s="24"/>
      <c r="ZP252" s="24"/>
      <c r="ZQ252" s="24"/>
      <c r="ZR252" s="24"/>
      <c r="ZS252" s="24"/>
      <c r="ZT252" s="24"/>
      <c r="ZU252" s="24"/>
      <c r="ZV252" s="24"/>
      <c r="ZW252" s="24"/>
      <c r="ZX252" s="24"/>
      <c r="ZY252" s="24"/>
      <c r="ZZ252" s="24"/>
      <c r="AAA252" s="24"/>
      <c r="AAB252" s="24"/>
      <c r="AAC252" s="24"/>
      <c r="AAD252" s="24"/>
      <c r="AAE252" s="24"/>
      <c r="AAF252" s="24"/>
      <c r="AAG252" s="24"/>
      <c r="AAH252" s="24"/>
      <c r="AAI252" s="24"/>
      <c r="AAJ252" s="24"/>
      <c r="AAK252" s="24"/>
      <c r="AAL252" s="24"/>
      <c r="AAM252" s="24"/>
      <c r="AAN252" s="24"/>
      <c r="AAO252" s="24"/>
      <c r="AAP252" s="24"/>
      <c r="AAQ252" s="24"/>
      <c r="AAR252" s="24"/>
      <c r="AAS252" s="24"/>
      <c r="AAT252" s="24"/>
      <c r="AAU252" s="24"/>
      <c r="AAV252" s="24"/>
      <c r="AAW252" s="24"/>
      <c r="AAX252" s="24"/>
      <c r="AAY252" s="24"/>
      <c r="AAZ252" s="24"/>
      <c r="ABA252" s="24"/>
      <c r="ABB252" s="24"/>
      <c r="ABC252" s="24"/>
      <c r="ABD252" s="24"/>
      <c r="ABE252" s="24"/>
      <c r="ABF252" s="24"/>
      <c r="ABG252" s="24"/>
      <c r="ABH252" s="24"/>
      <c r="ABI252" s="24"/>
      <c r="ABJ252" s="24"/>
      <c r="ABK252" s="24"/>
      <c r="ABL252" s="24"/>
      <c r="ABM252" s="24"/>
      <c r="ABN252" s="24"/>
      <c r="ABO252" s="24"/>
      <c r="ABP252" s="24"/>
      <c r="ABQ252" s="24"/>
      <c r="ABR252" s="24"/>
      <c r="ABS252" s="24"/>
      <c r="ABT252" s="24"/>
      <c r="ABU252" s="24"/>
      <c r="ABV252" s="24"/>
      <c r="ABW252" s="24"/>
      <c r="ABX252" s="24"/>
      <c r="ABY252" s="24"/>
      <c r="ABZ252" s="24"/>
      <c r="ACA252" s="24"/>
      <c r="ACB252" s="24"/>
      <c r="ACC252" s="24"/>
      <c r="ACD252" s="24"/>
      <c r="ACE252" s="24"/>
      <c r="ACF252" s="24"/>
      <c r="ACG252" s="24"/>
      <c r="ACH252" s="24"/>
      <c r="ACI252" s="24"/>
      <c r="ACJ252" s="24"/>
      <c r="ACK252" s="24"/>
      <c r="ACL252" s="24"/>
      <c r="ACM252" s="24"/>
      <c r="ACN252" s="24"/>
      <c r="ACO252" s="24"/>
      <c r="ACP252" s="24"/>
      <c r="ACQ252" s="24"/>
      <c r="ACR252" s="24"/>
      <c r="ACS252" s="24"/>
      <c r="ACT252" s="24"/>
      <c r="ACU252" s="24"/>
      <c r="ACV252" s="24"/>
      <c r="ACW252" s="24"/>
      <c r="ACX252" s="24"/>
      <c r="ACY252" s="24"/>
      <c r="ACZ252" s="24"/>
      <c r="ADA252" s="24"/>
      <c r="ADB252" s="24"/>
      <c r="ADC252" s="24"/>
      <c r="ADD252" s="24"/>
      <c r="ADE252" s="24"/>
      <c r="ADF252" s="24"/>
      <c r="ADG252" s="24"/>
      <c r="ADH252" s="24"/>
      <c r="ADI252" s="24"/>
      <c r="ADJ252" s="24"/>
      <c r="ADK252" s="24"/>
      <c r="ADL252" s="24"/>
      <c r="ADM252" s="24"/>
      <c r="ADN252" s="24"/>
      <c r="ADO252" s="24"/>
      <c r="ADP252" s="24"/>
      <c r="ADQ252" s="24"/>
      <c r="ADR252" s="24"/>
      <c r="ADS252" s="24"/>
      <c r="ADT252" s="24"/>
      <c r="ADU252" s="24"/>
      <c r="ADV252" s="24"/>
      <c r="ADW252" s="24"/>
      <c r="ADX252" s="24"/>
      <c r="ADY252" s="24"/>
      <c r="ADZ252" s="24"/>
      <c r="AEA252" s="24"/>
      <c r="AEB252" s="24"/>
      <c r="AEC252" s="24"/>
      <c r="AED252" s="24"/>
      <c r="AEE252" s="24"/>
      <c r="AEF252" s="24"/>
      <c r="AEG252" s="24"/>
      <c r="AEH252" s="24"/>
      <c r="AEI252" s="24"/>
      <c r="AEJ252" s="24"/>
      <c r="AEK252" s="24"/>
      <c r="AEL252" s="24"/>
      <c r="AEM252" s="24"/>
      <c r="AEN252" s="24"/>
      <c r="AEO252" s="24"/>
      <c r="AEP252" s="24"/>
      <c r="AEQ252" s="24"/>
      <c r="AER252" s="24"/>
      <c r="AES252" s="24"/>
      <c r="AET252" s="24"/>
      <c r="AEU252" s="24"/>
      <c r="AEV252" s="24"/>
      <c r="AEW252" s="24"/>
      <c r="AEX252" s="24"/>
      <c r="AEY252" s="24"/>
      <c r="AEZ252" s="24"/>
      <c r="AFA252" s="24"/>
      <c r="AFB252" s="24"/>
      <c r="AFC252" s="24"/>
      <c r="AFD252" s="24"/>
      <c r="AFE252" s="24"/>
      <c r="AFF252" s="24"/>
      <c r="AFG252" s="24"/>
      <c r="AFH252" s="24"/>
      <c r="AFI252" s="24"/>
      <c r="AFJ252" s="24"/>
      <c r="AFK252" s="24"/>
      <c r="AFL252" s="24"/>
      <c r="AFM252" s="24"/>
      <c r="AFN252" s="24"/>
      <c r="AFO252" s="24"/>
      <c r="AFP252" s="24"/>
      <c r="AFQ252" s="24"/>
      <c r="AFR252" s="24"/>
      <c r="AFS252" s="24"/>
      <c r="AFT252" s="24"/>
      <c r="AFU252" s="24"/>
      <c r="AFV252" s="24"/>
      <c r="AFW252" s="24"/>
      <c r="AFX252" s="24"/>
      <c r="AFY252" s="24"/>
      <c r="AFZ252" s="24"/>
      <c r="AGA252" s="24"/>
      <c r="AGB252" s="24"/>
      <c r="AGC252" s="24"/>
      <c r="AGD252" s="24"/>
      <c r="AGE252" s="24"/>
      <c r="AGF252" s="24"/>
      <c r="AGG252" s="24"/>
      <c r="AGH252" s="24"/>
      <c r="AGI252" s="24"/>
      <c r="AGJ252" s="24"/>
      <c r="AGK252" s="24"/>
      <c r="AGL252" s="24"/>
      <c r="AGM252" s="24"/>
      <c r="AGN252" s="24"/>
      <c r="AGO252" s="24"/>
      <c r="AGP252" s="24"/>
      <c r="AGQ252" s="24"/>
      <c r="AGR252" s="24"/>
      <c r="AGS252" s="24"/>
      <c r="AGT252" s="24"/>
      <c r="AGU252" s="24"/>
      <c r="AGV252" s="24"/>
      <c r="AGW252" s="24"/>
      <c r="AGX252" s="24"/>
      <c r="AGY252" s="24"/>
      <c r="AGZ252" s="24"/>
      <c r="AHA252" s="24"/>
      <c r="AHB252" s="24"/>
      <c r="AHC252" s="24"/>
      <c r="AHD252" s="24"/>
      <c r="AHE252" s="24"/>
      <c r="AHF252" s="24"/>
      <c r="AHG252" s="24"/>
      <c r="AHH252" s="24"/>
      <c r="AHI252" s="24"/>
      <c r="AHJ252" s="24"/>
      <c r="AHK252" s="24"/>
      <c r="AHL252" s="24"/>
      <c r="AHM252" s="24"/>
      <c r="AHN252" s="24"/>
      <c r="AHO252" s="24"/>
      <c r="AHP252" s="24"/>
      <c r="AHQ252" s="24"/>
      <c r="AHR252" s="24"/>
      <c r="AHS252" s="24"/>
      <c r="AHT252" s="24"/>
      <c r="AHU252" s="24"/>
      <c r="AHV252" s="24"/>
      <c r="AHW252" s="24"/>
      <c r="AHX252" s="24"/>
      <c r="AHY252" s="24"/>
      <c r="AHZ252" s="24"/>
      <c r="AIA252" s="24"/>
      <c r="AIB252" s="24"/>
      <c r="AIC252" s="24"/>
      <c r="AID252" s="24"/>
      <c r="AIE252" s="24"/>
      <c r="AIF252" s="24"/>
      <c r="AIG252" s="24"/>
      <c r="AIH252" s="24"/>
      <c r="AII252" s="24"/>
      <c r="AIJ252" s="24"/>
      <c r="AIK252" s="24"/>
      <c r="AIL252" s="24"/>
      <c r="AIM252" s="24"/>
      <c r="AIN252" s="24"/>
      <c r="AIO252" s="24"/>
      <c r="AIP252" s="24"/>
      <c r="AIQ252" s="24"/>
      <c r="AIR252" s="24"/>
      <c r="AIS252" s="24"/>
      <c r="AIT252" s="24"/>
      <c r="AIU252" s="24"/>
      <c r="AIV252" s="24"/>
      <c r="AIW252" s="24"/>
      <c r="AIX252" s="24"/>
      <c r="AIY252" s="24"/>
      <c r="AIZ252" s="24"/>
      <c r="AJA252" s="24"/>
      <c r="AJB252" s="24"/>
      <c r="AJC252" s="24"/>
      <c r="AJD252" s="24"/>
      <c r="AJE252" s="24"/>
      <c r="AJF252" s="24"/>
      <c r="AJG252" s="24"/>
      <c r="AJH252" s="24"/>
      <c r="AJI252" s="24"/>
      <c r="AJJ252" s="24"/>
      <c r="AJK252" s="24"/>
      <c r="AJL252" s="24"/>
      <c r="AJM252" s="24"/>
      <c r="AJN252" s="24"/>
      <c r="AJO252" s="24"/>
      <c r="AJP252" s="24"/>
      <c r="AJQ252" s="24"/>
      <c r="AJR252" s="24"/>
      <c r="AJS252" s="24"/>
      <c r="AJT252" s="24"/>
      <c r="AJU252" s="24"/>
      <c r="AJV252" s="24"/>
      <c r="AJW252" s="24"/>
      <c r="AJX252" s="24"/>
      <c r="AJY252" s="24"/>
      <c r="AJZ252" s="24"/>
      <c r="AKA252" s="24"/>
      <c r="AKB252" s="24"/>
      <c r="AKC252" s="24"/>
      <c r="AKD252" s="24"/>
      <c r="AKE252" s="24"/>
      <c r="AKF252" s="24"/>
      <c r="AKG252" s="24"/>
      <c r="AKH252" s="24"/>
      <c r="AKI252" s="24"/>
      <c r="AKJ252" s="24"/>
      <c r="AKK252" s="24"/>
      <c r="AKL252" s="24"/>
      <c r="AKM252" s="24"/>
      <c r="AKN252" s="24"/>
      <c r="AKO252" s="24"/>
      <c r="AKP252" s="24"/>
      <c r="AKQ252" s="24"/>
      <c r="AKR252" s="24"/>
      <c r="AKS252" s="24"/>
      <c r="AKT252" s="24"/>
      <c r="AKU252" s="24"/>
      <c r="AKV252" s="24"/>
      <c r="AKW252" s="24"/>
      <c r="AKX252" s="24"/>
      <c r="AKY252" s="24"/>
      <c r="AKZ252" s="24"/>
      <c r="ALA252" s="24"/>
      <c r="ALB252" s="24"/>
      <c r="ALC252" s="24"/>
      <c r="ALD252" s="24"/>
      <c r="ALE252" s="24"/>
      <c r="ALF252" s="24"/>
      <c r="ALG252" s="24"/>
      <c r="ALH252" s="24"/>
      <c r="ALI252" s="24"/>
      <c r="ALJ252" s="24"/>
      <c r="ALK252" s="24"/>
      <c r="ALL252" s="24"/>
      <c r="ALM252" s="24"/>
      <c r="ALN252" s="24"/>
      <c r="ALO252" s="24"/>
      <c r="ALP252" s="24"/>
      <c r="ALQ252" s="24"/>
      <c r="ALR252" s="24"/>
      <c r="ALS252" s="24"/>
      <c r="ALT252" s="24"/>
      <c r="ALU252" s="24"/>
      <c r="ALV252" s="24"/>
      <c r="ALW252" s="24"/>
      <c r="ALX252" s="24"/>
      <c r="ALY252" s="24"/>
      <c r="ALZ252" s="24"/>
      <c r="AMA252" s="24"/>
      <c r="AMB252" s="24"/>
      <c r="AMC252" s="24"/>
      <c r="AMD252" s="24"/>
      <c r="AME252" s="24"/>
      <c r="AMF252" s="24"/>
      <c r="AMG252" s="24"/>
      <c r="AMH252" s="24"/>
      <c r="AMI252" s="24"/>
      <c r="AMJ252" s="24"/>
      <c r="AMK252" s="24"/>
      <c r="AML252" s="24"/>
      <c r="AMM252" s="24"/>
      <c r="AMN252" s="24"/>
      <c r="AMO252" s="24"/>
      <c r="AMP252" s="24"/>
      <c r="AMQ252" s="24"/>
      <c r="AMR252" s="24"/>
      <c r="AMS252" s="24"/>
      <c r="AMT252" s="24"/>
      <c r="AMU252" s="24"/>
      <c r="AMV252" s="24"/>
      <c r="AMW252" s="24"/>
      <c r="AMX252" s="24"/>
      <c r="AMY252" s="24"/>
      <c r="AMZ252" s="24"/>
      <c r="ANA252" s="24"/>
      <c r="ANB252" s="24"/>
      <c r="ANC252" s="24"/>
      <c r="AND252" s="24"/>
      <c r="ANE252" s="24"/>
      <c r="ANF252" s="24"/>
      <c r="ANG252" s="24"/>
      <c r="ANH252" s="24"/>
      <c r="ANI252" s="24"/>
      <c r="ANJ252" s="24"/>
      <c r="ANK252" s="24"/>
      <c r="ANL252" s="24"/>
      <c r="ANM252" s="24"/>
      <c r="ANN252" s="24"/>
      <c r="ANO252" s="24"/>
      <c r="ANP252" s="24"/>
      <c r="ANQ252" s="24"/>
      <c r="ANR252" s="24"/>
      <c r="ANS252" s="24"/>
      <c r="ANT252" s="24"/>
      <c r="ANU252" s="24"/>
      <c r="ANV252" s="24"/>
      <c r="ANW252" s="24"/>
      <c r="ANX252" s="24"/>
      <c r="ANY252" s="24"/>
      <c r="ANZ252" s="24"/>
      <c r="AOA252" s="24"/>
      <c r="AOB252" s="24"/>
      <c r="AOC252" s="24"/>
      <c r="AOD252" s="24"/>
      <c r="AOE252" s="24"/>
      <c r="AOF252" s="24"/>
      <c r="AOG252" s="24"/>
      <c r="AOH252" s="24"/>
      <c r="AOI252" s="24"/>
      <c r="AOJ252" s="24"/>
      <c r="AOK252" s="24"/>
      <c r="AOL252" s="24"/>
      <c r="AOM252" s="24"/>
      <c r="AON252" s="24"/>
      <c r="AOO252" s="24"/>
      <c r="AOP252" s="24"/>
      <c r="AOQ252" s="24"/>
      <c r="AOR252" s="24"/>
      <c r="AOS252" s="24"/>
      <c r="AOT252" s="24"/>
      <c r="AOU252" s="24"/>
      <c r="AOV252" s="24"/>
      <c r="AOW252" s="24"/>
      <c r="AOX252" s="24"/>
      <c r="AOY252" s="24"/>
      <c r="AOZ252" s="24"/>
      <c r="APA252" s="24"/>
      <c r="APB252" s="24"/>
      <c r="APC252" s="24"/>
      <c r="APD252" s="24"/>
      <c r="APE252" s="24"/>
      <c r="APF252" s="24"/>
      <c r="APG252" s="24"/>
      <c r="APH252" s="24"/>
      <c r="API252" s="24"/>
      <c r="APJ252" s="24"/>
      <c r="APK252" s="24"/>
      <c r="APL252" s="24"/>
      <c r="APM252" s="24"/>
      <c r="APN252" s="24"/>
      <c r="APO252" s="24"/>
      <c r="APP252" s="24"/>
      <c r="APQ252" s="24"/>
      <c r="APR252" s="24"/>
      <c r="APS252" s="24"/>
      <c r="APT252" s="24"/>
      <c r="APU252" s="24"/>
      <c r="APV252" s="24"/>
      <c r="APW252" s="24"/>
      <c r="APX252" s="24"/>
      <c r="APY252" s="24"/>
      <c r="APZ252" s="24"/>
      <c r="AQA252" s="24"/>
      <c r="AQB252" s="24"/>
      <c r="AQC252" s="24"/>
      <c r="AQD252" s="24"/>
      <c r="AQE252" s="24"/>
      <c r="AQF252" s="24"/>
      <c r="AQG252" s="24"/>
      <c r="AQH252" s="24"/>
      <c r="AQI252" s="24"/>
      <c r="AQJ252" s="24"/>
      <c r="AQK252" s="24"/>
      <c r="AQL252" s="24"/>
      <c r="AQM252" s="24"/>
      <c r="AQN252" s="24"/>
      <c r="AQO252" s="24"/>
      <c r="AQP252" s="24"/>
      <c r="AQQ252" s="24"/>
      <c r="AQR252" s="24"/>
      <c r="AQS252" s="24"/>
      <c r="AQT252" s="24"/>
      <c r="AQU252" s="24"/>
      <c r="AQV252" s="24"/>
      <c r="AQW252" s="24"/>
      <c r="AQX252" s="24"/>
      <c r="AQY252" s="24"/>
      <c r="AQZ252" s="24"/>
      <c r="ARA252" s="24"/>
      <c r="ARB252" s="24"/>
      <c r="ARC252" s="24"/>
      <c r="ARD252" s="24"/>
      <c r="ARE252" s="24"/>
      <c r="ARF252" s="24"/>
      <c r="ARG252" s="24"/>
      <c r="ARH252" s="24"/>
      <c r="ARI252" s="24"/>
      <c r="ARJ252" s="24"/>
      <c r="ARK252" s="24"/>
      <c r="ARL252" s="24"/>
      <c r="ARM252" s="24"/>
      <c r="ARN252" s="24"/>
      <c r="ARO252" s="24"/>
      <c r="ARP252" s="24"/>
      <c r="ARQ252" s="24"/>
      <c r="ARR252" s="24"/>
      <c r="ARS252" s="24"/>
      <c r="ART252" s="24"/>
      <c r="ARU252" s="24"/>
      <c r="ARV252" s="24"/>
      <c r="ARW252" s="24"/>
      <c r="ARX252" s="24"/>
      <c r="ARY252" s="24"/>
      <c r="ARZ252" s="24"/>
      <c r="ASA252" s="24"/>
      <c r="ASB252" s="24"/>
      <c r="ASC252" s="24"/>
      <c r="ASD252" s="24"/>
      <c r="ASE252" s="24"/>
      <c r="ASF252" s="24"/>
      <c r="ASG252" s="24"/>
      <c r="ASH252" s="24"/>
      <c r="ASI252" s="24"/>
      <c r="ASJ252" s="24"/>
      <c r="ASK252" s="24"/>
      <c r="ASL252" s="24"/>
      <c r="ASM252" s="24"/>
      <c r="ASN252" s="24"/>
      <c r="ASO252" s="24"/>
      <c r="ASP252" s="24"/>
      <c r="ASQ252" s="24"/>
      <c r="ASR252" s="24"/>
      <c r="ASS252" s="24"/>
      <c r="AST252" s="24"/>
      <c r="ASU252" s="24"/>
      <c r="ASV252" s="24"/>
      <c r="ASW252" s="24"/>
      <c r="ASX252" s="24"/>
      <c r="ASY252" s="24"/>
      <c r="ASZ252" s="24"/>
      <c r="ATA252" s="24"/>
      <c r="ATB252" s="24"/>
      <c r="ATC252" s="24"/>
      <c r="ATD252" s="24"/>
      <c r="ATE252" s="24"/>
      <c r="ATF252" s="24"/>
      <c r="ATG252" s="24"/>
      <c r="ATH252" s="24"/>
      <c r="ATI252" s="24"/>
      <c r="ATJ252" s="24"/>
      <c r="ATK252" s="24"/>
      <c r="ATL252" s="24"/>
      <c r="ATM252" s="24"/>
      <c r="ATN252" s="24"/>
      <c r="ATO252" s="24"/>
      <c r="ATP252" s="24"/>
      <c r="ATQ252" s="24"/>
      <c r="ATR252" s="24"/>
      <c r="ATS252" s="24"/>
      <c r="ATT252" s="24"/>
      <c r="ATU252" s="24"/>
      <c r="ATV252" s="24"/>
      <c r="ATW252" s="24"/>
      <c r="ATX252" s="24"/>
      <c r="ATY252" s="24"/>
      <c r="ATZ252" s="24"/>
      <c r="AUA252" s="24"/>
      <c r="AUB252" s="24"/>
      <c r="AUC252" s="24"/>
      <c r="AUD252" s="24"/>
      <c r="AUE252" s="24"/>
      <c r="AUF252" s="24"/>
      <c r="AUG252" s="24"/>
      <c r="AUH252" s="24"/>
      <c r="AUI252" s="24"/>
      <c r="AUJ252" s="24"/>
      <c r="AUK252" s="24"/>
      <c r="AUL252" s="24"/>
      <c r="AUM252" s="24"/>
      <c r="AUN252" s="24"/>
      <c r="AUO252" s="24"/>
      <c r="AUP252" s="24"/>
      <c r="AUQ252" s="24"/>
      <c r="AUR252" s="24"/>
      <c r="AUS252" s="24"/>
      <c r="AUT252" s="24"/>
      <c r="AUU252" s="24"/>
      <c r="AUV252" s="24"/>
      <c r="AUW252" s="24"/>
      <c r="AUX252" s="24"/>
      <c r="AUY252" s="24"/>
      <c r="AUZ252" s="24"/>
      <c r="AVA252" s="24"/>
      <c r="AVB252" s="24"/>
      <c r="AVC252" s="24"/>
      <c r="AVD252" s="24"/>
      <c r="AVE252" s="24"/>
      <c r="AVF252" s="24"/>
      <c r="AVG252" s="24"/>
      <c r="AVH252" s="24"/>
      <c r="AVI252" s="24"/>
      <c r="AVJ252" s="24"/>
      <c r="AVK252" s="24"/>
      <c r="AVL252" s="24"/>
      <c r="AVM252" s="24"/>
      <c r="AVN252" s="24"/>
      <c r="AVO252" s="24"/>
      <c r="AVP252" s="24"/>
      <c r="AVQ252" s="24"/>
      <c r="AVR252" s="24"/>
      <c r="AVS252" s="24"/>
      <c r="AVT252" s="24"/>
      <c r="AVU252" s="24"/>
      <c r="AVV252" s="24"/>
      <c r="AVW252" s="24"/>
      <c r="AVX252" s="24"/>
      <c r="AVY252" s="24"/>
      <c r="AVZ252" s="24"/>
      <c r="AWA252" s="24"/>
      <c r="AWB252" s="24"/>
      <c r="AWC252" s="24"/>
      <c r="AWD252" s="24"/>
      <c r="AWE252" s="24"/>
      <c r="AWF252" s="24"/>
      <c r="AWG252" s="24"/>
      <c r="AWH252" s="24"/>
      <c r="AWI252" s="24"/>
      <c r="AWJ252" s="24"/>
      <c r="AWK252" s="24"/>
      <c r="AWL252" s="24"/>
      <c r="AWM252" s="24"/>
      <c r="AWN252" s="24"/>
      <c r="AWO252" s="24"/>
      <c r="AWP252" s="24"/>
      <c r="AWQ252" s="24"/>
      <c r="AWR252" s="24"/>
      <c r="AWS252" s="24"/>
      <c r="AWT252" s="24"/>
      <c r="AWU252" s="24"/>
      <c r="AWV252" s="24"/>
      <c r="AWW252" s="24"/>
      <c r="AWX252" s="24"/>
      <c r="AWY252" s="24"/>
      <c r="AWZ252" s="24"/>
      <c r="AXA252" s="24"/>
      <c r="AXB252" s="24"/>
      <c r="AXC252" s="24"/>
      <c r="AXD252" s="24"/>
      <c r="AXE252" s="24"/>
      <c r="AXF252" s="24"/>
      <c r="AXG252" s="24"/>
      <c r="AXH252" s="24"/>
      <c r="AXI252" s="24"/>
      <c r="AXJ252" s="24"/>
      <c r="AXK252" s="24"/>
      <c r="AXL252" s="24"/>
      <c r="AXM252" s="24"/>
      <c r="AXN252" s="24"/>
      <c r="AXO252" s="24"/>
      <c r="AXP252" s="24"/>
      <c r="AXQ252" s="24"/>
      <c r="AXR252" s="24"/>
      <c r="AXS252" s="24"/>
      <c r="AXT252" s="24"/>
      <c r="AXU252" s="24"/>
      <c r="AXV252" s="24"/>
      <c r="AXW252" s="24"/>
      <c r="AXX252" s="24"/>
      <c r="AXY252" s="24"/>
      <c r="AXZ252" s="24"/>
      <c r="AYA252" s="24"/>
      <c r="AYB252" s="24"/>
      <c r="AYC252" s="24"/>
      <c r="AYD252" s="24"/>
      <c r="AYE252" s="24"/>
      <c r="AYF252" s="24"/>
      <c r="AYG252" s="24"/>
      <c r="AYH252" s="24"/>
      <c r="AYI252" s="24"/>
      <c r="AYJ252" s="24"/>
      <c r="AYK252" s="24"/>
      <c r="AYL252" s="24"/>
      <c r="AYM252" s="24"/>
      <c r="AYN252" s="24"/>
      <c r="AYO252" s="24"/>
      <c r="AYP252" s="24"/>
      <c r="AYQ252" s="24"/>
      <c r="AYR252" s="24"/>
      <c r="AYS252" s="24"/>
      <c r="AYT252" s="24"/>
      <c r="AYU252" s="24"/>
      <c r="AYV252" s="24"/>
      <c r="AYW252" s="24"/>
      <c r="AYX252" s="24"/>
      <c r="AYY252" s="24"/>
      <c r="AYZ252" s="24"/>
      <c r="AZA252" s="24"/>
      <c r="AZB252" s="24"/>
      <c r="AZC252" s="24"/>
      <c r="AZD252" s="24"/>
      <c r="AZE252" s="24"/>
      <c r="AZF252" s="24"/>
      <c r="AZG252" s="24"/>
      <c r="AZH252" s="24"/>
      <c r="AZI252" s="24"/>
      <c r="AZJ252" s="24"/>
      <c r="AZK252" s="24"/>
      <c r="AZL252" s="24"/>
      <c r="AZM252" s="24"/>
      <c r="AZN252" s="24"/>
      <c r="AZO252" s="24"/>
      <c r="AZP252" s="24"/>
      <c r="AZQ252" s="24"/>
      <c r="AZR252" s="24"/>
      <c r="AZS252" s="24"/>
      <c r="AZT252" s="24"/>
      <c r="AZU252" s="24"/>
      <c r="AZV252" s="24"/>
      <c r="AZW252" s="24"/>
      <c r="AZX252" s="24"/>
      <c r="AZY252" s="24"/>
      <c r="AZZ252" s="24"/>
      <c r="BAA252" s="24"/>
      <c r="BAB252" s="24"/>
      <c r="BAC252" s="24"/>
      <c r="BAD252" s="24"/>
      <c r="BAE252" s="24"/>
      <c r="BAF252" s="24"/>
      <c r="BAG252" s="24"/>
      <c r="BAH252" s="24"/>
      <c r="BAI252" s="24"/>
      <c r="BAJ252" s="24"/>
      <c r="BAK252" s="24"/>
      <c r="BAL252" s="24"/>
      <c r="BAM252" s="24"/>
      <c r="BAN252" s="24"/>
      <c r="BAO252" s="24"/>
      <c r="BAP252" s="24"/>
      <c r="BAQ252" s="24"/>
      <c r="BAR252" s="24"/>
      <c r="BAS252" s="24"/>
      <c r="BAT252" s="24"/>
      <c r="BAU252" s="24"/>
      <c r="BAV252" s="24"/>
      <c r="BAW252" s="24"/>
      <c r="BAX252" s="24"/>
      <c r="BAY252" s="24"/>
      <c r="BAZ252" s="24"/>
      <c r="BBA252" s="24"/>
      <c r="BBB252" s="24"/>
      <c r="BBC252" s="24"/>
      <c r="BBD252" s="24"/>
      <c r="BBE252" s="24"/>
      <c r="BBF252" s="24"/>
      <c r="BBG252" s="24"/>
      <c r="BBH252" s="24"/>
      <c r="BBI252" s="24"/>
      <c r="BBJ252" s="24"/>
      <c r="BBK252" s="24"/>
      <c r="BBL252" s="24"/>
      <c r="BBM252" s="24"/>
      <c r="BBN252" s="24"/>
      <c r="BBO252" s="24"/>
      <c r="BBP252" s="24"/>
      <c r="BBQ252" s="24"/>
      <c r="BBR252" s="24"/>
      <c r="BBS252" s="24"/>
      <c r="BBT252" s="24"/>
      <c r="BBU252" s="24"/>
      <c r="BBV252" s="24"/>
      <c r="BBW252" s="24"/>
      <c r="BBX252" s="24"/>
      <c r="BBY252" s="24"/>
      <c r="BBZ252" s="24"/>
      <c r="BCA252" s="24"/>
      <c r="BCB252" s="24"/>
      <c r="BCC252" s="24"/>
      <c r="BCD252" s="24"/>
      <c r="BCE252" s="24"/>
      <c r="BCF252" s="24"/>
      <c r="BCG252" s="24"/>
      <c r="BCH252" s="24"/>
      <c r="BCI252" s="24"/>
      <c r="BCJ252" s="24"/>
      <c r="BCK252" s="24"/>
      <c r="BCL252" s="24"/>
      <c r="BCM252" s="24"/>
      <c r="BCN252" s="24"/>
      <c r="BCO252" s="24"/>
      <c r="BCP252" s="24"/>
      <c r="BCQ252" s="24"/>
      <c r="BCR252" s="24"/>
      <c r="BCS252" s="24"/>
      <c r="BCT252" s="24"/>
      <c r="BCU252" s="24"/>
      <c r="BCV252" s="24"/>
      <c r="BCW252" s="24"/>
      <c r="BCX252" s="24"/>
      <c r="BCY252" s="24"/>
      <c r="BCZ252" s="24"/>
      <c r="BDA252" s="24"/>
      <c r="BDB252" s="24"/>
      <c r="BDC252" s="24"/>
      <c r="BDD252" s="24"/>
      <c r="BDE252" s="24"/>
      <c r="BDF252" s="24"/>
      <c r="BDG252" s="24"/>
      <c r="BDH252" s="24"/>
      <c r="BDI252" s="24"/>
      <c r="BDJ252" s="24"/>
      <c r="BDK252" s="24"/>
      <c r="BDL252" s="24"/>
      <c r="BDM252" s="24"/>
      <c r="BDN252" s="24"/>
      <c r="BDO252" s="24"/>
      <c r="BDP252" s="24"/>
      <c r="BDQ252" s="24"/>
      <c r="BDR252" s="24"/>
      <c r="BDS252" s="24"/>
      <c r="BDT252" s="24"/>
      <c r="BDU252" s="24"/>
      <c r="BDV252" s="24"/>
      <c r="BDW252" s="24"/>
      <c r="BDX252" s="24"/>
      <c r="BDY252" s="24"/>
      <c r="BDZ252" s="24"/>
      <c r="BEA252" s="24"/>
      <c r="BEB252" s="24"/>
      <c r="BEC252" s="24"/>
      <c r="BED252" s="24"/>
      <c r="BEE252" s="24"/>
      <c r="BEF252" s="24"/>
      <c r="BEG252" s="24"/>
      <c r="BEH252" s="24"/>
      <c r="BEI252" s="24"/>
      <c r="BEJ252" s="24"/>
      <c r="BEK252" s="24"/>
      <c r="BEL252" s="24"/>
      <c r="BEM252" s="24"/>
      <c r="BEN252" s="24"/>
      <c r="BEO252" s="24"/>
      <c r="BEP252" s="24"/>
      <c r="BEQ252" s="24"/>
      <c r="BER252" s="24"/>
      <c r="BES252" s="24"/>
      <c r="BET252" s="24"/>
      <c r="BEU252" s="24"/>
      <c r="BEV252" s="24"/>
      <c r="BEW252" s="24"/>
      <c r="BEX252" s="24"/>
      <c r="BEY252" s="24"/>
      <c r="BEZ252" s="24"/>
      <c r="BFA252" s="24"/>
      <c r="BFB252" s="24"/>
      <c r="BFC252" s="24"/>
      <c r="BFD252" s="24"/>
      <c r="BFE252" s="24"/>
      <c r="BFF252" s="24"/>
      <c r="BFG252" s="24"/>
      <c r="BFH252" s="24"/>
      <c r="BFI252" s="24"/>
      <c r="BFJ252" s="24"/>
      <c r="BFK252" s="24"/>
      <c r="BFL252" s="24"/>
      <c r="BFM252" s="24"/>
      <c r="BFN252" s="24"/>
      <c r="BFO252" s="24"/>
      <c r="BFP252" s="24"/>
      <c r="BFQ252" s="24"/>
      <c r="BFR252" s="24"/>
      <c r="BFS252" s="24"/>
      <c r="BFT252" s="24"/>
      <c r="BFU252" s="24"/>
      <c r="BFV252" s="24"/>
      <c r="BFW252" s="24"/>
      <c r="BFX252" s="24"/>
      <c r="BFY252" s="24"/>
      <c r="BFZ252" s="24"/>
      <c r="BGA252" s="24"/>
      <c r="BGB252" s="24"/>
      <c r="BGC252" s="24"/>
      <c r="BGD252" s="24"/>
      <c r="BGE252" s="24"/>
      <c r="BGF252" s="24"/>
      <c r="BGG252" s="24"/>
      <c r="BGH252" s="24"/>
      <c r="BGI252" s="24"/>
      <c r="BGJ252" s="24"/>
      <c r="BGK252" s="24"/>
      <c r="BGL252" s="24"/>
      <c r="BGM252" s="24"/>
      <c r="BGN252" s="24"/>
      <c r="BGO252" s="24"/>
      <c r="BGP252" s="24"/>
      <c r="BGQ252" s="24"/>
      <c r="BGR252" s="24"/>
      <c r="BGS252" s="24"/>
      <c r="BGT252" s="24"/>
      <c r="BGU252" s="24"/>
      <c r="BGV252" s="24"/>
      <c r="BGW252" s="24"/>
      <c r="BGX252" s="24"/>
      <c r="BGY252" s="24"/>
      <c r="BGZ252" s="24"/>
      <c r="BHA252" s="24"/>
      <c r="BHB252" s="24"/>
      <c r="BHC252" s="24"/>
      <c r="BHD252" s="24"/>
      <c r="BHE252" s="24"/>
      <c r="BHF252" s="24"/>
      <c r="BHG252" s="24"/>
      <c r="BHH252" s="24"/>
      <c r="BHI252" s="24"/>
      <c r="BHJ252" s="24"/>
      <c r="BHK252" s="24"/>
      <c r="BHL252" s="24"/>
      <c r="BHM252" s="24"/>
      <c r="BHN252" s="24"/>
      <c r="BHO252" s="24"/>
      <c r="BHP252" s="24"/>
      <c r="BHQ252" s="24"/>
      <c r="BHR252" s="24"/>
      <c r="BHS252" s="24"/>
      <c r="BHT252" s="24"/>
      <c r="BHU252" s="24"/>
      <c r="BHV252" s="24"/>
      <c r="BHW252" s="24"/>
      <c r="BHX252" s="24"/>
      <c r="BHY252" s="24"/>
      <c r="BHZ252" s="24"/>
      <c r="BIA252" s="24"/>
      <c r="BIB252" s="24"/>
      <c r="BIC252" s="24"/>
    </row>
    <row r="253" spans="1:1589" s="10" customFormat="1" ht="51" customHeight="1">
      <c r="A253" s="69"/>
      <c r="B253" s="47"/>
      <c r="C253" s="319"/>
      <c r="D253" s="320"/>
      <c r="E253" s="94">
        <v>42370</v>
      </c>
      <c r="F253" s="94">
        <v>42735</v>
      </c>
      <c r="G253" s="95" t="s">
        <v>8</v>
      </c>
      <c r="H253" s="115"/>
      <c r="I253" s="115"/>
      <c r="J253" s="115"/>
      <c r="K253" s="113"/>
      <c r="L253" s="115">
        <v>0</v>
      </c>
      <c r="M253" s="104"/>
      <c r="N253" s="115"/>
      <c r="O253" s="115"/>
      <c r="P253" s="115"/>
      <c r="Q253" s="115"/>
      <c r="R253" s="115"/>
      <c r="S253" s="115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GZ253" s="24"/>
      <c r="HA253" s="24"/>
      <c r="HB253" s="24"/>
      <c r="HC253" s="24"/>
      <c r="HD253" s="24"/>
      <c r="HE253" s="24"/>
      <c r="HF253" s="24"/>
      <c r="HG253" s="24"/>
      <c r="HH253" s="24"/>
      <c r="HI253" s="24"/>
      <c r="HJ253" s="24"/>
      <c r="HK253" s="24"/>
      <c r="HL253" s="24"/>
      <c r="HM253" s="24"/>
      <c r="HN253" s="24"/>
      <c r="HO253" s="24"/>
      <c r="HP253" s="24"/>
      <c r="HQ253" s="24"/>
      <c r="HR253" s="24"/>
      <c r="HS253" s="24"/>
      <c r="HT253" s="24"/>
      <c r="HU253" s="24"/>
      <c r="HV253" s="24"/>
      <c r="HW253" s="24"/>
      <c r="HX253" s="24"/>
      <c r="HY253" s="24"/>
      <c r="HZ253" s="24"/>
      <c r="IA253" s="24"/>
      <c r="IB253" s="24"/>
      <c r="IC253" s="24"/>
      <c r="ID253" s="24"/>
      <c r="IE253" s="24"/>
      <c r="IF253" s="24"/>
      <c r="IG253" s="24"/>
      <c r="IH253" s="24"/>
      <c r="II253" s="24"/>
      <c r="IJ253" s="24"/>
      <c r="IK253" s="24"/>
      <c r="IL253" s="24"/>
      <c r="IM253" s="24"/>
      <c r="IN253" s="24"/>
      <c r="IO253" s="24"/>
      <c r="IP253" s="24"/>
      <c r="IQ253" s="24"/>
      <c r="IR253" s="24"/>
      <c r="IS253" s="24"/>
      <c r="IT253" s="24"/>
      <c r="IU253" s="24"/>
      <c r="IV253" s="24"/>
      <c r="IW253" s="24"/>
      <c r="IX253" s="24"/>
      <c r="IY253" s="24"/>
      <c r="IZ253" s="24"/>
      <c r="JA253" s="24"/>
      <c r="JB253" s="24"/>
      <c r="JC253" s="24"/>
      <c r="JD253" s="24"/>
      <c r="JE253" s="24"/>
      <c r="JF253" s="24"/>
      <c r="JG253" s="24"/>
      <c r="JH253" s="24"/>
      <c r="JI253" s="24"/>
      <c r="JJ253" s="24"/>
      <c r="JK253" s="24"/>
      <c r="JL253" s="24"/>
      <c r="JM253" s="24"/>
      <c r="JN253" s="24"/>
      <c r="JO253" s="24"/>
      <c r="JP253" s="24"/>
      <c r="JQ253" s="24"/>
      <c r="JR253" s="24"/>
      <c r="JS253" s="24"/>
      <c r="JT253" s="24"/>
      <c r="JU253" s="24"/>
      <c r="JV253" s="24"/>
      <c r="JW253" s="24"/>
      <c r="JX253" s="24"/>
      <c r="JY253" s="24"/>
      <c r="JZ253" s="24"/>
      <c r="KA253" s="24"/>
      <c r="KB253" s="24"/>
      <c r="KC253" s="24"/>
      <c r="KD253" s="24"/>
      <c r="KE253" s="24"/>
      <c r="KF253" s="24"/>
      <c r="KG253" s="24"/>
      <c r="KH253" s="24"/>
      <c r="KI253" s="24"/>
      <c r="KJ253" s="24"/>
      <c r="KK253" s="24"/>
      <c r="KL253" s="24"/>
      <c r="KM253" s="24"/>
      <c r="KN253" s="24"/>
      <c r="KO253" s="24"/>
      <c r="KP253" s="24"/>
      <c r="KQ253" s="24"/>
      <c r="KR253" s="24"/>
      <c r="KS253" s="24"/>
      <c r="KT253" s="24"/>
      <c r="KU253" s="24"/>
      <c r="KV253" s="24"/>
      <c r="KW253" s="24"/>
      <c r="KX253" s="24"/>
      <c r="KY253" s="24"/>
      <c r="KZ253" s="24"/>
      <c r="LA253" s="24"/>
      <c r="LB253" s="24"/>
      <c r="LC253" s="24"/>
      <c r="LD253" s="24"/>
      <c r="LE253" s="24"/>
      <c r="LF253" s="24"/>
      <c r="LG253" s="24"/>
      <c r="LH253" s="24"/>
      <c r="LI253" s="24"/>
      <c r="LJ253" s="24"/>
      <c r="LK253" s="24"/>
      <c r="LL253" s="24"/>
      <c r="LM253" s="24"/>
      <c r="LN253" s="24"/>
      <c r="LO253" s="24"/>
      <c r="LP253" s="24"/>
      <c r="LQ253" s="24"/>
      <c r="LR253" s="24"/>
      <c r="LS253" s="24"/>
      <c r="LT253" s="24"/>
      <c r="LU253" s="24"/>
      <c r="LV253" s="24"/>
      <c r="LW253" s="24"/>
      <c r="LX253" s="24"/>
      <c r="LY253" s="24"/>
      <c r="LZ253" s="24"/>
      <c r="MA253" s="24"/>
      <c r="MB253" s="24"/>
      <c r="MC253" s="24"/>
      <c r="MD253" s="24"/>
      <c r="ME253" s="24"/>
      <c r="MF253" s="24"/>
      <c r="MG253" s="24"/>
      <c r="MH253" s="24"/>
      <c r="MI253" s="24"/>
      <c r="MJ253" s="24"/>
      <c r="MK253" s="24"/>
      <c r="ML253" s="24"/>
      <c r="MM253" s="24"/>
      <c r="MN253" s="24"/>
      <c r="MO253" s="24"/>
      <c r="MP253" s="24"/>
      <c r="MQ253" s="24"/>
      <c r="MR253" s="24"/>
      <c r="MS253" s="24"/>
      <c r="MT253" s="24"/>
      <c r="MU253" s="24"/>
      <c r="MV253" s="24"/>
      <c r="MW253" s="24"/>
      <c r="MX253" s="24"/>
      <c r="MY253" s="24"/>
      <c r="MZ253" s="24"/>
      <c r="NA253" s="24"/>
      <c r="NB253" s="24"/>
      <c r="NC253" s="24"/>
      <c r="ND253" s="24"/>
      <c r="NE253" s="24"/>
      <c r="NF253" s="24"/>
      <c r="NG253" s="24"/>
      <c r="NH253" s="24"/>
      <c r="NI253" s="24"/>
      <c r="NJ253" s="24"/>
      <c r="NK253" s="24"/>
      <c r="NL253" s="24"/>
      <c r="NM253" s="24"/>
      <c r="NN253" s="24"/>
      <c r="NO253" s="24"/>
      <c r="NP253" s="24"/>
      <c r="NQ253" s="24"/>
      <c r="NR253" s="24"/>
      <c r="NS253" s="24"/>
      <c r="NT253" s="24"/>
      <c r="NU253" s="24"/>
      <c r="NV253" s="24"/>
      <c r="NW253" s="24"/>
      <c r="NX253" s="24"/>
      <c r="NY253" s="24"/>
      <c r="NZ253" s="24"/>
      <c r="OA253" s="24"/>
      <c r="OB253" s="24"/>
      <c r="OC253" s="24"/>
      <c r="OD253" s="24"/>
      <c r="OE253" s="24"/>
      <c r="OF253" s="24"/>
      <c r="OG253" s="24"/>
      <c r="OH253" s="24"/>
      <c r="OI253" s="24"/>
      <c r="OJ253" s="24"/>
      <c r="OK253" s="24"/>
      <c r="OL253" s="24"/>
      <c r="OM253" s="24"/>
      <c r="ON253" s="24"/>
      <c r="OO253" s="24"/>
      <c r="OP253" s="24"/>
      <c r="OQ253" s="24"/>
      <c r="OR253" s="24"/>
      <c r="OS253" s="24"/>
      <c r="OT253" s="24"/>
      <c r="OU253" s="24"/>
      <c r="OV253" s="24"/>
      <c r="OW253" s="24"/>
      <c r="OX253" s="24"/>
      <c r="OY253" s="24"/>
      <c r="OZ253" s="24"/>
      <c r="PA253" s="24"/>
      <c r="PB253" s="24"/>
      <c r="PC253" s="24"/>
      <c r="PD253" s="24"/>
      <c r="PE253" s="24"/>
      <c r="PF253" s="24"/>
      <c r="PG253" s="24"/>
      <c r="PH253" s="24"/>
      <c r="PI253" s="24"/>
      <c r="PJ253" s="24"/>
      <c r="PK253" s="24"/>
      <c r="PL253" s="24"/>
      <c r="PM253" s="24"/>
      <c r="PN253" s="24"/>
      <c r="PO253" s="24"/>
      <c r="PP253" s="24"/>
      <c r="PQ253" s="24"/>
      <c r="PR253" s="24"/>
      <c r="PS253" s="24"/>
      <c r="PT253" s="24"/>
      <c r="PU253" s="24"/>
      <c r="PV253" s="24"/>
      <c r="PW253" s="24"/>
      <c r="PX253" s="24"/>
      <c r="PY253" s="24"/>
      <c r="PZ253" s="24"/>
      <c r="QA253" s="24"/>
      <c r="QB253" s="24"/>
      <c r="QC253" s="24"/>
      <c r="QD253" s="24"/>
      <c r="QE253" s="24"/>
      <c r="QF253" s="24"/>
      <c r="QG253" s="24"/>
      <c r="QH253" s="24"/>
      <c r="QI253" s="24"/>
      <c r="QJ253" s="24"/>
      <c r="QK253" s="24"/>
      <c r="QL253" s="24"/>
      <c r="QM253" s="24"/>
      <c r="QN253" s="24"/>
      <c r="QO253" s="24"/>
      <c r="QP253" s="24"/>
      <c r="QQ253" s="24"/>
      <c r="QR253" s="24"/>
      <c r="QS253" s="24"/>
      <c r="QT253" s="24"/>
      <c r="QU253" s="24"/>
      <c r="QV253" s="24"/>
      <c r="QW253" s="24"/>
      <c r="QX253" s="24"/>
      <c r="QY253" s="24"/>
      <c r="QZ253" s="24"/>
      <c r="RA253" s="24"/>
      <c r="RB253" s="24"/>
      <c r="RC253" s="24"/>
      <c r="RD253" s="24"/>
      <c r="RE253" s="24"/>
      <c r="RF253" s="24"/>
      <c r="RG253" s="24"/>
      <c r="RH253" s="24"/>
      <c r="RI253" s="24"/>
      <c r="RJ253" s="24"/>
      <c r="RK253" s="24"/>
      <c r="RL253" s="24"/>
      <c r="RM253" s="24"/>
      <c r="RN253" s="24"/>
      <c r="RO253" s="24"/>
      <c r="RP253" s="24"/>
      <c r="RQ253" s="24"/>
      <c r="RR253" s="24"/>
      <c r="RS253" s="24"/>
      <c r="RT253" s="24"/>
      <c r="RU253" s="24"/>
      <c r="RV253" s="24"/>
      <c r="RW253" s="24"/>
      <c r="RX253" s="24"/>
      <c r="RY253" s="24"/>
      <c r="RZ253" s="24"/>
      <c r="SA253" s="24"/>
      <c r="SB253" s="24"/>
      <c r="SC253" s="24"/>
      <c r="SD253" s="24"/>
      <c r="SE253" s="24"/>
      <c r="SF253" s="24"/>
      <c r="SG253" s="24"/>
      <c r="SH253" s="24"/>
      <c r="SI253" s="24"/>
      <c r="SJ253" s="24"/>
      <c r="SK253" s="24"/>
      <c r="SL253" s="24"/>
      <c r="SM253" s="24"/>
      <c r="SN253" s="24"/>
      <c r="SO253" s="24"/>
      <c r="SP253" s="24"/>
      <c r="SQ253" s="24"/>
      <c r="SR253" s="24"/>
      <c r="SS253" s="24"/>
      <c r="ST253" s="24"/>
      <c r="SU253" s="24"/>
      <c r="SV253" s="24"/>
      <c r="SW253" s="24"/>
      <c r="SX253" s="24"/>
      <c r="SY253" s="24"/>
      <c r="SZ253" s="24"/>
      <c r="TA253" s="24"/>
      <c r="TB253" s="24"/>
      <c r="TC253" s="24"/>
      <c r="TD253" s="24"/>
      <c r="TE253" s="24"/>
      <c r="TF253" s="24"/>
      <c r="TG253" s="24"/>
      <c r="TH253" s="24"/>
      <c r="TI253" s="24"/>
      <c r="TJ253" s="24"/>
      <c r="TK253" s="24"/>
      <c r="TL253" s="24"/>
      <c r="TM253" s="24"/>
      <c r="TN253" s="24"/>
      <c r="TO253" s="24"/>
      <c r="TP253" s="24"/>
      <c r="TQ253" s="24"/>
      <c r="TR253" s="24"/>
      <c r="TS253" s="24"/>
      <c r="TT253" s="24"/>
      <c r="TU253" s="24"/>
      <c r="TV253" s="24"/>
      <c r="TW253" s="24"/>
      <c r="TX253" s="24"/>
      <c r="TY253" s="24"/>
      <c r="TZ253" s="24"/>
      <c r="UA253" s="24"/>
      <c r="UB253" s="24"/>
      <c r="UC253" s="24"/>
      <c r="UD253" s="24"/>
      <c r="UE253" s="24"/>
      <c r="UF253" s="24"/>
      <c r="UG253" s="24"/>
      <c r="UH253" s="24"/>
      <c r="UI253" s="24"/>
      <c r="UJ253" s="24"/>
      <c r="UK253" s="24"/>
      <c r="UL253" s="24"/>
      <c r="UM253" s="24"/>
      <c r="UN253" s="24"/>
      <c r="UO253" s="24"/>
      <c r="UP253" s="24"/>
      <c r="UQ253" s="24"/>
      <c r="UR253" s="24"/>
      <c r="US253" s="24"/>
      <c r="UT253" s="24"/>
      <c r="UU253" s="24"/>
      <c r="UV253" s="24"/>
      <c r="UW253" s="24"/>
      <c r="UX253" s="24"/>
      <c r="UY253" s="24"/>
      <c r="UZ253" s="24"/>
      <c r="VA253" s="24"/>
      <c r="VB253" s="24"/>
      <c r="VC253" s="24"/>
      <c r="VD253" s="24"/>
      <c r="VE253" s="24"/>
      <c r="VF253" s="24"/>
      <c r="VG253" s="24"/>
      <c r="VH253" s="24"/>
      <c r="VI253" s="24"/>
      <c r="VJ253" s="24"/>
      <c r="VK253" s="24"/>
      <c r="VL253" s="24"/>
      <c r="VM253" s="24"/>
      <c r="VN253" s="24"/>
      <c r="VO253" s="24"/>
      <c r="VP253" s="24"/>
      <c r="VQ253" s="24"/>
      <c r="VR253" s="24"/>
      <c r="VS253" s="24"/>
      <c r="VT253" s="24"/>
      <c r="VU253" s="24"/>
      <c r="VV253" s="24"/>
      <c r="VW253" s="24"/>
      <c r="VX253" s="24"/>
      <c r="VY253" s="24"/>
      <c r="VZ253" s="24"/>
      <c r="WA253" s="24"/>
      <c r="WB253" s="24"/>
      <c r="WC253" s="24"/>
      <c r="WD253" s="24"/>
      <c r="WE253" s="24"/>
      <c r="WF253" s="24"/>
      <c r="WG253" s="24"/>
      <c r="WH253" s="24"/>
      <c r="WI253" s="24"/>
      <c r="WJ253" s="24"/>
      <c r="WK253" s="24"/>
      <c r="WL253" s="24"/>
      <c r="WM253" s="24"/>
      <c r="WN253" s="24"/>
      <c r="WO253" s="24"/>
      <c r="WP253" s="24"/>
      <c r="WQ253" s="24"/>
      <c r="WR253" s="24"/>
      <c r="WS253" s="24"/>
      <c r="WT253" s="24"/>
      <c r="WU253" s="24"/>
      <c r="WV253" s="24"/>
      <c r="WW253" s="24"/>
      <c r="WX253" s="24"/>
      <c r="WY253" s="24"/>
      <c r="WZ253" s="24"/>
      <c r="XA253" s="24"/>
      <c r="XB253" s="24"/>
      <c r="XC253" s="24"/>
      <c r="XD253" s="24"/>
      <c r="XE253" s="24"/>
      <c r="XF253" s="24"/>
      <c r="XG253" s="24"/>
      <c r="XH253" s="24"/>
      <c r="XI253" s="24"/>
      <c r="XJ253" s="24"/>
      <c r="XK253" s="24"/>
      <c r="XL253" s="24"/>
      <c r="XM253" s="24"/>
      <c r="XN253" s="24"/>
      <c r="XO253" s="24"/>
      <c r="XP253" s="24"/>
      <c r="XQ253" s="24"/>
      <c r="XR253" s="24"/>
      <c r="XS253" s="24"/>
      <c r="XT253" s="24"/>
      <c r="XU253" s="24"/>
      <c r="XV253" s="24"/>
      <c r="XW253" s="24"/>
      <c r="XX253" s="24"/>
      <c r="XY253" s="24"/>
      <c r="XZ253" s="24"/>
      <c r="YA253" s="24"/>
      <c r="YB253" s="24"/>
      <c r="YC253" s="24"/>
      <c r="YD253" s="24"/>
      <c r="YE253" s="24"/>
      <c r="YF253" s="24"/>
      <c r="YG253" s="24"/>
      <c r="YH253" s="24"/>
      <c r="YI253" s="24"/>
      <c r="YJ253" s="24"/>
      <c r="YK253" s="24"/>
      <c r="YL253" s="24"/>
      <c r="YM253" s="24"/>
      <c r="YN253" s="24"/>
      <c r="YO253" s="24"/>
      <c r="YP253" s="24"/>
      <c r="YQ253" s="24"/>
      <c r="YR253" s="24"/>
      <c r="YS253" s="24"/>
      <c r="YT253" s="24"/>
      <c r="YU253" s="24"/>
      <c r="YV253" s="24"/>
      <c r="YW253" s="24"/>
      <c r="YX253" s="24"/>
      <c r="YY253" s="24"/>
      <c r="YZ253" s="24"/>
      <c r="ZA253" s="24"/>
      <c r="ZB253" s="24"/>
      <c r="ZC253" s="24"/>
      <c r="ZD253" s="24"/>
      <c r="ZE253" s="24"/>
      <c r="ZF253" s="24"/>
      <c r="ZG253" s="24"/>
      <c r="ZH253" s="24"/>
      <c r="ZI253" s="24"/>
      <c r="ZJ253" s="24"/>
      <c r="ZK253" s="24"/>
      <c r="ZL253" s="24"/>
      <c r="ZM253" s="24"/>
      <c r="ZN253" s="24"/>
      <c r="ZO253" s="24"/>
      <c r="ZP253" s="24"/>
      <c r="ZQ253" s="24"/>
      <c r="ZR253" s="24"/>
      <c r="ZS253" s="24"/>
      <c r="ZT253" s="24"/>
      <c r="ZU253" s="24"/>
      <c r="ZV253" s="24"/>
      <c r="ZW253" s="24"/>
      <c r="ZX253" s="24"/>
      <c r="ZY253" s="24"/>
      <c r="ZZ253" s="24"/>
      <c r="AAA253" s="24"/>
      <c r="AAB253" s="24"/>
      <c r="AAC253" s="24"/>
      <c r="AAD253" s="24"/>
      <c r="AAE253" s="24"/>
      <c r="AAF253" s="24"/>
      <c r="AAG253" s="24"/>
      <c r="AAH253" s="24"/>
      <c r="AAI253" s="24"/>
      <c r="AAJ253" s="24"/>
      <c r="AAK253" s="24"/>
      <c r="AAL253" s="24"/>
      <c r="AAM253" s="24"/>
      <c r="AAN253" s="24"/>
      <c r="AAO253" s="24"/>
      <c r="AAP253" s="24"/>
      <c r="AAQ253" s="24"/>
      <c r="AAR253" s="24"/>
      <c r="AAS253" s="24"/>
      <c r="AAT253" s="24"/>
      <c r="AAU253" s="24"/>
      <c r="AAV253" s="24"/>
      <c r="AAW253" s="24"/>
      <c r="AAX253" s="24"/>
      <c r="AAY253" s="24"/>
      <c r="AAZ253" s="24"/>
      <c r="ABA253" s="24"/>
      <c r="ABB253" s="24"/>
      <c r="ABC253" s="24"/>
      <c r="ABD253" s="24"/>
      <c r="ABE253" s="24"/>
      <c r="ABF253" s="24"/>
      <c r="ABG253" s="24"/>
      <c r="ABH253" s="24"/>
      <c r="ABI253" s="24"/>
      <c r="ABJ253" s="24"/>
      <c r="ABK253" s="24"/>
      <c r="ABL253" s="24"/>
      <c r="ABM253" s="24"/>
      <c r="ABN253" s="24"/>
      <c r="ABO253" s="24"/>
      <c r="ABP253" s="24"/>
      <c r="ABQ253" s="24"/>
      <c r="ABR253" s="24"/>
      <c r="ABS253" s="24"/>
      <c r="ABT253" s="24"/>
      <c r="ABU253" s="24"/>
      <c r="ABV253" s="24"/>
      <c r="ABW253" s="24"/>
      <c r="ABX253" s="24"/>
      <c r="ABY253" s="24"/>
      <c r="ABZ253" s="24"/>
      <c r="ACA253" s="24"/>
      <c r="ACB253" s="24"/>
      <c r="ACC253" s="24"/>
      <c r="ACD253" s="24"/>
      <c r="ACE253" s="24"/>
      <c r="ACF253" s="24"/>
      <c r="ACG253" s="24"/>
      <c r="ACH253" s="24"/>
      <c r="ACI253" s="24"/>
      <c r="ACJ253" s="24"/>
      <c r="ACK253" s="24"/>
      <c r="ACL253" s="24"/>
      <c r="ACM253" s="24"/>
      <c r="ACN253" s="24"/>
      <c r="ACO253" s="24"/>
      <c r="ACP253" s="24"/>
      <c r="ACQ253" s="24"/>
      <c r="ACR253" s="24"/>
      <c r="ACS253" s="24"/>
      <c r="ACT253" s="24"/>
      <c r="ACU253" s="24"/>
      <c r="ACV253" s="24"/>
      <c r="ACW253" s="24"/>
      <c r="ACX253" s="24"/>
      <c r="ACY253" s="24"/>
      <c r="ACZ253" s="24"/>
      <c r="ADA253" s="24"/>
      <c r="ADB253" s="24"/>
      <c r="ADC253" s="24"/>
      <c r="ADD253" s="24"/>
      <c r="ADE253" s="24"/>
      <c r="ADF253" s="24"/>
      <c r="ADG253" s="24"/>
      <c r="ADH253" s="24"/>
      <c r="ADI253" s="24"/>
      <c r="ADJ253" s="24"/>
      <c r="ADK253" s="24"/>
      <c r="ADL253" s="24"/>
      <c r="ADM253" s="24"/>
      <c r="ADN253" s="24"/>
      <c r="ADO253" s="24"/>
      <c r="ADP253" s="24"/>
      <c r="ADQ253" s="24"/>
      <c r="ADR253" s="24"/>
      <c r="ADS253" s="24"/>
      <c r="ADT253" s="24"/>
      <c r="ADU253" s="24"/>
      <c r="ADV253" s="24"/>
      <c r="ADW253" s="24"/>
      <c r="ADX253" s="24"/>
      <c r="ADY253" s="24"/>
      <c r="ADZ253" s="24"/>
      <c r="AEA253" s="24"/>
      <c r="AEB253" s="24"/>
      <c r="AEC253" s="24"/>
      <c r="AED253" s="24"/>
      <c r="AEE253" s="24"/>
      <c r="AEF253" s="24"/>
      <c r="AEG253" s="24"/>
      <c r="AEH253" s="24"/>
      <c r="AEI253" s="24"/>
      <c r="AEJ253" s="24"/>
      <c r="AEK253" s="24"/>
      <c r="AEL253" s="24"/>
      <c r="AEM253" s="24"/>
      <c r="AEN253" s="24"/>
      <c r="AEO253" s="24"/>
      <c r="AEP253" s="24"/>
      <c r="AEQ253" s="24"/>
      <c r="AER253" s="24"/>
      <c r="AES253" s="24"/>
      <c r="AET253" s="24"/>
      <c r="AEU253" s="24"/>
      <c r="AEV253" s="24"/>
      <c r="AEW253" s="24"/>
      <c r="AEX253" s="24"/>
      <c r="AEY253" s="24"/>
      <c r="AEZ253" s="24"/>
      <c r="AFA253" s="24"/>
      <c r="AFB253" s="24"/>
      <c r="AFC253" s="24"/>
      <c r="AFD253" s="24"/>
      <c r="AFE253" s="24"/>
      <c r="AFF253" s="24"/>
      <c r="AFG253" s="24"/>
      <c r="AFH253" s="24"/>
      <c r="AFI253" s="24"/>
      <c r="AFJ253" s="24"/>
      <c r="AFK253" s="24"/>
      <c r="AFL253" s="24"/>
      <c r="AFM253" s="24"/>
      <c r="AFN253" s="24"/>
      <c r="AFO253" s="24"/>
      <c r="AFP253" s="24"/>
      <c r="AFQ253" s="24"/>
      <c r="AFR253" s="24"/>
      <c r="AFS253" s="24"/>
      <c r="AFT253" s="24"/>
      <c r="AFU253" s="24"/>
      <c r="AFV253" s="24"/>
      <c r="AFW253" s="24"/>
      <c r="AFX253" s="24"/>
      <c r="AFY253" s="24"/>
      <c r="AFZ253" s="24"/>
      <c r="AGA253" s="24"/>
      <c r="AGB253" s="24"/>
      <c r="AGC253" s="24"/>
      <c r="AGD253" s="24"/>
      <c r="AGE253" s="24"/>
      <c r="AGF253" s="24"/>
      <c r="AGG253" s="24"/>
      <c r="AGH253" s="24"/>
      <c r="AGI253" s="24"/>
      <c r="AGJ253" s="24"/>
      <c r="AGK253" s="24"/>
      <c r="AGL253" s="24"/>
      <c r="AGM253" s="24"/>
      <c r="AGN253" s="24"/>
      <c r="AGO253" s="24"/>
      <c r="AGP253" s="24"/>
      <c r="AGQ253" s="24"/>
      <c r="AGR253" s="24"/>
      <c r="AGS253" s="24"/>
      <c r="AGT253" s="24"/>
      <c r="AGU253" s="24"/>
      <c r="AGV253" s="24"/>
      <c r="AGW253" s="24"/>
      <c r="AGX253" s="24"/>
      <c r="AGY253" s="24"/>
      <c r="AGZ253" s="24"/>
      <c r="AHA253" s="24"/>
      <c r="AHB253" s="24"/>
      <c r="AHC253" s="24"/>
      <c r="AHD253" s="24"/>
      <c r="AHE253" s="24"/>
      <c r="AHF253" s="24"/>
      <c r="AHG253" s="24"/>
      <c r="AHH253" s="24"/>
      <c r="AHI253" s="24"/>
      <c r="AHJ253" s="24"/>
      <c r="AHK253" s="24"/>
      <c r="AHL253" s="24"/>
      <c r="AHM253" s="24"/>
      <c r="AHN253" s="24"/>
      <c r="AHO253" s="24"/>
      <c r="AHP253" s="24"/>
      <c r="AHQ253" s="24"/>
      <c r="AHR253" s="24"/>
      <c r="AHS253" s="24"/>
      <c r="AHT253" s="24"/>
      <c r="AHU253" s="24"/>
      <c r="AHV253" s="24"/>
      <c r="AHW253" s="24"/>
      <c r="AHX253" s="24"/>
      <c r="AHY253" s="24"/>
      <c r="AHZ253" s="24"/>
      <c r="AIA253" s="24"/>
      <c r="AIB253" s="24"/>
      <c r="AIC253" s="24"/>
      <c r="AID253" s="24"/>
      <c r="AIE253" s="24"/>
      <c r="AIF253" s="24"/>
      <c r="AIG253" s="24"/>
      <c r="AIH253" s="24"/>
      <c r="AII253" s="24"/>
      <c r="AIJ253" s="24"/>
      <c r="AIK253" s="24"/>
      <c r="AIL253" s="24"/>
      <c r="AIM253" s="24"/>
      <c r="AIN253" s="24"/>
      <c r="AIO253" s="24"/>
      <c r="AIP253" s="24"/>
      <c r="AIQ253" s="24"/>
      <c r="AIR253" s="24"/>
      <c r="AIS253" s="24"/>
      <c r="AIT253" s="24"/>
      <c r="AIU253" s="24"/>
      <c r="AIV253" s="24"/>
      <c r="AIW253" s="24"/>
      <c r="AIX253" s="24"/>
      <c r="AIY253" s="24"/>
      <c r="AIZ253" s="24"/>
      <c r="AJA253" s="24"/>
      <c r="AJB253" s="24"/>
      <c r="AJC253" s="24"/>
      <c r="AJD253" s="24"/>
      <c r="AJE253" s="24"/>
      <c r="AJF253" s="24"/>
      <c r="AJG253" s="24"/>
      <c r="AJH253" s="24"/>
      <c r="AJI253" s="24"/>
      <c r="AJJ253" s="24"/>
      <c r="AJK253" s="24"/>
      <c r="AJL253" s="24"/>
      <c r="AJM253" s="24"/>
      <c r="AJN253" s="24"/>
      <c r="AJO253" s="24"/>
      <c r="AJP253" s="24"/>
      <c r="AJQ253" s="24"/>
      <c r="AJR253" s="24"/>
      <c r="AJS253" s="24"/>
      <c r="AJT253" s="24"/>
      <c r="AJU253" s="24"/>
      <c r="AJV253" s="24"/>
      <c r="AJW253" s="24"/>
      <c r="AJX253" s="24"/>
      <c r="AJY253" s="24"/>
      <c r="AJZ253" s="24"/>
      <c r="AKA253" s="24"/>
      <c r="AKB253" s="24"/>
      <c r="AKC253" s="24"/>
      <c r="AKD253" s="24"/>
      <c r="AKE253" s="24"/>
      <c r="AKF253" s="24"/>
      <c r="AKG253" s="24"/>
      <c r="AKH253" s="24"/>
      <c r="AKI253" s="24"/>
      <c r="AKJ253" s="24"/>
      <c r="AKK253" s="24"/>
      <c r="AKL253" s="24"/>
      <c r="AKM253" s="24"/>
      <c r="AKN253" s="24"/>
      <c r="AKO253" s="24"/>
      <c r="AKP253" s="24"/>
      <c r="AKQ253" s="24"/>
      <c r="AKR253" s="24"/>
      <c r="AKS253" s="24"/>
      <c r="AKT253" s="24"/>
      <c r="AKU253" s="24"/>
      <c r="AKV253" s="24"/>
      <c r="AKW253" s="24"/>
      <c r="AKX253" s="24"/>
      <c r="AKY253" s="24"/>
      <c r="AKZ253" s="24"/>
      <c r="ALA253" s="24"/>
      <c r="ALB253" s="24"/>
      <c r="ALC253" s="24"/>
      <c r="ALD253" s="24"/>
      <c r="ALE253" s="24"/>
      <c r="ALF253" s="24"/>
      <c r="ALG253" s="24"/>
      <c r="ALH253" s="24"/>
      <c r="ALI253" s="24"/>
      <c r="ALJ253" s="24"/>
      <c r="ALK253" s="24"/>
      <c r="ALL253" s="24"/>
      <c r="ALM253" s="24"/>
      <c r="ALN253" s="24"/>
      <c r="ALO253" s="24"/>
      <c r="ALP253" s="24"/>
      <c r="ALQ253" s="24"/>
      <c r="ALR253" s="24"/>
      <c r="ALS253" s="24"/>
      <c r="ALT253" s="24"/>
      <c r="ALU253" s="24"/>
      <c r="ALV253" s="24"/>
      <c r="ALW253" s="24"/>
      <c r="ALX253" s="24"/>
      <c r="ALY253" s="24"/>
      <c r="ALZ253" s="24"/>
      <c r="AMA253" s="24"/>
      <c r="AMB253" s="24"/>
      <c r="AMC253" s="24"/>
      <c r="AMD253" s="24"/>
      <c r="AME253" s="24"/>
      <c r="AMF253" s="24"/>
      <c r="AMG253" s="24"/>
      <c r="AMH253" s="24"/>
      <c r="AMI253" s="24"/>
      <c r="AMJ253" s="24"/>
      <c r="AMK253" s="24"/>
      <c r="AML253" s="24"/>
      <c r="AMM253" s="24"/>
      <c r="AMN253" s="24"/>
      <c r="AMO253" s="24"/>
      <c r="AMP253" s="24"/>
      <c r="AMQ253" s="24"/>
      <c r="AMR253" s="24"/>
      <c r="AMS253" s="24"/>
      <c r="AMT253" s="24"/>
      <c r="AMU253" s="24"/>
      <c r="AMV253" s="24"/>
      <c r="AMW253" s="24"/>
      <c r="AMX253" s="24"/>
      <c r="AMY253" s="24"/>
      <c r="AMZ253" s="24"/>
      <c r="ANA253" s="24"/>
      <c r="ANB253" s="24"/>
      <c r="ANC253" s="24"/>
      <c r="AND253" s="24"/>
      <c r="ANE253" s="24"/>
      <c r="ANF253" s="24"/>
      <c r="ANG253" s="24"/>
      <c r="ANH253" s="24"/>
      <c r="ANI253" s="24"/>
      <c r="ANJ253" s="24"/>
      <c r="ANK253" s="24"/>
      <c r="ANL253" s="24"/>
      <c r="ANM253" s="24"/>
      <c r="ANN253" s="24"/>
      <c r="ANO253" s="24"/>
      <c r="ANP253" s="24"/>
      <c r="ANQ253" s="24"/>
      <c r="ANR253" s="24"/>
      <c r="ANS253" s="24"/>
      <c r="ANT253" s="24"/>
      <c r="ANU253" s="24"/>
      <c r="ANV253" s="24"/>
      <c r="ANW253" s="24"/>
      <c r="ANX253" s="24"/>
      <c r="ANY253" s="24"/>
      <c r="ANZ253" s="24"/>
      <c r="AOA253" s="24"/>
      <c r="AOB253" s="24"/>
      <c r="AOC253" s="24"/>
      <c r="AOD253" s="24"/>
      <c r="AOE253" s="24"/>
      <c r="AOF253" s="24"/>
      <c r="AOG253" s="24"/>
      <c r="AOH253" s="24"/>
      <c r="AOI253" s="24"/>
      <c r="AOJ253" s="24"/>
      <c r="AOK253" s="24"/>
      <c r="AOL253" s="24"/>
      <c r="AOM253" s="24"/>
      <c r="AON253" s="24"/>
      <c r="AOO253" s="24"/>
      <c r="AOP253" s="24"/>
      <c r="AOQ253" s="24"/>
      <c r="AOR253" s="24"/>
      <c r="AOS253" s="24"/>
      <c r="AOT253" s="24"/>
      <c r="AOU253" s="24"/>
      <c r="AOV253" s="24"/>
      <c r="AOW253" s="24"/>
      <c r="AOX253" s="24"/>
      <c r="AOY253" s="24"/>
      <c r="AOZ253" s="24"/>
      <c r="APA253" s="24"/>
      <c r="APB253" s="24"/>
      <c r="APC253" s="24"/>
      <c r="APD253" s="24"/>
      <c r="APE253" s="24"/>
      <c r="APF253" s="24"/>
      <c r="APG253" s="24"/>
      <c r="APH253" s="24"/>
      <c r="API253" s="24"/>
      <c r="APJ253" s="24"/>
      <c r="APK253" s="24"/>
      <c r="APL253" s="24"/>
      <c r="APM253" s="24"/>
      <c r="APN253" s="24"/>
      <c r="APO253" s="24"/>
      <c r="APP253" s="24"/>
      <c r="APQ253" s="24"/>
      <c r="APR253" s="24"/>
      <c r="APS253" s="24"/>
      <c r="APT253" s="24"/>
      <c r="APU253" s="24"/>
      <c r="APV253" s="24"/>
      <c r="APW253" s="24"/>
      <c r="APX253" s="24"/>
      <c r="APY253" s="24"/>
      <c r="APZ253" s="24"/>
      <c r="AQA253" s="24"/>
      <c r="AQB253" s="24"/>
      <c r="AQC253" s="24"/>
      <c r="AQD253" s="24"/>
      <c r="AQE253" s="24"/>
      <c r="AQF253" s="24"/>
      <c r="AQG253" s="24"/>
      <c r="AQH253" s="24"/>
      <c r="AQI253" s="24"/>
      <c r="AQJ253" s="24"/>
      <c r="AQK253" s="24"/>
      <c r="AQL253" s="24"/>
      <c r="AQM253" s="24"/>
      <c r="AQN253" s="24"/>
      <c r="AQO253" s="24"/>
      <c r="AQP253" s="24"/>
      <c r="AQQ253" s="24"/>
      <c r="AQR253" s="24"/>
      <c r="AQS253" s="24"/>
      <c r="AQT253" s="24"/>
      <c r="AQU253" s="24"/>
      <c r="AQV253" s="24"/>
      <c r="AQW253" s="24"/>
      <c r="AQX253" s="24"/>
      <c r="AQY253" s="24"/>
      <c r="AQZ253" s="24"/>
      <c r="ARA253" s="24"/>
      <c r="ARB253" s="24"/>
      <c r="ARC253" s="24"/>
      <c r="ARD253" s="24"/>
      <c r="ARE253" s="24"/>
      <c r="ARF253" s="24"/>
      <c r="ARG253" s="24"/>
      <c r="ARH253" s="24"/>
      <c r="ARI253" s="24"/>
      <c r="ARJ253" s="24"/>
      <c r="ARK253" s="24"/>
      <c r="ARL253" s="24"/>
      <c r="ARM253" s="24"/>
      <c r="ARN253" s="24"/>
      <c r="ARO253" s="24"/>
      <c r="ARP253" s="24"/>
      <c r="ARQ253" s="24"/>
      <c r="ARR253" s="24"/>
      <c r="ARS253" s="24"/>
      <c r="ART253" s="24"/>
      <c r="ARU253" s="24"/>
      <c r="ARV253" s="24"/>
      <c r="ARW253" s="24"/>
      <c r="ARX253" s="24"/>
      <c r="ARY253" s="24"/>
      <c r="ARZ253" s="24"/>
      <c r="ASA253" s="24"/>
      <c r="ASB253" s="24"/>
      <c r="ASC253" s="24"/>
      <c r="ASD253" s="24"/>
      <c r="ASE253" s="24"/>
      <c r="ASF253" s="24"/>
      <c r="ASG253" s="24"/>
      <c r="ASH253" s="24"/>
      <c r="ASI253" s="24"/>
      <c r="ASJ253" s="24"/>
      <c r="ASK253" s="24"/>
      <c r="ASL253" s="24"/>
      <c r="ASM253" s="24"/>
      <c r="ASN253" s="24"/>
      <c r="ASO253" s="24"/>
      <c r="ASP253" s="24"/>
      <c r="ASQ253" s="24"/>
      <c r="ASR253" s="24"/>
      <c r="ASS253" s="24"/>
      <c r="AST253" s="24"/>
      <c r="ASU253" s="24"/>
      <c r="ASV253" s="24"/>
      <c r="ASW253" s="24"/>
      <c r="ASX253" s="24"/>
      <c r="ASY253" s="24"/>
      <c r="ASZ253" s="24"/>
      <c r="ATA253" s="24"/>
      <c r="ATB253" s="24"/>
      <c r="ATC253" s="24"/>
      <c r="ATD253" s="24"/>
      <c r="ATE253" s="24"/>
      <c r="ATF253" s="24"/>
      <c r="ATG253" s="24"/>
      <c r="ATH253" s="24"/>
      <c r="ATI253" s="24"/>
      <c r="ATJ253" s="24"/>
      <c r="ATK253" s="24"/>
      <c r="ATL253" s="24"/>
      <c r="ATM253" s="24"/>
      <c r="ATN253" s="24"/>
      <c r="ATO253" s="24"/>
      <c r="ATP253" s="24"/>
      <c r="ATQ253" s="24"/>
      <c r="ATR253" s="24"/>
      <c r="ATS253" s="24"/>
      <c r="ATT253" s="24"/>
      <c r="ATU253" s="24"/>
      <c r="ATV253" s="24"/>
      <c r="ATW253" s="24"/>
      <c r="ATX253" s="24"/>
      <c r="ATY253" s="24"/>
      <c r="ATZ253" s="24"/>
      <c r="AUA253" s="24"/>
      <c r="AUB253" s="24"/>
      <c r="AUC253" s="24"/>
      <c r="AUD253" s="24"/>
      <c r="AUE253" s="24"/>
      <c r="AUF253" s="24"/>
      <c r="AUG253" s="24"/>
      <c r="AUH253" s="24"/>
      <c r="AUI253" s="24"/>
      <c r="AUJ253" s="24"/>
      <c r="AUK253" s="24"/>
      <c r="AUL253" s="24"/>
      <c r="AUM253" s="24"/>
      <c r="AUN253" s="24"/>
      <c r="AUO253" s="24"/>
      <c r="AUP253" s="24"/>
      <c r="AUQ253" s="24"/>
      <c r="AUR253" s="24"/>
      <c r="AUS253" s="24"/>
      <c r="AUT253" s="24"/>
      <c r="AUU253" s="24"/>
      <c r="AUV253" s="24"/>
      <c r="AUW253" s="24"/>
      <c r="AUX253" s="24"/>
      <c r="AUY253" s="24"/>
      <c r="AUZ253" s="24"/>
      <c r="AVA253" s="24"/>
      <c r="AVB253" s="24"/>
      <c r="AVC253" s="24"/>
      <c r="AVD253" s="24"/>
      <c r="AVE253" s="24"/>
      <c r="AVF253" s="24"/>
      <c r="AVG253" s="24"/>
      <c r="AVH253" s="24"/>
      <c r="AVI253" s="24"/>
      <c r="AVJ253" s="24"/>
      <c r="AVK253" s="24"/>
      <c r="AVL253" s="24"/>
      <c r="AVM253" s="24"/>
      <c r="AVN253" s="24"/>
      <c r="AVO253" s="24"/>
      <c r="AVP253" s="24"/>
      <c r="AVQ253" s="24"/>
      <c r="AVR253" s="24"/>
      <c r="AVS253" s="24"/>
      <c r="AVT253" s="24"/>
      <c r="AVU253" s="24"/>
      <c r="AVV253" s="24"/>
      <c r="AVW253" s="24"/>
      <c r="AVX253" s="24"/>
      <c r="AVY253" s="24"/>
      <c r="AVZ253" s="24"/>
      <c r="AWA253" s="24"/>
      <c r="AWB253" s="24"/>
      <c r="AWC253" s="24"/>
      <c r="AWD253" s="24"/>
      <c r="AWE253" s="24"/>
      <c r="AWF253" s="24"/>
      <c r="AWG253" s="24"/>
      <c r="AWH253" s="24"/>
      <c r="AWI253" s="24"/>
      <c r="AWJ253" s="24"/>
      <c r="AWK253" s="24"/>
      <c r="AWL253" s="24"/>
      <c r="AWM253" s="24"/>
      <c r="AWN253" s="24"/>
      <c r="AWO253" s="24"/>
      <c r="AWP253" s="24"/>
      <c r="AWQ253" s="24"/>
      <c r="AWR253" s="24"/>
      <c r="AWS253" s="24"/>
      <c r="AWT253" s="24"/>
      <c r="AWU253" s="24"/>
      <c r="AWV253" s="24"/>
      <c r="AWW253" s="24"/>
      <c r="AWX253" s="24"/>
      <c r="AWY253" s="24"/>
      <c r="AWZ253" s="24"/>
      <c r="AXA253" s="24"/>
      <c r="AXB253" s="24"/>
      <c r="AXC253" s="24"/>
      <c r="AXD253" s="24"/>
      <c r="AXE253" s="24"/>
      <c r="AXF253" s="24"/>
      <c r="AXG253" s="24"/>
      <c r="AXH253" s="24"/>
      <c r="AXI253" s="24"/>
      <c r="AXJ253" s="24"/>
      <c r="AXK253" s="24"/>
      <c r="AXL253" s="24"/>
      <c r="AXM253" s="24"/>
      <c r="AXN253" s="24"/>
      <c r="AXO253" s="24"/>
      <c r="AXP253" s="24"/>
      <c r="AXQ253" s="24"/>
      <c r="AXR253" s="24"/>
      <c r="AXS253" s="24"/>
      <c r="AXT253" s="24"/>
      <c r="AXU253" s="24"/>
      <c r="AXV253" s="24"/>
      <c r="AXW253" s="24"/>
      <c r="AXX253" s="24"/>
      <c r="AXY253" s="24"/>
      <c r="AXZ253" s="24"/>
      <c r="AYA253" s="24"/>
      <c r="AYB253" s="24"/>
      <c r="AYC253" s="24"/>
      <c r="AYD253" s="24"/>
      <c r="AYE253" s="24"/>
      <c r="AYF253" s="24"/>
      <c r="AYG253" s="24"/>
      <c r="AYH253" s="24"/>
      <c r="AYI253" s="24"/>
      <c r="AYJ253" s="24"/>
      <c r="AYK253" s="24"/>
      <c r="AYL253" s="24"/>
      <c r="AYM253" s="24"/>
      <c r="AYN253" s="24"/>
      <c r="AYO253" s="24"/>
      <c r="AYP253" s="24"/>
      <c r="AYQ253" s="24"/>
      <c r="AYR253" s="24"/>
      <c r="AYS253" s="24"/>
      <c r="AYT253" s="24"/>
      <c r="AYU253" s="24"/>
      <c r="AYV253" s="24"/>
      <c r="AYW253" s="24"/>
      <c r="AYX253" s="24"/>
      <c r="AYY253" s="24"/>
      <c r="AYZ253" s="24"/>
      <c r="AZA253" s="24"/>
      <c r="AZB253" s="24"/>
      <c r="AZC253" s="24"/>
      <c r="AZD253" s="24"/>
      <c r="AZE253" s="24"/>
      <c r="AZF253" s="24"/>
      <c r="AZG253" s="24"/>
      <c r="AZH253" s="24"/>
      <c r="AZI253" s="24"/>
      <c r="AZJ253" s="24"/>
      <c r="AZK253" s="24"/>
      <c r="AZL253" s="24"/>
      <c r="AZM253" s="24"/>
      <c r="AZN253" s="24"/>
      <c r="AZO253" s="24"/>
      <c r="AZP253" s="24"/>
      <c r="AZQ253" s="24"/>
      <c r="AZR253" s="24"/>
      <c r="AZS253" s="24"/>
      <c r="AZT253" s="24"/>
      <c r="AZU253" s="24"/>
      <c r="AZV253" s="24"/>
      <c r="AZW253" s="24"/>
      <c r="AZX253" s="24"/>
      <c r="AZY253" s="24"/>
      <c r="AZZ253" s="24"/>
      <c r="BAA253" s="24"/>
      <c r="BAB253" s="24"/>
      <c r="BAC253" s="24"/>
      <c r="BAD253" s="24"/>
      <c r="BAE253" s="24"/>
      <c r="BAF253" s="24"/>
      <c r="BAG253" s="24"/>
      <c r="BAH253" s="24"/>
      <c r="BAI253" s="24"/>
      <c r="BAJ253" s="24"/>
      <c r="BAK253" s="24"/>
      <c r="BAL253" s="24"/>
      <c r="BAM253" s="24"/>
      <c r="BAN253" s="24"/>
      <c r="BAO253" s="24"/>
      <c r="BAP253" s="24"/>
      <c r="BAQ253" s="24"/>
      <c r="BAR253" s="24"/>
      <c r="BAS253" s="24"/>
      <c r="BAT253" s="24"/>
      <c r="BAU253" s="24"/>
      <c r="BAV253" s="24"/>
      <c r="BAW253" s="24"/>
      <c r="BAX253" s="24"/>
      <c r="BAY253" s="24"/>
      <c r="BAZ253" s="24"/>
      <c r="BBA253" s="24"/>
      <c r="BBB253" s="24"/>
      <c r="BBC253" s="24"/>
      <c r="BBD253" s="24"/>
      <c r="BBE253" s="24"/>
      <c r="BBF253" s="24"/>
      <c r="BBG253" s="24"/>
      <c r="BBH253" s="24"/>
      <c r="BBI253" s="24"/>
      <c r="BBJ253" s="24"/>
      <c r="BBK253" s="24"/>
      <c r="BBL253" s="24"/>
      <c r="BBM253" s="24"/>
      <c r="BBN253" s="24"/>
      <c r="BBO253" s="24"/>
      <c r="BBP253" s="24"/>
      <c r="BBQ253" s="24"/>
      <c r="BBR253" s="24"/>
      <c r="BBS253" s="24"/>
      <c r="BBT253" s="24"/>
      <c r="BBU253" s="24"/>
      <c r="BBV253" s="24"/>
      <c r="BBW253" s="24"/>
      <c r="BBX253" s="24"/>
      <c r="BBY253" s="24"/>
      <c r="BBZ253" s="24"/>
      <c r="BCA253" s="24"/>
      <c r="BCB253" s="24"/>
      <c r="BCC253" s="24"/>
      <c r="BCD253" s="24"/>
      <c r="BCE253" s="24"/>
      <c r="BCF253" s="24"/>
      <c r="BCG253" s="24"/>
      <c r="BCH253" s="24"/>
      <c r="BCI253" s="24"/>
      <c r="BCJ253" s="24"/>
      <c r="BCK253" s="24"/>
      <c r="BCL253" s="24"/>
      <c r="BCM253" s="24"/>
      <c r="BCN253" s="24"/>
      <c r="BCO253" s="24"/>
      <c r="BCP253" s="24"/>
      <c r="BCQ253" s="24"/>
      <c r="BCR253" s="24"/>
      <c r="BCS253" s="24"/>
      <c r="BCT253" s="24"/>
      <c r="BCU253" s="24"/>
      <c r="BCV253" s="24"/>
      <c r="BCW253" s="24"/>
      <c r="BCX253" s="24"/>
      <c r="BCY253" s="24"/>
      <c r="BCZ253" s="24"/>
      <c r="BDA253" s="24"/>
      <c r="BDB253" s="24"/>
      <c r="BDC253" s="24"/>
      <c r="BDD253" s="24"/>
      <c r="BDE253" s="24"/>
      <c r="BDF253" s="24"/>
      <c r="BDG253" s="24"/>
      <c r="BDH253" s="24"/>
      <c r="BDI253" s="24"/>
      <c r="BDJ253" s="24"/>
      <c r="BDK253" s="24"/>
      <c r="BDL253" s="24"/>
      <c r="BDM253" s="24"/>
      <c r="BDN253" s="24"/>
      <c r="BDO253" s="24"/>
      <c r="BDP253" s="24"/>
      <c r="BDQ253" s="24"/>
      <c r="BDR253" s="24"/>
      <c r="BDS253" s="24"/>
      <c r="BDT253" s="24"/>
      <c r="BDU253" s="24"/>
      <c r="BDV253" s="24"/>
      <c r="BDW253" s="24"/>
      <c r="BDX253" s="24"/>
      <c r="BDY253" s="24"/>
      <c r="BDZ253" s="24"/>
      <c r="BEA253" s="24"/>
      <c r="BEB253" s="24"/>
      <c r="BEC253" s="24"/>
      <c r="BED253" s="24"/>
      <c r="BEE253" s="24"/>
      <c r="BEF253" s="24"/>
      <c r="BEG253" s="24"/>
      <c r="BEH253" s="24"/>
      <c r="BEI253" s="24"/>
      <c r="BEJ253" s="24"/>
      <c r="BEK253" s="24"/>
      <c r="BEL253" s="24"/>
      <c r="BEM253" s="24"/>
      <c r="BEN253" s="24"/>
      <c r="BEO253" s="24"/>
      <c r="BEP253" s="24"/>
      <c r="BEQ253" s="24"/>
      <c r="BER253" s="24"/>
      <c r="BES253" s="24"/>
      <c r="BET253" s="24"/>
      <c r="BEU253" s="24"/>
      <c r="BEV253" s="24"/>
      <c r="BEW253" s="24"/>
      <c r="BEX253" s="24"/>
      <c r="BEY253" s="24"/>
      <c r="BEZ253" s="24"/>
      <c r="BFA253" s="24"/>
      <c r="BFB253" s="24"/>
      <c r="BFC253" s="24"/>
      <c r="BFD253" s="24"/>
      <c r="BFE253" s="24"/>
      <c r="BFF253" s="24"/>
      <c r="BFG253" s="24"/>
      <c r="BFH253" s="24"/>
      <c r="BFI253" s="24"/>
      <c r="BFJ253" s="24"/>
      <c r="BFK253" s="24"/>
      <c r="BFL253" s="24"/>
      <c r="BFM253" s="24"/>
      <c r="BFN253" s="24"/>
      <c r="BFO253" s="24"/>
      <c r="BFP253" s="24"/>
      <c r="BFQ253" s="24"/>
      <c r="BFR253" s="24"/>
      <c r="BFS253" s="24"/>
      <c r="BFT253" s="24"/>
      <c r="BFU253" s="24"/>
      <c r="BFV253" s="24"/>
      <c r="BFW253" s="24"/>
      <c r="BFX253" s="24"/>
      <c r="BFY253" s="24"/>
      <c r="BFZ253" s="24"/>
      <c r="BGA253" s="24"/>
      <c r="BGB253" s="24"/>
      <c r="BGC253" s="24"/>
      <c r="BGD253" s="24"/>
      <c r="BGE253" s="24"/>
      <c r="BGF253" s="24"/>
      <c r="BGG253" s="24"/>
      <c r="BGH253" s="24"/>
      <c r="BGI253" s="24"/>
      <c r="BGJ253" s="24"/>
      <c r="BGK253" s="24"/>
      <c r="BGL253" s="24"/>
      <c r="BGM253" s="24"/>
      <c r="BGN253" s="24"/>
      <c r="BGO253" s="24"/>
      <c r="BGP253" s="24"/>
      <c r="BGQ253" s="24"/>
      <c r="BGR253" s="24"/>
      <c r="BGS253" s="24"/>
      <c r="BGT253" s="24"/>
      <c r="BGU253" s="24"/>
      <c r="BGV253" s="24"/>
      <c r="BGW253" s="24"/>
      <c r="BGX253" s="24"/>
      <c r="BGY253" s="24"/>
      <c r="BGZ253" s="24"/>
      <c r="BHA253" s="24"/>
      <c r="BHB253" s="24"/>
      <c r="BHC253" s="24"/>
      <c r="BHD253" s="24"/>
      <c r="BHE253" s="24"/>
      <c r="BHF253" s="24"/>
      <c r="BHG253" s="24"/>
      <c r="BHH253" s="24"/>
      <c r="BHI253" s="24"/>
      <c r="BHJ253" s="24"/>
      <c r="BHK253" s="24"/>
      <c r="BHL253" s="24"/>
      <c r="BHM253" s="24"/>
      <c r="BHN253" s="24"/>
      <c r="BHO253" s="24"/>
      <c r="BHP253" s="24"/>
      <c r="BHQ253" s="24"/>
      <c r="BHR253" s="24"/>
      <c r="BHS253" s="24"/>
      <c r="BHT253" s="24"/>
      <c r="BHU253" s="24"/>
      <c r="BHV253" s="24"/>
      <c r="BHW253" s="24"/>
      <c r="BHX253" s="24"/>
      <c r="BHY253" s="24"/>
      <c r="BHZ253" s="24"/>
      <c r="BIA253" s="24"/>
      <c r="BIB253" s="24"/>
      <c r="BIC253" s="24"/>
    </row>
    <row r="254" spans="1:1589" s="9" customFormat="1" ht="37.5" customHeight="1">
      <c r="A254" s="69"/>
      <c r="B254" s="47"/>
      <c r="C254" s="319" t="s">
        <v>246</v>
      </c>
      <c r="D254" s="320" t="s">
        <v>222</v>
      </c>
      <c r="E254" s="87">
        <v>41640</v>
      </c>
      <c r="F254" s="87">
        <v>42004</v>
      </c>
      <c r="G254" s="93" t="s">
        <v>6</v>
      </c>
      <c r="H254" s="104"/>
      <c r="I254" s="104"/>
      <c r="J254" s="121">
        <v>5193506.0199999996</v>
      </c>
      <c r="K254" s="104"/>
      <c r="L254" s="104"/>
      <c r="M254" s="104"/>
      <c r="N254" s="104">
        <v>743099.16</v>
      </c>
      <c r="O254" s="104"/>
      <c r="P254" s="104"/>
      <c r="Q254" s="104"/>
      <c r="R254" s="104">
        <v>743099.16</v>
      </c>
      <c r="S254" s="104"/>
      <c r="U254" s="82">
        <f>J254-N254</f>
        <v>4450406.8599999994</v>
      </c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24"/>
      <c r="HA254" s="24"/>
      <c r="HB254" s="24"/>
      <c r="HC254" s="24"/>
      <c r="HD254" s="24"/>
      <c r="HE254" s="24"/>
      <c r="HF254" s="24"/>
      <c r="HG254" s="24"/>
      <c r="HH254" s="24"/>
      <c r="HI254" s="24"/>
      <c r="HJ254" s="24"/>
      <c r="HK254" s="24"/>
      <c r="HL254" s="24"/>
      <c r="HM254" s="24"/>
      <c r="HN254" s="24"/>
      <c r="HO254" s="24"/>
      <c r="HP254" s="24"/>
      <c r="HQ254" s="24"/>
      <c r="HR254" s="24"/>
      <c r="HS254" s="24"/>
      <c r="HT254" s="24"/>
      <c r="HU254" s="24"/>
      <c r="HV254" s="24"/>
      <c r="HW254" s="24"/>
      <c r="HX254" s="24"/>
      <c r="HY254" s="24"/>
      <c r="HZ254" s="24"/>
      <c r="IA254" s="24"/>
      <c r="IB254" s="24"/>
      <c r="IC254" s="24"/>
      <c r="ID254" s="24"/>
      <c r="IE254" s="24"/>
      <c r="IF254" s="24"/>
      <c r="IG254" s="24"/>
      <c r="IH254" s="24"/>
      <c r="II254" s="24"/>
      <c r="IJ254" s="24"/>
      <c r="IK254" s="24"/>
      <c r="IL254" s="24"/>
      <c r="IM254" s="24"/>
      <c r="IN254" s="24"/>
      <c r="IO254" s="24"/>
      <c r="IP254" s="24"/>
      <c r="IQ254" s="24"/>
      <c r="IR254" s="24"/>
      <c r="IS254" s="24"/>
      <c r="IT254" s="24"/>
      <c r="IU254" s="24"/>
      <c r="IV254" s="24"/>
      <c r="IW254" s="24"/>
      <c r="IX254" s="24"/>
      <c r="IY254" s="24"/>
      <c r="IZ254" s="24"/>
      <c r="JA254" s="24"/>
      <c r="JB254" s="24"/>
      <c r="JC254" s="24"/>
      <c r="JD254" s="24"/>
      <c r="JE254" s="24"/>
      <c r="JF254" s="24"/>
      <c r="JG254" s="24"/>
      <c r="JH254" s="24"/>
      <c r="JI254" s="24"/>
      <c r="JJ254" s="24"/>
      <c r="JK254" s="24"/>
      <c r="JL254" s="24"/>
      <c r="JM254" s="24"/>
      <c r="JN254" s="24"/>
      <c r="JO254" s="24"/>
      <c r="JP254" s="24"/>
      <c r="JQ254" s="24"/>
      <c r="JR254" s="24"/>
      <c r="JS254" s="24"/>
      <c r="JT254" s="24"/>
      <c r="JU254" s="24"/>
      <c r="JV254" s="24"/>
      <c r="JW254" s="24"/>
      <c r="JX254" s="24"/>
      <c r="JY254" s="24"/>
      <c r="JZ254" s="24"/>
      <c r="KA254" s="24"/>
      <c r="KB254" s="24"/>
      <c r="KC254" s="24"/>
      <c r="KD254" s="24"/>
      <c r="KE254" s="24"/>
      <c r="KF254" s="24"/>
      <c r="KG254" s="24"/>
      <c r="KH254" s="24"/>
      <c r="KI254" s="24"/>
      <c r="KJ254" s="24"/>
      <c r="KK254" s="24"/>
      <c r="KL254" s="24"/>
      <c r="KM254" s="24"/>
      <c r="KN254" s="24"/>
      <c r="KO254" s="24"/>
      <c r="KP254" s="24"/>
      <c r="KQ254" s="24"/>
      <c r="KR254" s="24"/>
      <c r="KS254" s="24"/>
      <c r="KT254" s="24"/>
      <c r="KU254" s="24"/>
      <c r="KV254" s="24"/>
      <c r="KW254" s="24"/>
      <c r="KX254" s="24"/>
      <c r="KY254" s="24"/>
      <c r="KZ254" s="24"/>
      <c r="LA254" s="24"/>
      <c r="LB254" s="24"/>
      <c r="LC254" s="24"/>
      <c r="LD254" s="24"/>
      <c r="LE254" s="24"/>
      <c r="LF254" s="24"/>
      <c r="LG254" s="24"/>
      <c r="LH254" s="24"/>
      <c r="LI254" s="24"/>
      <c r="LJ254" s="24"/>
      <c r="LK254" s="24"/>
      <c r="LL254" s="24"/>
      <c r="LM254" s="24"/>
      <c r="LN254" s="24"/>
      <c r="LO254" s="24"/>
      <c r="LP254" s="24"/>
      <c r="LQ254" s="24"/>
      <c r="LR254" s="24"/>
      <c r="LS254" s="24"/>
      <c r="LT254" s="24"/>
      <c r="LU254" s="24"/>
      <c r="LV254" s="24"/>
      <c r="LW254" s="24"/>
      <c r="LX254" s="24"/>
      <c r="LY254" s="24"/>
      <c r="LZ254" s="24"/>
      <c r="MA254" s="24"/>
      <c r="MB254" s="24"/>
      <c r="MC254" s="24"/>
      <c r="MD254" s="24"/>
      <c r="ME254" s="24"/>
      <c r="MF254" s="24"/>
      <c r="MG254" s="24"/>
      <c r="MH254" s="24"/>
      <c r="MI254" s="24"/>
      <c r="MJ254" s="24"/>
      <c r="MK254" s="24"/>
      <c r="ML254" s="24"/>
      <c r="MM254" s="24"/>
      <c r="MN254" s="24"/>
      <c r="MO254" s="24"/>
      <c r="MP254" s="24"/>
      <c r="MQ254" s="24"/>
      <c r="MR254" s="24"/>
      <c r="MS254" s="24"/>
      <c r="MT254" s="24"/>
      <c r="MU254" s="24"/>
      <c r="MV254" s="24"/>
      <c r="MW254" s="24"/>
      <c r="MX254" s="24"/>
      <c r="MY254" s="24"/>
      <c r="MZ254" s="24"/>
      <c r="NA254" s="24"/>
      <c r="NB254" s="24"/>
      <c r="NC254" s="24"/>
      <c r="ND254" s="24"/>
      <c r="NE254" s="24"/>
      <c r="NF254" s="24"/>
      <c r="NG254" s="24"/>
      <c r="NH254" s="24"/>
      <c r="NI254" s="24"/>
      <c r="NJ254" s="24"/>
      <c r="NK254" s="24"/>
      <c r="NL254" s="24"/>
      <c r="NM254" s="24"/>
      <c r="NN254" s="24"/>
      <c r="NO254" s="24"/>
      <c r="NP254" s="24"/>
      <c r="NQ254" s="24"/>
      <c r="NR254" s="24"/>
      <c r="NS254" s="24"/>
      <c r="NT254" s="24"/>
      <c r="NU254" s="24"/>
      <c r="NV254" s="24"/>
      <c r="NW254" s="24"/>
      <c r="NX254" s="24"/>
      <c r="NY254" s="24"/>
      <c r="NZ254" s="24"/>
      <c r="OA254" s="24"/>
      <c r="OB254" s="24"/>
      <c r="OC254" s="24"/>
      <c r="OD254" s="24"/>
      <c r="OE254" s="24"/>
      <c r="OF254" s="24"/>
      <c r="OG254" s="24"/>
      <c r="OH254" s="24"/>
      <c r="OI254" s="24"/>
      <c r="OJ254" s="24"/>
      <c r="OK254" s="24"/>
      <c r="OL254" s="24"/>
      <c r="OM254" s="24"/>
      <c r="ON254" s="24"/>
      <c r="OO254" s="24"/>
      <c r="OP254" s="24"/>
      <c r="OQ254" s="24"/>
      <c r="OR254" s="24"/>
      <c r="OS254" s="24"/>
      <c r="OT254" s="24"/>
      <c r="OU254" s="24"/>
      <c r="OV254" s="24"/>
      <c r="OW254" s="24"/>
      <c r="OX254" s="24"/>
      <c r="OY254" s="24"/>
      <c r="OZ254" s="24"/>
      <c r="PA254" s="24"/>
      <c r="PB254" s="24"/>
      <c r="PC254" s="24"/>
      <c r="PD254" s="24"/>
      <c r="PE254" s="24"/>
      <c r="PF254" s="24"/>
      <c r="PG254" s="24"/>
      <c r="PH254" s="24"/>
      <c r="PI254" s="24"/>
      <c r="PJ254" s="24"/>
      <c r="PK254" s="24"/>
      <c r="PL254" s="24"/>
      <c r="PM254" s="24"/>
      <c r="PN254" s="24"/>
      <c r="PO254" s="24"/>
      <c r="PP254" s="24"/>
      <c r="PQ254" s="24"/>
      <c r="PR254" s="24"/>
      <c r="PS254" s="24"/>
      <c r="PT254" s="24"/>
      <c r="PU254" s="24"/>
      <c r="PV254" s="24"/>
      <c r="PW254" s="24"/>
      <c r="PX254" s="24"/>
      <c r="PY254" s="24"/>
      <c r="PZ254" s="24"/>
      <c r="QA254" s="24"/>
      <c r="QB254" s="24"/>
      <c r="QC254" s="24"/>
      <c r="QD254" s="24"/>
      <c r="QE254" s="24"/>
      <c r="QF254" s="24"/>
      <c r="QG254" s="24"/>
      <c r="QH254" s="24"/>
      <c r="QI254" s="24"/>
      <c r="QJ254" s="24"/>
      <c r="QK254" s="24"/>
      <c r="QL254" s="24"/>
      <c r="QM254" s="24"/>
      <c r="QN254" s="24"/>
      <c r="QO254" s="24"/>
      <c r="QP254" s="24"/>
      <c r="QQ254" s="24"/>
      <c r="QR254" s="24"/>
      <c r="QS254" s="24"/>
      <c r="QT254" s="24"/>
      <c r="QU254" s="24"/>
      <c r="QV254" s="24"/>
      <c r="QW254" s="24"/>
      <c r="QX254" s="24"/>
      <c r="QY254" s="24"/>
      <c r="QZ254" s="24"/>
      <c r="RA254" s="24"/>
      <c r="RB254" s="24"/>
      <c r="RC254" s="24"/>
      <c r="RD254" s="24"/>
      <c r="RE254" s="24"/>
      <c r="RF254" s="24"/>
      <c r="RG254" s="24"/>
      <c r="RH254" s="24"/>
      <c r="RI254" s="24"/>
      <c r="RJ254" s="24"/>
      <c r="RK254" s="24"/>
      <c r="RL254" s="24"/>
      <c r="RM254" s="24"/>
      <c r="RN254" s="24"/>
      <c r="RO254" s="24"/>
      <c r="RP254" s="24"/>
      <c r="RQ254" s="24"/>
      <c r="RR254" s="24"/>
      <c r="RS254" s="24"/>
      <c r="RT254" s="24"/>
      <c r="RU254" s="24"/>
      <c r="RV254" s="24"/>
      <c r="RW254" s="24"/>
      <c r="RX254" s="24"/>
      <c r="RY254" s="24"/>
      <c r="RZ254" s="24"/>
      <c r="SA254" s="24"/>
      <c r="SB254" s="24"/>
      <c r="SC254" s="24"/>
      <c r="SD254" s="24"/>
      <c r="SE254" s="24"/>
      <c r="SF254" s="24"/>
      <c r="SG254" s="24"/>
      <c r="SH254" s="24"/>
      <c r="SI254" s="24"/>
      <c r="SJ254" s="24"/>
      <c r="SK254" s="24"/>
      <c r="SL254" s="24"/>
      <c r="SM254" s="24"/>
      <c r="SN254" s="24"/>
      <c r="SO254" s="24"/>
      <c r="SP254" s="24"/>
      <c r="SQ254" s="24"/>
      <c r="SR254" s="24"/>
      <c r="SS254" s="24"/>
      <c r="ST254" s="24"/>
      <c r="SU254" s="24"/>
      <c r="SV254" s="24"/>
      <c r="SW254" s="24"/>
      <c r="SX254" s="24"/>
      <c r="SY254" s="24"/>
      <c r="SZ254" s="24"/>
      <c r="TA254" s="24"/>
      <c r="TB254" s="24"/>
      <c r="TC254" s="24"/>
      <c r="TD254" s="24"/>
      <c r="TE254" s="24"/>
      <c r="TF254" s="24"/>
      <c r="TG254" s="24"/>
      <c r="TH254" s="24"/>
      <c r="TI254" s="24"/>
      <c r="TJ254" s="24"/>
      <c r="TK254" s="24"/>
      <c r="TL254" s="24"/>
      <c r="TM254" s="24"/>
      <c r="TN254" s="24"/>
      <c r="TO254" s="24"/>
      <c r="TP254" s="24"/>
      <c r="TQ254" s="24"/>
      <c r="TR254" s="24"/>
      <c r="TS254" s="24"/>
      <c r="TT254" s="24"/>
      <c r="TU254" s="24"/>
      <c r="TV254" s="24"/>
      <c r="TW254" s="24"/>
      <c r="TX254" s="24"/>
      <c r="TY254" s="24"/>
      <c r="TZ254" s="24"/>
      <c r="UA254" s="24"/>
      <c r="UB254" s="24"/>
      <c r="UC254" s="24"/>
      <c r="UD254" s="24"/>
      <c r="UE254" s="24"/>
      <c r="UF254" s="24"/>
      <c r="UG254" s="24"/>
      <c r="UH254" s="24"/>
      <c r="UI254" s="24"/>
      <c r="UJ254" s="24"/>
      <c r="UK254" s="24"/>
      <c r="UL254" s="24"/>
      <c r="UM254" s="24"/>
      <c r="UN254" s="24"/>
      <c r="UO254" s="24"/>
      <c r="UP254" s="24"/>
      <c r="UQ254" s="24"/>
      <c r="UR254" s="24"/>
      <c r="US254" s="24"/>
      <c r="UT254" s="24"/>
      <c r="UU254" s="24"/>
      <c r="UV254" s="24"/>
      <c r="UW254" s="24"/>
      <c r="UX254" s="24"/>
      <c r="UY254" s="24"/>
      <c r="UZ254" s="24"/>
      <c r="VA254" s="24"/>
      <c r="VB254" s="24"/>
      <c r="VC254" s="24"/>
      <c r="VD254" s="24"/>
      <c r="VE254" s="24"/>
      <c r="VF254" s="24"/>
      <c r="VG254" s="24"/>
      <c r="VH254" s="24"/>
      <c r="VI254" s="24"/>
      <c r="VJ254" s="24"/>
      <c r="VK254" s="24"/>
      <c r="VL254" s="24"/>
      <c r="VM254" s="24"/>
      <c r="VN254" s="24"/>
      <c r="VO254" s="24"/>
      <c r="VP254" s="24"/>
      <c r="VQ254" s="24"/>
      <c r="VR254" s="24"/>
      <c r="VS254" s="24"/>
      <c r="VT254" s="24"/>
      <c r="VU254" s="24"/>
      <c r="VV254" s="24"/>
      <c r="VW254" s="24"/>
      <c r="VX254" s="24"/>
      <c r="VY254" s="24"/>
      <c r="VZ254" s="24"/>
      <c r="WA254" s="24"/>
      <c r="WB254" s="24"/>
      <c r="WC254" s="24"/>
      <c r="WD254" s="24"/>
      <c r="WE254" s="24"/>
      <c r="WF254" s="24"/>
      <c r="WG254" s="24"/>
      <c r="WH254" s="24"/>
      <c r="WI254" s="24"/>
      <c r="WJ254" s="24"/>
      <c r="WK254" s="24"/>
      <c r="WL254" s="24"/>
      <c r="WM254" s="24"/>
      <c r="WN254" s="24"/>
      <c r="WO254" s="24"/>
      <c r="WP254" s="24"/>
      <c r="WQ254" s="24"/>
      <c r="WR254" s="24"/>
      <c r="WS254" s="24"/>
      <c r="WT254" s="24"/>
      <c r="WU254" s="24"/>
      <c r="WV254" s="24"/>
      <c r="WW254" s="24"/>
      <c r="WX254" s="24"/>
      <c r="WY254" s="24"/>
      <c r="WZ254" s="24"/>
      <c r="XA254" s="24"/>
      <c r="XB254" s="24"/>
      <c r="XC254" s="24"/>
      <c r="XD254" s="24"/>
      <c r="XE254" s="24"/>
      <c r="XF254" s="24"/>
      <c r="XG254" s="24"/>
      <c r="XH254" s="24"/>
      <c r="XI254" s="24"/>
      <c r="XJ254" s="24"/>
      <c r="XK254" s="24"/>
      <c r="XL254" s="24"/>
      <c r="XM254" s="24"/>
      <c r="XN254" s="24"/>
      <c r="XO254" s="24"/>
      <c r="XP254" s="24"/>
      <c r="XQ254" s="24"/>
      <c r="XR254" s="24"/>
      <c r="XS254" s="24"/>
      <c r="XT254" s="24"/>
      <c r="XU254" s="24"/>
      <c r="XV254" s="24"/>
      <c r="XW254" s="24"/>
      <c r="XX254" s="24"/>
      <c r="XY254" s="24"/>
      <c r="XZ254" s="24"/>
      <c r="YA254" s="24"/>
      <c r="YB254" s="24"/>
      <c r="YC254" s="24"/>
      <c r="YD254" s="24"/>
      <c r="YE254" s="24"/>
      <c r="YF254" s="24"/>
      <c r="YG254" s="24"/>
      <c r="YH254" s="24"/>
      <c r="YI254" s="24"/>
      <c r="YJ254" s="24"/>
      <c r="YK254" s="24"/>
      <c r="YL254" s="24"/>
      <c r="YM254" s="24"/>
      <c r="YN254" s="24"/>
      <c r="YO254" s="24"/>
      <c r="YP254" s="24"/>
      <c r="YQ254" s="24"/>
      <c r="YR254" s="24"/>
      <c r="YS254" s="24"/>
      <c r="YT254" s="24"/>
      <c r="YU254" s="24"/>
      <c r="YV254" s="24"/>
      <c r="YW254" s="24"/>
      <c r="YX254" s="24"/>
      <c r="YY254" s="24"/>
      <c r="YZ254" s="24"/>
      <c r="ZA254" s="24"/>
      <c r="ZB254" s="24"/>
      <c r="ZC254" s="24"/>
      <c r="ZD254" s="24"/>
      <c r="ZE254" s="24"/>
      <c r="ZF254" s="24"/>
      <c r="ZG254" s="24"/>
      <c r="ZH254" s="24"/>
      <c r="ZI254" s="24"/>
      <c r="ZJ254" s="24"/>
      <c r="ZK254" s="24"/>
      <c r="ZL254" s="24"/>
      <c r="ZM254" s="24"/>
      <c r="ZN254" s="24"/>
      <c r="ZO254" s="24"/>
      <c r="ZP254" s="24"/>
      <c r="ZQ254" s="24"/>
      <c r="ZR254" s="24"/>
      <c r="ZS254" s="24"/>
      <c r="ZT254" s="24"/>
      <c r="ZU254" s="24"/>
      <c r="ZV254" s="24"/>
      <c r="ZW254" s="24"/>
      <c r="ZX254" s="24"/>
      <c r="ZY254" s="24"/>
      <c r="ZZ254" s="24"/>
      <c r="AAA254" s="24"/>
      <c r="AAB254" s="24"/>
      <c r="AAC254" s="24"/>
      <c r="AAD254" s="24"/>
      <c r="AAE254" s="24"/>
      <c r="AAF254" s="24"/>
      <c r="AAG254" s="24"/>
      <c r="AAH254" s="24"/>
      <c r="AAI254" s="24"/>
      <c r="AAJ254" s="24"/>
      <c r="AAK254" s="24"/>
      <c r="AAL254" s="24"/>
      <c r="AAM254" s="24"/>
      <c r="AAN254" s="24"/>
      <c r="AAO254" s="24"/>
      <c r="AAP254" s="24"/>
      <c r="AAQ254" s="24"/>
      <c r="AAR254" s="24"/>
      <c r="AAS254" s="24"/>
      <c r="AAT254" s="24"/>
      <c r="AAU254" s="24"/>
      <c r="AAV254" s="24"/>
      <c r="AAW254" s="24"/>
      <c r="AAX254" s="24"/>
      <c r="AAY254" s="24"/>
      <c r="AAZ254" s="24"/>
      <c r="ABA254" s="24"/>
      <c r="ABB254" s="24"/>
      <c r="ABC254" s="24"/>
      <c r="ABD254" s="24"/>
      <c r="ABE254" s="24"/>
      <c r="ABF254" s="24"/>
      <c r="ABG254" s="24"/>
      <c r="ABH254" s="24"/>
      <c r="ABI254" s="24"/>
      <c r="ABJ254" s="24"/>
      <c r="ABK254" s="24"/>
      <c r="ABL254" s="24"/>
      <c r="ABM254" s="24"/>
      <c r="ABN254" s="24"/>
      <c r="ABO254" s="24"/>
      <c r="ABP254" s="24"/>
      <c r="ABQ254" s="24"/>
      <c r="ABR254" s="24"/>
      <c r="ABS254" s="24"/>
      <c r="ABT254" s="24"/>
      <c r="ABU254" s="24"/>
      <c r="ABV254" s="24"/>
      <c r="ABW254" s="24"/>
      <c r="ABX254" s="24"/>
      <c r="ABY254" s="24"/>
      <c r="ABZ254" s="24"/>
      <c r="ACA254" s="24"/>
      <c r="ACB254" s="24"/>
      <c r="ACC254" s="24"/>
      <c r="ACD254" s="24"/>
      <c r="ACE254" s="24"/>
      <c r="ACF254" s="24"/>
      <c r="ACG254" s="24"/>
      <c r="ACH254" s="24"/>
      <c r="ACI254" s="24"/>
      <c r="ACJ254" s="24"/>
      <c r="ACK254" s="24"/>
      <c r="ACL254" s="24"/>
      <c r="ACM254" s="24"/>
      <c r="ACN254" s="24"/>
      <c r="ACO254" s="24"/>
      <c r="ACP254" s="24"/>
      <c r="ACQ254" s="24"/>
      <c r="ACR254" s="24"/>
      <c r="ACS254" s="24"/>
      <c r="ACT254" s="24"/>
      <c r="ACU254" s="24"/>
      <c r="ACV254" s="24"/>
      <c r="ACW254" s="24"/>
      <c r="ACX254" s="24"/>
      <c r="ACY254" s="24"/>
      <c r="ACZ254" s="24"/>
      <c r="ADA254" s="24"/>
      <c r="ADB254" s="24"/>
      <c r="ADC254" s="24"/>
      <c r="ADD254" s="24"/>
      <c r="ADE254" s="24"/>
      <c r="ADF254" s="24"/>
      <c r="ADG254" s="24"/>
      <c r="ADH254" s="24"/>
      <c r="ADI254" s="24"/>
      <c r="ADJ254" s="24"/>
      <c r="ADK254" s="24"/>
      <c r="ADL254" s="24"/>
      <c r="ADM254" s="24"/>
      <c r="ADN254" s="24"/>
      <c r="ADO254" s="24"/>
      <c r="ADP254" s="24"/>
      <c r="ADQ254" s="24"/>
      <c r="ADR254" s="24"/>
      <c r="ADS254" s="24"/>
      <c r="ADT254" s="24"/>
      <c r="ADU254" s="24"/>
      <c r="ADV254" s="24"/>
      <c r="ADW254" s="24"/>
      <c r="ADX254" s="24"/>
      <c r="ADY254" s="24"/>
      <c r="ADZ254" s="24"/>
      <c r="AEA254" s="24"/>
      <c r="AEB254" s="24"/>
      <c r="AEC254" s="24"/>
      <c r="AED254" s="24"/>
      <c r="AEE254" s="24"/>
      <c r="AEF254" s="24"/>
      <c r="AEG254" s="24"/>
      <c r="AEH254" s="24"/>
      <c r="AEI254" s="24"/>
      <c r="AEJ254" s="24"/>
      <c r="AEK254" s="24"/>
      <c r="AEL254" s="24"/>
      <c r="AEM254" s="24"/>
      <c r="AEN254" s="24"/>
      <c r="AEO254" s="24"/>
      <c r="AEP254" s="24"/>
      <c r="AEQ254" s="24"/>
      <c r="AER254" s="24"/>
      <c r="AES254" s="24"/>
      <c r="AET254" s="24"/>
      <c r="AEU254" s="24"/>
      <c r="AEV254" s="24"/>
      <c r="AEW254" s="24"/>
      <c r="AEX254" s="24"/>
      <c r="AEY254" s="24"/>
      <c r="AEZ254" s="24"/>
      <c r="AFA254" s="24"/>
      <c r="AFB254" s="24"/>
      <c r="AFC254" s="24"/>
      <c r="AFD254" s="24"/>
      <c r="AFE254" s="24"/>
      <c r="AFF254" s="24"/>
      <c r="AFG254" s="24"/>
      <c r="AFH254" s="24"/>
      <c r="AFI254" s="24"/>
      <c r="AFJ254" s="24"/>
      <c r="AFK254" s="24"/>
      <c r="AFL254" s="24"/>
      <c r="AFM254" s="24"/>
      <c r="AFN254" s="24"/>
      <c r="AFO254" s="24"/>
      <c r="AFP254" s="24"/>
      <c r="AFQ254" s="24"/>
      <c r="AFR254" s="24"/>
      <c r="AFS254" s="24"/>
      <c r="AFT254" s="24"/>
      <c r="AFU254" s="24"/>
      <c r="AFV254" s="24"/>
      <c r="AFW254" s="24"/>
      <c r="AFX254" s="24"/>
      <c r="AFY254" s="24"/>
      <c r="AFZ254" s="24"/>
      <c r="AGA254" s="24"/>
      <c r="AGB254" s="24"/>
      <c r="AGC254" s="24"/>
      <c r="AGD254" s="24"/>
      <c r="AGE254" s="24"/>
      <c r="AGF254" s="24"/>
      <c r="AGG254" s="24"/>
      <c r="AGH254" s="24"/>
      <c r="AGI254" s="24"/>
      <c r="AGJ254" s="24"/>
      <c r="AGK254" s="24"/>
      <c r="AGL254" s="24"/>
      <c r="AGM254" s="24"/>
      <c r="AGN254" s="24"/>
      <c r="AGO254" s="24"/>
      <c r="AGP254" s="24"/>
      <c r="AGQ254" s="24"/>
      <c r="AGR254" s="24"/>
      <c r="AGS254" s="24"/>
      <c r="AGT254" s="24"/>
      <c r="AGU254" s="24"/>
      <c r="AGV254" s="24"/>
      <c r="AGW254" s="24"/>
      <c r="AGX254" s="24"/>
      <c r="AGY254" s="24"/>
      <c r="AGZ254" s="24"/>
      <c r="AHA254" s="24"/>
      <c r="AHB254" s="24"/>
      <c r="AHC254" s="24"/>
      <c r="AHD254" s="24"/>
      <c r="AHE254" s="24"/>
      <c r="AHF254" s="24"/>
      <c r="AHG254" s="24"/>
      <c r="AHH254" s="24"/>
      <c r="AHI254" s="24"/>
      <c r="AHJ254" s="24"/>
      <c r="AHK254" s="24"/>
      <c r="AHL254" s="24"/>
      <c r="AHM254" s="24"/>
      <c r="AHN254" s="24"/>
      <c r="AHO254" s="24"/>
      <c r="AHP254" s="24"/>
      <c r="AHQ254" s="24"/>
      <c r="AHR254" s="24"/>
      <c r="AHS254" s="24"/>
      <c r="AHT254" s="24"/>
      <c r="AHU254" s="24"/>
      <c r="AHV254" s="24"/>
      <c r="AHW254" s="24"/>
      <c r="AHX254" s="24"/>
      <c r="AHY254" s="24"/>
      <c r="AHZ254" s="24"/>
      <c r="AIA254" s="24"/>
      <c r="AIB254" s="24"/>
      <c r="AIC254" s="24"/>
      <c r="AID254" s="24"/>
      <c r="AIE254" s="24"/>
      <c r="AIF254" s="24"/>
      <c r="AIG254" s="24"/>
      <c r="AIH254" s="24"/>
      <c r="AII254" s="24"/>
      <c r="AIJ254" s="24"/>
      <c r="AIK254" s="24"/>
      <c r="AIL254" s="24"/>
      <c r="AIM254" s="24"/>
      <c r="AIN254" s="24"/>
      <c r="AIO254" s="24"/>
      <c r="AIP254" s="24"/>
      <c r="AIQ254" s="24"/>
      <c r="AIR254" s="24"/>
      <c r="AIS254" s="24"/>
      <c r="AIT254" s="24"/>
      <c r="AIU254" s="24"/>
      <c r="AIV254" s="24"/>
      <c r="AIW254" s="24"/>
      <c r="AIX254" s="24"/>
      <c r="AIY254" s="24"/>
      <c r="AIZ254" s="24"/>
      <c r="AJA254" s="24"/>
      <c r="AJB254" s="24"/>
      <c r="AJC254" s="24"/>
      <c r="AJD254" s="24"/>
      <c r="AJE254" s="24"/>
      <c r="AJF254" s="24"/>
      <c r="AJG254" s="24"/>
      <c r="AJH254" s="24"/>
      <c r="AJI254" s="24"/>
      <c r="AJJ254" s="24"/>
      <c r="AJK254" s="24"/>
      <c r="AJL254" s="24"/>
      <c r="AJM254" s="24"/>
      <c r="AJN254" s="24"/>
      <c r="AJO254" s="24"/>
      <c r="AJP254" s="24"/>
      <c r="AJQ254" s="24"/>
      <c r="AJR254" s="24"/>
      <c r="AJS254" s="24"/>
      <c r="AJT254" s="24"/>
      <c r="AJU254" s="24"/>
      <c r="AJV254" s="24"/>
      <c r="AJW254" s="24"/>
      <c r="AJX254" s="24"/>
      <c r="AJY254" s="24"/>
      <c r="AJZ254" s="24"/>
      <c r="AKA254" s="24"/>
      <c r="AKB254" s="24"/>
      <c r="AKC254" s="24"/>
      <c r="AKD254" s="24"/>
      <c r="AKE254" s="24"/>
      <c r="AKF254" s="24"/>
      <c r="AKG254" s="24"/>
      <c r="AKH254" s="24"/>
      <c r="AKI254" s="24"/>
      <c r="AKJ254" s="24"/>
      <c r="AKK254" s="24"/>
      <c r="AKL254" s="24"/>
      <c r="AKM254" s="24"/>
      <c r="AKN254" s="24"/>
      <c r="AKO254" s="24"/>
      <c r="AKP254" s="24"/>
      <c r="AKQ254" s="24"/>
      <c r="AKR254" s="24"/>
      <c r="AKS254" s="24"/>
      <c r="AKT254" s="24"/>
      <c r="AKU254" s="24"/>
      <c r="AKV254" s="24"/>
      <c r="AKW254" s="24"/>
      <c r="AKX254" s="24"/>
      <c r="AKY254" s="24"/>
      <c r="AKZ254" s="24"/>
      <c r="ALA254" s="24"/>
      <c r="ALB254" s="24"/>
      <c r="ALC254" s="24"/>
      <c r="ALD254" s="24"/>
      <c r="ALE254" s="24"/>
      <c r="ALF254" s="24"/>
      <c r="ALG254" s="24"/>
      <c r="ALH254" s="24"/>
      <c r="ALI254" s="24"/>
      <c r="ALJ254" s="24"/>
      <c r="ALK254" s="24"/>
      <c r="ALL254" s="24"/>
      <c r="ALM254" s="24"/>
      <c r="ALN254" s="24"/>
      <c r="ALO254" s="24"/>
      <c r="ALP254" s="24"/>
      <c r="ALQ254" s="24"/>
      <c r="ALR254" s="24"/>
      <c r="ALS254" s="24"/>
      <c r="ALT254" s="24"/>
      <c r="ALU254" s="24"/>
      <c r="ALV254" s="24"/>
      <c r="ALW254" s="24"/>
      <c r="ALX254" s="24"/>
      <c r="ALY254" s="24"/>
      <c r="ALZ254" s="24"/>
      <c r="AMA254" s="24"/>
      <c r="AMB254" s="24"/>
      <c r="AMC254" s="24"/>
      <c r="AMD254" s="24"/>
      <c r="AME254" s="24"/>
      <c r="AMF254" s="24"/>
      <c r="AMG254" s="24"/>
      <c r="AMH254" s="24"/>
      <c r="AMI254" s="24"/>
      <c r="AMJ254" s="24"/>
      <c r="AMK254" s="24"/>
      <c r="AML254" s="24"/>
      <c r="AMM254" s="24"/>
      <c r="AMN254" s="24"/>
      <c r="AMO254" s="24"/>
      <c r="AMP254" s="24"/>
      <c r="AMQ254" s="24"/>
      <c r="AMR254" s="24"/>
      <c r="AMS254" s="24"/>
      <c r="AMT254" s="24"/>
      <c r="AMU254" s="24"/>
      <c r="AMV254" s="24"/>
      <c r="AMW254" s="24"/>
      <c r="AMX254" s="24"/>
      <c r="AMY254" s="24"/>
      <c r="AMZ254" s="24"/>
      <c r="ANA254" s="24"/>
      <c r="ANB254" s="24"/>
      <c r="ANC254" s="24"/>
      <c r="AND254" s="24"/>
      <c r="ANE254" s="24"/>
      <c r="ANF254" s="24"/>
      <c r="ANG254" s="24"/>
      <c r="ANH254" s="24"/>
      <c r="ANI254" s="24"/>
      <c r="ANJ254" s="24"/>
      <c r="ANK254" s="24"/>
      <c r="ANL254" s="24"/>
      <c r="ANM254" s="24"/>
      <c r="ANN254" s="24"/>
      <c r="ANO254" s="24"/>
      <c r="ANP254" s="24"/>
      <c r="ANQ254" s="24"/>
      <c r="ANR254" s="24"/>
      <c r="ANS254" s="24"/>
      <c r="ANT254" s="24"/>
      <c r="ANU254" s="24"/>
      <c r="ANV254" s="24"/>
      <c r="ANW254" s="24"/>
      <c r="ANX254" s="24"/>
      <c r="ANY254" s="24"/>
      <c r="ANZ254" s="24"/>
      <c r="AOA254" s="24"/>
      <c r="AOB254" s="24"/>
      <c r="AOC254" s="24"/>
      <c r="AOD254" s="24"/>
      <c r="AOE254" s="24"/>
      <c r="AOF254" s="24"/>
      <c r="AOG254" s="24"/>
      <c r="AOH254" s="24"/>
      <c r="AOI254" s="24"/>
      <c r="AOJ254" s="24"/>
      <c r="AOK254" s="24"/>
      <c r="AOL254" s="24"/>
      <c r="AOM254" s="24"/>
      <c r="AON254" s="24"/>
      <c r="AOO254" s="24"/>
      <c r="AOP254" s="24"/>
      <c r="AOQ254" s="24"/>
      <c r="AOR254" s="24"/>
      <c r="AOS254" s="24"/>
      <c r="AOT254" s="24"/>
      <c r="AOU254" s="24"/>
      <c r="AOV254" s="24"/>
      <c r="AOW254" s="24"/>
      <c r="AOX254" s="24"/>
      <c r="AOY254" s="24"/>
      <c r="AOZ254" s="24"/>
      <c r="APA254" s="24"/>
      <c r="APB254" s="24"/>
      <c r="APC254" s="24"/>
      <c r="APD254" s="24"/>
      <c r="APE254" s="24"/>
      <c r="APF254" s="24"/>
      <c r="APG254" s="24"/>
      <c r="APH254" s="24"/>
      <c r="API254" s="24"/>
      <c r="APJ254" s="24"/>
      <c r="APK254" s="24"/>
      <c r="APL254" s="24"/>
      <c r="APM254" s="24"/>
      <c r="APN254" s="24"/>
      <c r="APO254" s="24"/>
      <c r="APP254" s="24"/>
      <c r="APQ254" s="24"/>
      <c r="APR254" s="24"/>
      <c r="APS254" s="24"/>
      <c r="APT254" s="24"/>
      <c r="APU254" s="24"/>
      <c r="APV254" s="24"/>
      <c r="APW254" s="24"/>
      <c r="APX254" s="24"/>
      <c r="APY254" s="24"/>
      <c r="APZ254" s="24"/>
      <c r="AQA254" s="24"/>
      <c r="AQB254" s="24"/>
      <c r="AQC254" s="24"/>
      <c r="AQD254" s="24"/>
      <c r="AQE254" s="24"/>
      <c r="AQF254" s="24"/>
      <c r="AQG254" s="24"/>
      <c r="AQH254" s="24"/>
      <c r="AQI254" s="24"/>
      <c r="AQJ254" s="24"/>
      <c r="AQK254" s="24"/>
      <c r="AQL254" s="24"/>
      <c r="AQM254" s="24"/>
      <c r="AQN254" s="24"/>
      <c r="AQO254" s="24"/>
      <c r="AQP254" s="24"/>
      <c r="AQQ254" s="24"/>
      <c r="AQR254" s="24"/>
      <c r="AQS254" s="24"/>
      <c r="AQT254" s="24"/>
      <c r="AQU254" s="24"/>
      <c r="AQV254" s="24"/>
      <c r="AQW254" s="24"/>
      <c r="AQX254" s="24"/>
      <c r="AQY254" s="24"/>
      <c r="AQZ254" s="24"/>
      <c r="ARA254" s="24"/>
      <c r="ARB254" s="24"/>
      <c r="ARC254" s="24"/>
      <c r="ARD254" s="24"/>
      <c r="ARE254" s="24"/>
      <c r="ARF254" s="24"/>
      <c r="ARG254" s="24"/>
      <c r="ARH254" s="24"/>
      <c r="ARI254" s="24"/>
      <c r="ARJ254" s="24"/>
      <c r="ARK254" s="24"/>
      <c r="ARL254" s="24"/>
      <c r="ARM254" s="24"/>
      <c r="ARN254" s="24"/>
      <c r="ARO254" s="24"/>
      <c r="ARP254" s="24"/>
      <c r="ARQ254" s="24"/>
      <c r="ARR254" s="24"/>
      <c r="ARS254" s="24"/>
      <c r="ART254" s="24"/>
      <c r="ARU254" s="24"/>
      <c r="ARV254" s="24"/>
      <c r="ARW254" s="24"/>
      <c r="ARX254" s="24"/>
      <c r="ARY254" s="24"/>
      <c r="ARZ254" s="24"/>
      <c r="ASA254" s="24"/>
      <c r="ASB254" s="24"/>
      <c r="ASC254" s="24"/>
      <c r="ASD254" s="24"/>
      <c r="ASE254" s="24"/>
      <c r="ASF254" s="24"/>
      <c r="ASG254" s="24"/>
      <c r="ASH254" s="24"/>
      <c r="ASI254" s="24"/>
      <c r="ASJ254" s="24"/>
      <c r="ASK254" s="24"/>
      <c r="ASL254" s="24"/>
      <c r="ASM254" s="24"/>
      <c r="ASN254" s="24"/>
      <c r="ASO254" s="24"/>
      <c r="ASP254" s="24"/>
      <c r="ASQ254" s="24"/>
      <c r="ASR254" s="24"/>
      <c r="ASS254" s="24"/>
      <c r="AST254" s="24"/>
      <c r="ASU254" s="24"/>
      <c r="ASV254" s="24"/>
      <c r="ASW254" s="24"/>
      <c r="ASX254" s="24"/>
      <c r="ASY254" s="24"/>
      <c r="ASZ254" s="24"/>
      <c r="ATA254" s="24"/>
      <c r="ATB254" s="24"/>
      <c r="ATC254" s="24"/>
      <c r="ATD254" s="24"/>
      <c r="ATE254" s="24"/>
      <c r="ATF254" s="24"/>
      <c r="ATG254" s="24"/>
      <c r="ATH254" s="24"/>
      <c r="ATI254" s="24"/>
      <c r="ATJ254" s="24"/>
      <c r="ATK254" s="24"/>
      <c r="ATL254" s="24"/>
      <c r="ATM254" s="24"/>
      <c r="ATN254" s="24"/>
      <c r="ATO254" s="24"/>
      <c r="ATP254" s="24"/>
      <c r="ATQ254" s="24"/>
      <c r="ATR254" s="24"/>
      <c r="ATS254" s="24"/>
      <c r="ATT254" s="24"/>
      <c r="ATU254" s="24"/>
      <c r="ATV254" s="24"/>
      <c r="ATW254" s="24"/>
      <c r="ATX254" s="24"/>
      <c r="ATY254" s="24"/>
      <c r="ATZ254" s="24"/>
      <c r="AUA254" s="24"/>
      <c r="AUB254" s="24"/>
      <c r="AUC254" s="24"/>
      <c r="AUD254" s="24"/>
      <c r="AUE254" s="24"/>
      <c r="AUF254" s="24"/>
      <c r="AUG254" s="24"/>
      <c r="AUH254" s="24"/>
      <c r="AUI254" s="24"/>
      <c r="AUJ254" s="24"/>
      <c r="AUK254" s="24"/>
      <c r="AUL254" s="24"/>
      <c r="AUM254" s="24"/>
      <c r="AUN254" s="24"/>
      <c r="AUO254" s="24"/>
      <c r="AUP254" s="24"/>
      <c r="AUQ254" s="24"/>
      <c r="AUR254" s="24"/>
      <c r="AUS254" s="24"/>
      <c r="AUT254" s="24"/>
      <c r="AUU254" s="24"/>
      <c r="AUV254" s="24"/>
      <c r="AUW254" s="24"/>
      <c r="AUX254" s="24"/>
      <c r="AUY254" s="24"/>
      <c r="AUZ254" s="24"/>
      <c r="AVA254" s="24"/>
      <c r="AVB254" s="24"/>
      <c r="AVC254" s="24"/>
      <c r="AVD254" s="24"/>
      <c r="AVE254" s="24"/>
      <c r="AVF254" s="24"/>
      <c r="AVG254" s="24"/>
      <c r="AVH254" s="24"/>
      <c r="AVI254" s="24"/>
      <c r="AVJ254" s="24"/>
      <c r="AVK254" s="24"/>
      <c r="AVL254" s="24"/>
      <c r="AVM254" s="24"/>
      <c r="AVN254" s="24"/>
      <c r="AVO254" s="24"/>
      <c r="AVP254" s="24"/>
      <c r="AVQ254" s="24"/>
      <c r="AVR254" s="24"/>
      <c r="AVS254" s="24"/>
      <c r="AVT254" s="24"/>
      <c r="AVU254" s="24"/>
      <c r="AVV254" s="24"/>
      <c r="AVW254" s="24"/>
      <c r="AVX254" s="24"/>
      <c r="AVY254" s="24"/>
      <c r="AVZ254" s="24"/>
      <c r="AWA254" s="24"/>
      <c r="AWB254" s="24"/>
      <c r="AWC254" s="24"/>
      <c r="AWD254" s="24"/>
      <c r="AWE254" s="24"/>
      <c r="AWF254" s="24"/>
      <c r="AWG254" s="24"/>
      <c r="AWH254" s="24"/>
      <c r="AWI254" s="24"/>
      <c r="AWJ254" s="24"/>
      <c r="AWK254" s="24"/>
      <c r="AWL254" s="24"/>
      <c r="AWM254" s="24"/>
      <c r="AWN254" s="24"/>
      <c r="AWO254" s="24"/>
      <c r="AWP254" s="24"/>
      <c r="AWQ254" s="24"/>
      <c r="AWR254" s="24"/>
      <c r="AWS254" s="24"/>
      <c r="AWT254" s="24"/>
      <c r="AWU254" s="24"/>
      <c r="AWV254" s="24"/>
      <c r="AWW254" s="24"/>
      <c r="AWX254" s="24"/>
      <c r="AWY254" s="24"/>
      <c r="AWZ254" s="24"/>
      <c r="AXA254" s="24"/>
      <c r="AXB254" s="24"/>
      <c r="AXC254" s="24"/>
      <c r="AXD254" s="24"/>
      <c r="AXE254" s="24"/>
      <c r="AXF254" s="24"/>
      <c r="AXG254" s="24"/>
      <c r="AXH254" s="24"/>
      <c r="AXI254" s="24"/>
      <c r="AXJ254" s="24"/>
      <c r="AXK254" s="24"/>
      <c r="AXL254" s="24"/>
      <c r="AXM254" s="24"/>
      <c r="AXN254" s="24"/>
      <c r="AXO254" s="24"/>
      <c r="AXP254" s="24"/>
      <c r="AXQ254" s="24"/>
      <c r="AXR254" s="24"/>
      <c r="AXS254" s="24"/>
      <c r="AXT254" s="24"/>
      <c r="AXU254" s="24"/>
      <c r="AXV254" s="24"/>
      <c r="AXW254" s="24"/>
      <c r="AXX254" s="24"/>
      <c r="AXY254" s="24"/>
      <c r="AXZ254" s="24"/>
      <c r="AYA254" s="24"/>
      <c r="AYB254" s="24"/>
      <c r="AYC254" s="24"/>
      <c r="AYD254" s="24"/>
      <c r="AYE254" s="24"/>
      <c r="AYF254" s="24"/>
      <c r="AYG254" s="24"/>
      <c r="AYH254" s="24"/>
      <c r="AYI254" s="24"/>
      <c r="AYJ254" s="24"/>
      <c r="AYK254" s="24"/>
      <c r="AYL254" s="24"/>
      <c r="AYM254" s="24"/>
      <c r="AYN254" s="24"/>
      <c r="AYO254" s="24"/>
      <c r="AYP254" s="24"/>
      <c r="AYQ254" s="24"/>
      <c r="AYR254" s="24"/>
      <c r="AYS254" s="24"/>
      <c r="AYT254" s="24"/>
      <c r="AYU254" s="24"/>
      <c r="AYV254" s="24"/>
      <c r="AYW254" s="24"/>
      <c r="AYX254" s="24"/>
      <c r="AYY254" s="24"/>
      <c r="AYZ254" s="24"/>
      <c r="AZA254" s="24"/>
      <c r="AZB254" s="24"/>
      <c r="AZC254" s="24"/>
      <c r="AZD254" s="24"/>
      <c r="AZE254" s="24"/>
      <c r="AZF254" s="24"/>
      <c r="AZG254" s="24"/>
      <c r="AZH254" s="24"/>
      <c r="AZI254" s="24"/>
      <c r="AZJ254" s="24"/>
      <c r="AZK254" s="24"/>
      <c r="AZL254" s="24"/>
      <c r="AZM254" s="24"/>
      <c r="AZN254" s="24"/>
      <c r="AZO254" s="24"/>
      <c r="AZP254" s="24"/>
      <c r="AZQ254" s="24"/>
      <c r="AZR254" s="24"/>
      <c r="AZS254" s="24"/>
      <c r="AZT254" s="24"/>
      <c r="AZU254" s="24"/>
      <c r="AZV254" s="24"/>
      <c r="AZW254" s="24"/>
      <c r="AZX254" s="24"/>
      <c r="AZY254" s="24"/>
      <c r="AZZ254" s="24"/>
      <c r="BAA254" s="24"/>
      <c r="BAB254" s="24"/>
      <c r="BAC254" s="24"/>
      <c r="BAD254" s="24"/>
      <c r="BAE254" s="24"/>
      <c r="BAF254" s="24"/>
      <c r="BAG254" s="24"/>
      <c r="BAH254" s="24"/>
      <c r="BAI254" s="24"/>
      <c r="BAJ254" s="24"/>
      <c r="BAK254" s="24"/>
      <c r="BAL254" s="24"/>
      <c r="BAM254" s="24"/>
      <c r="BAN254" s="24"/>
      <c r="BAO254" s="24"/>
      <c r="BAP254" s="24"/>
      <c r="BAQ254" s="24"/>
      <c r="BAR254" s="24"/>
      <c r="BAS254" s="24"/>
      <c r="BAT254" s="24"/>
      <c r="BAU254" s="24"/>
      <c r="BAV254" s="24"/>
      <c r="BAW254" s="24"/>
      <c r="BAX254" s="24"/>
      <c r="BAY254" s="24"/>
      <c r="BAZ254" s="24"/>
      <c r="BBA254" s="24"/>
      <c r="BBB254" s="24"/>
      <c r="BBC254" s="24"/>
      <c r="BBD254" s="24"/>
      <c r="BBE254" s="24"/>
      <c r="BBF254" s="24"/>
      <c r="BBG254" s="24"/>
      <c r="BBH254" s="24"/>
      <c r="BBI254" s="24"/>
      <c r="BBJ254" s="24"/>
      <c r="BBK254" s="24"/>
      <c r="BBL254" s="24"/>
      <c r="BBM254" s="24"/>
      <c r="BBN254" s="24"/>
      <c r="BBO254" s="24"/>
      <c r="BBP254" s="24"/>
      <c r="BBQ254" s="24"/>
      <c r="BBR254" s="24"/>
      <c r="BBS254" s="24"/>
      <c r="BBT254" s="24"/>
      <c r="BBU254" s="24"/>
      <c r="BBV254" s="24"/>
      <c r="BBW254" s="24"/>
      <c r="BBX254" s="24"/>
      <c r="BBY254" s="24"/>
      <c r="BBZ254" s="24"/>
      <c r="BCA254" s="24"/>
      <c r="BCB254" s="24"/>
      <c r="BCC254" s="24"/>
      <c r="BCD254" s="24"/>
      <c r="BCE254" s="24"/>
      <c r="BCF254" s="24"/>
      <c r="BCG254" s="24"/>
      <c r="BCH254" s="24"/>
      <c r="BCI254" s="24"/>
      <c r="BCJ254" s="24"/>
      <c r="BCK254" s="24"/>
      <c r="BCL254" s="24"/>
      <c r="BCM254" s="24"/>
      <c r="BCN254" s="24"/>
      <c r="BCO254" s="24"/>
      <c r="BCP254" s="24"/>
      <c r="BCQ254" s="24"/>
      <c r="BCR254" s="24"/>
      <c r="BCS254" s="24"/>
      <c r="BCT254" s="24"/>
      <c r="BCU254" s="24"/>
      <c r="BCV254" s="24"/>
      <c r="BCW254" s="24"/>
      <c r="BCX254" s="24"/>
      <c r="BCY254" s="24"/>
      <c r="BCZ254" s="24"/>
      <c r="BDA254" s="24"/>
      <c r="BDB254" s="24"/>
      <c r="BDC254" s="24"/>
      <c r="BDD254" s="24"/>
      <c r="BDE254" s="24"/>
      <c r="BDF254" s="24"/>
      <c r="BDG254" s="24"/>
      <c r="BDH254" s="24"/>
      <c r="BDI254" s="24"/>
      <c r="BDJ254" s="24"/>
      <c r="BDK254" s="24"/>
      <c r="BDL254" s="24"/>
      <c r="BDM254" s="24"/>
      <c r="BDN254" s="24"/>
      <c r="BDO254" s="24"/>
      <c r="BDP254" s="24"/>
      <c r="BDQ254" s="24"/>
      <c r="BDR254" s="24"/>
      <c r="BDS254" s="24"/>
      <c r="BDT254" s="24"/>
      <c r="BDU254" s="24"/>
      <c r="BDV254" s="24"/>
      <c r="BDW254" s="24"/>
      <c r="BDX254" s="24"/>
      <c r="BDY254" s="24"/>
      <c r="BDZ254" s="24"/>
      <c r="BEA254" s="24"/>
      <c r="BEB254" s="24"/>
      <c r="BEC254" s="24"/>
      <c r="BED254" s="24"/>
      <c r="BEE254" s="24"/>
      <c r="BEF254" s="24"/>
      <c r="BEG254" s="24"/>
      <c r="BEH254" s="24"/>
      <c r="BEI254" s="24"/>
      <c r="BEJ254" s="24"/>
      <c r="BEK254" s="24"/>
      <c r="BEL254" s="24"/>
      <c r="BEM254" s="24"/>
      <c r="BEN254" s="24"/>
      <c r="BEO254" s="24"/>
      <c r="BEP254" s="24"/>
      <c r="BEQ254" s="24"/>
      <c r="BER254" s="24"/>
      <c r="BES254" s="24"/>
      <c r="BET254" s="24"/>
      <c r="BEU254" s="24"/>
      <c r="BEV254" s="24"/>
      <c r="BEW254" s="24"/>
      <c r="BEX254" s="24"/>
      <c r="BEY254" s="24"/>
      <c r="BEZ254" s="24"/>
      <c r="BFA254" s="24"/>
      <c r="BFB254" s="24"/>
      <c r="BFC254" s="24"/>
      <c r="BFD254" s="24"/>
      <c r="BFE254" s="24"/>
      <c r="BFF254" s="24"/>
      <c r="BFG254" s="24"/>
      <c r="BFH254" s="24"/>
      <c r="BFI254" s="24"/>
      <c r="BFJ254" s="24"/>
      <c r="BFK254" s="24"/>
      <c r="BFL254" s="24"/>
      <c r="BFM254" s="24"/>
      <c r="BFN254" s="24"/>
      <c r="BFO254" s="24"/>
      <c r="BFP254" s="24"/>
      <c r="BFQ254" s="24"/>
      <c r="BFR254" s="24"/>
      <c r="BFS254" s="24"/>
      <c r="BFT254" s="24"/>
      <c r="BFU254" s="24"/>
      <c r="BFV254" s="24"/>
      <c r="BFW254" s="24"/>
      <c r="BFX254" s="24"/>
      <c r="BFY254" s="24"/>
      <c r="BFZ254" s="24"/>
      <c r="BGA254" s="24"/>
      <c r="BGB254" s="24"/>
      <c r="BGC254" s="24"/>
      <c r="BGD254" s="24"/>
      <c r="BGE254" s="24"/>
      <c r="BGF254" s="24"/>
      <c r="BGG254" s="24"/>
      <c r="BGH254" s="24"/>
      <c r="BGI254" s="24"/>
      <c r="BGJ254" s="24"/>
      <c r="BGK254" s="24"/>
      <c r="BGL254" s="24"/>
      <c r="BGM254" s="24"/>
      <c r="BGN254" s="24"/>
      <c r="BGO254" s="24"/>
      <c r="BGP254" s="24"/>
      <c r="BGQ254" s="24"/>
      <c r="BGR254" s="24"/>
      <c r="BGS254" s="24"/>
      <c r="BGT254" s="24"/>
      <c r="BGU254" s="24"/>
      <c r="BGV254" s="24"/>
      <c r="BGW254" s="24"/>
      <c r="BGX254" s="24"/>
      <c r="BGY254" s="24"/>
      <c r="BGZ254" s="24"/>
      <c r="BHA254" s="24"/>
      <c r="BHB254" s="24"/>
      <c r="BHC254" s="24"/>
      <c r="BHD254" s="24"/>
      <c r="BHE254" s="24"/>
      <c r="BHF254" s="24"/>
      <c r="BHG254" s="24"/>
      <c r="BHH254" s="24"/>
      <c r="BHI254" s="24"/>
      <c r="BHJ254" s="24"/>
      <c r="BHK254" s="24"/>
      <c r="BHL254" s="24"/>
      <c r="BHM254" s="24"/>
      <c r="BHN254" s="24"/>
      <c r="BHO254" s="24"/>
      <c r="BHP254" s="24"/>
      <c r="BHQ254" s="24"/>
      <c r="BHR254" s="24"/>
      <c r="BHS254" s="24"/>
      <c r="BHT254" s="24"/>
      <c r="BHU254" s="24"/>
      <c r="BHV254" s="24"/>
      <c r="BHW254" s="24"/>
      <c r="BHX254" s="24"/>
      <c r="BHY254" s="24"/>
      <c r="BHZ254" s="24"/>
      <c r="BIA254" s="24"/>
      <c r="BIB254" s="24"/>
      <c r="BIC254" s="24"/>
    </row>
    <row r="255" spans="1:1589" s="7" customFormat="1" ht="30" customHeight="1">
      <c r="A255" s="72"/>
      <c r="B255" s="55">
        <v>5221500</v>
      </c>
      <c r="C255" s="319"/>
      <c r="D255" s="320"/>
      <c r="E255" s="96" t="s">
        <v>9</v>
      </c>
      <c r="F255" s="96">
        <v>42369</v>
      </c>
      <c r="G255" s="97" t="s">
        <v>7</v>
      </c>
      <c r="H255" s="121"/>
      <c r="I255" s="121"/>
      <c r="J255" s="121">
        <v>5363056.45</v>
      </c>
      <c r="K255" s="113"/>
      <c r="L255" s="115">
        <v>5700000</v>
      </c>
      <c r="M255" s="104"/>
      <c r="N255" s="121">
        <v>4750342.49</v>
      </c>
      <c r="O255" s="115"/>
      <c r="P255" s="115"/>
      <c r="Q255" s="115"/>
      <c r="R255" s="121">
        <v>4750342.49</v>
      </c>
      <c r="S255" s="115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4"/>
      <c r="HA255" s="24"/>
      <c r="HB255" s="24"/>
      <c r="HC255" s="24"/>
      <c r="HD255" s="24"/>
      <c r="HE255" s="24"/>
      <c r="HF255" s="24"/>
      <c r="HG255" s="24"/>
      <c r="HH255" s="24"/>
      <c r="HI255" s="24"/>
      <c r="HJ255" s="24"/>
      <c r="HK255" s="24"/>
      <c r="HL255" s="24"/>
      <c r="HM255" s="24"/>
      <c r="HN255" s="24"/>
      <c r="HO255" s="24"/>
      <c r="HP255" s="24"/>
      <c r="HQ255" s="24"/>
      <c r="HR255" s="24"/>
      <c r="HS255" s="24"/>
      <c r="HT255" s="24"/>
      <c r="HU255" s="24"/>
      <c r="HV255" s="24"/>
      <c r="HW255" s="24"/>
      <c r="HX255" s="24"/>
      <c r="HY255" s="24"/>
      <c r="HZ255" s="24"/>
      <c r="IA255" s="24"/>
      <c r="IB255" s="24"/>
      <c r="IC255" s="24"/>
      <c r="ID255" s="24"/>
      <c r="IE255" s="24"/>
      <c r="IF255" s="24"/>
      <c r="IG255" s="24"/>
      <c r="IH255" s="24"/>
      <c r="II255" s="24"/>
      <c r="IJ255" s="24"/>
      <c r="IK255" s="24"/>
      <c r="IL255" s="24"/>
      <c r="IM255" s="24"/>
      <c r="IN255" s="24"/>
      <c r="IO255" s="24"/>
      <c r="IP255" s="24"/>
      <c r="IQ255" s="24"/>
      <c r="IR255" s="24"/>
      <c r="IS255" s="24"/>
      <c r="IT255" s="24"/>
      <c r="IU255" s="24"/>
      <c r="IV255" s="24"/>
      <c r="IW255" s="24"/>
      <c r="IX255" s="24"/>
      <c r="IY255" s="24"/>
      <c r="IZ255" s="24"/>
      <c r="JA255" s="24"/>
      <c r="JB255" s="24"/>
      <c r="JC255" s="24"/>
      <c r="JD255" s="24"/>
      <c r="JE255" s="24"/>
      <c r="JF255" s="24"/>
      <c r="JG255" s="24"/>
      <c r="JH255" s="24"/>
      <c r="JI255" s="24"/>
      <c r="JJ255" s="24"/>
      <c r="JK255" s="24"/>
      <c r="JL255" s="24"/>
      <c r="JM255" s="24"/>
      <c r="JN255" s="24"/>
      <c r="JO255" s="24"/>
      <c r="JP255" s="24"/>
      <c r="JQ255" s="24"/>
      <c r="JR255" s="24"/>
      <c r="JS255" s="24"/>
      <c r="JT255" s="24"/>
      <c r="JU255" s="24"/>
      <c r="JV255" s="24"/>
      <c r="JW255" s="24"/>
      <c r="JX255" s="24"/>
      <c r="JY255" s="24"/>
      <c r="JZ255" s="24"/>
      <c r="KA255" s="24"/>
      <c r="KB255" s="24"/>
      <c r="KC255" s="24"/>
      <c r="KD255" s="24"/>
      <c r="KE255" s="24"/>
      <c r="KF255" s="24"/>
      <c r="KG255" s="24"/>
      <c r="KH255" s="24"/>
      <c r="KI255" s="24"/>
      <c r="KJ255" s="24"/>
      <c r="KK255" s="24"/>
      <c r="KL255" s="24"/>
      <c r="KM255" s="24"/>
      <c r="KN255" s="24"/>
      <c r="KO255" s="24"/>
      <c r="KP255" s="24"/>
      <c r="KQ255" s="24"/>
      <c r="KR255" s="24"/>
      <c r="KS255" s="24"/>
      <c r="KT255" s="24"/>
      <c r="KU255" s="24"/>
      <c r="KV255" s="24"/>
      <c r="KW255" s="24"/>
      <c r="KX255" s="24"/>
      <c r="KY255" s="24"/>
      <c r="KZ255" s="24"/>
      <c r="LA255" s="24"/>
      <c r="LB255" s="24"/>
      <c r="LC255" s="24"/>
      <c r="LD255" s="24"/>
      <c r="LE255" s="24"/>
      <c r="LF255" s="24"/>
      <c r="LG255" s="24"/>
      <c r="LH255" s="24"/>
      <c r="LI255" s="24"/>
      <c r="LJ255" s="24"/>
      <c r="LK255" s="24"/>
      <c r="LL255" s="24"/>
      <c r="LM255" s="24"/>
      <c r="LN255" s="24"/>
      <c r="LO255" s="24"/>
      <c r="LP255" s="24"/>
      <c r="LQ255" s="24"/>
      <c r="LR255" s="24"/>
      <c r="LS255" s="24"/>
      <c r="LT255" s="24"/>
      <c r="LU255" s="24"/>
      <c r="LV255" s="24"/>
      <c r="LW255" s="24"/>
      <c r="LX255" s="24"/>
      <c r="LY255" s="24"/>
      <c r="LZ255" s="24"/>
      <c r="MA255" s="24"/>
      <c r="MB255" s="24"/>
      <c r="MC255" s="24"/>
      <c r="MD255" s="24"/>
      <c r="ME255" s="24"/>
      <c r="MF255" s="24"/>
      <c r="MG255" s="24"/>
      <c r="MH255" s="24"/>
      <c r="MI255" s="24"/>
      <c r="MJ255" s="24"/>
      <c r="MK255" s="24"/>
      <c r="ML255" s="24"/>
      <c r="MM255" s="24"/>
      <c r="MN255" s="24"/>
      <c r="MO255" s="24"/>
      <c r="MP255" s="24"/>
      <c r="MQ255" s="24"/>
      <c r="MR255" s="24"/>
      <c r="MS255" s="24"/>
      <c r="MT255" s="24"/>
      <c r="MU255" s="24"/>
      <c r="MV255" s="24"/>
      <c r="MW255" s="24"/>
      <c r="MX255" s="24"/>
      <c r="MY255" s="24"/>
      <c r="MZ255" s="24"/>
      <c r="NA255" s="24"/>
      <c r="NB255" s="24"/>
      <c r="NC255" s="24"/>
      <c r="ND255" s="24"/>
      <c r="NE255" s="24"/>
      <c r="NF255" s="24"/>
      <c r="NG255" s="24"/>
      <c r="NH255" s="24"/>
      <c r="NI255" s="24"/>
      <c r="NJ255" s="24"/>
      <c r="NK255" s="24"/>
      <c r="NL255" s="24"/>
      <c r="NM255" s="24"/>
      <c r="NN255" s="24"/>
      <c r="NO255" s="24"/>
      <c r="NP255" s="24"/>
      <c r="NQ255" s="24"/>
      <c r="NR255" s="24"/>
      <c r="NS255" s="24"/>
      <c r="NT255" s="24"/>
      <c r="NU255" s="24"/>
      <c r="NV255" s="24"/>
      <c r="NW255" s="24"/>
      <c r="NX255" s="24"/>
      <c r="NY255" s="24"/>
      <c r="NZ255" s="24"/>
      <c r="OA255" s="24"/>
      <c r="OB255" s="24"/>
      <c r="OC255" s="24"/>
      <c r="OD255" s="24"/>
      <c r="OE255" s="24"/>
      <c r="OF255" s="24"/>
      <c r="OG255" s="24"/>
      <c r="OH255" s="24"/>
      <c r="OI255" s="24"/>
      <c r="OJ255" s="24"/>
      <c r="OK255" s="24"/>
      <c r="OL255" s="24"/>
      <c r="OM255" s="24"/>
      <c r="ON255" s="24"/>
      <c r="OO255" s="24"/>
      <c r="OP255" s="24"/>
      <c r="OQ255" s="24"/>
      <c r="OR255" s="24"/>
      <c r="OS255" s="24"/>
      <c r="OT255" s="24"/>
      <c r="OU255" s="24"/>
      <c r="OV255" s="24"/>
      <c r="OW255" s="24"/>
      <c r="OX255" s="24"/>
      <c r="OY255" s="24"/>
      <c r="OZ255" s="24"/>
      <c r="PA255" s="24"/>
      <c r="PB255" s="24"/>
      <c r="PC255" s="24"/>
      <c r="PD255" s="24"/>
      <c r="PE255" s="24"/>
      <c r="PF255" s="24"/>
      <c r="PG255" s="24"/>
      <c r="PH255" s="24"/>
      <c r="PI255" s="24"/>
      <c r="PJ255" s="24"/>
      <c r="PK255" s="24"/>
      <c r="PL255" s="24"/>
      <c r="PM255" s="24"/>
      <c r="PN255" s="24"/>
      <c r="PO255" s="24"/>
      <c r="PP255" s="24"/>
      <c r="PQ255" s="24"/>
      <c r="PR255" s="24"/>
      <c r="PS255" s="24"/>
      <c r="PT255" s="24"/>
      <c r="PU255" s="24"/>
      <c r="PV255" s="24"/>
      <c r="PW255" s="24"/>
      <c r="PX255" s="24"/>
      <c r="PY255" s="24"/>
      <c r="PZ255" s="24"/>
      <c r="QA255" s="24"/>
      <c r="QB255" s="24"/>
      <c r="QC255" s="24"/>
      <c r="QD255" s="24"/>
      <c r="QE255" s="24"/>
      <c r="QF255" s="24"/>
      <c r="QG255" s="24"/>
      <c r="QH255" s="24"/>
      <c r="QI255" s="24"/>
      <c r="QJ255" s="24"/>
      <c r="QK255" s="24"/>
      <c r="QL255" s="24"/>
      <c r="QM255" s="24"/>
      <c r="QN255" s="24"/>
      <c r="QO255" s="24"/>
      <c r="QP255" s="24"/>
      <c r="QQ255" s="24"/>
      <c r="QR255" s="24"/>
      <c r="QS255" s="24"/>
      <c r="QT255" s="24"/>
      <c r="QU255" s="24"/>
      <c r="QV255" s="24"/>
      <c r="QW255" s="24"/>
      <c r="QX255" s="24"/>
      <c r="QY255" s="24"/>
      <c r="QZ255" s="24"/>
      <c r="RA255" s="24"/>
      <c r="RB255" s="24"/>
      <c r="RC255" s="24"/>
      <c r="RD255" s="24"/>
      <c r="RE255" s="24"/>
      <c r="RF255" s="24"/>
      <c r="RG255" s="24"/>
      <c r="RH255" s="24"/>
      <c r="RI255" s="24"/>
      <c r="RJ255" s="24"/>
      <c r="RK255" s="24"/>
      <c r="RL255" s="24"/>
      <c r="RM255" s="24"/>
      <c r="RN255" s="24"/>
      <c r="RO255" s="24"/>
      <c r="RP255" s="24"/>
      <c r="RQ255" s="24"/>
      <c r="RR255" s="24"/>
      <c r="RS255" s="24"/>
      <c r="RT255" s="24"/>
      <c r="RU255" s="24"/>
      <c r="RV255" s="24"/>
      <c r="RW255" s="24"/>
      <c r="RX255" s="24"/>
      <c r="RY255" s="24"/>
      <c r="RZ255" s="24"/>
      <c r="SA255" s="24"/>
      <c r="SB255" s="24"/>
      <c r="SC255" s="24"/>
      <c r="SD255" s="24"/>
      <c r="SE255" s="24"/>
      <c r="SF255" s="24"/>
      <c r="SG255" s="24"/>
      <c r="SH255" s="24"/>
      <c r="SI255" s="24"/>
      <c r="SJ255" s="24"/>
      <c r="SK255" s="24"/>
      <c r="SL255" s="24"/>
      <c r="SM255" s="24"/>
      <c r="SN255" s="24"/>
      <c r="SO255" s="24"/>
      <c r="SP255" s="24"/>
      <c r="SQ255" s="24"/>
      <c r="SR255" s="24"/>
      <c r="SS255" s="24"/>
      <c r="ST255" s="24"/>
      <c r="SU255" s="24"/>
      <c r="SV255" s="24"/>
      <c r="SW255" s="24"/>
      <c r="SX255" s="24"/>
      <c r="SY255" s="24"/>
      <c r="SZ255" s="24"/>
      <c r="TA255" s="24"/>
      <c r="TB255" s="24"/>
      <c r="TC255" s="24"/>
      <c r="TD255" s="24"/>
      <c r="TE255" s="24"/>
      <c r="TF255" s="24"/>
      <c r="TG255" s="24"/>
      <c r="TH255" s="24"/>
      <c r="TI255" s="24"/>
      <c r="TJ255" s="24"/>
      <c r="TK255" s="24"/>
      <c r="TL255" s="24"/>
      <c r="TM255" s="24"/>
      <c r="TN255" s="24"/>
      <c r="TO255" s="24"/>
      <c r="TP255" s="24"/>
      <c r="TQ255" s="24"/>
      <c r="TR255" s="24"/>
      <c r="TS255" s="24"/>
      <c r="TT255" s="24"/>
      <c r="TU255" s="24"/>
      <c r="TV255" s="24"/>
      <c r="TW255" s="24"/>
      <c r="TX255" s="24"/>
      <c r="TY255" s="24"/>
      <c r="TZ255" s="24"/>
      <c r="UA255" s="24"/>
      <c r="UB255" s="24"/>
      <c r="UC255" s="24"/>
      <c r="UD255" s="24"/>
      <c r="UE255" s="24"/>
      <c r="UF255" s="24"/>
      <c r="UG255" s="24"/>
      <c r="UH255" s="24"/>
      <c r="UI255" s="24"/>
      <c r="UJ255" s="24"/>
      <c r="UK255" s="24"/>
      <c r="UL255" s="24"/>
      <c r="UM255" s="24"/>
      <c r="UN255" s="24"/>
      <c r="UO255" s="24"/>
      <c r="UP255" s="24"/>
      <c r="UQ255" s="24"/>
      <c r="UR255" s="24"/>
      <c r="US255" s="24"/>
      <c r="UT255" s="24"/>
      <c r="UU255" s="24"/>
      <c r="UV255" s="24"/>
      <c r="UW255" s="24"/>
      <c r="UX255" s="24"/>
      <c r="UY255" s="24"/>
      <c r="UZ255" s="24"/>
      <c r="VA255" s="24"/>
      <c r="VB255" s="24"/>
      <c r="VC255" s="24"/>
      <c r="VD255" s="24"/>
      <c r="VE255" s="24"/>
      <c r="VF255" s="24"/>
      <c r="VG255" s="24"/>
      <c r="VH255" s="24"/>
      <c r="VI255" s="24"/>
      <c r="VJ255" s="24"/>
      <c r="VK255" s="24"/>
      <c r="VL255" s="24"/>
      <c r="VM255" s="24"/>
      <c r="VN255" s="24"/>
      <c r="VO255" s="24"/>
      <c r="VP255" s="24"/>
      <c r="VQ255" s="24"/>
      <c r="VR255" s="24"/>
      <c r="VS255" s="24"/>
      <c r="VT255" s="24"/>
      <c r="VU255" s="24"/>
      <c r="VV255" s="24"/>
      <c r="VW255" s="24"/>
      <c r="VX255" s="24"/>
      <c r="VY255" s="24"/>
      <c r="VZ255" s="24"/>
      <c r="WA255" s="24"/>
      <c r="WB255" s="24"/>
      <c r="WC255" s="24"/>
      <c r="WD255" s="24"/>
      <c r="WE255" s="24"/>
      <c r="WF255" s="24"/>
      <c r="WG255" s="24"/>
      <c r="WH255" s="24"/>
      <c r="WI255" s="24"/>
      <c r="WJ255" s="24"/>
      <c r="WK255" s="24"/>
      <c r="WL255" s="24"/>
      <c r="WM255" s="24"/>
      <c r="WN255" s="24"/>
      <c r="WO255" s="24"/>
      <c r="WP255" s="24"/>
      <c r="WQ255" s="24"/>
      <c r="WR255" s="24"/>
      <c r="WS255" s="24"/>
      <c r="WT255" s="24"/>
      <c r="WU255" s="24"/>
      <c r="WV255" s="24"/>
      <c r="WW255" s="24"/>
      <c r="WX255" s="24"/>
      <c r="WY255" s="24"/>
      <c r="WZ255" s="24"/>
      <c r="XA255" s="24"/>
      <c r="XB255" s="24"/>
      <c r="XC255" s="24"/>
      <c r="XD255" s="24"/>
      <c r="XE255" s="24"/>
      <c r="XF255" s="24"/>
      <c r="XG255" s="24"/>
      <c r="XH255" s="24"/>
      <c r="XI255" s="24"/>
      <c r="XJ255" s="24"/>
      <c r="XK255" s="24"/>
      <c r="XL255" s="24"/>
      <c r="XM255" s="24"/>
      <c r="XN255" s="24"/>
      <c r="XO255" s="24"/>
      <c r="XP255" s="24"/>
      <c r="XQ255" s="24"/>
      <c r="XR255" s="24"/>
      <c r="XS255" s="24"/>
      <c r="XT255" s="24"/>
      <c r="XU255" s="24"/>
      <c r="XV255" s="24"/>
      <c r="XW255" s="24"/>
      <c r="XX255" s="24"/>
      <c r="XY255" s="24"/>
      <c r="XZ255" s="24"/>
      <c r="YA255" s="24"/>
      <c r="YB255" s="24"/>
      <c r="YC255" s="24"/>
      <c r="YD255" s="24"/>
      <c r="YE255" s="24"/>
      <c r="YF255" s="24"/>
      <c r="YG255" s="24"/>
      <c r="YH255" s="24"/>
      <c r="YI255" s="24"/>
      <c r="YJ255" s="24"/>
      <c r="YK255" s="24"/>
      <c r="YL255" s="24"/>
      <c r="YM255" s="24"/>
      <c r="YN255" s="24"/>
      <c r="YO255" s="24"/>
      <c r="YP255" s="24"/>
      <c r="YQ255" s="24"/>
      <c r="YR255" s="24"/>
      <c r="YS255" s="24"/>
      <c r="YT255" s="24"/>
      <c r="YU255" s="24"/>
      <c r="YV255" s="24"/>
      <c r="YW255" s="24"/>
      <c r="YX255" s="24"/>
      <c r="YY255" s="24"/>
      <c r="YZ255" s="24"/>
      <c r="ZA255" s="24"/>
      <c r="ZB255" s="24"/>
      <c r="ZC255" s="24"/>
      <c r="ZD255" s="24"/>
      <c r="ZE255" s="24"/>
      <c r="ZF255" s="24"/>
      <c r="ZG255" s="24"/>
      <c r="ZH255" s="24"/>
      <c r="ZI255" s="24"/>
      <c r="ZJ255" s="24"/>
      <c r="ZK255" s="24"/>
      <c r="ZL255" s="24"/>
      <c r="ZM255" s="24"/>
      <c r="ZN255" s="24"/>
      <c r="ZO255" s="24"/>
      <c r="ZP255" s="24"/>
      <c r="ZQ255" s="24"/>
      <c r="ZR255" s="24"/>
      <c r="ZS255" s="24"/>
      <c r="ZT255" s="24"/>
      <c r="ZU255" s="24"/>
      <c r="ZV255" s="24"/>
      <c r="ZW255" s="24"/>
      <c r="ZX255" s="24"/>
      <c r="ZY255" s="24"/>
      <c r="ZZ255" s="24"/>
      <c r="AAA255" s="24"/>
      <c r="AAB255" s="24"/>
      <c r="AAC255" s="24"/>
      <c r="AAD255" s="24"/>
      <c r="AAE255" s="24"/>
      <c r="AAF255" s="24"/>
      <c r="AAG255" s="24"/>
      <c r="AAH255" s="24"/>
      <c r="AAI255" s="24"/>
      <c r="AAJ255" s="24"/>
      <c r="AAK255" s="24"/>
      <c r="AAL255" s="24"/>
      <c r="AAM255" s="24"/>
      <c r="AAN255" s="24"/>
      <c r="AAO255" s="24"/>
      <c r="AAP255" s="24"/>
      <c r="AAQ255" s="24"/>
      <c r="AAR255" s="24"/>
      <c r="AAS255" s="24"/>
      <c r="AAT255" s="24"/>
      <c r="AAU255" s="24"/>
      <c r="AAV255" s="24"/>
      <c r="AAW255" s="24"/>
      <c r="AAX255" s="24"/>
      <c r="AAY255" s="24"/>
      <c r="AAZ255" s="24"/>
      <c r="ABA255" s="24"/>
      <c r="ABB255" s="24"/>
      <c r="ABC255" s="24"/>
      <c r="ABD255" s="24"/>
      <c r="ABE255" s="24"/>
      <c r="ABF255" s="24"/>
      <c r="ABG255" s="24"/>
      <c r="ABH255" s="24"/>
      <c r="ABI255" s="24"/>
      <c r="ABJ255" s="24"/>
      <c r="ABK255" s="24"/>
      <c r="ABL255" s="24"/>
      <c r="ABM255" s="24"/>
      <c r="ABN255" s="24"/>
      <c r="ABO255" s="24"/>
      <c r="ABP255" s="24"/>
      <c r="ABQ255" s="24"/>
      <c r="ABR255" s="24"/>
      <c r="ABS255" s="24"/>
      <c r="ABT255" s="24"/>
      <c r="ABU255" s="24"/>
      <c r="ABV255" s="24"/>
      <c r="ABW255" s="24"/>
      <c r="ABX255" s="24"/>
      <c r="ABY255" s="24"/>
      <c r="ABZ255" s="24"/>
      <c r="ACA255" s="24"/>
      <c r="ACB255" s="24"/>
      <c r="ACC255" s="24"/>
      <c r="ACD255" s="24"/>
      <c r="ACE255" s="24"/>
      <c r="ACF255" s="24"/>
      <c r="ACG255" s="24"/>
      <c r="ACH255" s="24"/>
      <c r="ACI255" s="24"/>
      <c r="ACJ255" s="24"/>
      <c r="ACK255" s="24"/>
      <c r="ACL255" s="24"/>
      <c r="ACM255" s="24"/>
      <c r="ACN255" s="24"/>
      <c r="ACO255" s="24"/>
      <c r="ACP255" s="24"/>
      <c r="ACQ255" s="24"/>
      <c r="ACR255" s="24"/>
      <c r="ACS255" s="24"/>
      <c r="ACT255" s="24"/>
      <c r="ACU255" s="24"/>
      <c r="ACV255" s="24"/>
      <c r="ACW255" s="24"/>
      <c r="ACX255" s="24"/>
      <c r="ACY255" s="24"/>
      <c r="ACZ255" s="24"/>
      <c r="ADA255" s="24"/>
      <c r="ADB255" s="24"/>
      <c r="ADC255" s="24"/>
      <c r="ADD255" s="24"/>
      <c r="ADE255" s="24"/>
      <c r="ADF255" s="24"/>
      <c r="ADG255" s="24"/>
      <c r="ADH255" s="24"/>
      <c r="ADI255" s="24"/>
      <c r="ADJ255" s="24"/>
      <c r="ADK255" s="24"/>
      <c r="ADL255" s="24"/>
      <c r="ADM255" s="24"/>
      <c r="ADN255" s="24"/>
      <c r="ADO255" s="24"/>
      <c r="ADP255" s="24"/>
      <c r="ADQ255" s="24"/>
      <c r="ADR255" s="24"/>
      <c r="ADS255" s="24"/>
      <c r="ADT255" s="24"/>
      <c r="ADU255" s="24"/>
      <c r="ADV255" s="24"/>
      <c r="ADW255" s="24"/>
      <c r="ADX255" s="24"/>
      <c r="ADY255" s="24"/>
      <c r="ADZ255" s="24"/>
      <c r="AEA255" s="24"/>
      <c r="AEB255" s="24"/>
      <c r="AEC255" s="24"/>
      <c r="AED255" s="24"/>
      <c r="AEE255" s="24"/>
      <c r="AEF255" s="24"/>
      <c r="AEG255" s="24"/>
      <c r="AEH255" s="24"/>
      <c r="AEI255" s="24"/>
      <c r="AEJ255" s="24"/>
      <c r="AEK255" s="24"/>
      <c r="AEL255" s="24"/>
      <c r="AEM255" s="24"/>
      <c r="AEN255" s="24"/>
      <c r="AEO255" s="24"/>
      <c r="AEP255" s="24"/>
      <c r="AEQ255" s="24"/>
      <c r="AER255" s="24"/>
      <c r="AES255" s="24"/>
      <c r="AET255" s="24"/>
      <c r="AEU255" s="24"/>
      <c r="AEV255" s="24"/>
      <c r="AEW255" s="24"/>
      <c r="AEX255" s="24"/>
      <c r="AEY255" s="24"/>
      <c r="AEZ255" s="24"/>
      <c r="AFA255" s="24"/>
      <c r="AFB255" s="24"/>
      <c r="AFC255" s="24"/>
      <c r="AFD255" s="24"/>
      <c r="AFE255" s="24"/>
      <c r="AFF255" s="24"/>
      <c r="AFG255" s="24"/>
      <c r="AFH255" s="24"/>
      <c r="AFI255" s="24"/>
      <c r="AFJ255" s="24"/>
      <c r="AFK255" s="24"/>
      <c r="AFL255" s="24"/>
      <c r="AFM255" s="24"/>
      <c r="AFN255" s="24"/>
      <c r="AFO255" s="24"/>
      <c r="AFP255" s="24"/>
      <c r="AFQ255" s="24"/>
      <c r="AFR255" s="24"/>
      <c r="AFS255" s="24"/>
      <c r="AFT255" s="24"/>
      <c r="AFU255" s="24"/>
      <c r="AFV255" s="24"/>
      <c r="AFW255" s="24"/>
      <c r="AFX255" s="24"/>
      <c r="AFY255" s="24"/>
      <c r="AFZ255" s="24"/>
      <c r="AGA255" s="24"/>
      <c r="AGB255" s="24"/>
      <c r="AGC255" s="24"/>
      <c r="AGD255" s="24"/>
      <c r="AGE255" s="24"/>
      <c r="AGF255" s="24"/>
      <c r="AGG255" s="24"/>
      <c r="AGH255" s="24"/>
      <c r="AGI255" s="24"/>
      <c r="AGJ255" s="24"/>
      <c r="AGK255" s="24"/>
      <c r="AGL255" s="24"/>
      <c r="AGM255" s="24"/>
      <c r="AGN255" s="24"/>
      <c r="AGO255" s="24"/>
      <c r="AGP255" s="24"/>
      <c r="AGQ255" s="24"/>
      <c r="AGR255" s="24"/>
      <c r="AGS255" s="24"/>
      <c r="AGT255" s="24"/>
      <c r="AGU255" s="24"/>
      <c r="AGV255" s="24"/>
      <c r="AGW255" s="24"/>
      <c r="AGX255" s="24"/>
      <c r="AGY255" s="24"/>
      <c r="AGZ255" s="24"/>
      <c r="AHA255" s="24"/>
      <c r="AHB255" s="24"/>
      <c r="AHC255" s="24"/>
      <c r="AHD255" s="24"/>
      <c r="AHE255" s="24"/>
      <c r="AHF255" s="24"/>
      <c r="AHG255" s="24"/>
      <c r="AHH255" s="24"/>
      <c r="AHI255" s="24"/>
      <c r="AHJ255" s="24"/>
      <c r="AHK255" s="24"/>
      <c r="AHL255" s="24"/>
      <c r="AHM255" s="24"/>
      <c r="AHN255" s="24"/>
      <c r="AHO255" s="24"/>
      <c r="AHP255" s="24"/>
      <c r="AHQ255" s="24"/>
      <c r="AHR255" s="24"/>
      <c r="AHS255" s="24"/>
      <c r="AHT255" s="24"/>
      <c r="AHU255" s="24"/>
      <c r="AHV255" s="24"/>
      <c r="AHW255" s="24"/>
      <c r="AHX255" s="24"/>
      <c r="AHY255" s="24"/>
      <c r="AHZ255" s="24"/>
      <c r="AIA255" s="24"/>
      <c r="AIB255" s="24"/>
      <c r="AIC255" s="24"/>
      <c r="AID255" s="24"/>
      <c r="AIE255" s="24"/>
      <c r="AIF255" s="24"/>
      <c r="AIG255" s="24"/>
      <c r="AIH255" s="24"/>
      <c r="AII255" s="24"/>
      <c r="AIJ255" s="24"/>
      <c r="AIK255" s="24"/>
      <c r="AIL255" s="24"/>
      <c r="AIM255" s="24"/>
      <c r="AIN255" s="24"/>
      <c r="AIO255" s="24"/>
      <c r="AIP255" s="24"/>
      <c r="AIQ255" s="24"/>
      <c r="AIR255" s="24"/>
      <c r="AIS255" s="24"/>
      <c r="AIT255" s="24"/>
      <c r="AIU255" s="24"/>
      <c r="AIV255" s="24"/>
      <c r="AIW255" s="24"/>
      <c r="AIX255" s="24"/>
      <c r="AIY255" s="24"/>
      <c r="AIZ255" s="24"/>
      <c r="AJA255" s="24"/>
      <c r="AJB255" s="24"/>
      <c r="AJC255" s="24"/>
      <c r="AJD255" s="24"/>
      <c r="AJE255" s="24"/>
      <c r="AJF255" s="24"/>
      <c r="AJG255" s="24"/>
      <c r="AJH255" s="24"/>
      <c r="AJI255" s="24"/>
      <c r="AJJ255" s="24"/>
      <c r="AJK255" s="24"/>
      <c r="AJL255" s="24"/>
      <c r="AJM255" s="24"/>
      <c r="AJN255" s="24"/>
      <c r="AJO255" s="24"/>
      <c r="AJP255" s="24"/>
      <c r="AJQ255" s="24"/>
      <c r="AJR255" s="24"/>
      <c r="AJS255" s="24"/>
      <c r="AJT255" s="24"/>
      <c r="AJU255" s="24"/>
      <c r="AJV255" s="24"/>
      <c r="AJW255" s="24"/>
      <c r="AJX255" s="24"/>
      <c r="AJY255" s="24"/>
      <c r="AJZ255" s="24"/>
      <c r="AKA255" s="24"/>
      <c r="AKB255" s="24"/>
      <c r="AKC255" s="24"/>
      <c r="AKD255" s="24"/>
      <c r="AKE255" s="24"/>
      <c r="AKF255" s="24"/>
      <c r="AKG255" s="24"/>
      <c r="AKH255" s="24"/>
      <c r="AKI255" s="24"/>
      <c r="AKJ255" s="24"/>
      <c r="AKK255" s="24"/>
      <c r="AKL255" s="24"/>
      <c r="AKM255" s="24"/>
      <c r="AKN255" s="24"/>
      <c r="AKO255" s="24"/>
      <c r="AKP255" s="24"/>
      <c r="AKQ255" s="24"/>
      <c r="AKR255" s="24"/>
      <c r="AKS255" s="24"/>
      <c r="AKT255" s="24"/>
      <c r="AKU255" s="24"/>
      <c r="AKV255" s="24"/>
      <c r="AKW255" s="24"/>
      <c r="AKX255" s="24"/>
      <c r="AKY255" s="24"/>
      <c r="AKZ255" s="24"/>
      <c r="ALA255" s="24"/>
      <c r="ALB255" s="24"/>
      <c r="ALC255" s="24"/>
      <c r="ALD255" s="24"/>
      <c r="ALE255" s="24"/>
      <c r="ALF255" s="24"/>
      <c r="ALG255" s="24"/>
      <c r="ALH255" s="24"/>
      <c r="ALI255" s="24"/>
      <c r="ALJ255" s="24"/>
      <c r="ALK255" s="24"/>
      <c r="ALL255" s="24"/>
      <c r="ALM255" s="24"/>
      <c r="ALN255" s="24"/>
      <c r="ALO255" s="24"/>
      <c r="ALP255" s="24"/>
      <c r="ALQ255" s="24"/>
      <c r="ALR255" s="24"/>
      <c r="ALS255" s="24"/>
      <c r="ALT255" s="24"/>
      <c r="ALU255" s="24"/>
      <c r="ALV255" s="24"/>
      <c r="ALW255" s="24"/>
      <c r="ALX255" s="24"/>
      <c r="ALY255" s="24"/>
      <c r="ALZ255" s="24"/>
      <c r="AMA255" s="24"/>
      <c r="AMB255" s="24"/>
      <c r="AMC255" s="24"/>
      <c r="AMD255" s="24"/>
      <c r="AME255" s="24"/>
      <c r="AMF255" s="24"/>
      <c r="AMG255" s="24"/>
      <c r="AMH255" s="24"/>
      <c r="AMI255" s="24"/>
      <c r="AMJ255" s="24"/>
      <c r="AMK255" s="24"/>
      <c r="AML255" s="24"/>
      <c r="AMM255" s="24"/>
      <c r="AMN255" s="24"/>
      <c r="AMO255" s="24"/>
      <c r="AMP255" s="24"/>
      <c r="AMQ255" s="24"/>
      <c r="AMR255" s="24"/>
      <c r="AMS255" s="24"/>
      <c r="AMT255" s="24"/>
      <c r="AMU255" s="24"/>
      <c r="AMV255" s="24"/>
      <c r="AMW255" s="24"/>
      <c r="AMX255" s="24"/>
      <c r="AMY255" s="24"/>
      <c r="AMZ255" s="24"/>
      <c r="ANA255" s="24"/>
      <c r="ANB255" s="24"/>
      <c r="ANC255" s="24"/>
      <c r="AND255" s="24"/>
      <c r="ANE255" s="24"/>
      <c r="ANF255" s="24"/>
      <c r="ANG255" s="24"/>
      <c r="ANH255" s="24"/>
      <c r="ANI255" s="24"/>
      <c r="ANJ255" s="24"/>
      <c r="ANK255" s="24"/>
      <c r="ANL255" s="24"/>
      <c r="ANM255" s="24"/>
      <c r="ANN255" s="24"/>
      <c r="ANO255" s="24"/>
      <c r="ANP255" s="24"/>
      <c r="ANQ255" s="24"/>
      <c r="ANR255" s="24"/>
      <c r="ANS255" s="24"/>
      <c r="ANT255" s="24"/>
      <c r="ANU255" s="24"/>
      <c r="ANV255" s="24"/>
      <c r="ANW255" s="24"/>
      <c r="ANX255" s="24"/>
      <c r="ANY255" s="24"/>
      <c r="ANZ255" s="24"/>
      <c r="AOA255" s="24"/>
      <c r="AOB255" s="24"/>
      <c r="AOC255" s="24"/>
      <c r="AOD255" s="24"/>
      <c r="AOE255" s="24"/>
      <c r="AOF255" s="24"/>
      <c r="AOG255" s="24"/>
      <c r="AOH255" s="24"/>
      <c r="AOI255" s="24"/>
      <c r="AOJ255" s="24"/>
      <c r="AOK255" s="24"/>
      <c r="AOL255" s="24"/>
      <c r="AOM255" s="24"/>
      <c r="AON255" s="24"/>
      <c r="AOO255" s="24"/>
      <c r="AOP255" s="24"/>
      <c r="AOQ255" s="24"/>
      <c r="AOR255" s="24"/>
      <c r="AOS255" s="24"/>
      <c r="AOT255" s="24"/>
      <c r="AOU255" s="24"/>
      <c r="AOV255" s="24"/>
      <c r="AOW255" s="24"/>
      <c r="AOX255" s="24"/>
      <c r="AOY255" s="24"/>
      <c r="AOZ255" s="24"/>
      <c r="APA255" s="24"/>
      <c r="APB255" s="24"/>
      <c r="APC255" s="24"/>
      <c r="APD255" s="24"/>
      <c r="APE255" s="24"/>
      <c r="APF255" s="24"/>
      <c r="APG255" s="24"/>
      <c r="APH255" s="24"/>
      <c r="API255" s="24"/>
      <c r="APJ255" s="24"/>
      <c r="APK255" s="24"/>
      <c r="APL255" s="24"/>
      <c r="APM255" s="24"/>
      <c r="APN255" s="24"/>
      <c r="APO255" s="24"/>
      <c r="APP255" s="24"/>
      <c r="APQ255" s="24"/>
      <c r="APR255" s="24"/>
      <c r="APS255" s="24"/>
      <c r="APT255" s="24"/>
      <c r="APU255" s="24"/>
      <c r="APV255" s="24"/>
      <c r="APW255" s="24"/>
      <c r="APX255" s="24"/>
      <c r="APY255" s="24"/>
      <c r="APZ255" s="24"/>
      <c r="AQA255" s="24"/>
      <c r="AQB255" s="24"/>
      <c r="AQC255" s="24"/>
      <c r="AQD255" s="24"/>
      <c r="AQE255" s="24"/>
      <c r="AQF255" s="24"/>
      <c r="AQG255" s="24"/>
      <c r="AQH255" s="24"/>
      <c r="AQI255" s="24"/>
      <c r="AQJ255" s="24"/>
      <c r="AQK255" s="24"/>
      <c r="AQL255" s="24"/>
      <c r="AQM255" s="24"/>
      <c r="AQN255" s="24"/>
      <c r="AQO255" s="24"/>
      <c r="AQP255" s="24"/>
      <c r="AQQ255" s="24"/>
      <c r="AQR255" s="24"/>
      <c r="AQS255" s="24"/>
      <c r="AQT255" s="24"/>
      <c r="AQU255" s="24"/>
      <c r="AQV255" s="24"/>
      <c r="AQW255" s="24"/>
      <c r="AQX255" s="24"/>
      <c r="AQY255" s="24"/>
      <c r="AQZ255" s="24"/>
      <c r="ARA255" s="24"/>
      <c r="ARB255" s="24"/>
      <c r="ARC255" s="24"/>
      <c r="ARD255" s="24"/>
      <c r="ARE255" s="24"/>
      <c r="ARF255" s="24"/>
      <c r="ARG255" s="24"/>
      <c r="ARH255" s="24"/>
      <c r="ARI255" s="24"/>
      <c r="ARJ255" s="24"/>
      <c r="ARK255" s="24"/>
      <c r="ARL255" s="24"/>
      <c r="ARM255" s="24"/>
      <c r="ARN255" s="24"/>
      <c r="ARO255" s="24"/>
      <c r="ARP255" s="24"/>
      <c r="ARQ255" s="24"/>
      <c r="ARR255" s="24"/>
      <c r="ARS255" s="24"/>
      <c r="ART255" s="24"/>
      <c r="ARU255" s="24"/>
      <c r="ARV255" s="24"/>
      <c r="ARW255" s="24"/>
      <c r="ARX255" s="24"/>
      <c r="ARY255" s="24"/>
      <c r="ARZ255" s="24"/>
      <c r="ASA255" s="24"/>
      <c r="ASB255" s="24"/>
      <c r="ASC255" s="24"/>
      <c r="ASD255" s="24"/>
      <c r="ASE255" s="24"/>
      <c r="ASF255" s="24"/>
      <c r="ASG255" s="24"/>
      <c r="ASH255" s="24"/>
      <c r="ASI255" s="24"/>
      <c r="ASJ255" s="24"/>
      <c r="ASK255" s="24"/>
      <c r="ASL255" s="24"/>
      <c r="ASM255" s="24"/>
      <c r="ASN255" s="24"/>
      <c r="ASO255" s="24"/>
      <c r="ASP255" s="24"/>
      <c r="ASQ255" s="24"/>
      <c r="ASR255" s="24"/>
      <c r="ASS255" s="24"/>
      <c r="AST255" s="24"/>
      <c r="ASU255" s="24"/>
      <c r="ASV255" s="24"/>
      <c r="ASW255" s="24"/>
      <c r="ASX255" s="24"/>
      <c r="ASY255" s="24"/>
      <c r="ASZ255" s="24"/>
      <c r="ATA255" s="24"/>
      <c r="ATB255" s="24"/>
      <c r="ATC255" s="24"/>
      <c r="ATD255" s="24"/>
      <c r="ATE255" s="24"/>
      <c r="ATF255" s="24"/>
      <c r="ATG255" s="24"/>
      <c r="ATH255" s="24"/>
      <c r="ATI255" s="24"/>
      <c r="ATJ255" s="24"/>
      <c r="ATK255" s="24"/>
      <c r="ATL255" s="24"/>
      <c r="ATM255" s="24"/>
      <c r="ATN255" s="24"/>
      <c r="ATO255" s="24"/>
      <c r="ATP255" s="24"/>
      <c r="ATQ255" s="24"/>
      <c r="ATR255" s="24"/>
      <c r="ATS255" s="24"/>
      <c r="ATT255" s="24"/>
      <c r="ATU255" s="24"/>
      <c r="ATV255" s="24"/>
      <c r="ATW255" s="24"/>
      <c r="ATX255" s="24"/>
      <c r="ATY255" s="24"/>
      <c r="ATZ255" s="24"/>
      <c r="AUA255" s="24"/>
      <c r="AUB255" s="24"/>
      <c r="AUC255" s="24"/>
      <c r="AUD255" s="24"/>
      <c r="AUE255" s="24"/>
      <c r="AUF255" s="24"/>
      <c r="AUG255" s="24"/>
      <c r="AUH255" s="24"/>
      <c r="AUI255" s="24"/>
      <c r="AUJ255" s="24"/>
      <c r="AUK255" s="24"/>
      <c r="AUL255" s="24"/>
      <c r="AUM255" s="24"/>
      <c r="AUN255" s="24"/>
      <c r="AUO255" s="24"/>
      <c r="AUP255" s="24"/>
      <c r="AUQ255" s="24"/>
      <c r="AUR255" s="24"/>
      <c r="AUS255" s="24"/>
      <c r="AUT255" s="24"/>
      <c r="AUU255" s="24"/>
      <c r="AUV255" s="24"/>
      <c r="AUW255" s="24"/>
      <c r="AUX255" s="24"/>
      <c r="AUY255" s="24"/>
      <c r="AUZ255" s="24"/>
      <c r="AVA255" s="24"/>
      <c r="AVB255" s="24"/>
      <c r="AVC255" s="24"/>
      <c r="AVD255" s="24"/>
      <c r="AVE255" s="24"/>
      <c r="AVF255" s="24"/>
      <c r="AVG255" s="24"/>
      <c r="AVH255" s="24"/>
      <c r="AVI255" s="24"/>
      <c r="AVJ255" s="24"/>
      <c r="AVK255" s="24"/>
      <c r="AVL255" s="24"/>
      <c r="AVM255" s="24"/>
      <c r="AVN255" s="24"/>
      <c r="AVO255" s="24"/>
      <c r="AVP255" s="24"/>
      <c r="AVQ255" s="24"/>
      <c r="AVR255" s="24"/>
      <c r="AVS255" s="24"/>
      <c r="AVT255" s="24"/>
      <c r="AVU255" s="24"/>
      <c r="AVV255" s="24"/>
      <c r="AVW255" s="24"/>
      <c r="AVX255" s="24"/>
      <c r="AVY255" s="24"/>
      <c r="AVZ255" s="24"/>
      <c r="AWA255" s="24"/>
      <c r="AWB255" s="24"/>
      <c r="AWC255" s="24"/>
      <c r="AWD255" s="24"/>
      <c r="AWE255" s="24"/>
      <c r="AWF255" s="24"/>
      <c r="AWG255" s="24"/>
      <c r="AWH255" s="24"/>
      <c r="AWI255" s="24"/>
      <c r="AWJ255" s="24"/>
      <c r="AWK255" s="24"/>
      <c r="AWL255" s="24"/>
      <c r="AWM255" s="24"/>
      <c r="AWN255" s="24"/>
      <c r="AWO255" s="24"/>
      <c r="AWP255" s="24"/>
      <c r="AWQ255" s="24"/>
      <c r="AWR255" s="24"/>
      <c r="AWS255" s="24"/>
      <c r="AWT255" s="24"/>
      <c r="AWU255" s="24"/>
      <c r="AWV255" s="24"/>
      <c r="AWW255" s="24"/>
      <c r="AWX255" s="24"/>
      <c r="AWY255" s="24"/>
      <c r="AWZ255" s="24"/>
      <c r="AXA255" s="24"/>
      <c r="AXB255" s="24"/>
      <c r="AXC255" s="24"/>
      <c r="AXD255" s="24"/>
      <c r="AXE255" s="24"/>
      <c r="AXF255" s="24"/>
      <c r="AXG255" s="24"/>
      <c r="AXH255" s="24"/>
      <c r="AXI255" s="24"/>
      <c r="AXJ255" s="24"/>
      <c r="AXK255" s="24"/>
      <c r="AXL255" s="24"/>
      <c r="AXM255" s="24"/>
      <c r="AXN255" s="24"/>
      <c r="AXO255" s="24"/>
      <c r="AXP255" s="24"/>
      <c r="AXQ255" s="24"/>
      <c r="AXR255" s="24"/>
      <c r="AXS255" s="24"/>
      <c r="AXT255" s="24"/>
      <c r="AXU255" s="24"/>
      <c r="AXV255" s="24"/>
      <c r="AXW255" s="24"/>
      <c r="AXX255" s="24"/>
      <c r="AXY255" s="24"/>
      <c r="AXZ255" s="24"/>
      <c r="AYA255" s="24"/>
      <c r="AYB255" s="24"/>
      <c r="AYC255" s="24"/>
      <c r="AYD255" s="24"/>
      <c r="AYE255" s="24"/>
      <c r="AYF255" s="24"/>
      <c r="AYG255" s="24"/>
      <c r="AYH255" s="24"/>
      <c r="AYI255" s="24"/>
      <c r="AYJ255" s="24"/>
      <c r="AYK255" s="24"/>
      <c r="AYL255" s="24"/>
      <c r="AYM255" s="24"/>
      <c r="AYN255" s="24"/>
      <c r="AYO255" s="24"/>
      <c r="AYP255" s="24"/>
      <c r="AYQ255" s="24"/>
      <c r="AYR255" s="24"/>
      <c r="AYS255" s="24"/>
      <c r="AYT255" s="24"/>
      <c r="AYU255" s="24"/>
      <c r="AYV255" s="24"/>
      <c r="AYW255" s="24"/>
      <c r="AYX255" s="24"/>
      <c r="AYY255" s="24"/>
      <c r="AYZ255" s="24"/>
      <c r="AZA255" s="24"/>
      <c r="AZB255" s="24"/>
      <c r="AZC255" s="24"/>
      <c r="AZD255" s="24"/>
      <c r="AZE255" s="24"/>
      <c r="AZF255" s="24"/>
      <c r="AZG255" s="24"/>
      <c r="AZH255" s="24"/>
      <c r="AZI255" s="24"/>
      <c r="AZJ255" s="24"/>
      <c r="AZK255" s="24"/>
      <c r="AZL255" s="24"/>
      <c r="AZM255" s="24"/>
      <c r="AZN255" s="24"/>
      <c r="AZO255" s="24"/>
      <c r="AZP255" s="24"/>
      <c r="AZQ255" s="24"/>
      <c r="AZR255" s="24"/>
      <c r="AZS255" s="24"/>
      <c r="AZT255" s="24"/>
      <c r="AZU255" s="24"/>
      <c r="AZV255" s="24"/>
      <c r="AZW255" s="24"/>
      <c r="AZX255" s="24"/>
      <c r="AZY255" s="24"/>
      <c r="AZZ255" s="24"/>
      <c r="BAA255" s="24"/>
      <c r="BAB255" s="24"/>
      <c r="BAC255" s="24"/>
      <c r="BAD255" s="24"/>
      <c r="BAE255" s="24"/>
      <c r="BAF255" s="24"/>
      <c r="BAG255" s="24"/>
      <c r="BAH255" s="24"/>
      <c r="BAI255" s="24"/>
      <c r="BAJ255" s="24"/>
      <c r="BAK255" s="24"/>
      <c r="BAL255" s="24"/>
      <c r="BAM255" s="24"/>
      <c r="BAN255" s="24"/>
      <c r="BAO255" s="24"/>
      <c r="BAP255" s="24"/>
      <c r="BAQ255" s="24"/>
      <c r="BAR255" s="24"/>
      <c r="BAS255" s="24"/>
      <c r="BAT255" s="24"/>
      <c r="BAU255" s="24"/>
      <c r="BAV255" s="24"/>
      <c r="BAW255" s="24"/>
      <c r="BAX255" s="24"/>
      <c r="BAY255" s="24"/>
      <c r="BAZ255" s="24"/>
      <c r="BBA255" s="24"/>
      <c r="BBB255" s="24"/>
      <c r="BBC255" s="24"/>
      <c r="BBD255" s="24"/>
      <c r="BBE255" s="24"/>
      <c r="BBF255" s="24"/>
      <c r="BBG255" s="24"/>
      <c r="BBH255" s="24"/>
      <c r="BBI255" s="24"/>
      <c r="BBJ255" s="24"/>
      <c r="BBK255" s="24"/>
      <c r="BBL255" s="24"/>
      <c r="BBM255" s="24"/>
      <c r="BBN255" s="24"/>
      <c r="BBO255" s="24"/>
      <c r="BBP255" s="24"/>
      <c r="BBQ255" s="24"/>
      <c r="BBR255" s="24"/>
      <c r="BBS255" s="24"/>
      <c r="BBT255" s="24"/>
      <c r="BBU255" s="24"/>
      <c r="BBV255" s="24"/>
      <c r="BBW255" s="24"/>
      <c r="BBX255" s="24"/>
      <c r="BBY255" s="24"/>
      <c r="BBZ255" s="24"/>
      <c r="BCA255" s="24"/>
      <c r="BCB255" s="24"/>
      <c r="BCC255" s="24"/>
      <c r="BCD255" s="24"/>
      <c r="BCE255" s="24"/>
      <c r="BCF255" s="24"/>
      <c r="BCG255" s="24"/>
      <c r="BCH255" s="24"/>
      <c r="BCI255" s="24"/>
      <c r="BCJ255" s="24"/>
      <c r="BCK255" s="24"/>
      <c r="BCL255" s="24"/>
      <c r="BCM255" s="24"/>
      <c r="BCN255" s="24"/>
      <c r="BCO255" s="24"/>
      <c r="BCP255" s="24"/>
      <c r="BCQ255" s="24"/>
      <c r="BCR255" s="24"/>
      <c r="BCS255" s="24"/>
      <c r="BCT255" s="24"/>
      <c r="BCU255" s="24"/>
      <c r="BCV255" s="24"/>
      <c r="BCW255" s="24"/>
      <c r="BCX255" s="24"/>
      <c r="BCY255" s="24"/>
      <c r="BCZ255" s="24"/>
      <c r="BDA255" s="24"/>
      <c r="BDB255" s="24"/>
      <c r="BDC255" s="24"/>
      <c r="BDD255" s="24"/>
      <c r="BDE255" s="24"/>
      <c r="BDF255" s="24"/>
      <c r="BDG255" s="24"/>
      <c r="BDH255" s="24"/>
      <c r="BDI255" s="24"/>
      <c r="BDJ255" s="24"/>
      <c r="BDK255" s="24"/>
      <c r="BDL255" s="24"/>
      <c r="BDM255" s="24"/>
      <c r="BDN255" s="24"/>
      <c r="BDO255" s="24"/>
      <c r="BDP255" s="24"/>
      <c r="BDQ255" s="24"/>
      <c r="BDR255" s="24"/>
      <c r="BDS255" s="24"/>
      <c r="BDT255" s="24"/>
      <c r="BDU255" s="24"/>
      <c r="BDV255" s="24"/>
      <c r="BDW255" s="24"/>
      <c r="BDX255" s="24"/>
      <c r="BDY255" s="24"/>
      <c r="BDZ255" s="24"/>
      <c r="BEA255" s="24"/>
      <c r="BEB255" s="24"/>
      <c r="BEC255" s="24"/>
      <c r="BED255" s="24"/>
      <c r="BEE255" s="24"/>
      <c r="BEF255" s="24"/>
      <c r="BEG255" s="24"/>
      <c r="BEH255" s="24"/>
      <c r="BEI255" s="24"/>
      <c r="BEJ255" s="24"/>
      <c r="BEK255" s="24"/>
      <c r="BEL255" s="24"/>
      <c r="BEM255" s="24"/>
      <c r="BEN255" s="24"/>
      <c r="BEO255" s="24"/>
      <c r="BEP255" s="24"/>
      <c r="BEQ255" s="24"/>
      <c r="BER255" s="24"/>
      <c r="BES255" s="24"/>
      <c r="BET255" s="24"/>
      <c r="BEU255" s="24"/>
      <c r="BEV255" s="24"/>
      <c r="BEW255" s="24"/>
      <c r="BEX255" s="24"/>
      <c r="BEY255" s="24"/>
      <c r="BEZ255" s="24"/>
      <c r="BFA255" s="24"/>
      <c r="BFB255" s="24"/>
      <c r="BFC255" s="24"/>
      <c r="BFD255" s="24"/>
      <c r="BFE255" s="24"/>
      <c r="BFF255" s="24"/>
      <c r="BFG255" s="24"/>
      <c r="BFH255" s="24"/>
      <c r="BFI255" s="24"/>
      <c r="BFJ255" s="24"/>
      <c r="BFK255" s="24"/>
      <c r="BFL255" s="24"/>
      <c r="BFM255" s="24"/>
      <c r="BFN255" s="24"/>
      <c r="BFO255" s="24"/>
      <c r="BFP255" s="24"/>
      <c r="BFQ255" s="24"/>
      <c r="BFR255" s="24"/>
      <c r="BFS255" s="24"/>
      <c r="BFT255" s="24"/>
      <c r="BFU255" s="24"/>
      <c r="BFV255" s="24"/>
      <c r="BFW255" s="24"/>
      <c r="BFX255" s="24"/>
      <c r="BFY255" s="24"/>
      <c r="BFZ255" s="24"/>
      <c r="BGA255" s="24"/>
      <c r="BGB255" s="24"/>
      <c r="BGC255" s="24"/>
      <c r="BGD255" s="24"/>
      <c r="BGE255" s="24"/>
      <c r="BGF255" s="24"/>
      <c r="BGG255" s="24"/>
      <c r="BGH255" s="24"/>
      <c r="BGI255" s="24"/>
      <c r="BGJ255" s="24"/>
      <c r="BGK255" s="24"/>
      <c r="BGL255" s="24"/>
      <c r="BGM255" s="24"/>
      <c r="BGN255" s="24"/>
      <c r="BGO255" s="24"/>
      <c r="BGP255" s="24"/>
      <c r="BGQ255" s="24"/>
      <c r="BGR255" s="24"/>
      <c r="BGS255" s="24"/>
      <c r="BGT255" s="24"/>
      <c r="BGU255" s="24"/>
      <c r="BGV255" s="24"/>
      <c r="BGW255" s="24"/>
      <c r="BGX255" s="24"/>
      <c r="BGY255" s="24"/>
      <c r="BGZ255" s="24"/>
      <c r="BHA255" s="24"/>
      <c r="BHB255" s="24"/>
      <c r="BHC255" s="24"/>
      <c r="BHD255" s="24"/>
      <c r="BHE255" s="24"/>
      <c r="BHF255" s="24"/>
      <c r="BHG255" s="24"/>
      <c r="BHH255" s="24"/>
      <c r="BHI255" s="24"/>
      <c r="BHJ255" s="24"/>
      <c r="BHK255" s="24"/>
      <c r="BHL255" s="24"/>
      <c r="BHM255" s="24"/>
      <c r="BHN255" s="24"/>
      <c r="BHO255" s="24"/>
      <c r="BHP255" s="24"/>
      <c r="BHQ255" s="24"/>
      <c r="BHR255" s="24"/>
      <c r="BHS255" s="24"/>
      <c r="BHT255" s="24"/>
      <c r="BHU255" s="24"/>
      <c r="BHV255" s="24"/>
      <c r="BHW255" s="24"/>
      <c r="BHX255" s="24"/>
      <c r="BHY255" s="24"/>
      <c r="BHZ255" s="24"/>
      <c r="BIA255" s="24"/>
      <c r="BIB255" s="24"/>
      <c r="BIC255" s="24"/>
    </row>
    <row r="256" spans="1:1589" s="7" customFormat="1" ht="60.75" customHeight="1">
      <c r="A256" s="166" t="s">
        <v>134</v>
      </c>
      <c r="B256" s="53"/>
      <c r="C256" s="319"/>
      <c r="D256" s="320"/>
      <c r="E256" s="197">
        <v>42370</v>
      </c>
      <c r="F256" s="197">
        <v>42735</v>
      </c>
      <c r="G256" s="93" t="s">
        <v>8</v>
      </c>
      <c r="H256" s="115"/>
      <c r="I256" s="115"/>
      <c r="J256" s="121">
        <f>3360000-555663.03</f>
        <v>2804336.9699999997</v>
      </c>
      <c r="K256" s="113"/>
      <c r="L256" s="115"/>
      <c r="M256" s="104"/>
      <c r="N256" s="121">
        <v>2804336.97</v>
      </c>
      <c r="O256" s="115"/>
      <c r="P256" s="115"/>
      <c r="Q256" s="115"/>
      <c r="R256" s="121">
        <v>2804336.97</v>
      </c>
      <c r="S256" s="115"/>
      <c r="T256" s="147">
        <f>M256-Q256</f>
        <v>0</v>
      </c>
      <c r="U256" s="147">
        <f>J256-R256</f>
        <v>0</v>
      </c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4"/>
      <c r="HA256" s="24"/>
      <c r="HB256" s="24"/>
      <c r="HC256" s="24"/>
      <c r="HD256" s="24"/>
      <c r="HE256" s="24"/>
      <c r="HF256" s="24"/>
      <c r="HG256" s="24"/>
      <c r="HH256" s="24"/>
      <c r="HI256" s="24"/>
      <c r="HJ256" s="24"/>
      <c r="HK256" s="24"/>
      <c r="HL256" s="24"/>
      <c r="HM256" s="24"/>
      <c r="HN256" s="24"/>
      <c r="HO256" s="24"/>
      <c r="HP256" s="24"/>
      <c r="HQ256" s="24"/>
      <c r="HR256" s="24"/>
      <c r="HS256" s="24"/>
      <c r="HT256" s="24"/>
      <c r="HU256" s="24"/>
      <c r="HV256" s="24"/>
      <c r="HW256" s="24"/>
      <c r="HX256" s="24"/>
      <c r="HY256" s="24"/>
      <c r="HZ256" s="24"/>
      <c r="IA256" s="24"/>
      <c r="IB256" s="24"/>
      <c r="IC256" s="24"/>
      <c r="ID256" s="24"/>
      <c r="IE256" s="24"/>
      <c r="IF256" s="24"/>
      <c r="IG256" s="24"/>
      <c r="IH256" s="24"/>
      <c r="II256" s="24"/>
      <c r="IJ256" s="24"/>
      <c r="IK256" s="24"/>
      <c r="IL256" s="24"/>
      <c r="IM256" s="24"/>
      <c r="IN256" s="24"/>
      <c r="IO256" s="24"/>
      <c r="IP256" s="24"/>
      <c r="IQ256" s="24"/>
      <c r="IR256" s="24"/>
      <c r="IS256" s="24"/>
      <c r="IT256" s="24"/>
      <c r="IU256" s="24"/>
      <c r="IV256" s="24"/>
      <c r="IW256" s="24"/>
      <c r="IX256" s="24"/>
      <c r="IY256" s="24"/>
      <c r="IZ256" s="24"/>
      <c r="JA256" s="24"/>
      <c r="JB256" s="24"/>
      <c r="JC256" s="24"/>
      <c r="JD256" s="24"/>
      <c r="JE256" s="24"/>
      <c r="JF256" s="24"/>
      <c r="JG256" s="24"/>
      <c r="JH256" s="24"/>
      <c r="JI256" s="24"/>
      <c r="JJ256" s="24"/>
      <c r="JK256" s="24"/>
      <c r="JL256" s="24"/>
      <c r="JM256" s="24"/>
      <c r="JN256" s="24"/>
      <c r="JO256" s="24"/>
      <c r="JP256" s="24"/>
      <c r="JQ256" s="24"/>
      <c r="JR256" s="24"/>
      <c r="JS256" s="24"/>
      <c r="JT256" s="24"/>
      <c r="JU256" s="24"/>
      <c r="JV256" s="24"/>
      <c r="JW256" s="24"/>
      <c r="JX256" s="24"/>
      <c r="JY256" s="24"/>
      <c r="JZ256" s="24"/>
      <c r="KA256" s="24"/>
      <c r="KB256" s="24"/>
      <c r="KC256" s="24"/>
      <c r="KD256" s="24"/>
      <c r="KE256" s="24"/>
      <c r="KF256" s="24"/>
      <c r="KG256" s="24"/>
      <c r="KH256" s="24"/>
      <c r="KI256" s="24"/>
      <c r="KJ256" s="24"/>
      <c r="KK256" s="24"/>
      <c r="KL256" s="24"/>
      <c r="KM256" s="24"/>
      <c r="KN256" s="24"/>
      <c r="KO256" s="24"/>
      <c r="KP256" s="24"/>
      <c r="KQ256" s="24"/>
      <c r="KR256" s="24"/>
      <c r="KS256" s="24"/>
      <c r="KT256" s="24"/>
      <c r="KU256" s="24"/>
      <c r="KV256" s="24"/>
      <c r="KW256" s="24"/>
      <c r="KX256" s="24"/>
      <c r="KY256" s="24"/>
      <c r="KZ256" s="24"/>
      <c r="LA256" s="24"/>
      <c r="LB256" s="24"/>
      <c r="LC256" s="24"/>
      <c r="LD256" s="24"/>
      <c r="LE256" s="24"/>
      <c r="LF256" s="24"/>
      <c r="LG256" s="24"/>
      <c r="LH256" s="24"/>
      <c r="LI256" s="24"/>
      <c r="LJ256" s="24"/>
      <c r="LK256" s="24"/>
      <c r="LL256" s="24"/>
      <c r="LM256" s="24"/>
      <c r="LN256" s="24"/>
      <c r="LO256" s="24"/>
      <c r="LP256" s="24"/>
      <c r="LQ256" s="24"/>
      <c r="LR256" s="24"/>
      <c r="LS256" s="24"/>
      <c r="LT256" s="24"/>
      <c r="LU256" s="24"/>
      <c r="LV256" s="24"/>
      <c r="LW256" s="24"/>
      <c r="LX256" s="24"/>
      <c r="LY256" s="24"/>
      <c r="LZ256" s="24"/>
      <c r="MA256" s="24"/>
      <c r="MB256" s="24"/>
      <c r="MC256" s="24"/>
      <c r="MD256" s="24"/>
      <c r="ME256" s="24"/>
      <c r="MF256" s="24"/>
      <c r="MG256" s="24"/>
      <c r="MH256" s="24"/>
      <c r="MI256" s="24"/>
      <c r="MJ256" s="24"/>
      <c r="MK256" s="24"/>
      <c r="ML256" s="24"/>
      <c r="MM256" s="24"/>
      <c r="MN256" s="24"/>
      <c r="MO256" s="24"/>
      <c r="MP256" s="24"/>
      <c r="MQ256" s="24"/>
      <c r="MR256" s="24"/>
      <c r="MS256" s="24"/>
      <c r="MT256" s="24"/>
      <c r="MU256" s="24"/>
      <c r="MV256" s="24"/>
      <c r="MW256" s="24"/>
      <c r="MX256" s="24"/>
      <c r="MY256" s="24"/>
      <c r="MZ256" s="24"/>
      <c r="NA256" s="24"/>
      <c r="NB256" s="24"/>
      <c r="NC256" s="24"/>
      <c r="ND256" s="24"/>
      <c r="NE256" s="24"/>
      <c r="NF256" s="24"/>
      <c r="NG256" s="24"/>
      <c r="NH256" s="24"/>
      <c r="NI256" s="24"/>
      <c r="NJ256" s="24"/>
      <c r="NK256" s="24"/>
      <c r="NL256" s="24"/>
      <c r="NM256" s="24"/>
      <c r="NN256" s="24"/>
      <c r="NO256" s="24"/>
      <c r="NP256" s="24"/>
      <c r="NQ256" s="24"/>
      <c r="NR256" s="24"/>
      <c r="NS256" s="24"/>
      <c r="NT256" s="24"/>
      <c r="NU256" s="24"/>
      <c r="NV256" s="24"/>
      <c r="NW256" s="24"/>
      <c r="NX256" s="24"/>
      <c r="NY256" s="24"/>
      <c r="NZ256" s="24"/>
      <c r="OA256" s="24"/>
      <c r="OB256" s="24"/>
      <c r="OC256" s="24"/>
      <c r="OD256" s="24"/>
      <c r="OE256" s="24"/>
      <c r="OF256" s="24"/>
      <c r="OG256" s="24"/>
      <c r="OH256" s="24"/>
      <c r="OI256" s="24"/>
      <c r="OJ256" s="24"/>
      <c r="OK256" s="24"/>
      <c r="OL256" s="24"/>
      <c r="OM256" s="24"/>
      <c r="ON256" s="24"/>
      <c r="OO256" s="24"/>
      <c r="OP256" s="24"/>
      <c r="OQ256" s="24"/>
      <c r="OR256" s="24"/>
      <c r="OS256" s="24"/>
      <c r="OT256" s="24"/>
      <c r="OU256" s="24"/>
      <c r="OV256" s="24"/>
      <c r="OW256" s="24"/>
      <c r="OX256" s="24"/>
      <c r="OY256" s="24"/>
      <c r="OZ256" s="24"/>
      <c r="PA256" s="24"/>
      <c r="PB256" s="24"/>
      <c r="PC256" s="24"/>
      <c r="PD256" s="24"/>
      <c r="PE256" s="24"/>
      <c r="PF256" s="24"/>
      <c r="PG256" s="24"/>
      <c r="PH256" s="24"/>
      <c r="PI256" s="24"/>
      <c r="PJ256" s="24"/>
      <c r="PK256" s="24"/>
      <c r="PL256" s="24"/>
      <c r="PM256" s="24"/>
      <c r="PN256" s="24"/>
      <c r="PO256" s="24"/>
      <c r="PP256" s="24"/>
      <c r="PQ256" s="24"/>
      <c r="PR256" s="24"/>
      <c r="PS256" s="24"/>
      <c r="PT256" s="24"/>
      <c r="PU256" s="24"/>
      <c r="PV256" s="24"/>
      <c r="PW256" s="24"/>
      <c r="PX256" s="24"/>
      <c r="PY256" s="24"/>
      <c r="PZ256" s="24"/>
      <c r="QA256" s="24"/>
      <c r="QB256" s="24"/>
      <c r="QC256" s="24"/>
      <c r="QD256" s="24"/>
      <c r="QE256" s="24"/>
      <c r="QF256" s="24"/>
      <c r="QG256" s="24"/>
      <c r="QH256" s="24"/>
      <c r="QI256" s="24"/>
      <c r="QJ256" s="24"/>
      <c r="QK256" s="24"/>
      <c r="QL256" s="24"/>
      <c r="QM256" s="24"/>
      <c r="QN256" s="24"/>
      <c r="QO256" s="24"/>
      <c r="QP256" s="24"/>
      <c r="QQ256" s="24"/>
      <c r="QR256" s="24"/>
      <c r="QS256" s="24"/>
      <c r="QT256" s="24"/>
      <c r="QU256" s="24"/>
      <c r="QV256" s="24"/>
      <c r="QW256" s="24"/>
      <c r="QX256" s="24"/>
      <c r="QY256" s="24"/>
      <c r="QZ256" s="24"/>
      <c r="RA256" s="24"/>
      <c r="RB256" s="24"/>
      <c r="RC256" s="24"/>
      <c r="RD256" s="24"/>
      <c r="RE256" s="24"/>
      <c r="RF256" s="24"/>
      <c r="RG256" s="24"/>
      <c r="RH256" s="24"/>
      <c r="RI256" s="24"/>
      <c r="RJ256" s="24"/>
      <c r="RK256" s="24"/>
      <c r="RL256" s="24"/>
      <c r="RM256" s="24"/>
      <c r="RN256" s="24"/>
      <c r="RO256" s="24"/>
      <c r="RP256" s="24"/>
      <c r="RQ256" s="24"/>
      <c r="RR256" s="24"/>
      <c r="RS256" s="24"/>
      <c r="RT256" s="24"/>
      <c r="RU256" s="24"/>
      <c r="RV256" s="24"/>
      <c r="RW256" s="24"/>
      <c r="RX256" s="24"/>
      <c r="RY256" s="24"/>
      <c r="RZ256" s="24"/>
      <c r="SA256" s="24"/>
      <c r="SB256" s="24"/>
      <c r="SC256" s="24"/>
      <c r="SD256" s="24"/>
      <c r="SE256" s="24"/>
      <c r="SF256" s="24"/>
      <c r="SG256" s="24"/>
      <c r="SH256" s="24"/>
      <c r="SI256" s="24"/>
      <c r="SJ256" s="24"/>
      <c r="SK256" s="24"/>
      <c r="SL256" s="24"/>
      <c r="SM256" s="24"/>
      <c r="SN256" s="24"/>
      <c r="SO256" s="24"/>
      <c r="SP256" s="24"/>
      <c r="SQ256" s="24"/>
      <c r="SR256" s="24"/>
      <c r="SS256" s="24"/>
      <c r="ST256" s="24"/>
      <c r="SU256" s="24"/>
      <c r="SV256" s="24"/>
      <c r="SW256" s="24"/>
      <c r="SX256" s="24"/>
      <c r="SY256" s="24"/>
      <c r="SZ256" s="24"/>
      <c r="TA256" s="24"/>
      <c r="TB256" s="24"/>
      <c r="TC256" s="24"/>
      <c r="TD256" s="24"/>
      <c r="TE256" s="24"/>
      <c r="TF256" s="24"/>
      <c r="TG256" s="24"/>
      <c r="TH256" s="24"/>
      <c r="TI256" s="24"/>
      <c r="TJ256" s="24"/>
      <c r="TK256" s="24"/>
      <c r="TL256" s="24"/>
      <c r="TM256" s="24"/>
      <c r="TN256" s="24"/>
      <c r="TO256" s="24"/>
      <c r="TP256" s="24"/>
      <c r="TQ256" s="24"/>
      <c r="TR256" s="24"/>
      <c r="TS256" s="24"/>
      <c r="TT256" s="24"/>
      <c r="TU256" s="24"/>
      <c r="TV256" s="24"/>
      <c r="TW256" s="24"/>
      <c r="TX256" s="24"/>
      <c r="TY256" s="24"/>
      <c r="TZ256" s="24"/>
      <c r="UA256" s="24"/>
      <c r="UB256" s="24"/>
      <c r="UC256" s="24"/>
      <c r="UD256" s="24"/>
      <c r="UE256" s="24"/>
      <c r="UF256" s="24"/>
      <c r="UG256" s="24"/>
      <c r="UH256" s="24"/>
      <c r="UI256" s="24"/>
      <c r="UJ256" s="24"/>
      <c r="UK256" s="24"/>
      <c r="UL256" s="24"/>
      <c r="UM256" s="24"/>
      <c r="UN256" s="24"/>
      <c r="UO256" s="24"/>
      <c r="UP256" s="24"/>
      <c r="UQ256" s="24"/>
      <c r="UR256" s="24"/>
      <c r="US256" s="24"/>
      <c r="UT256" s="24"/>
      <c r="UU256" s="24"/>
      <c r="UV256" s="24"/>
      <c r="UW256" s="24"/>
      <c r="UX256" s="24"/>
      <c r="UY256" s="24"/>
      <c r="UZ256" s="24"/>
      <c r="VA256" s="24"/>
      <c r="VB256" s="24"/>
      <c r="VC256" s="24"/>
      <c r="VD256" s="24"/>
      <c r="VE256" s="24"/>
      <c r="VF256" s="24"/>
      <c r="VG256" s="24"/>
      <c r="VH256" s="24"/>
      <c r="VI256" s="24"/>
      <c r="VJ256" s="24"/>
      <c r="VK256" s="24"/>
      <c r="VL256" s="24"/>
      <c r="VM256" s="24"/>
      <c r="VN256" s="24"/>
      <c r="VO256" s="24"/>
      <c r="VP256" s="24"/>
      <c r="VQ256" s="24"/>
      <c r="VR256" s="24"/>
      <c r="VS256" s="24"/>
      <c r="VT256" s="24"/>
      <c r="VU256" s="24"/>
      <c r="VV256" s="24"/>
      <c r="VW256" s="24"/>
      <c r="VX256" s="24"/>
      <c r="VY256" s="24"/>
      <c r="VZ256" s="24"/>
      <c r="WA256" s="24"/>
      <c r="WB256" s="24"/>
      <c r="WC256" s="24"/>
      <c r="WD256" s="24"/>
      <c r="WE256" s="24"/>
      <c r="WF256" s="24"/>
      <c r="WG256" s="24"/>
      <c r="WH256" s="24"/>
      <c r="WI256" s="24"/>
      <c r="WJ256" s="24"/>
      <c r="WK256" s="24"/>
      <c r="WL256" s="24"/>
      <c r="WM256" s="24"/>
      <c r="WN256" s="24"/>
      <c r="WO256" s="24"/>
      <c r="WP256" s="24"/>
      <c r="WQ256" s="24"/>
      <c r="WR256" s="24"/>
      <c r="WS256" s="24"/>
      <c r="WT256" s="24"/>
      <c r="WU256" s="24"/>
      <c r="WV256" s="24"/>
      <c r="WW256" s="24"/>
      <c r="WX256" s="24"/>
      <c r="WY256" s="24"/>
      <c r="WZ256" s="24"/>
      <c r="XA256" s="24"/>
      <c r="XB256" s="24"/>
      <c r="XC256" s="24"/>
      <c r="XD256" s="24"/>
      <c r="XE256" s="24"/>
      <c r="XF256" s="24"/>
      <c r="XG256" s="24"/>
      <c r="XH256" s="24"/>
      <c r="XI256" s="24"/>
      <c r="XJ256" s="24"/>
      <c r="XK256" s="24"/>
      <c r="XL256" s="24"/>
      <c r="XM256" s="24"/>
      <c r="XN256" s="24"/>
      <c r="XO256" s="24"/>
      <c r="XP256" s="24"/>
      <c r="XQ256" s="24"/>
      <c r="XR256" s="24"/>
      <c r="XS256" s="24"/>
      <c r="XT256" s="24"/>
      <c r="XU256" s="24"/>
      <c r="XV256" s="24"/>
      <c r="XW256" s="24"/>
      <c r="XX256" s="24"/>
      <c r="XY256" s="24"/>
      <c r="XZ256" s="24"/>
      <c r="YA256" s="24"/>
      <c r="YB256" s="24"/>
      <c r="YC256" s="24"/>
      <c r="YD256" s="24"/>
      <c r="YE256" s="24"/>
      <c r="YF256" s="24"/>
      <c r="YG256" s="24"/>
      <c r="YH256" s="24"/>
      <c r="YI256" s="24"/>
      <c r="YJ256" s="24"/>
      <c r="YK256" s="24"/>
      <c r="YL256" s="24"/>
      <c r="YM256" s="24"/>
      <c r="YN256" s="24"/>
      <c r="YO256" s="24"/>
      <c r="YP256" s="24"/>
      <c r="YQ256" s="24"/>
      <c r="YR256" s="24"/>
      <c r="YS256" s="24"/>
      <c r="YT256" s="24"/>
      <c r="YU256" s="24"/>
      <c r="YV256" s="24"/>
      <c r="YW256" s="24"/>
      <c r="YX256" s="24"/>
      <c r="YY256" s="24"/>
      <c r="YZ256" s="24"/>
      <c r="ZA256" s="24"/>
      <c r="ZB256" s="24"/>
      <c r="ZC256" s="24"/>
      <c r="ZD256" s="24"/>
      <c r="ZE256" s="24"/>
      <c r="ZF256" s="24"/>
      <c r="ZG256" s="24"/>
      <c r="ZH256" s="24"/>
      <c r="ZI256" s="24"/>
      <c r="ZJ256" s="24"/>
      <c r="ZK256" s="24"/>
      <c r="ZL256" s="24"/>
      <c r="ZM256" s="24"/>
      <c r="ZN256" s="24"/>
      <c r="ZO256" s="24"/>
      <c r="ZP256" s="24"/>
      <c r="ZQ256" s="24"/>
      <c r="ZR256" s="24"/>
      <c r="ZS256" s="24"/>
      <c r="ZT256" s="24"/>
      <c r="ZU256" s="24"/>
      <c r="ZV256" s="24"/>
      <c r="ZW256" s="24"/>
      <c r="ZX256" s="24"/>
      <c r="ZY256" s="24"/>
      <c r="ZZ256" s="24"/>
      <c r="AAA256" s="24"/>
      <c r="AAB256" s="24"/>
      <c r="AAC256" s="24"/>
      <c r="AAD256" s="24"/>
      <c r="AAE256" s="24"/>
      <c r="AAF256" s="24"/>
      <c r="AAG256" s="24"/>
      <c r="AAH256" s="24"/>
      <c r="AAI256" s="24"/>
      <c r="AAJ256" s="24"/>
      <c r="AAK256" s="24"/>
      <c r="AAL256" s="24"/>
      <c r="AAM256" s="24"/>
      <c r="AAN256" s="24"/>
      <c r="AAO256" s="24"/>
      <c r="AAP256" s="24"/>
      <c r="AAQ256" s="24"/>
      <c r="AAR256" s="24"/>
      <c r="AAS256" s="24"/>
      <c r="AAT256" s="24"/>
      <c r="AAU256" s="24"/>
      <c r="AAV256" s="24"/>
      <c r="AAW256" s="24"/>
      <c r="AAX256" s="24"/>
      <c r="AAY256" s="24"/>
      <c r="AAZ256" s="24"/>
      <c r="ABA256" s="24"/>
      <c r="ABB256" s="24"/>
      <c r="ABC256" s="24"/>
      <c r="ABD256" s="24"/>
      <c r="ABE256" s="24"/>
      <c r="ABF256" s="24"/>
      <c r="ABG256" s="24"/>
      <c r="ABH256" s="24"/>
      <c r="ABI256" s="24"/>
      <c r="ABJ256" s="24"/>
      <c r="ABK256" s="24"/>
      <c r="ABL256" s="24"/>
      <c r="ABM256" s="24"/>
      <c r="ABN256" s="24"/>
      <c r="ABO256" s="24"/>
      <c r="ABP256" s="24"/>
      <c r="ABQ256" s="24"/>
      <c r="ABR256" s="24"/>
      <c r="ABS256" s="24"/>
      <c r="ABT256" s="24"/>
      <c r="ABU256" s="24"/>
      <c r="ABV256" s="24"/>
      <c r="ABW256" s="24"/>
      <c r="ABX256" s="24"/>
      <c r="ABY256" s="24"/>
      <c r="ABZ256" s="24"/>
      <c r="ACA256" s="24"/>
      <c r="ACB256" s="24"/>
      <c r="ACC256" s="24"/>
      <c r="ACD256" s="24"/>
      <c r="ACE256" s="24"/>
      <c r="ACF256" s="24"/>
      <c r="ACG256" s="24"/>
      <c r="ACH256" s="24"/>
      <c r="ACI256" s="24"/>
      <c r="ACJ256" s="24"/>
      <c r="ACK256" s="24"/>
      <c r="ACL256" s="24"/>
      <c r="ACM256" s="24"/>
      <c r="ACN256" s="24"/>
      <c r="ACO256" s="24"/>
      <c r="ACP256" s="24"/>
      <c r="ACQ256" s="24"/>
      <c r="ACR256" s="24"/>
      <c r="ACS256" s="24"/>
      <c r="ACT256" s="24"/>
      <c r="ACU256" s="24"/>
      <c r="ACV256" s="24"/>
      <c r="ACW256" s="24"/>
      <c r="ACX256" s="24"/>
      <c r="ACY256" s="24"/>
      <c r="ACZ256" s="24"/>
      <c r="ADA256" s="24"/>
      <c r="ADB256" s="24"/>
      <c r="ADC256" s="24"/>
      <c r="ADD256" s="24"/>
      <c r="ADE256" s="24"/>
      <c r="ADF256" s="24"/>
      <c r="ADG256" s="24"/>
      <c r="ADH256" s="24"/>
      <c r="ADI256" s="24"/>
      <c r="ADJ256" s="24"/>
      <c r="ADK256" s="24"/>
      <c r="ADL256" s="24"/>
      <c r="ADM256" s="24"/>
      <c r="ADN256" s="24"/>
      <c r="ADO256" s="24"/>
      <c r="ADP256" s="24"/>
      <c r="ADQ256" s="24"/>
      <c r="ADR256" s="24"/>
      <c r="ADS256" s="24"/>
      <c r="ADT256" s="24"/>
      <c r="ADU256" s="24"/>
      <c r="ADV256" s="24"/>
      <c r="ADW256" s="24"/>
      <c r="ADX256" s="24"/>
      <c r="ADY256" s="24"/>
      <c r="ADZ256" s="24"/>
      <c r="AEA256" s="24"/>
      <c r="AEB256" s="24"/>
      <c r="AEC256" s="24"/>
      <c r="AED256" s="24"/>
      <c r="AEE256" s="24"/>
      <c r="AEF256" s="24"/>
      <c r="AEG256" s="24"/>
      <c r="AEH256" s="24"/>
      <c r="AEI256" s="24"/>
      <c r="AEJ256" s="24"/>
      <c r="AEK256" s="24"/>
      <c r="AEL256" s="24"/>
      <c r="AEM256" s="24"/>
      <c r="AEN256" s="24"/>
      <c r="AEO256" s="24"/>
      <c r="AEP256" s="24"/>
      <c r="AEQ256" s="24"/>
      <c r="AER256" s="24"/>
      <c r="AES256" s="24"/>
      <c r="AET256" s="24"/>
      <c r="AEU256" s="24"/>
      <c r="AEV256" s="24"/>
      <c r="AEW256" s="24"/>
      <c r="AEX256" s="24"/>
      <c r="AEY256" s="24"/>
      <c r="AEZ256" s="24"/>
      <c r="AFA256" s="24"/>
      <c r="AFB256" s="24"/>
      <c r="AFC256" s="24"/>
      <c r="AFD256" s="24"/>
      <c r="AFE256" s="24"/>
      <c r="AFF256" s="24"/>
      <c r="AFG256" s="24"/>
      <c r="AFH256" s="24"/>
      <c r="AFI256" s="24"/>
      <c r="AFJ256" s="24"/>
      <c r="AFK256" s="24"/>
      <c r="AFL256" s="24"/>
      <c r="AFM256" s="24"/>
      <c r="AFN256" s="24"/>
      <c r="AFO256" s="24"/>
      <c r="AFP256" s="24"/>
      <c r="AFQ256" s="24"/>
      <c r="AFR256" s="24"/>
      <c r="AFS256" s="24"/>
      <c r="AFT256" s="24"/>
      <c r="AFU256" s="24"/>
      <c r="AFV256" s="24"/>
      <c r="AFW256" s="24"/>
      <c r="AFX256" s="24"/>
      <c r="AFY256" s="24"/>
      <c r="AFZ256" s="24"/>
      <c r="AGA256" s="24"/>
      <c r="AGB256" s="24"/>
      <c r="AGC256" s="24"/>
      <c r="AGD256" s="24"/>
      <c r="AGE256" s="24"/>
      <c r="AGF256" s="24"/>
      <c r="AGG256" s="24"/>
      <c r="AGH256" s="24"/>
      <c r="AGI256" s="24"/>
      <c r="AGJ256" s="24"/>
      <c r="AGK256" s="24"/>
      <c r="AGL256" s="24"/>
      <c r="AGM256" s="24"/>
      <c r="AGN256" s="24"/>
      <c r="AGO256" s="24"/>
      <c r="AGP256" s="24"/>
      <c r="AGQ256" s="24"/>
      <c r="AGR256" s="24"/>
      <c r="AGS256" s="24"/>
      <c r="AGT256" s="24"/>
      <c r="AGU256" s="24"/>
      <c r="AGV256" s="24"/>
      <c r="AGW256" s="24"/>
      <c r="AGX256" s="24"/>
      <c r="AGY256" s="24"/>
      <c r="AGZ256" s="24"/>
      <c r="AHA256" s="24"/>
      <c r="AHB256" s="24"/>
      <c r="AHC256" s="24"/>
      <c r="AHD256" s="24"/>
      <c r="AHE256" s="24"/>
      <c r="AHF256" s="24"/>
      <c r="AHG256" s="24"/>
      <c r="AHH256" s="24"/>
      <c r="AHI256" s="24"/>
      <c r="AHJ256" s="24"/>
      <c r="AHK256" s="24"/>
      <c r="AHL256" s="24"/>
      <c r="AHM256" s="24"/>
      <c r="AHN256" s="24"/>
      <c r="AHO256" s="24"/>
      <c r="AHP256" s="24"/>
      <c r="AHQ256" s="24"/>
      <c r="AHR256" s="24"/>
      <c r="AHS256" s="24"/>
      <c r="AHT256" s="24"/>
      <c r="AHU256" s="24"/>
      <c r="AHV256" s="24"/>
      <c r="AHW256" s="24"/>
      <c r="AHX256" s="24"/>
      <c r="AHY256" s="24"/>
      <c r="AHZ256" s="24"/>
      <c r="AIA256" s="24"/>
      <c r="AIB256" s="24"/>
      <c r="AIC256" s="24"/>
      <c r="AID256" s="24"/>
      <c r="AIE256" s="24"/>
      <c r="AIF256" s="24"/>
      <c r="AIG256" s="24"/>
      <c r="AIH256" s="24"/>
      <c r="AII256" s="24"/>
      <c r="AIJ256" s="24"/>
      <c r="AIK256" s="24"/>
      <c r="AIL256" s="24"/>
      <c r="AIM256" s="24"/>
      <c r="AIN256" s="24"/>
      <c r="AIO256" s="24"/>
      <c r="AIP256" s="24"/>
      <c r="AIQ256" s="24"/>
      <c r="AIR256" s="24"/>
      <c r="AIS256" s="24"/>
      <c r="AIT256" s="24"/>
      <c r="AIU256" s="24"/>
      <c r="AIV256" s="24"/>
      <c r="AIW256" s="24"/>
      <c r="AIX256" s="24"/>
      <c r="AIY256" s="24"/>
      <c r="AIZ256" s="24"/>
      <c r="AJA256" s="24"/>
      <c r="AJB256" s="24"/>
      <c r="AJC256" s="24"/>
      <c r="AJD256" s="24"/>
      <c r="AJE256" s="24"/>
      <c r="AJF256" s="24"/>
      <c r="AJG256" s="24"/>
      <c r="AJH256" s="24"/>
      <c r="AJI256" s="24"/>
      <c r="AJJ256" s="24"/>
      <c r="AJK256" s="24"/>
      <c r="AJL256" s="24"/>
      <c r="AJM256" s="24"/>
      <c r="AJN256" s="24"/>
      <c r="AJO256" s="24"/>
      <c r="AJP256" s="24"/>
      <c r="AJQ256" s="24"/>
      <c r="AJR256" s="24"/>
      <c r="AJS256" s="24"/>
      <c r="AJT256" s="24"/>
      <c r="AJU256" s="24"/>
      <c r="AJV256" s="24"/>
      <c r="AJW256" s="24"/>
      <c r="AJX256" s="24"/>
      <c r="AJY256" s="24"/>
      <c r="AJZ256" s="24"/>
      <c r="AKA256" s="24"/>
      <c r="AKB256" s="24"/>
      <c r="AKC256" s="24"/>
      <c r="AKD256" s="24"/>
      <c r="AKE256" s="24"/>
      <c r="AKF256" s="24"/>
      <c r="AKG256" s="24"/>
      <c r="AKH256" s="24"/>
      <c r="AKI256" s="24"/>
      <c r="AKJ256" s="24"/>
      <c r="AKK256" s="24"/>
      <c r="AKL256" s="24"/>
      <c r="AKM256" s="24"/>
      <c r="AKN256" s="24"/>
      <c r="AKO256" s="24"/>
      <c r="AKP256" s="24"/>
      <c r="AKQ256" s="24"/>
      <c r="AKR256" s="24"/>
      <c r="AKS256" s="24"/>
      <c r="AKT256" s="24"/>
      <c r="AKU256" s="24"/>
      <c r="AKV256" s="24"/>
      <c r="AKW256" s="24"/>
      <c r="AKX256" s="24"/>
      <c r="AKY256" s="24"/>
      <c r="AKZ256" s="24"/>
      <c r="ALA256" s="24"/>
      <c r="ALB256" s="24"/>
      <c r="ALC256" s="24"/>
      <c r="ALD256" s="24"/>
      <c r="ALE256" s="24"/>
      <c r="ALF256" s="24"/>
      <c r="ALG256" s="24"/>
      <c r="ALH256" s="24"/>
      <c r="ALI256" s="24"/>
      <c r="ALJ256" s="24"/>
      <c r="ALK256" s="24"/>
      <c r="ALL256" s="24"/>
      <c r="ALM256" s="24"/>
      <c r="ALN256" s="24"/>
      <c r="ALO256" s="24"/>
      <c r="ALP256" s="24"/>
      <c r="ALQ256" s="24"/>
      <c r="ALR256" s="24"/>
      <c r="ALS256" s="24"/>
      <c r="ALT256" s="24"/>
      <c r="ALU256" s="24"/>
      <c r="ALV256" s="24"/>
      <c r="ALW256" s="24"/>
      <c r="ALX256" s="24"/>
      <c r="ALY256" s="24"/>
      <c r="ALZ256" s="24"/>
      <c r="AMA256" s="24"/>
      <c r="AMB256" s="24"/>
      <c r="AMC256" s="24"/>
      <c r="AMD256" s="24"/>
      <c r="AME256" s="24"/>
      <c r="AMF256" s="24"/>
      <c r="AMG256" s="24"/>
      <c r="AMH256" s="24"/>
      <c r="AMI256" s="24"/>
      <c r="AMJ256" s="24"/>
      <c r="AMK256" s="24"/>
      <c r="AML256" s="24"/>
      <c r="AMM256" s="24"/>
      <c r="AMN256" s="24"/>
      <c r="AMO256" s="24"/>
      <c r="AMP256" s="24"/>
      <c r="AMQ256" s="24"/>
      <c r="AMR256" s="24"/>
      <c r="AMS256" s="24"/>
      <c r="AMT256" s="24"/>
      <c r="AMU256" s="24"/>
      <c r="AMV256" s="24"/>
      <c r="AMW256" s="24"/>
      <c r="AMX256" s="24"/>
      <c r="AMY256" s="24"/>
      <c r="AMZ256" s="24"/>
      <c r="ANA256" s="24"/>
      <c r="ANB256" s="24"/>
      <c r="ANC256" s="24"/>
      <c r="AND256" s="24"/>
      <c r="ANE256" s="24"/>
      <c r="ANF256" s="24"/>
      <c r="ANG256" s="24"/>
      <c r="ANH256" s="24"/>
      <c r="ANI256" s="24"/>
      <c r="ANJ256" s="24"/>
      <c r="ANK256" s="24"/>
      <c r="ANL256" s="24"/>
      <c r="ANM256" s="24"/>
      <c r="ANN256" s="24"/>
      <c r="ANO256" s="24"/>
      <c r="ANP256" s="24"/>
      <c r="ANQ256" s="24"/>
      <c r="ANR256" s="24"/>
      <c r="ANS256" s="24"/>
      <c r="ANT256" s="24"/>
      <c r="ANU256" s="24"/>
      <c r="ANV256" s="24"/>
      <c r="ANW256" s="24"/>
      <c r="ANX256" s="24"/>
      <c r="ANY256" s="24"/>
      <c r="ANZ256" s="24"/>
      <c r="AOA256" s="24"/>
      <c r="AOB256" s="24"/>
      <c r="AOC256" s="24"/>
      <c r="AOD256" s="24"/>
      <c r="AOE256" s="24"/>
      <c r="AOF256" s="24"/>
      <c r="AOG256" s="24"/>
      <c r="AOH256" s="24"/>
      <c r="AOI256" s="24"/>
      <c r="AOJ256" s="24"/>
      <c r="AOK256" s="24"/>
      <c r="AOL256" s="24"/>
      <c r="AOM256" s="24"/>
      <c r="AON256" s="24"/>
      <c r="AOO256" s="24"/>
      <c r="AOP256" s="24"/>
      <c r="AOQ256" s="24"/>
      <c r="AOR256" s="24"/>
      <c r="AOS256" s="24"/>
      <c r="AOT256" s="24"/>
      <c r="AOU256" s="24"/>
      <c r="AOV256" s="24"/>
      <c r="AOW256" s="24"/>
      <c r="AOX256" s="24"/>
      <c r="AOY256" s="24"/>
      <c r="AOZ256" s="24"/>
      <c r="APA256" s="24"/>
      <c r="APB256" s="24"/>
      <c r="APC256" s="24"/>
      <c r="APD256" s="24"/>
      <c r="APE256" s="24"/>
      <c r="APF256" s="24"/>
      <c r="APG256" s="24"/>
      <c r="APH256" s="24"/>
      <c r="API256" s="24"/>
      <c r="APJ256" s="24"/>
      <c r="APK256" s="24"/>
      <c r="APL256" s="24"/>
      <c r="APM256" s="24"/>
      <c r="APN256" s="24"/>
      <c r="APO256" s="24"/>
      <c r="APP256" s="24"/>
      <c r="APQ256" s="24"/>
      <c r="APR256" s="24"/>
      <c r="APS256" s="24"/>
      <c r="APT256" s="24"/>
      <c r="APU256" s="24"/>
      <c r="APV256" s="24"/>
      <c r="APW256" s="24"/>
      <c r="APX256" s="24"/>
      <c r="APY256" s="24"/>
      <c r="APZ256" s="24"/>
      <c r="AQA256" s="24"/>
      <c r="AQB256" s="24"/>
      <c r="AQC256" s="24"/>
      <c r="AQD256" s="24"/>
      <c r="AQE256" s="24"/>
      <c r="AQF256" s="24"/>
      <c r="AQG256" s="24"/>
      <c r="AQH256" s="24"/>
      <c r="AQI256" s="24"/>
      <c r="AQJ256" s="24"/>
      <c r="AQK256" s="24"/>
      <c r="AQL256" s="24"/>
      <c r="AQM256" s="24"/>
      <c r="AQN256" s="24"/>
      <c r="AQO256" s="24"/>
      <c r="AQP256" s="24"/>
      <c r="AQQ256" s="24"/>
      <c r="AQR256" s="24"/>
      <c r="AQS256" s="24"/>
      <c r="AQT256" s="24"/>
      <c r="AQU256" s="24"/>
      <c r="AQV256" s="24"/>
      <c r="AQW256" s="24"/>
      <c r="AQX256" s="24"/>
      <c r="AQY256" s="24"/>
      <c r="AQZ256" s="24"/>
      <c r="ARA256" s="24"/>
      <c r="ARB256" s="24"/>
      <c r="ARC256" s="24"/>
      <c r="ARD256" s="24"/>
      <c r="ARE256" s="24"/>
      <c r="ARF256" s="24"/>
      <c r="ARG256" s="24"/>
      <c r="ARH256" s="24"/>
      <c r="ARI256" s="24"/>
      <c r="ARJ256" s="24"/>
      <c r="ARK256" s="24"/>
      <c r="ARL256" s="24"/>
      <c r="ARM256" s="24"/>
      <c r="ARN256" s="24"/>
      <c r="ARO256" s="24"/>
      <c r="ARP256" s="24"/>
      <c r="ARQ256" s="24"/>
      <c r="ARR256" s="24"/>
      <c r="ARS256" s="24"/>
      <c r="ART256" s="24"/>
      <c r="ARU256" s="24"/>
      <c r="ARV256" s="24"/>
      <c r="ARW256" s="24"/>
      <c r="ARX256" s="24"/>
      <c r="ARY256" s="24"/>
      <c r="ARZ256" s="24"/>
      <c r="ASA256" s="24"/>
      <c r="ASB256" s="24"/>
      <c r="ASC256" s="24"/>
      <c r="ASD256" s="24"/>
      <c r="ASE256" s="24"/>
      <c r="ASF256" s="24"/>
      <c r="ASG256" s="24"/>
      <c r="ASH256" s="24"/>
      <c r="ASI256" s="24"/>
      <c r="ASJ256" s="24"/>
      <c r="ASK256" s="24"/>
      <c r="ASL256" s="24"/>
      <c r="ASM256" s="24"/>
      <c r="ASN256" s="24"/>
      <c r="ASO256" s="24"/>
      <c r="ASP256" s="24"/>
      <c r="ASQ256" s="24"/>
      <c r="ASR256" s="24"/>
      <c r="ASS256" s="24"/>
      <c r="AST256" s="24"/>
      <c r="ASU256" s="24"/>
      <c r="ASV256" s="24"/>
      <c r="ASW256" s="24"/>
      <c r="ASX256" s="24"/>
      <c r="ASY256" s="24"/>
      <c r="ASZ256" s="24"/>
      <c r="ATA256" s="24"/>
      <c r="ATB256" s="24"/>
      <c r="ATC256" s="24"/>
      <c r="ATD256" s="24"/>
      <c r="ATE256" s="24"/>
      <c r="ATF256" s="24"/>
      <c r="ATG256" s="24"/>
      <c r="ATH256" s="24"/>
      <c r="ATI256" s="24"/>
      <c r="ATJ256" s="24"/>
      <c r="ATK256" s="24"/>
      <c r="ATL256" s="24"/>
      <c r="ATM256" s="24"/>
      <c r="ATN256" s="24"/>
      <c r="ATO256" s="24"/>
      <c r="ATP256" s="24"/>
      <c r="ATQ256" s="24"/>
      <c r="ATR256" s="24"/>
      <c r="ATS256" s="24"/>
      <c r="ATT256" s="24"/>
      <c r="ATU256" s="24"/>
      <c r="ATV256" s="24"/>
      <c r="ATW256" s="24"/>
      <c r="ATX256" s="24"/>
      <c r="ATY256" s="24"/>
      <c r="ATZ256" s="24"/>
      <c r="AUA256" s="24"/>
      <c r="AUB256" s="24"/>
      <c r="AUC256" s="24"/>
      <c r="AUD256" s="24"/>
      <c r="AUE256" s="24"/>
      <c r="AUF256" s="24"/>
      <c r="AUG256" s="24"/>
      <c r="AUH256" s="24"/>
      <c r="AUI256" s="24"/>
      <c r="AUJ256" s="24"/>
      <c r="AUK256" s="24"/>
      <c r="AUL256" s="24"/>
      <c r="AUM256" s="24"/>
      <c r="AUN256" s="24"/>
      <c r="AUO256" s="24"/>
      <c r="AUP256" s="24"/>
      <c r="AUQ256" s="24"/>
      <c r="AUR256" s="24"/>
      <c r="AUS256" s="24"/>
      <c r="AUT256" s="24"/>
      <c r="AUU256" s="24"/>
      <c r="AUV256" s="24"/>
      <c r="AUW256" s="24"/>
      <c r="AUX256" s="24"/>
      <c r="AUY256" s="24"/>
      <c r="AUZ256" s="24"/>
      <c r="AVA256" s="24"/>
      <c r="AVB256" s="24"/>
      <c r="AVC256" s="24"/>
      <c r="AVD256" s="24"/>
      <c r="AVE256" s="24"/>
      <c r="AVF256" s="24"/>
      <c r="AVG256" s="24"/>
      <c r="AVH256" s="24"/>
      <c r="AVI256" s="24"/>
      <c r="AVJ256" s="24"/>
      <c r="AVK256" s="24"/>
      <c r="AVL256" s="24"/>
      <c r="AVM256" s="24"/>
      <c r="AVN256" s="24"/>
      <c r="AVO256" s="24"/>
      <c r="AVP256" s="24"/>
      <c r="AVQ256" s="24"/>
      <c r="AVR256" s="24"/>
      <c r="AVS256" s="24"/>
      <c r="AVT256" s="24"/>
      <c r="AVU256" s="24"/>
      <c r="AVV256" s="24"/>
      <c r="AVW256" s="24"/>
      <c r="AVX256" s="24"/>
      <c r="AVY256" s="24"/>
      <c r="AVZ256" s="24"/>
      <c r="AWA256" s="24"/>
      <c r="AWB256" s="24"/>
      <c r="AWC256" s="24"/>
      <c r="AWD256" s="24"/>
      <c r="AWE256" s="24"/>
      <c r="AWF256" s="24"/>
      <c r="AWG256" s="24"/>
      <c r="AWH256" s="24"/>
      <c r="AWI256" s="24"/>
      <c r="AWJ256" s="24"/>
      <c r="AWK256" s="24"/>
      <c r="AWL256" s="24"/>
      <c r="AWM256" s="24"/>
      <c r="AWN256" s="24"/>
      <c r="AWO256" s="24"/>
      <c r="AWP256" s="24"/>
      <c r="AWQ256" s="24"/>
      <c r="AWR256" s="24"/>
      <c r="AWS256" s="24"/>
      <c r="AWT256" s="24"/>
      <c r="AWU256" s="24"/>
      <c r="AWV256" s="24"/>
      <c r="AWW256" s="24"/>
      <c r="AWX256" s="24"/>
      <c r="AWY256" s="24"/>
      <c r="AWZ256" s="24"/>
      <c r="AXA256" s="24"/>
      <c r="AXB256" s="24"/>
      <c r="AXC256" s="24"/>
      <c r="AXD256" s="24"/>
      <c r="AXE256" s="24"/>
      <c r="AXF256" s="24"/>
      <c r="AXG256" s="24"/>
      <c r="AXH256" s="24"/>
      <c r="AXI256" s="24"/>
      <c r="AXJ256" s="24"/>
      <c r="AXK256" s="24"/>
      <c r="AXL256" s="24"/>
      <c r="AXM256" s="24"/>
      <c r="AXN256" s="24"/>
      <c r="AXO256" s="24"/>
      <c r="AXP256" s="24"/>
      <c r="AXQ256" s="24"/>
      <c r="AXR256" s="24"/>
      <c r="AXS256" s="24"/>
      <c r="AXT256" s="24"/>
      <c r="AXU256" s="24"/>
      <c r="AXV256" s="24"/>
      <c r="AXW256" s="24"/>
      <c r="AXX256" s="24"/>
      <c r="AXY256" s="24"/>
      <c r="AXZ256" s="24"/>
      <c r="AYA256" s="24"/>
      <c r="AYB256" s="24"/>
      <c r="AYC256" s="24"/>
      <c r="AYD256" s="24"/>
      <c r="AYE256" s="24"/>
      <c r="AYF256" s="24"/>
      <c r="AYG256" s="24"/>
      <c r="AYH256" s="24"/>
      <c r="AYI256" s="24"/>
      <c r="AYJ256" s="24"/>
      <c r="AYK256" s="24"/>
      <c r="AYL256" s="24"/>
      <c r="AYM256" s="24"/>
      <c r="AYN256" s="24"/>
      <c r="AYO256" s="24"/>
      <c r="AYP256" s="24"/>
      <c r="AYQ256" s="24"/>
      <c r="AYR256" s="24"/>
      <c r="AYS256" s="24"/>
      <c r="AYT256" s="24"/>
      <c r="AYU256" s="24"/>
      <c r="AYV256" s="24"/>
      <c r="AYW256" s="24"/>
      <c r="AYX256" s="24"/>
      <c r="AYY256" s="24"/>
      <c r="AYZ256" s="24"/>
      <c r="AZA256" s="24"/>
      <c r="AZB256" s="24"/>
      <c r="AZC256" s="24"/>
      <c r="AZD256" s="24"/>
      <c r="AZE256" s="24"/>
      <c r="AZF256" s="24"/>
      <c r="AZG256" s="24"/>
      <c r="AZH256" s="24"/>
      <c r="AZI256" s="24"/>
      <c r="AZJ256" s="24"/>
      <c r="AZK256" s="24"/>
      <c r="AZL256" s="24"/>
      <c r="AZM256" s="24"/>
      <c r="AZN256" s="24"/>
      <c r="AZO256" s="24"/>
      <c r="AZP256" s="24"/>
      <c r="AZQ256" s="24"/>
      <c r="AZR256" s="24"/>
      <c r="AZS256" s="24"/>
      <c r="AZT256" s="24"/>
      <c r="AZU256" s="24"/>
      <c r="AZV256" s="24"/>
      <c r="AZW256" s="24"/>
      <c r="AZX256" s="24"/>
      <c r="AZY256" s="24"/>
      <c r="AZZ256" s="24"/>
      <c r="BAA256" s="24"/>
      <c r="BAB256" s="24"/>
      <c r="BAC256" s="24"/>
      <c r="BAD256" s="24"/>
      <c r="BAE256" s="24"/>
      <c r="BAF256" s="24"/>
      <c r="BAG256" s="24"/>
      <c r="BAH256" s="24"/>
      <c r="BAI256" s="24"/>
      <c r="BAJ256" s="24"/>
      <c r="BAK256" s="24"/>
      <c r="BAL256" s="24"/>
      <c r="BAM256" s="24"/>
      <c r="BAN256" s="24"/>
      <c r="BAO256" s="24"/>
      <c r="BAP256" s="24"/>
      <c r="BAQ256" s="24"/>
      <c r="BAR256" s="24"/>
      <c r="BAS256" s="24"/>
      <c r="BAT256" s="24"/>
      <c r="BAU256" s="24"/>
      <c r="BAV256" s="24"/>
      <c r="BAW256" s="24"/>
      <c r="BAX256" s="24"/>
      <c r="BAY256" s="24"/>
      <c r="BAZ256" s="24"/>
      <c r="BBA256" s="24"/>
      <c r="BBB256" s="24"/>
      <c r="BBC256" s="24"/>
      <c r="BBD256" s="24"/>
      <c r="BBE256" s="24"/>
      <c r="BBF256" s="24"/>
      <c r="BBG256" s="24"/>
      <c r="BBH256" s="24"/>
      <c r="BBI256" s="24"/>
      <c r="BBJ256" s="24"/>
      <c r="BBK256" s="24"/>
      <c r="BBL256" s="24"/>
      <c r="BBM256" s="24"/>
      <c r="BBN256" s="24"/>
      <c r="BBO256" s="24"/>
      <c r="BBP256" s="24"/>
      <c r="BBQ256" s="24"/>
      <c r="BBR256" s="24"/>
      <c r="BBS256" s="24"/>
      <c r="BBT256" s="24"/>
      <c r="BBU256" s="24"/>
      <c r="BBV256" s="24"/>
      <c r="BBW256" s="24"/>
      <c r="BBX256" s="24"/>
      <c r="BBY256" s="24"/>
      <c r="BBZ256" s="24"/>
      <c r="BCA256" s="24"/>
      <c r="BCB256" s="24"/>
      <c r="BCC256" s="24"/>
      <c r="BCD256" s="24"/>
      <c r="BCE256" s="24"/>
      <c r="BCF256" s="24"/>
      <c r="BCG256" s="24"/>
      <c r="BCH256" s="24"/>
      <c r="BCI256" s="24"/>
      <c r="BCJ256" s="24"/>
      <c r="BCK256" s="24"/>
      <c r="BCL256" s="24"/>
      <c r="BCM256" s="24"/>
      <c r="BCN256" s="24"/>
      <c r="BCO256" s="24"/>
      <c r="BCP256" s="24"/>
      <c r="BCQ256" s="24"/>
      <c r="BCR256" s="24"/>
      <c r="BCS256" s="24"/>
      <c r="BCT256" s="24"/>
      <c r="BCU256" s="24"/>
      <c r="BCV256" s="24"/>
      <c r="BCW256" s="24"/>
      <c r="BCX256" s="24"/>
      <c r="BCY256" s="24"/>
      <c r="BCZ256" s="24"/>
      <c r="BDA256" s="24"/>
      <c r="BDB256" s="24"/>
      <c r="BDC256" s="24"/>
      <c r="BDD256" s="24"/>
      <c r="BDE256" s="24"/>
      <c r="BDF256" s="24"/>
      <c r="BDG256" s="24"/>
      <c r="BDH256" s="24"/>
      <c r="BDI256" s="24"/>
      <c r="BDJ256" s="24"/>
      <c r="BDK256" s="24"/>
      <c r="BDL256" s="24"/>
      <c r="BDM256" s="24"/>
      <c r="BDN256" s="24"/>
      <c r="BDO256" s="24"/>
      <c r="BDP256" s="24"/>
      <c r="BDQ256" s="24"/>
      <c r="BDR256" s="24"/>
      <c r="BDS256" s="24"/>
      <c r="BDT256" s="24"/>
      <c r="BDU256" s="24"/>
      <c r="BDV256" s="24"/>
      <c r="BDW256" s="24"/>
      <c r="BDX256" s="24"/>
      <c r="BDY256" s="24"/>
      <c r="BDZ256" s="24"/>
      <c r="BEA256" s="24"/>
      <c r="BEB256" s="24"/>
      <c r="BEC256" s="24"/>
      <c r="BED256" s="24"/>
      <c r="BEE256" s="24"/>
      <c r="BEF256" s="24"/>
      <c r="BEG256" s="24"/>
      <c r="BEH256" s="24"/>
      <c r="BEI256" s="24"/>
      <c r="BEJ256" s="24"/>
      <c r="BEK256" s="24"/>
      <c r="BEL256" s="24"/>
      <c r="BEM256" s="24"/>
      <c r="BEN256" s="24"/>
      <c r="BEO256" s="24"/>
      <c r="BEP256" s="24"/>
      <c r="BEQ256" s="24"/>
      <c r="BER256" s="24"/>
      <c r="BES256" s="24"/>
      <c r="BET256" s="24"/>
      <c r="BEU256" s="24"/>
      <c r="BEV256" s="24"/>
      <c r="BEW256" s="24"/>
      <c r="BEX256" s="24"/>
      <c r="BEY256" s="24"/>
      <c r="BEZ256" s="24"/>
      <c r="BFA256" s="24"/>
      <c r="BFB256" s="24"/>
      <c r="BFC256" s="24"/>
      <c r="BFD256" s="24"/>
      <c r="BFE256" s="24"/>
      <c r="BFF256" s="24"/>
      <c r="BFG256" s="24"/>
      <c r="BFH256" s="24"/>
      <c r="BFI256" s="24"/>
      <c r="BFJ256" s="24"/>
      <c r="BFK256" s="24"/>
      <c r="BFL256" s="24"/>
      <c r="BFM256" s="24"/>
      <c r="BFN256" s="24"/>
      <c r="BFO256" s="24"/>
      <c r="BFP256" s="24"/>
      <c r="BFQ256" s="24"/>
      <c r="BFR256" s="24"/>
      <c r="BFS256" s="24"/>
      <c r="BFT256" s="24"/>
      <c r="BFU256" s="24"/>
      <c r="BFV256" s="24"/>
      <c r="BFW256" s="24"/>
      <c r="BFX256" s="24"/>
      <c r="BFY256" s="24"/>
      <c r="BFZ256" s="24"/>
      <c r="BGA256" s="24"/>
      <c r="BGB256" s="24"/>
      <c r="BGC256" s="24"/>
      <c r="BGD256" s="24"/>
      <c r="BGE256" s="24"/>
      <c r="BGF256" s="24"/>
      <c r="BGG256" s="24"/>
      <c r="BGH256" s="24"/>
      <c r="BGI256" s="24"/>
      <c r="BGJ256" s="24"/>
      <c r="BGK256" s="24"/>
      <c r="BGL256" s="24"/>
      <c r="BGM256" s="24"/>
      <c r="BGN256" s="24"/>
      <c r="BGO256" s="24"/>
      <c r="BGP256" s="24"/>
      <c r="BGQ256" s="24"/>
      <c r="BGR256" s="24"/>
      <c r="BGS256" s="24"/>
      <c r="BGT256" s="24"/>
      <c r="BGU256" s="24"/>
      <c r="BGV256" s="24"/>
      <c r="BGW256" s="24"/>
      <c r="BGX256" s="24"/>
      <c r="BGY256" s="24"/>
      <c r="BGZ256" s="24"/>
      <c r="BHA256" s="24"/>
      <c r="BHB256" s="24"/>
      <c r="BHC256" s="24"/>
      <c r="BHD256" s="24"/>
      <c r="BHE256" s="24"/>
      <c r="BHF256" s="24"/>
      <c r="BHG256" s="24"/>
      <c r="BHH256" s="24"/>
      <c r="BHI256" s="24"/>
      <c r="BHJ256" s="24"/>
      <c r="BHK256" s="24"/>
      <c r="BHL256" s="24"/>
      <c r="BHM256" s="24"/>
      <c r="BHN256" s="24"/>
      <c r="BHO256" s="24"/>
      <c r="BHP256" s="24"/>
      <c r="BHQ256" s="24"/>
      <c r="BHR256" s="24"/>
      <c r="BHS256" s="24"/>
      <c r="BHT256" s="24"/>
      <c r="BHU256" s="24"/>
      <c r="BHV256" s="24"/>
      <c r="BHW256" s="24"/>
      <c r="BHX256" s="24"/>
      <c r="BHY256" s="24"/>
      <c r="BHZ256" s="24"/>
      <c r="BIA256" s="24"/>
      <c r="BIB256" s="24"/>
      <c r="BIC256" s="24"/>
    </row>
    <row r="257" spans="1:1589" s="7" customFormat="1" ht="28.15" customHeight="1">
      <c r="A257" s="71" t="s">
        <v>47</v>
      </c>
      <c r="B257" s="53"/>
      <c r="C257" s="319" t="s">
        <v>245</v>
      </c>
      <c r="D257" s="320" t="s">
        <v>10</v>
      </c>
      <c r="E257" s="87">
        <v>41640</v>
      </c>
      <c r="F257" s="87">
        <v>42004</v>
      </c>
      <c r="G257" s="93" t="s">
        <v>6</v>
      </c>
      <c r="H257" s="104"/>
      <c r="I257" s="104"/>
      <c r="J257" s="104">
        <v>120000</v>
      </c>
      <c r="K257" s="113"/>
      <c r="L257" s="104"/>
      <c r="M257" s="104"/>
      <c r="N257" s="104">
        <v>120000</v>
      </c>
      <c r="O257" s="104"/>
      <c r="P257" s="104"/>
      <c r="Q257" s="104"/>
      <c r="R257" s="104">
        <v>120000</v>
      </c>
      <c r="S257" s="104"/>
      <c r="T257" s="9"/>
      <c r="U257" s="82">
        <f>J257-N257</f>
        <v>0</v>
      </c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  <c r="GW257" s="10"/>
      <c r="GX257" s="10"/>
      <c r="GY257" s="10"/>
      <c r="GZ257" s="24"/>
      <c r="HA257" s="24"/>
      <c r="HB257" s="24"/>
      <c r="HC257" s="24"/>
      <c r="HD257" s="24"/>
      <c r="HE257" s="24"/>
      <c r="HF257" s="24"/>
      <c r="HG257" s="24"/>
      <c r="HH257" s="24"/>
      <c r="HI257" s="24"/>
      <c r="HJ257" s="24"/>
      <c r="HK257" s="24"/>
      <c r="HL257" s="24"/>
      <c r="HM257" s="24"/>
      <c r="HN257" s="24"/>
      <c r="HO257" s="24"/>
      <c r="HP257" s="24"/>
      <c r="HQ257" s="24"/>
      <c r="HR257" s="24"/>
      <c r="HS257" s="24"/>
      <c r="HT257" s="24"/>
      <c r="HU257" s="24"/>
      <c r="HV257" s="24"/>
      <c r="HW257" s="24"/>
      <c r="HX257" s="24"/>
      <c r="HY257" s="24"/>
      <c r="HZ257" s="24"/>
      <c r="IA257" s="24"/>
      <c r="IB257" s="24"/>
      <c r="IC257" s="24"/>
      <c r="ID257" s="24"/>
      <c r="IE257" s="24"/>
      <c r="IF257" s="24"/>
      <c r="IG257" s="24"/>
      <c r="IH257" s="24"/>
      <c r="II257" s="24"/>
      <c r="IJ257" s="24"/>
      <c r="IK257" s="24"/>
      <c r="IL257" s="24"/>
      <c r="IM257" s="24"/>
      <c r="IN257" s="24"/>
      <c r="IO257" s="24"/>
      <c r="IP257" s="24"/>
      <c r="IQ257" s="24"/>
      <c r="IR257" s="24"/>
      <c r="IS257" s="24"/>
      <c r="IT257" s="24"/>
      <c r="IU257" s="24"/>
      <c r="IV257" s="24"/>
      <c r="IW257" s="24"/>
      <c r="IX257" s="24"/>
      <c r="IY257" s="24"/>
      <c r="IZ257" s="24"/>
      <c r="JA257" s="24"/>
      <c r="JB257" s="24"/>
      <c r="JC257" s="24"/>
      <c r="JD257" s="24"/>
      <c r="JE257" s="24"/>
      <c r="JF257" s="24"/>
      <c r="JG257" s="24"/>
      <c r="JH257" s="24"/>
      <c r="JI257" s="24"/>
      <c r="JJ257" s="24"/>
      <c r="JK257" s="24"/>
      <c r="JL257" s="24"/>
      <c r="JM257" s="24"/>
      <c r="JN257" s="24"/>
      <c r="JO257" s="24"/>
      <c r="JP257" s="24"/>
      <c r="JQ257" s="24"/>
      <c r="JR257" s="24"/>
      <c r="JS257" s="24"/>
      <c r="JT257" s="24"/>
      <c r="JU257" s="24"/>
      <c r="JV257" s="24"/>
      <c r="JW257" s="24"/>
      <c r="JX257" s="24"/>
      <c r="JY257" s="24"/>
      <c r="JZ257" s="24"/>
      <c r="KA257" s="24"/>
      <c r="KB257" s="24"/>
      <c r="KC257" s="24"/>
      <c r="KD257" s="24"/>
      <c r="KE257" s="24"/>
      <c r="KF257" s="24"/>
      <c r="KG257" s="24"/>
      <c r="KH257" s="24"/>
      <c r="KI257" s="24"/>
      <c r="KJ257" s="24"/>
      <c r="KK257" s="24"/>
      <c r="KL257" s="24"/>
      <c r="KM257" s="24"/>
      <c r="KN257" s="24"/>
      <c r="KO257" s="24"/>
      <c r="KP257" s="24"/>
      <c r="KQ257" s="24"/>
      <c r="KR257" s="24"/>
      <c r="KS257" s="24"/>
      <c r="KT257" s="24"/>
      <c r="KU257" s="24"/>
      <c r="KV257" s="24"/>
      <c r="KW257" s="24"/>
      <c r="KX257" s="24"/>
      <c r="KY257" s="24"/>
      <c r="KZ257" s="24"/>
      <c r="LA257" s="24"/>
      <c r="LB257" s="24"/>
      <c r="LC257" s="24"/>
      <c r="LD257" s="24"/>
      <c r="LE257" s="24"/>
      <c r="LF257" s="24"/>
      <c r="LG257" s="24"/>
      <c r="LH257" s="24"/>
      <c r="LI257" s="24"/>
      <c r="LJ257" s="24"/>
      <c r="LK257" s="24"/>
      <c r="LL257" s="24"/>
      <c r="LM257" s="24"/>
      <c r="LN257" s="24"/>
      <c r="LO257" s="24"/>
      <c r="LP257" s="24"/>
      <c r="LQ257" s="24"/>
      <c r="LR257" s="24"/>
      <c r="LS257" s="24"/>
      <c r="LT257" s="24"/>
      <c r="LU257" s="24"/>
      <c r="LV257" s="24"/>
      <c r="LW257" s="24"/>
      <c r="LX257" s="24"/>
      <c r="LY257" s="24"/>
      <c r="LZ257" s="24"/>
      <c r="MA257" s="24"/>
      <c r="MB257" s="24"/>
      <c r="MC257" s="24"/>
      <c r="MD257" s="24"/>
      <c r="ME257" s="24"/>
      <c r="MF257" s="24"/>
      <c r="MG257" s="24"/>
      <c r="MH257" s="24"/>
      <c r="MI257" s="24"/>
      <c r="MJ257" s="24"/>
      <c r="MK257" s="24"/>
      <c r="ML257" s="24"/>
      <c r="MM257" s="24"/>
      <c r="MN257" s="24"/>
      <c r="MO257" s="24"/>
      <c r="MP257" s="24"/>
      <c r="MQ257" s="24"/>
      <c r="MR257" s="24"/>
      <c r="MS257" s="24"/>
      <c r="MT257" s="24"/>
      <c r="MU257" s="24"/>
      <c r="MV257" s="24"/>
      <c r="MW257" s="24"/>
      <c r="MX257" s="24"/>
      <c r="MY257" s="24"/>
      <c r="MZ257" s="24"/>
      <c r="NA257" s="24"/>
      <c r="NB257" s="24"/>
      <c r="NC257" s="24"/>
      <c r="ND257" s="24"/>
      <c r="NE257" s="24"/>
      <c r="NF257" s="24"/>
      <c r="NG257" s="24"/>
      <c r="NH257" s="24"/>
      <c r="NI257" s="24"/>
      <c r="NJ257" s="24"/>
      <c r="NK257" s="24"/>
      <c r="NL257" s="24"/>
      <c r="NM257" s="24"/>
      <c r="NN257" s="24"/>
      <c r="NO257" s="24"/>
      <c r="NP257" s="24"/>
      <c r="NQ257" s="24"/>
      <c r="NR257" s="24"/>
      <c r="NS257" s="24"/>
      <c r="NT257" s="24"/>
      <c r="NU257" s="24"/>
      <c r="NV257" s="24"/>
      <c r="NW257" s="24"/>
      <c r="NX257" s="24"/>
      <c r="NY257" s="24"/>
      <c r="NZ257" s="24"/>
      <c r="OA257" s="24"/>
      <c r="OB257" s="24"/>
      <c r="OC257" s="24"/>
      <c r="OD257" s="24"/>
      <c r="OE257" s="24"/>
      <c r="OF257" s="24"/>
      <c r="OG257" s="24"/>
      <c r="OH257" s="24"/>
      <c r="OI257" s="24"/>
      <c r="OJ257" s="24"/>
      <c r="OK257" s="24"/>
      <c r="OL257" s="24"/>
      <c r="OM257" s="24"/>
      <c r="ON257" s="24"/>
      <c r="OO257" s="24"/>
      <c r="OP257" s="24"/>
      <c r="OQ257" s="24"/>
      <c r="OR257" s="24"/>
      <c r="OS257" s="24"/>
      <c r="OT257" s="24"/>
      <c r="OU257" s="24"/>
      <c r="OV257" s="24"/>
      <c r="OW257" s="24"/>
      <c r="OX257" s="24"/>
      <c r="OY257" s="24"/>
      <c r="OZ257" s="24"/>
      <c r="PA257" s="24"/>
      <c r="PB257" s="24"/>
      <c r="PC257" s="24"/>
      <c r="PD257" s="24"/>
      <c r="PE257" s="24"/>
      <c r="PF257" s="24"/>
      <c r="PG257" s="24"/>
      <c r="PH257" s="24"/>
      <c r="PI257" s="24"/>
      <c r="PJ257" s="24"/>
      <c r="PK257" s="24"/>
      <c r="PL257" s="24"/>
      <c r="PM257" s="24"/>
      <c r="PN257" s="24"/>
      <c r="PO257" s="24"/>
      <c r="PP257" s="24"/>
      <c r="PQ257" s="24"/>
      <c r="PR257" s="24"/>
      <c r="PS257" s="24"/>
      <c r="PT257" s="24"/>
      <c r="PU257" s="24"/>
      <c r="PV257" s="24"/>
      <c r="PW257" s="24"/>
      <c r="PX257" s="24"/>
      <c r="PY257" s="24"/>
      <c r="PZ257" s="24"/>
      <c r="QA257" s="24"/>
      <c r="QB257" s="24"/>
      <c r="QC257" s="24"/>
      <c r="QD257" s="24"/>
      <c r="QE257" s="24"/>
      <c r="QF257" s="24"/>
      <c r="QG257" s="24"/>
      <c r="QH257" s="24"/>
      <c r="QI257" s="24"/>
      <c r="QJ257" s="24"/>
      <c r="QK257" s="24"/>
      <c r="QL257" s="24"/>
      <c r="QM257" s="24"/>
      <c r="QN257" s="24"/>
      <c r="QO257" s="24"/>
      <c r="QP257" s="24"/>
      <c r="QQ257" s="24"/>
      <c r="QR257" s="24"/>
      <c r="QS257" s="24"/>
      <c r="QT257" s="24"/>
      <c r="QU257" s="24"/>
      <c r="QV257" s="24"/>
      <c r="QW257" s="24"/>
      <c r="QX257" s="24"/>
      <c r="QY257" s="24"/>
      <c r="QZ257" s="24"/>
      <c r="RA257" s="24"/>
      <c r="RB257" s="24"/>
      <c r="RC257" s="24"/>
      <c r="RD257" s="24"/>
      <c r="RE257" s="24"/>
      <c r="RF257" s="24"/>
      <c r="RG257" s="24"/>
      <c r="RH257" s="24"/>
      <c r="RI257" s="24"/>
      <c r="RJ257" s="24"/>
      <c r="RK257" s="24"/>
      <c r="RL257" s="24"/>
      <c r="RM257" s="24"/>
      <c r="RN257" s="24"/>
      <c r="RO257" s="24"/>
      <c r="RP257" s="24"/>
      <c r="RQ257" s="24"/>
      <c r="RR257" s="24"/>
      <c r="RS257" s="24"/>
      <c r="RT257" s="24"/>
      <c r="RU257" s="24"/>
      <c r="RV257" s="24"/>
      <c r="RW257" s="24"/>
      <c r="RX257" s="24"/>
      <c r="RY257" s="24"/>
      <c r="RZ257" s="24"/>
      <c r="SA257" s="24"/>
      <c r="SB257" s="24"/>
      <c r="SC257" s="24"/>
      <c r="SD257" s="24"/>
      <c r="SE257" s="24"/>
      <c r="SF257" s="24"/>
      <c r="SG257" s="24"/>
      <c r="SH257" s="24"/>
      <c r="SI257" s="24"/>
      <c r="SJ257" s="24"/>
      <c r="SK257" s="24"/>
      <c r="SL257" s="24"/>
      <c r="SM257" s="24"/>
      <c r="SN257" s="24"/>
      <c r="SO257" s="24"/>
      <c r="SP257" s="24"/>
      <c r="SQ257" s="24"/>
      <c r="SR257" s="24"/>
      <c r="SS257" s="24"/>
      <c r="ST257" s="24"/>
      <c r="SU257" s="24"/>
      <c r="SV257" s="24"/>
      <c r="SW257" s="24"/>
      <c r="SX257" s="24"/>
      <c r="SY257" s="24"/>
      <c r="SZ257" s="24"/>
      <c r="TA257" s="24"/>
      <c r="TB257" s="24"/>
      <c r="TC257" s="24"/>
      <c r="TD257" s="24"/>
      <c r="TE257" s="24"/>
      <c r="TF257" s="24"/>
      <c r="TG257" s="24"/>
      <c r="TH257" s="24"/>
      <c r="TI257" s="24"/>
      <c r="TJ257" s="24"/>
      <c r="TK257" s="24"/>
      <c r="TL257" s="24"/>
      <c r="TM257" s="24"/>
      <c r="TN257" s="24"/>
      <c r="TO257" s="24"/>
      <c r="TP257" s="24"/>
      <c r="TQ257" s="24"/>
      <c r="TR257" s="24"/>
      <c r="TS257" s="24"/>
      <c r="TT257" s="24"/>
      <c r="TU257" s="24"/>
      <c r="TV257" s="24"/>
      <c r="TW257" s="24"/>
      <c r="TX257" s="24"/>
      <c r="TY257" s="24"/>
      <c r="TZ257" s="24"/>
      <c r="UA257" s="24"/>
      <c r="UB257" s="24"/>
      <c r="UC257" s="24"/>
      <c r="UD257" s="24"/>
      <c r="UE257" s="24"/>
      <c r="UF257" s="24"/>
      <c r="UG257" s="24"/>
      <c r="UH257" s="24"/>
      <c r="UI257" s="24"/>
      <c r="UJ257" s="24"/>
      <c r="UK257" s="24"/>
      <c r="UL257" s="24"/>
      <c r="UM257" s="24"/>
      <c r="UN257" s="24"/>
      <c r="UO257" s="24"/>
      <c r="UP257" s="24"/>
      <c r="UQ257" s="24"/>
      <c r="UR257" s="24"/>
      <c r="US257" s="24"/>
      <c r="UT257" s="24"/>
      <c r="UU257" s="24"/>
      <c r="UV257" s="24"/>
      <c r="UW257" s="24"/>
      <c r="UX257" s="24"/>
      <c r="UY257" s="24"/>
      <c r="UZ257" s="24"/>
      <c r="VA257" s="24"/>
      <c r="VB257" s="24"/>
      <c r="VC257" s="24"/>
      <c r="VD257" s="24"/>
      <c r="VE257" s="24"/>
      <c r="VF257" s="24"/>
      <c r="VG257" s="24"/>
      <c r="VH257" s="24"/>
      <c r="VI257" s="24"/>
      <c r="VJ257" s="24"/>
      <c r="VK257" s="24"/>
      <c r="VL257" s="24"/>
      <c r="VM257" s="24"/>
      <c r="VN257" s="24"/>
      <c r="VO257" s="24"/>
      <c r="VP257" s="24"/>
      <c r="VQ257" s="24"/>
      <c r="VR257" s="24"/>
      <c r="VS257" s="24"/>
      <c r="VT257" s="24"/>
      <c r="VU257" s="24"/>
      <c r="VV257" s="24"/>
      <c r="VW257" s="24"/>
      <c r="VX257" s="24"/>
      <c r="VY257" s="24"/>
      <c r="VZ257" s="24"/>
      <c r="WA257" s="24"/>
      <c r="WB257" s="24"/>
      <c r="WC257" s="24"/>
      <c r="WD257" s="24"/>
      <c r="WE257" s="24"/>
      <c r="WF257" s="24"/>
      <c r="WG257" s="24"/>
      <c r="WH257" s="24"/>
      <c r="WI257" s="24"/>
      <c r="WJ257" s="24"/>
      <c r="WK257" s="24"/>
      <c r="WL257" s="24"/>
      <c r="WM257" s="24"/>
      <c r="WN257" s="24"/>
      <c r="WO257" s="24"/>
      <c r="WP257" s="24"/>
      <c r="WQ257" s="24"/>
      <c r="WR257" s="24"/>
      <c r="WS257" s="24"/>
      <c r="WT257" s="24"/>
      <c r="WU257" s="24"/>
      <c r="WV257" s="24"/>
      <c r="WW257" s="24"/>
      <c r="WX257" s="24"/>
      <c r="WY257" s="24"/>
      <c r="WZ257" s="24"/>
      <c r="XA257" s="24"/>
      <c r="XB257" s="24"/>
      <c r="XC257" s="24"/>
      <c r="XD257" s="24"/>
      <c r="XE257" s="24"/>
      <c r="XF257" s="24"/>
      <c r="XG257" s="24"/>
      <c r="XH257" s="24"/>
      <c r="XI257" s="24"/>
      <c r="XJ257" s="24"/>
      <c r="XK257" s="24"/>
      <c r="XL257" s="24"/>
      <c r="XM257" s="24"/>
      <c r="XN257" s="24"/>
      <c r="XO257" s="24"/>
      <c r="XP257" s="24"/>
      <c r="XQ257" s="24"/>
      <c r="XR257" s="24"/>
      <c r="XS257" s="24"/>
      <c r="XT257" s="24"/>
      <c r="XU257" s="24"/>
      <c r="XV257" s="24"/>
      <c r="XW257" s="24"/>
      <c r="XX257" s="24"/>
      <c r="XY257" s="24"/>
      <c r="XZ257" s="24"/>
      <c r="YA257" s="24"/>
      <c r="YB257" s="24"/>
      <c r="YC257" s="24"/>
      <c r="YD257" s="24"/>
      <c r="YE257" s="24"/>
      <c r="YF257" s="24"/>
      <c r="YG257" s="24"/>
      <c r="YH257" s="24"/>
      <c r="YI257" s="24"/>
      <c r="YJ257" s="24"/>
      <c r="YK257" s="24"/>
      <c r="YL257" s="24"/>
      <c r="YM257" s="24"/>
      <c r="YN257" s="24"/>
      <c r="YO257" s="24"/>
      <c r="YP257" s="24"/>
      <c r="YQ257" s="24"/>
      <c r="YR257" s="24"/>
      <c r="YS257" s="24"/>
      <c r="YT257" s="24"/>
      <c r="YU257" s="24"/>
      <c r="YV257" s="24"/>
      <c r="YW257" s="24"/>
      <c r="YX257" s="24"/>
      <c r="YY257" s="24"/>
      <c r="YZ257" s="24"/>
      <c r="ZA257" s="24"/>
      <c r="ZB257" s="24"/>
      <c r="ZC257" s="24"/>
      <c r="ZD257" s="24"/>
      <c r="ZE257" s="24"/>
      <c r="ZF257" s="24"/>
      <c r="ZG257" s="24"/>
      <c r="ZH257" s="24"/>
      <c r="ZI257" s="24"/>
      <c r="ZJ257" s="24"/>
      <c r="ZK257" s="24"/>
      <c r="ZL257" s="24"/>
      <c r="ZM257" s="24"/>
      <c r="ZN257" s="24"/>
      <c r="ZO257" s="24"/>
      <c r="ZP257" s="24"/>
      <c r="ZQ257" s="24"/>
      <c r="ZR257" s="24"/>
      <c r="ZS257" s="24"/>
      <c r="ZT257" s="24"/>
      <c r="ZU257" s="24"/>
      <c r="ZV257" s="24"/>
      <c r="ZW257" s="24"/>
      <c r="ZX257" s="24"/>
      <c r="ZY257" s="24"/>
      <c r="ZZ257" s="24"/>
      <c r="AAA257" s="24"/>
      <c r="AAB257" s="24"/>
      <c r="AAC257" s="24"/>
      <c r="AAD257" s="24"/>
      <c r="AAE257" s="24"/>
      <c r="AAF257" s="24"/>
      <c r="AAG257" s="24"/>
      <c r="AAH257" s="24"/>
      <c r="AAI257" s="24"/>
      <c r="AAJ257" s="24"/>
      <c r="AAK257" s="24"/>
      <c r="AAL257" s="24"/>
      <c r="AAM257" s="24"/>
      <c r="AAN257" s="24"/>
      <c r="AAO257" s="24"/>
      <c r="AAP257" s="24"/>
      <c r="AAQ257" s="24"/>
      <c r="AAR257" s="24"/>
      <c r="AAS257" s="24"/>
      <c r="AAT257" s="24"/>
      <c r="AAU257" s="24"/>
      <c r="AAV257" s="24"/>
      <c r="AAW257" s="24"/>
      <c r="AAX257" s="24"/>
      <c r="AAY257" s="24"/>
      <c r="AAZ257" s="24"/>
      <c r="ABA257" s="24"/>
      <c r="ABB257" s="24"/>
      <c r="ABC257" s="24"/>
      <c r="ABD257" s="24"/>
      <c r="ABE257" s="24"/>
      <c r="ABF257" s="24"/>
      <c r="ABG257" s="24"/>
      <c r="ABH257" s="24"/>
      <c r="ABI257" s="24"/>
      <c r="ABJ257" s="24"/>
      <c r="ABK257" s="24"/>
      <c r="ABL257" s="24"/>
      <c r="ABM257" s="24"/>
      <c r="ABN257" s="24"/>
      <c r="ABO257" s="24"/>
      <c r="ABP257" s="24"/>
      <c r="ABQ257" s="24"/>
      <c r="ABR257" s="24"/>
      <c r="ABS257" s="24"/>
      <c r="ABT257" s="24"/>
      <c r="ABU257" s="24"/>
      <c r="ABV257" s="24"/>
      <c r="ABW257" s="24"/>
      <c r="ABX257" s="24"/>
      <c r="ABY257" s="24"/>
      <c r="ABZ257" s="24"/>
      <c r="ACA257" s="24"/>
      <c r="ACB257" s="24"/>
      <c r="ACC257" s="24"/>
      <c r="ACD257" s="24"/>
      <c r="ACE257" s="24"/>
      <c r="ACF257" s="24"/>
      <c r="ACG257" s="24"/>
      <c r="ACH257" s="24"/>
      <c r="ACI257" s="24"/>
      <c r="ACJ257" s="24"/>
      <c r="ACK257" s="24"/>
      <c r="ACL257" s="24"/>
      <c r="ACM257" s="24"/>
      <c r="ACN257" s="24"/>
      <c r="ACO257" s="24"/>
      <c r="ACP257" s="24"/>
      <c r="ACQ257" s="24"/>
      <c r="ACR257" s="24"/>
      <c r="ACS257" s="24"/>
      <c r="ACT257" s="24"/>
      <c r="ACU257" s="24"/>
      <c r="ACV257" s="24"/>
      <c r="ACW257" s="24"/>
      <c r="ACX257" s="24"/>
      <c r="ACY257" s="24"/>
      <c r="ACZ257" s="24"/>
      <c r="ADA257" s="24"/>
      <c r="ADB257" s="24"/>
      <c r="ADC257" s="24"/>
      <c r="ADD257" s="24"/>
      <c r="ADE257" s="24"/>
      <c r="ADF257" s="24"/>
      <c r="ADG257" s="24"/>
      <c r="ADH257" s="24"/>
      <c r="ADI257" s="24"/>
      <c r="ADJ257" s="24"/>
      <c r="ADK257" s="24"/>
      <c r="ADL257" s="24"/>
      <c r="ADM257" s="24"/>
      <c r="ADN257" s="24"/>
      <c r="ADO257" s="24"/>
      <c r="ADP257" s="24"/>
      <c r="ADQ257" s="24"/>
      <c r="ADR257" s="24"/>
      <c r="ADS257" s="24"/>
      <c r="ADT257" s="24"/>
      <c r="ADU257" s="24"/>
      <c r="ADV257" s="24"/>
      <c r="ADW257" s="24"/>
      <c r="ADX257" s="24"/>
      <c r="ADY257" s="24"/>
      <c r="ADZ257" s="24"/>
      <c r="AEA257" s="24"/>
      <c r="AEB257" s="24"/>
      <c r="AEC257" s="24"/>
      <c r="AED257" s="24"/>
      <c r="AEE257" s="24"/>
      <c r="AEF257" s="24"/>
      <c r="AEG257" s="24"/>
      <c r="AEH257" s="24"/>
      <c r="AEI257" s="24"/>
      <c r="AEJ257" s="24"/>
      <c r="AEK257" s="24"/>
      <c r="AEL257" s="24"/>
      <c r="AEM257" s="24"/>
      <c r="AEN257" s="24"/>
      <c r="AEO257" s="24"/>
      <c r="AEP257" s="24"/>
      <c r="AEQ257" s="24"/>
      <c r="AER257" s="24"/>
      <c r="AES257" s="24"/>
      <c r="AET257" s="24"/>
      <c r="AEU257" s="24"/>
      <c r="AEV257" s="24"/>
      <c r="AEW257" s="24"/>
      <c r="AEX257" s="24"/>
      <c r="AEY257" s="24"/>
      <c r="AEZ257" s="24"/>
      <c r="AFA257" s="24"/>
      <c r="AFB257" s="24"/>
      <c r="AFC257" s="24"/>
      <c r="AFD257" s="24"/>
      <c r="AFE257" s="24"/>
      <c r="AFF257" s="24"/>
      <c r="AFG257" s="24"/>
      <c r="AFH257" s="24"/>
      <c r="AFI257" s="24"/>
      <c r="AFJ257" s="24"/>
      <c r="AFK257" s="24"/>
      <c r="AFL257" s="24"/>
      <c r="AFM257" s="24"/>
      <c r="AFN257" s="24"/>
      <c r="AFO257" s="24"/>
      <c r="AFP257" s="24"/>
      <c r="AFQ257" s="24"/>
      <c r="AFR257" s="24"/>
      <c r="AFS257" s="24"/>
      <c r="AFT257" s="24"/>
      <c r="AFU257" s="24"/>
      <c r="AFV257" s="24"/>
      <c r="AFW257" s="24"/>
      <c r="AFX257" s="24"/>
      <c r="AFY257" s="24"/>
      <c r="AFZ257" s="24"/>
      <c r="AGA257" s="24"/>
      <c r="AGB257" s="24"/>
      <c r="AGC257" s="24"/>
      <c r="AGD257" s="24"/>
      <c r="AGE257" s="24"/>
      <c r="AGF257" s="24"/>
      <c r="AGG257" s="24"/>
      <c r="AGH257" s="24"/>
      <c r="AGI257" s="24"/>
      <c r="AGJ257" s="24"/>
      <c r="AGK257" s="24"/>
      <c r="AGL257" s="24"/>
      <c r="AGM257" s="24"/>
      <c r="AGN257" s="24"/>
      <c r="AGO257" s="24"/>
      <c r="AGP257" s="24"/>
      <c r="AGQ257" s="24"/>
      <c r="AGR257" s="24"/>
      <c r="AGS257" s="24"/>
      <c r="AGT257" s="24"/>
      <c r="AGU257" s="24"/>
      <c r="AGV257" s="24"/>
      <c r="AGW257" s="24"/>
      <c r="AGX257" s="24"/>
      <c r="AGY257" s="24"/>
      <c r="AGZ257" s="24"/>
      <c r="AHA257" s="24"/>
      <c r="AHB257" s="24"/>
      <c r="AHC257" s="24"/>
      <c r="AHD257" s="24"/>
      <c r="AHE257" s="24"/>
      <c r="AHF257" s="24"/>
      <c r="AHG257" s="24"/>
      <c r="AHH257" s="24"/>
      <c r="AHI257" s="24"/>
      <c r="AHJ257" s="24"/>
      <c r="AHK257" s="24"/>
      <c r="AHL257" s="24"/>
      <c r="AHM257" s="24"/>
      <c r="AHN257" s="24"/>
      <c r="AHO257" s="24"/>
      <c r="AHP257" s="24"/>
      <c r="AHQ257" s="24"/>
      <c r="AHR257" s="24"/>
      <c r="AHS257" s="24"/>
      <c r="AHT257" s="24"/>
      <c r="AHU257" s="24"/>
      <c r="AHV257" s="24"/>
      <c r="AHW257" s="24"/>
      <c r="AHX257" s="24"/>
      <c r="AHY257" s="24"/>
      <c r="AHZ257" s="24"/>
      <c r="AIA257" s="24"/>
      <c r="AIB257" s="24"/>
      <c r="AIC257" s="24"/>
      <c r="AID257" s="24"/>
      <c r="AIE257" s="24"/>
      <c r="AIF257" s="24"/>
      <c r="AIG257" s="24"/>
      <c r="AIH257" s="24"/>
      <c r="AII257" s="24"/>
      <c r="AIJ257" s="24"/>
      <c r="AIK257" s="24"/>
      <c r="AIL257" s="24"/>
      <c r="AIM257" s="24"/>
      <c r="AIN257" s="24"/>
      <c r="AIO257" s="24"/>
      <c r="AIP257" s="24"/>
      <c r="AIQ257" s="24"/>
      <c r="AIR257" s="24"/>
      <c r="AIS257" s="24"/>
      <c r="AIT257" s="24"/>
      <c r="AIU257" s="24"/>
      <c r="AIV257" s="24"/>
      <c r="AIW257" s="24"/>
      <c r="AIX257" s="24"/>
      <c r="AIY257" s="24"/>
      <c r="AIZ257" s="24"/>
      <c r="AJA257" s="24"/>
      <c r="AJB257" s="24"/>
      <c r="AJC257" s="24"/>
      <c r="AJD257" s="24"/>
      <c r="AJE257" s="24"/>
      <c r="AJF257" s="24"/>
      <c r="AJG257" s="24"/>
      <c r="AJH257" s="24"/>
      <c r="AJI257" s="24"/>
      <c r="AJJ257" s="24"/>
      <c r="AJK257" s="24"/>
      <c r="AJL257" s="24"/>
      <c r="AJM257" s="24"/>
      <c r="AJN257" s="24"/>
      <c r="AJO257" s="24"/>
      <c r="AJP257" s="24"/>
      <c r="AJQ257" s="24"/>
      <c r="AJR257" s="24"/>
      <c r="AJS257" s="24"/>
      <c r="AJT257" s="24"/>
      <c r="AJU257" s="24"/>
      <c r="AJV257" s="24"/>
      <c r="AJW257" s="24"/>
      <c r="AJX257" s="24"/>
      <c r="AJY257" s="24"/>
      <c r="AJZ257" s="24"/>
      <c r="AKA257" s="24"/>
      <c r="AKB257" s="24"/>
      <c r="AKC257" s="24"/>
      <c r="AKD257" s="24"/>
      <c r="AKE257" s="24"/>
      <c r="AKF257" s="24"/>
      <c r="AKG257" s="24"/>
      <c r="AKH257" s="24"/>
      <c r="AKI257" s="24"/>
      <c r="AKJ257" s="24"/>
      <c r="AKK257" s="24"/>
      <c r="AKL257" s="24"/>
      <c r="AKM257" s="24"/>
      <c r="AKN257" s="24"/>
      <c r="AKO257" s="24"/>
      <c r="AKP257" s="24"/>
      <c r="AKQ257" s="24"/>
      <c r="AKR257" s="24"/>
      <c r="AKS257" s="24"/>
      <c r="AKT257" s="24"/>
      <c r="AKU257" s="24"/>
      <c r="AKV257" s="24"/>
      <c r="AKW257" s="24"/>
      <c r="AKX257" s="24"/>
      <c r="AKY257" s="24"/>
      <c r="AKZ257" s="24"/>
      <c r="ALA257" s="24"/>
      <c r="ALB257" s="24"/>
      <c r="ALC257" s="24"/>
      <c r="ALD257" s="24"/>
      <c r="ALE257" s="24"/>
      <c r="ALF257" s="24"/>
      <c r="ALG257" s="24"/>
      <c r="ALH257" s="24"/>
      <c r="ALI257" s="24"/>
      <c r="ALJ257" s="24"/>
      <c r="ALK257" s="24"/>
      <c r="ALL257" s="24"/>
      <c r="ALM257" s="24"/>
      <c r="ALN257" s="24"/>
      <c r="ALO257" s="24"/>
      <c r="ALP257" s="24"/>
      <c r="ALQ257" s="24"/>
      <c r="ALR257" s="24"/>
      <c r="ALS257" s="24"/>
      <c r="ALT257" s="24"/>
      <c r="ALU257" s="24"/>
      <c r="ALV257" s="24"/>
      <c r="ALW257" s="24"/>
      <c r="ALX257" s="24"/>
      <c r="ALY257" s="24"/>
      <c r="ALZ257" s="24"/>
      <c r="AMA257" s="24"/>
      <c r="AMB257" s="24"/>
      <c r="AMC257" s="24"/>
      <c r="AMD257" s="24"/>
      <c r="AME257" s="24"/>
      <c r="AMF257" s="24"/>
      <c r="AMG257" s="24"/>
      <c r="AMH257" s="24"/>
      <c r="AMI257" s="24"/>
      <c r="AMJ257" s="24"/>
      <c r="AMK257" s="24"/>
      <c r="AML257" s="24"/>
      <c r="AMM257" s="24"/>
      <c r="AMN257" s="24"/>
      <c r="AMO257" s="24"/>
      <c r="AMP257" s="24"/>
      <c r="AMQ257" s="24"/>
      <c r="AMR257" s="24"/>
      <c r="AMS257" s="24"/>
      <c r="AMT257" s="24"/>
      <c r="AMU257" s="24"/>
      <c r="AMV257" s="24"/>
      <c r="AMW257" s="24"/>
      <c r="AMX257" s="24"/>
      <c r="AMY257" s="24"/>
      <c r="AMZ257" s="24"/>
      <c r="ANA257" s="24"/>
      <c r="ANB257" s="24"/>
      <c r="ANC257" s="24"/>
      <c r="AND257" s="24"/>
      <c r="ANE257" s="24"/>
      <c r="ANF257" s="24"/>
      <c r="ANG257" s="24"/>
      <c r="ANH257" s="24"/>
      <c r="ANI257" s="24"/>
      <c r="ANJ257" s="24"/>
      <c r="ANK257" s="24"/>
      <c r="ANL257" s="24"/>
      <c r="ANM257" s="24"/>
      <c r="ANN257" s="24"/>
      <c r="ANO257" s="24"/>
      <c r="ANP257" s="24"/>
      <c r="ANQ257" s="24"/>
      <c r="ANR257" s="24"/>
      <c r="ANS257" s="24"/>
      <c r="ANT257" s="24"/>
      <c r="ANU257" s="24"/>
      <c r="ANV257" s="24"/>
      <c r="ANW257" s="24"/>
      <c r="ANX257" s="24"/>
      <c r="ANY257" s="24"/>
      <c r="ANZ257" s="24"/>
      <c r="AOA257" s="24"/>
      <c r="AOB257" s="24"/>
      <c r="AOC257" s="24"/>
      <c r="AOD257" s="24"/>
      <c r="AOE257" s="24"/>
      <c r="AOF257" s="24"/>
      <c r="AOG257" s="24"/>
      <c r="AOH257" s="24"/>
      <c r="AOI257" s="24"/>
      <c r="AOJ257" s="24"/>
      <c r="AOK257" s="24"/>
      <c r="AOL257" s="24"/>
      <c r="AOM257" s="24"/>
      <c r="AON257" s="24"/>
      <c r="AOO257" s="24"/>
      <c r="AOP257" s="24"/>
      <c r="AOQ257" s="24"/>
      <c r="AOR257" s="24"/>
      <c r="AOS257" s="24"/>
      <c r="AOT257" s="24"/>
      <c r="AOU257" s="24"/>
      <c r="AOV257" s="24"/>
      <c r="AOW257" s="24"/>
      <c r="AOX257" s="24"/>
      <c r="AOY257" s="24"/>
      <c r="AOZ257" s="24"/>
      <c r="APA257" s="24"/>
      <c r="APB257" s="24"/>
      <c r="APC257" s="24"/>
      <c r="APD257" s="24"/>
      <c r="APE257" s="24"/>
      <c r="APF257" s="24"/>
      <c r="APG257" s="24"/>
      <c r="APH257" s="24"/>
      <c r="API257" s="24"/>
      <c r="APJ257" s="24"/>
      <c r="APK257" s="24"/>
      <c r="APL257" s="24"/>
      <c r="APM257" s="24"/>
      <c r="APN257" s="24"/>
      <c r="APO257" s="24"/>
      <c r="APP257" s="24"/>
      <c r="APQ257" s="24"/>
      <c r="APR257" s="24"/>
      <c r="APS257" s="24"/>
      <c r="APT257" s="24"/>
      <c r="APU257" s="24"/>
      <c r="APV257" s="24"/>
      <c r="APW257" s="24"/>
      <c r="APX257" s="24"/>
      <c r="APY257" s="24"/>
      <c r="APZ257" s="24"/>
      <c r="AQA257" s="24"/>
      <c r="AQB257" s="24"/>
      <c r="AQC257" s="24"/>
      <c r="AQD257" s="24"/>
      <c r="AQE257" s="24"/>
      <c r="AQF257" s="24"/>
      <c r="AQG257" s="24"/>
      <c r="AQH257" s="24"/>
      <c r="AQI257" s="24"/>
      <c r="AQJ257" s="24"/>
      <c r="AQK257" s="24"/>
      <c r="AQL257" s="24"/>
      <c r="AQM257" s="24"/>
      <c r="AQN257" s="24"/>
      <c r="AQO257" s="24"/>
      <c r="AQP257" s="24"/>
      <c r="AQQ257" s="24"/>
      <c r="AQR257" s="24"/>
      <c r="AQS257" s="24"/>
      <c r="AQT257" s="24"/>
      <c r="AQU257" s="24"/>
      <c r="AQV257" s="24"/>
      <c r="AQW257" s="24"/>
      <c r="AQX257" s="24"/>
      <c r="AQY257" s="24"/>
      <c r="AQZ257" s="24"/>
      <c r="ARA257" s="24"/>
      <c r="ARB257" s="24"/>
      <c r="ARC257" s="24"/>
      <c r="ARD257" s="24"/>
      <c r="ARE257" s="24"/>
      <c r="ARF257" s="24"/>
      <c r="ARG257" s="24"/>
      <c r="ARH257" s="24"/>
      <c r="ARI257" s="24"/>
      <c r="ARJ257" s="24"/>
      <c r="ARK257" s="24"/>
      <c r="ARL257" s="24"/>
      <c r="ARM257" s="24"/>
      <c r="ARN257" s="24"/>
      <c r="ARO257" s="24"/>
      <c r="ARP257" s="24"/>
      <c r="ARQ257" s="24"/>
      <c r="ARR257" s="24"/>
      <c r="ARS257" s="24"/>
      <c r="ART257" s="24"/>
      <c r="ARU257" s="24"/>
      <c r="ARV257" s="24"/>
      <c r="ARW257" s="24"/>
      <c r="ARX257" s="24"/>
      <c r="ARY257" s="24"/>
      <c r="ARZ257" s="24"/>
      <c r="ASA257" s="24"/>
      <c r="ASB257" s="24"/>
      <c r="ASC257" s="24"/>
      <c r="ASD257" s="24"/>
      <c r="ASE257" s="24"/>
      <c r="ASF257" s="24"/>
      <c r="ASG257" s="24"/>
      <c r="ASH257" s="24"/>
      <c r="ASI257" s="24"/>
      <c r="ASJ257" s="24"/>
      <c r="ASK257" s="24"/>
      <c r="ASL257" s="24"/>
      <c r="ASM257" s="24"/>
      <c r="ASN257" s="24"/>
      <c r="ASO257" s="24"/>
      <c r="ASP257" s="24"/>
      <c r="ASQ257" s="24"/>
      <c r="ASR257" s="24"/>
      <c r="ASS257" s="24"/>
      <c r="AST257" s="24"/>
      <c r="ASU257" s="24"/>
      <c r="ASV257" s="24"/>
      <c r="ASW257" s="24"/>
      <c r="ASX257" s="24"/>
      <c r="ASY257" s="24"/>
      <c r="ASZ257" s="24"/>
      <c r="ATA257" s="24"/>
      <c r="ATB257" s="24"/>
      <c r="ATC257" s="24"/>
      <c r="ATD257" s="24"/>
      <c r="ATE257" s="24"/>
      <c r="ATF257" s="24"/>
      <c r="ATG257" s="24"/>
      <c r="ATH257" s="24"/>
      <c r="ATI257" s="24"/>
      <c r="ATJ257" s="24"/>
      <c r="ATK257" s="24"/>
      <c r="ATL257" s="24"/>
      <c r="ATM257" s="24"/>
      <c r="ATN257" s="24"/>
      <c r="ATO257" s="24"/>
      <c r="ATP257" s="24"/>
      <c r="ATQ257" s="24"/>
      <c r="ATR257" s="24"/>
      <c r="ATS257" s="24"/>
      <c r="ATT257" s="24"/>
      <c r="ATU257" s="24"/>
      <c r="ATV257" s="24"/>
      <c r="ATW257" s="24"/>
      <c r="ATX257" s="24"/>
      <c r="ATY257" s="24"/>
      <c r="ATZ257" s="24"/>
      <c r="AUA257" s="24"/>
      <c r="AUB257" s="24"/>
      <c r="AUC257" s="24"/>
      <c r="AUD257" s="24"/>
      <c r="AUE257" s="24"/>
      <c r="AUF257" s="24"/>
      <c r="AUG257" s="24"/>
      <c r="AUH257" s="24"/>
      <c r="AUI257" s="24"/>
      <c r="AUJ257" s="24"/>
      <c r="AUK257" s="24"/>
      <c r="AUL257" s="24"/>
      <c r="AUM257" s="24"/>
      <c r="AUN257" s="24"/>
      <c r="AUO257" s="24"/>
      <c r="AUP257" s="24"/>
      <c r="AUQ257" s="24"/>
      <c r="AUR257" s="24"/>
      <c r="AUS257" s="24"/>
      <c r="AUT257" s="24"/>
      <c r="AUU257" s="24"/>
      <c r="AUV257" s="24"/>
      <c r="AUW257" s="24"/>
      <c r="AUX257" s="24"/>
      <c r="AUY257" s="24"/>
      <c r="AUZ257" s="24"/>
      <c r="AVA257" s="24"/>
      <c r="AVB257" s="24"/>
      <c r="AVC257" s="24"/>
      <c r="AVD257" s="24"/>
      <c r="AVE257" s="24"/>
      <c r="AVF257" s="24"/>
      <c r="AVG257" s="24"/>
      <c r="AVH257" s="24"/>
      <c r="AVI257" s="24"/>
      <c r="AVJ257" s="24"/>
      <c r="AVK257" s="24"/>
      <c r="AVL257" s="24"/>
      <c r="AVM257" s="24"/>
      <c r="AVN257" s="24"/>
      <c r="AVO257" s="24"/>
      <c r="AVP257" s="24"/>
      <c r="AVQ257" s="24"/>
      <c r="AVR257" s="24"/>
      <c r="AVS257" s="24"/>
      <c r="AVT257" s="24"/>
      <c r="AVU257" s="24"/>
      <c r="AVV257" s="24"/>
      <c r="AVW257" s="24"/>
      <c r="AVX257" s="24"/>
      <c r="AVY257" s="24"/>
      <c r="AVZ257" s="24"/>
      <c r="AWA257" s="24"/>
      <c r="AWB257" s="24"/>
      <c r="AWC257" s="24"/>
      <c r="AWD257" s="24"/>
      <c r="AWE257" s="24"/>
      <c r="AWF257" s="24"/>
      <c r="AWG257" s="24"/>
      <c r="AWH257" s="24"/>
      <c r="AWI257" s="24"/>
      <c r="AWJ257" s="24"/>
      <c r="AWK257" s="24"/>
      <c r="AWL257" s="24"/>
      <c r="AWM257" s="24"/>
      <c r="AWN257" s="24"/>
      <c r="AWO257" s="24"/>
      <c r="AWP257" s="24"/>
      <c r="AWQ257" s="24"/>
      <c r="AWR257" s="24"/>
      <c r="AWS257" s="24"/>
      <c r="AWT257" s="24"/>
      <c r="AWU257" s="24"/>
      <c r="AWV257" s="24"/>
      <c r="AWW257" s="24"/>
      <c r="AWX257" s="24"/>
      <c r="AWY257" s="24"/>
      <c r="AWZ257" s="24"/>
      <c r="AXA257" s="24"/>
      <c r="AXB257" s="24"/>
      <c r="AXC257" s="24"/>
      <c r="AXD257" s="24"/>
      <c r="AXE257" s="24"/>
      <c r="AXF257" s="24"/>
      <c r="AXG257" s="24"/>
      <c r="AXH257" s="24"/>
      <c r="AXI257" s="24"/>
      <c r="AXJ257" s="24"/>
      <c r="AXK257" s="24"/>
      <c r="AXL257" s="24"/>
      <c r="AXM257" s="24"/>
      <c r="AXN257" s="24"/>
      <c r="AXO257" s="24"/>
      <c r="AXP257" s="24"/>
      <c r="AXQ257" s="24"/>
      <c r="AXR257" s="24"/>
      <c r="AXS257" s="24"/>
      <c r="AXT257" s="24"/>
      <c r="AXU257" s="24"/>
      <c r="AXV257" s="24"/>
      <c r="AXW257" s="24"/>
      <c r="AXX257" s="24"/>
      <c r="AXY257" s="24"/>
      <c r="AXZ257" s="24"/>
      <c r="AYA257" s="24"/>
      <c r="AYB257" s="24"/>
      <c r="AYC257" s="24"/>
      <c r="AYD257" s="24"/>
      <c r="AYE257" s="24"/>
      <c r="AYF257" s="24"/>
      <c r="AYG257" s="24"/>
      <c r="AYH257" s="24"/>
      <c r="AYI257" s="24"/>
      <c r="AYJ257" s="24"/>
      <c r="AYK257" s="24"/>
      <c r="AYL257" s="24"/>
      <c r="AYM257" s="24"/>
      <c r="AYN257" s="24"/>
      <c r="AYO257" s="24"/>
      <c r="AYP257" s="24"/>
      <c r="AYQ257" s="24"/>
      <c r="AYR257" s="24"/>
      <c r="AYS257" s="24"/>
      <c r="AYT257" s="24"/>
      <c r="AYU257" s="24"/>
      <c r="AYV257" s="24"/>
      <c r="AYW257" s="24"/>
      <c r="AYX257" s="24"/>
      <c r="AYY257" s="24"/>
      <c r="AYZ257" s="24"/>
      <c r="AZA257" s="24"/>
      <c r="AZB257" s="24"/>
      <c r="AZC257" s="24"/>
      <c r="AZD257" s="24"/>
      <c r="AZE257" s="24"/>
      <c r="AZF257" s="24"/>
      <c r="AZG257" s="24"/>
      <c r="AZH257" s="24"/>
      <c r="AZI257" s="24"/>
      <c r="AZJ257" s="24"/>
      <c r="AZK257" s="24"/>
      <c r="AZL257" s="24"/>
      <c r="AZM257" s="24"/>
      <c r="AZN257" s="24"/>
      <c r="AZO257" s="24"/>
      <c r="AZP257" s="24"/>
      <c r="AZQ257" s="24"/>
      <c r="AZR257" s="24"/>
      <c r="AZS257" s="24"/>
      <c r="AZT257" s="24"/>
      <c r="AZU257" s="24"/>
      <c r="AZV257" s="24"/>
      <c r="AZW257" s="24"/>
      <c r="AZX257" s="24"/>
      <c r="AZY257" s="24"/>
      <c r="AZZ257" s="24"/>
      <c r="BAA257" s="24"/>
      <c r="BAB257" s="24"/>
      <c r="BAC257" s="24"/>
      <c r="BAD257" s="24"/>
      <c r="BAE257" s="24"/>
      <c r="BAF257" s="24"/>
      <c r="BAG257" s="24"/>
      <c r="BAH257" s="24"/>
      <c r="BAI257" s="24"/>
      <c r="BAJ257" s="24"/>
      <c r="BAK257" s="24"/>
      <c r="BAL257" s="24"/>
      <c r="BAM257" s="24"/>
      <c r="BAN257" s="24"/>
      <c r="BAO257" s="24"/>
      <c r="BAP257" s="24"/>
      <c r="BAQ257" s="24"/>
      <c r="BAR257" s="24"/>
      <c r="BAS257" s="24"/>
      <c r="BAT257" s="24"/>
      <c r="BAU257" s="24"/>
      <c r="BAV257" s="24"/>
      <c r="BAW257" s="24"/>
      <c r="BAX257" s="24"/>
      <c r="BAY257" s="24"/>
      <c r="BAZ257" s="24"/>
      <c r="BBA257" s="24"/>
      <c r="BBB257" s="24"/>
      <c r="BBC257" s="24"/>
      <c r="BBD257" s="24"/>
      <c r="BBE257" s="24"/>
      <c r="BBF257" s="24"/>
      <c r="BBG257" s="24"/>
      <c r="BBH257" s="24"/>
      <c r="BBI257" s="24"/>
      <c r="BBJ257" s="24"/>
      <c r="BBK257" s="24"/>
      <c r="BBL257" s="24"/>
      <c r="BBM257" s="24"/>
      <c r="BBN257" s="24"/>
      <c r="BBO257" s="24"/>
      <c r="BBP257" s="24"/>
      <c r="BBQ257" s="24"/>
      <c r="BBR257" s="24"/>
      <c r="BBS257" s="24"/>
      <c r="BBT257" s="24"/>
      <c r="BBU257" s="24"/>
      <c r="BBV257" s="24"/>
      <c r="BBW257" s="24"/>
      <c r="BBX257" s="24"/>
      <c r="BBY257" s="24"/>
      <c r="BBZ257" s="24"/>
      <c r="BCA257" s="24"/>
      <c r="BCB257" s="24"/>
      <c r="BCC257" s="24"/>
      <c r="BCD257" s="24"/>
      <c r="BCE257" s="24"/>
      <c r="BCF257" s="24"/>
      <c r="BCG257" s="24"/>
      <c r="BCH257" s="24"/>
      <c r="BCI257" s="24"/>
      <c r="BCJ257" s="24"/>
      <c r="BCK257" s="24"/>
      <c r="BCL257" s="24"/>
      <c r="BCM257" s="24"/>
      <c r="BCN257" s="24"/>
      <c r="BCO257" s="24"/>
      <c r="BCP257" s="24"/>
      <c r="BCQ257" s="24"/>
      <c r="BCR257" s="24"/>
      <c r="BCS257" s="24"/>
      <c r="BCT257" s="24"/>
      <c r="BCU257" s="24"/>
      <c r="BCV257" s="24"/>
      <c r="BCW257" s="24"/>
      <c r="BCX257" s="24"/>
      <c r="BCY257" s="24"/>
      <c r="BCZ257" s="24"/>
      <c r="BDA257" s="24"/>
      <c r="BDB257" s="24"/>
      <c r="BDC257" s="24"/>
      <c r="BDD257" s="24"/>
      <c r="BDE257" s="24"/>
      <c r="BDF257" s="24"/>
      <c r="BDG257" s="24"/>
      <c r="BDH257" s="24"/>
      <c r="BDI257" s="24"/>
      <c r="BDJ257" s="24"/>
      <c r="BDK257" s="24"/>
      <c r="BDL257" s="24"/>
      <c r="BDM257" s="24"/>
      <c r="BDN257" s="24"/>
      <c r="BDO257" s="24"/>
      <c r="BDP257" s="24"/>
      <c r="BDQ257" s="24"/>
      <c r="BDR257" s="24"/>
      <c r="BDS257" s="24"/>
      <c r="BDT257" s="24"/>
      <c r="BDU257" s="24"/>
      <c r="BDV257" s="24"/>
      <c r="BDW257" s="24"/>
      <c r="BDX257" s="24"/>
      <c r="BDY257" s="24"/>
      <c r="BDZ257" s="24"/>
      <c r="BEA257" s="24"/>
      <c r="BEB257" s="24"/>
      <c r="BEC257" s="24"/>
      <c r="BED257" s="24"/>
      <c r="BEE257" s="24"/>
      <c r="BEF257" s="24"/>
      <c r="BEG257" s="24"/>
      <c r="BEH257" s="24"/>
      <c r="BEI257" s="24"/>
      <c r="BEJ257" s="24"/>
      <c r="BEK257" s="24"/>
      <c r="BEL257" s="24"/>
      <c r="BEM257" s="24"/>
      <c r="BEN257" s="24"/>
      <c r="BEO257" s="24"/>
      <c r="BEP257" s="24"/>
      <c r="BEQ257" s="24"/>
      <c r="BER257" s="24"/>
      <c r="BES257" s="24"/>
      <c r="BET257" s="24"/>
      <c r="BEU257" s="24"/>
      <c r="BEV257" s="24"/>
      <c r="BEW257" s="24"/>
      <c r="BEX257" s="24"/>
      <c r="BEY257" s="24"/>
      <c r="BEZ257" s="24"/>
      <c r="BFA257" s="24"/>
      <c r="BFB257" s="24"/>
      <c r="BFC257" s="24"/>
      <c r="BFD257" s="24"/>
      <c r="BFE257" s="24"/>
      <c r="BFF257" s="24"/>
      <c r="BFG257" s="24"/>
      <c r="BFH257" s="24"/>
      <c r="BFI257" s="24"/>
      <c r="BFJ257" s="24"/>
      <c r="BFK257" s="24"/>
      <c r="BFL257" s="24"/>
      <c r="BFM257" s="24"/>
      <c r="BFN257" s="24"/>
      <c r="BFO257" s="24"/>
      <c r="BFP257" s="24"/>
      <c r="BFQ257" s="24"/>
      <c r="BFR257" s="24"/>
      <c r="BFS257" s="24"/>
      <c r="BFT257" s="24"/>
      <c r="BFU257" s="24"/>
      <c r="BFV257" s="24"/>
      <c r="BFW257" s="24"/>
      <c r="BFX257" s="24"/>
      <c r="BFY257" s="24"/>
      <c r="BFZ257" s="24"/>
      <c r="BGA257" s="24"/>
      <c r="BGB257" s="24"/>
      <c r="BGC257" s="24"/>
      <c r="BGD257" s="24"/>
      <c r="BGE257" s="24"/>
      <c r="BGF257" s="24"/>
      <c r="BGG257" s="24"/>
      <c r="BGH257" s="24"/>
      <c r="BGI257" s="24"/>
      <c r="BGJ257" s="24"/>
      <c r="BGK257" s="24"/>
      <c r="BGL257" s="24"/>
      <c r="BGM257" s="24"/>
      <c r="BGN257" s="24"/>
      <c r="BGO257" s="24"/>
      <c r="BGP257" s="24"/>
      <c r="BGQ257" s="24"/>
      <c r="BGR257" s="24"/>
      <c r="BGS257" s="24"/>
      <c r="BGT257" s="24"/>
      <c r="BGU257" s="24"/>
      <c r="BGV257" s="24"/>
      <c r="BGW257" s="24"/>
      <c r="BGX257" s="24"/>
      <c r="BGY257" s="24"/>
      <c r="BGZ257" s="24"/>
      <c r="BHA257" s="24"/>
      <c r="BHB257" s="24"/>
      <c r="BHC257" s="24"/>
      <c r="BHD257" s="24"/>
      <c r="BHE257" s="24"/>
      <c r="BHF257" s="24"/>
      <c r="BHG257" s="24"/>
      <c r="BHH257" s="24"/>
      <c r="BHI257" s="24"/>
      <c r="BHJ257" s="24"/>
      <c r="BHK257" s="24"/>
      <c r="BHL257" s="24"/>
      <c r="BHM257" s="24"/>
      <c r="BHN257" s="24"/>
      <c r="BHO257" s="24"/>
      <c r="BHP257" s="24"/>
      <c r="BHQ257" s="24"/>
      <c r="BHR257" s="24"/>
      <c r="BHS257" s="24"/>
      <c r="BHT257" s="24"/>
      <c r="BHU257" s="24"/>
      <c r="BHV257" s="24"/>
      <c r="BHW257" s="24"/>
      <c r="BHX257" s="24"/>
      <c r="BHY257" s="24"/>
      <c r="BHZ257" s="24"/>
      <c r="BIA257" s="24"/>
      <c r="BIB257" s="24"/>
      <c r="BIC257" s="24"/>
    </row>
    <row r="258" spans="1:1589" s="4" customFormat="1" ht="27.75" customHeight="1">
      <c r="A258" s="71"/>
      <c r="B258" s="53"/>
      <c r="C258" s="319"/>
      <c r="D258" s="320"/>
      <c r="E258" s="94" t="s">
        <v>9</v>
      </c>
      <c r="F258" s="94">
        <v>42369</v>
      </c>
      <c r="G258" s="95" t="s">
        <v>7</v>
      </c>
      <c r="H258" s="115"/>
      <c r="I258" s="115"/>
      <c r="J258" s="115"/>
      <c r="K258" s="129"/>
      <c r="L258" s="115">
        <v>0</v>
      </c>
      <c r="M258" s="104"/>
      <c r="N258" s="115"/>
      <c r="O258" s="115"/>
      <c r="P258" s="115"/>
      <c r="Q258" s="115"/>
      <c r="R258" s="115"/>
      <c r="S258" s="115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24"/>
      <c r="HA258" s="24"/>
      <c r="HB258" s="24"/>
      <c r="HC258" s="24"/>
      <c r="HD258" s="24"/>
      <c r="HE258" s="24"/>
      <c r="HF258" s="24"/>
      <c r="HG258" s="24"/>
      <c r="HH258" s="24"/>
      <c r="HI258" s="24"/>
      <c r="HJ258" s="24"/>
      <c r="HK258" s="24"/>
      <c r="HL258" s="24"/>
      <c r="HM258" s="24"/>
      <c r="HN258" s="24"/>
      <c r="HO258" s="24"/>
      <c r="HP258" s="24"/>
      <c r="HQ258" s="24"/>
      <c r="HR258" s="24"/>
      <c r="HS258" s="24"/>
      <c r="HT258" s="24"/>
      <c r="HU258" s="24"/>
      <c r="HV258" s="24"/>
      <c r="HW258" s="24"/>
      <c r="HX258" s="24"/>
      <c r="HY258" s="24"/>
      <c r="HZ258" s="24"/>
      <c r="IA258" s="24"/>
      <c r="IB258" s="24"/>
      <c r="IC258" s="24"/>
      <c r="ID258" s="24"/>
      <c r="IE258" s="24"/>
      <c r="IF258" s="24"/>
      <c r="IG258" s="24"/>
      <c r="IH258" s="24"/>
      <c r="II258" s="24"/>
      <c r="IJ258" s="24"/>
      <c r="IK258" s="24"/>
      <c r="IL258" s="24"/>
      <c r="IM258" s="24"/>
      <c r="IN258" s="24"/>
      <c r="IO258" s="24"/>
      <c r="IP258" s="24"/>
      <c r="IQ258" s="24"/>
      <c r="IR258" s="24"/>
      <c r="IS258" s="24"/>
      <c r="IT258" s="24"/>
      <c r="IU258" s="24"/>
      <c r="IV258" s="24"/>
      <c r="IW258" s="24"/>
      <c r="IX258" s="24"/>
      <c r="IY258" s="24"/>
      <c r="IZ258" s="24"/>
      <c r="JA258" s="24"/>
      <c r="JB258" s="24"/>
      <c r="JC258" s="24"/>
      <c r="JD258" s="24"/>
      <c r="JE258" s="24"/>
      <c r="JF258" s="24"/>
      <c r="JG258" s="24"/>
      <c r="JH258" s="24"/>
      <c r="JI258" s="24"/>
      <c r="JJ258" s="24"/>
      <c r="JK258" s="24"/>
      <c r="JL258" s="24"/>
      <c r="JM258" s="24"/>
      <c r="JN258" s="24"/>
      <c r="JO258" s="24"/>
      <c r="JP258" s="24"/>
      <c r="JQ258" s="24"/>
      <c r="JR258" s="24"/>
      <c r="JS258" s="24"/>
      <c r="JT258" s="24"/>
      <c r="JU258" s="24"/>
      <c r="JV258" s="24"/>
      <c r="JW258" s="24"/>
      <c r="JX258" s="24"/>
      <c r="JY258" s="24"/>
      <c r="JZ258" s="24"/>
      <c r="KA258" s="24"/>
      <c r="KB258" s="24"/>
      <c r="KC258" s="24"/>
      <c r="KD258" s="24"/>
      <c r="KE258" s="24"/>
      <c r="KF258" s="24"/>
      <c r="KG258" s="24"/>
      <c r="KH258" s="24"/>
      <c r="KI258" s="24"/>
      <c r="KJ258" s="24"/>
      <c r="KK258" s="24"/>
      <c r="KL258" s="24"/>
      <c r="KM258" s="24"/>
      <c r="KN258" s="24"/>
      <c r="KO258" s="24"/>
      <c r="KP258" s="24"/>
      <c r="KQ258" s="24"/>
      <c r="KR258" s="24"/>
      <c r="KS258" s="24"/>
      <c r="KT258" s="24"/>
      <c r="KU258" s="24"/>
      <c r="KV258" s="24"/>
      <c r="KW258" s="24"/>
      <c r="KX258" s="24"/>
      <c r="KY258" s="24"/>
      <c r="KZ258" s="24"/>
      <c r="LA258" s="24"/>
      <c r="LB258" s="24"/>
      <c r="LC258" s="24"/>
      <c r="LD258" s="24"/>
      <c r="LE258" s="24"/>
      <c r="LF258" s="24"/>
      <c r="LG258" s="24"/>
      <c r="LH258" s="24"/>
      <c r="LI258" s="24"/>
      <c r="LJ258" s="24"/>
      <c r="LK258" s="24"/>
      <c r="LL258" s="24"/>
      <c r="LM258" s="24"/>
      <c r="LN258" s="24"/>
      <c r="LO258" s="24"/>
      <c r="LP258" s="24"/>
      <c r="LQ258" s="24"/>
      <c r="LR258" s="24"/>
      <c r="LS258" s="24"/>
      <c r="LT258" s="24"/>
      <c r="LU258" s="24"/>
      <c r="LV258" s="24"/>
      <c r="LW258" s="24"/>
      <c r="LX258" s="24"/>
      <c r="LY258" s="24"/>
      <c r="LZ258" s="24"/>
      <c r="MA258" s="24"/>
      <c r="MB258" s="24"/>
      <c r="MC258" s="24"/>
      <c r="MD258" s="24"/>
      <c r="ME258" s="24"/>
      <c r="MF258" s="24"/>
      <c r="MG258" s="24"/>
      <c r="MH258" s="24"/>
      <c r="MI258" s="24"/>
      <c r="MJ258" s="24"/>
      <c r="MK258" s="24"/>
      <c r="ML258" s="24"/>
      <c r="MM258" s="24"/>
      <c r="MN258" s="24"/>
      <c r="MO258" s="24"/>
      <c r="MP258" s="24"/>
      <c r="MQ258" s="24"/>
      <c r="MR258" s="24"/>
      <c r="MS258" s="24"/>
      <c r="MT258" s="24"/>
      <c r="MU258" s="24"/>
      <c r="MV258" s="24"/>
      <c r="MW258" s="24"/>
      <c r="MX258" s="24"/>
      <c r="MY258" s="24"/>
      <c r="MZ258" s="24"/>
      <c r="NA258" s="24"/>
      <c r="NB258" s="24"/>
      <c r="NC258" s="24"/>
      <c r="ND258" s="24"/>
      <c r="NE258" s="24"/>
      <c r="NF258" s="24"/>
      <c r="NG258" s="24"/>
      <c r="NH258" s="24"/>
      <c r="NI258" s="24"/>
      <c r="NJ258" s="24"/>
      <c r="NK258" s="24"/>
      <c r="NL258" s="24"/>
      <c r="NM258" s="24"/>
      <c r="NN258" s="24"/>
      <c r="NO258" s="24"/>
      <c r="NP258" s="24"/>
      <c r="NQ258" s="24"/>
      <c r="NR258" s="24"/>
      <c r="NS258" s="24"/>
      <c r="NT258" s="24"/>
      <c r="NU258" s="24"/>
      <c r="NV258" s="24"/>
      <c r="NW258" s="24"/>
      <c r="NX258" s="24"/>
      <c r="NY258" s="24"/>
      <c r="NZ258" s="24"/>
      <c r="OA258" s="24"/>
      <c r="OB258" s="24"/>
      <c r="OC258" s="24"/>
      <c r="OD258" s="24"/>
      <c r="OE258" s="24"/>
      <c r="OF258" s="24"/>
      <c r="OG258" s="24"/>
      <c r="OH258" s="24"/>
      <c r="OI258" s="24"/>
      <c r="OJ258" s="24"/>
      <c r="OK258" s="24"/>
      <c r="OL258" s="24"/>
      <c r="OM258" s="24"/>
      <c r="ON258" s="24"/>
      <c r="OO258" s="24"/>
      <c r="OP258" s="24"/>
      <c r="OQ258" s="24"/>
      <c r="OR258" s="24"/>
      <c r="OS258" s="24"/>
      <c r="OT258" s="24"/>
      <c r="OU258" s="24"/>
      <c r="OV258" s="24"/>
      <c r="OW258" s="24"/>
      <c r="OX258" s="24"/>
      <c r="OY258" s="24"/>
      <c r="OZ258" s="24"/>
      <c r="PA258" s="24"/>
      <c r="PB258" s="24"/>
      <c r="PC258" s="24"/>
      <c r="PD258" s="24"/>
      <c r="PE258" s="24"/>
      <c r="PF258" s="24"/>
      <c r="PG258" s="24"/>
      <c r="PH258" s="24"/>
      <c r="PI258" s="24"/>
      <c r="PJ258" s="24"/>
      <c r="PK258" s="24"/>
      <c r="PL258" s="24"/>
      <c r="PM258" s="24"/>
      <c r="PN258" s="24"/>
      <c r="PO258" s="24"/>
      <c r="PP258" s="24"/>
      <c r="PQ258" s="24"/>
      <c r="PR258" s="24"/>
      <c r="PS258" s="24"/>
      <c r="PT258" s="24"/>
      <c r="PU258" s="24"/>
      <c r="PV258" s="24"/>
      <c r="PW258" s="24"/>
      <c r="PX258" s="24"/>
      <c r="PY258" s="24"/>
      <c r="PZ258" s="24"/>
      <c r="QA258" s="24"/>
      <c r="QB258" s="24"/>
      <c r="QC258" s="24"/>
      <c r="QD258" s="24"/>
      <c r="QE258" s="24"/>
      <c r="QF258" s="24"/>
      <c r="QG258" s="24"/>
      <c r="QH258" s="24"/>
      <c r="QI258" s="24"/>
      <c r="QJ258" s="24"/>
      <c r="QK258" s="24"/>
      <c r="QL258" s="24"/>
      <c r="QM258" s="24"/>
      <c r="QN258" s="24"/>
      <c r="QO258" s="24"/>
      <c r="QP258" s="24"/>
      <c r="QQ258" s="24"/>
      <c r="QR258" s="24"/>
      <c r="QS258" s="24"/>
      <c r="QT258" s="24"/>
      <c r="QU258" s="24"/>
      <c r="QV258" s="24"/>
      <c r="QW258" s="24"/>
      <c r="QX258" s="24"/>
      <c r="QY258" s="24"/>
      <c r="QZ258" s="24"/>
      <c r="RA258" s="24"/>
      <c r="RB258" s="24"/>
      <c r="RC258" s="24"/>
      <c r="RD258" s="24"/>
      <c r="RE258" s="24"/>
      <c r="RF258" s="24"/>
      <c r="RG258" s="24"/>
      <c r="RH258" s="24"/>
      <c r="RI258" s="24"/>
      <c r="RJ258" s="24"/>
      <c r="RK258" s="24"/>
      <c r="RL258" s="24"/>
      <c r="RM258" s="24"/>
      <c r="RN258" s="24"/>
      <c r="RO258" s="24"/>
      <c r="RP258" s="24"/>
      <c r="RQ258" s="24"/>
      <c r="RR258" s="24"/>
      <c r="RS258" s="24"/>
      <c r="RT258" s="24"/>
      <c r="RU258" s="24"/>
      <c r="RV258" s="24"/>
      <c r="RW258" s="24"/>
      <c r="RX258" s="24"/>
      <c r="RY258" s="24"/>
      <c r="RZ258" s="24"/>
      <c r="SA258" s="24"/>
      <c r="SB258" s="24"/>
      <c r="SC258" s="24"/>
      <c r="SD258" s="24"/>
      <c r="SE258" s="24"/>
      <c r="SF258" s="24"/>
      <c r="SG258" s="24"/>
      <c r="SH258" s="24"/>
      <c r="SI258" s="24"/>
      <c r="SJ258" s="24"/>
      <c r="SK258" s="24"/>
      <c r="SL258" s="24"/>
      <c r="SM258" s="24"/>
      <c r="SN258" s="24"/>
      <c r="SO258" s="24"/>
      <c r="SP258" s="24"/>
      <c r="SQ258" s="24"/>
      <c r="SR258" s="24"/>
      <c r="SS258" s="24"/>
      <c r="ST258" s="24"/>
      <c r="SU258" s="24"/>
      <c r="SV258" s="24"/>
      <c r="SW258" s="24"/>
      <c r="SX258" s="24"/>
      <c r="SY258" s="24"/>
      <c r="SZ258" s="24"/>
      <c r="TA258" s="24"/>
      <c r="TB258" s="24"/>
      <c r="TC258" s="24"/>
      <c r="TD258" s="24"/>
      <c r="TE258" s="24"/>
      <c r="TF258" s="24"/>
      <c r="TG258" s="24"/>
      <c r="TH258" s="24"/>
      <c r="TI258" s="24"/>
      <c r="TJ258" s="24"/>
      <c r="TK258" s="24"/>
      <c r="TL258" s="24"/>
      <c r="TM258" s="24"/>
      <c r="TN258" s="24"/>
      <c r="TO258" s="24"/>
      <c r="TP258" s="24"/>
      <c r="TQ258" s="24"/>
      <c r="TR258" s="24"/>
      <c r="TS258" s="24"/>
      <c r="TT258" s="24"/>
      <c r="TU258" s="24"/>
      <c r="TV258" s="24"/>
      <c r="TW258" s="24"/>
      <c r="TX258" s="24"/>
      <c r="TY258" s="24"/>
      <c r="TZ258" s="24"/>
      <c r="UA258" s="24"/>
      <c r="UB258" s="24"/>
      <c r="UC258" s="24"/>
      <c r="UD258" s="24"/>
      <c r="UE258" s="24"/>
      <c r="UF258" s="24"/>
      <c r="UG258" s="24"/>
      <c r="UH258" s="24"/>
      <c r="UI258" s="24"/>
      <c r="UJ258" s="24"/>
      <c r="UK258" s="24"/>
      <c r="UL258" s="24"/>
      <c r="UM258" s="24"/>
      <c r="UN258" s="24"/>
      <c r="UO258" s="24"/>
      <c r="UP258" s="24"/>
      <c r="UQ258" s="24"/>
      <c r="UR258" s="24"/>
      <c r="US258" s="24"/>
      <c r="UT258" s="24"/>
      <c r="UU258" s="24"/>
      <c r="UV258" s="24"/>
      <c r="UW258" s="24"/>
      <c r="UX258" s="24"/>
      <c r="UY258" s="24"/>
      <c r="UZ258" s="24"/>
      <c r="VA258" s="24"/>
      <c r="VB258" s="24"/>
      <c r="VC258" s="24"/>
      <c r="VD258" s="24"/>
      <c r="VE258" s="24"/>
      <c r="VF258" s="24"/>
      <c r="VG258" s="24"/>
      <c r="VH258" s="24"/>
      <c r="VI258" s="24"/>
      <c r="VJ258" s="24"/>
      <c r="VK258" s="24"/>
      <c r="VL258" s="24"/>
      <c r="VM258" s="24"/>
      <c r="VN258" s="24"/>
      <c r="VO258" s="24"/>
      <c r="VP258" s="24"/>
      <c r="VQ258" s="24"/>
      <c r="VR258" s="24"/>
      <c r="VS258" s="24"/>
      <c r="VT258" s="24"/>
      <c r="VU258" s="24"/>
      <c r="VV258" s="24"/>
      <c r="VW258" s="24"/>
      <c r="VX258" s="24"/>
      <c r="VY258" s="24"/>
      <c r="VZ258" s="24"/>
      <c r="WA258" s="24"/>
      <c r="WB258" s="24"/>
      <c r="WC258" s="24"/>
      <c r="WD258" s="24"/>
      <c r="WE258" s="24"/>
      <c r="WF258" s="24"/>
      <c r="WG258" s="24"/>
      <c r="WH258" s="24"/>
      <c r="WI258" s="24"/>
      <c r="WJ258" s="24"/>
      <c r="WK258" s="24"/>
      <c r="WL258" s="24"/>
      <c r="WM258" s="24"/>
      <c r="WN258" s="24"/>
      <c r="WO258" s="24"/>
      <c r="WP258" s="24"/>
      <c r="WQ258" s="24"/>
      <c r="WR258" s="24"/>
      <c r="WS258" s="24"/>
      <c r="WT258" s="24"/>
      <c r="WU258" s="24"/>
      <c r="WV258" s="24"/>
      <c r="WW258" s="24"/>
      <c r="WX258" s="24"/>
      <c r="WY258" s="24"/>
      <c r="WZ258" s="24"/>
      <c r="XA258" s="24"/>
      <c r="XB258" s="24"/>
      <c r="XC258" s="24"/>
      <c r="XD258" s="24"/>
      <c r="XE258" s="24"/>
      <c r="XF258" s="24"/>
      <c r="XG258" s="24"/>
      <c r="XH258" s="24"/>
      <c r="XI258" s="24"/>
      <c r="XJ258" s="24"/>
      <c r="XK258" s="24"/>
      <c r="XL258" s="24"/>
      <c r="XM258" s="24"/>
      <c r="XN258" s="24"/>
      <c r="XO258" s="24"/>
      <c r="XP258" s="24"/>
      <c r="XQ258" s="24"/>
      <c r="XR258" s="24"/>
      <c r="XS258" s="24"/>
      <c r="XT258" s="24"/>
      <c r="XU258" s="24"/>
      <c r="XV258" s="24"/>
      <c r="XW258" s="24"/>
      <c r="XX258" s="24"/>
      <c r="XY258" s="24"/>
      <c r="XZ258" s="24"/>
      <c r="YA258" s="24"/>
      <c r="YB258" s="24"/>
      <c r="YC258" s="24"/>
      <c r="YD258" s="24"/>
      <c r="YE258" s="24"/>
      <c r="YF258" s="24"/>
      <c r="YG258" s="24"/>
      <c r="YH258" s="24"/>
      <c r="YI258" s="24"/>
      <c r="YJ258" s="24"/>
      <c r="YK258" s="24"/>
      <c r="YL258" s="24"/>
      <c r="YM258" s="24"/>
      <c r="YN258" s="24"/>
      <c r="YO258" s="24"/>
      <c r="YP258" s="24"/>
      <c r="YQ258" s="24"/>
      <c r="YR258" s="24"/>
      <c r="YS258" s="24"/>
      <c r="YT258" s="24"/>
      <c r="YU258" s="24"/>
      <c r="YV258" s="24"/>
      <c r="YW258" s="24"/>
      <c r="YX258" s="24"/>
      <c r="YY258" s="24"/>
      <c r="YZ258" s="24"/>
      <c r="ZA258" s="24"/>
      <c r="ZB258" s="24"/>
      <c r="ZC258" s="24"/>
      <c r="ZD258" s="24"/>
      <c r="ZE258" s="24"/>
      <c r="ZF258" s="24"/>
      <c r="ZG258" s="24"/>
      <c r="ZH258" s="24"/>
      <c r="ZI258" s="24"/>
      <c r="ZJ258" s="24"/>
      <c r="ZK258" s="24"/>
      <c r="ZL258" s="24"/>
      <c r="ZM258" s="24"/>
      <c r="ZN258" s="24"/>
      <c r="ZO258" s="24"/>
      <c r="ZP258" s="24"/>
      <c r="ZQ258" s="24"/>
      <c r="ZR258" s="24"/>
      <c r="ZS258" s="24"/>
      <c r="ZT258" s="24"/>
      <c r="ZU258" s="24"/>
      <c r="ZV258" s="24"/>
      <c r="ZW258" s="24"/>
      <c r="ZX258" s="24"/>
      <c r="ZY258" s="24"/>
      <c r="ZZ258" s="24"/>
      <c r="AAA258" s="24"/>
      <c r="AAB258" s="24"/>
      <c r="AAC258" s="24"/>
      <c r="AAD258" s="24"/>
      <c r="AAE258" s="24"/>
      <c r="AAF258" s="24"/>
      <c r="AAG258" s="24"/>
      <c r="AAH258" s="24"/>
      <c r="AAI258" s="24"/>
      <c r="AAJ258" s="24"/>
      <c r="AAK258" s="24"/>
      <c r="AAL258" s="24"/>
      <c r="AAM258" s="24"/>
      <c r="AAN258" s="24"/>
      <c r="AAO258" s="24"/>
      <c r="AAP258" s="24"/>
      <c r="AAQ258" s="24"/>
      <c r="AAR258" s="24"/>
      <c r="AAS258" s="24"/>
      <c r="AAT258" s="24"/>
      <c r="AAU258" s="24"/>
      <c r="AAV258" s="24"/>
      <c r="AAW258" s="24"/>
      <c r="AAX258" s="24"/>
      <c r="AAY258" s="24"/>
      <c r="AAZ258" s="24"/>
      <c r="ABA258" s="24"/>
      <c r="ABB258" s="24"/>
      <c r="ABC258" s="24"/>
      <c r="ABD258" s="24"/>
      <c r="ABE258" s="24"/>
      <c r="ABF258" s="24"/>
      <c r="ABG258" s="24"/>
      <c r="ABH258" s="24"/>
      <c r="ABI258" s="24"/>
      <c r="ABJ258" s="24"/>
      <c r="ABK258" s="24"/>
      <c r="ABL258" s="24"/>
      <c r="ABM258" s="24"/>
      <c r="ABN258" s="24"/>
      <c r="ABO258" s="24"/>
      <c r="ABP258" s="24"/>
      <c r="ABQ258" s="24"/>
      <c r="ABR258" s="24"/>
      <c r="ABS258" s="24"/>
      <c r="ABT258" s="24"/>
      <c r="ABU258" s="24"/>
      <c r="ABV258" s="24"/>
      <c r="ABW258" s="24"/>
      <c r="ABX258" s="24"/>
      <c r="ABY258" s="24"/>
      <c r="ABZ258" s="24"/>
      <c r="ACA258" s="24"/>
      <c r="ACB258" s="24"/>
      <c r="ACC258" s="24"/>
      <c r="ACD258" s="24"/>
      <c r="ACE258" s="24"/>
      <c r="ACF258" s="24"/>
      <c r="ACG258" s="24"/>
      <c r="ACH258" s="24"/>
      <c r="ACI258" s="24"/>
      <c r="ACJ258" s="24"/>
      <c r="ACK258" s="24"/>
      <c r="ACL258" s="24"/>
      <c r="ACM258" s="24"/>
      <c r="ACN258" s="24"/>
      <c r="ACO258" s="24"/>
      <c r="ACP258" s="24"/>
      <c r="ACQ258" s="24"/>
      <c r="ACR258" s="24"/>
      <c r="ACS258" s="24"/>
      <c r="ACT258" s="24"/>
      <c r="ACU258" s="24"/>
      <c r="ACV258" s="24"/>
      <c r="ACW258" s="24"/>
      <c r="ACX258" s="24"/>
      <c r="ACY258" s="24"/>
      <c r="ACZ258" s="24"/>
      <c r="ADA258" s="24"/>
      <c r="ADB258" s="24"/>
      <c r="ADC258" s="24"/>
      <c r="ADD258" s="24"/>
      <c r="ADE258" s="24"/>
      <c r="ADF258" s="24"/>
      <c r="ADG258" s="24"/>
      <c r="ADH258" s="24"/>
      <c r="ADI258" s="24"/>
      <c r="ADJ258" s="24"/>
      <c r="ADK258" s="24"/>
      <c r="ADL258" s="24"/>
      <c r="ADM258" s="24"/>
      <c r="ADN258" s="24"/>
      <c r="ADO258" s="24"/>
      <c r="ADP258" s="24"/>
      <c r="ADQ258" s="24"/>
      <c r="ADR258" s="24"/>
      <c r="ADS258" s="24"/>
      <c r="ADT258" s="24"/>
      <c r="ADU258" s="24"/>
      <c r="ADV258" s="24"/>
      <c r="ADW258" s="24"/>
      <c r="ADX258" s="24"/>
      <c r="ADY258" s="24"/>
      <c r="ADZ258" s="24"/>
      <c r="AEA258" s="24"/>
      <c r="AEB258" s="24"/>
      <c r="AEC258" s="24"/>
      <c r="AED258" s="24"/>
      <c r="AEE258" s="24"/>
      <c r="AEF258" s="24"/>
      <c r="AEG258" s="24"/>
      <c r="AEH258" s="24"/>
      <c r="AEI258" s="24"/>
      <c r="AEJ258" s="24"/>
      <c r="AEK258" s="24"/>
      <c r="AEL258" s="24"/>
      <c r="AEM258" s="24"/>
      <c r="AEN258" s="24"/>
      <c r="AEO258" s="24"/>
      <c r="AEP258" s="24"/>
      <c r="AEQ258" s="24"/>
      <c r="AER258" s="24"/>
      <c r="AES258" s="24"/>
      <c r="AET258" s="24"/>
      <c r="AEU258" s="24"/>
      <c r="AEV258" s="24"/>
      <c r="AEW258" s="24"/>
      <c r="AEX258" s="24"/>
      <c r="AEY258" s="24"/>
      <c r="AEZ258" s="24"/>
      <c r="AFA258" s="24"/>
      <c r="AFB258" s="24"/>
      <c r="AFC258" s="24"/>
      <c r="AFD258" s="24"/>
      <c r="AFE258" s="24"/>
      <c r="AFF258" s="24"/>
      <c r="AFG258" s="24"/>
      <c r="AFH258" s="24"/>
      <c r="AFI258" s="24"/>
      <c r="AFJ258" s="24"/>
      <c r="AFK258" s="24"/>
      <c r="AFL258" s="24"/>
      <c r="AFM258" s="24"/>
      <c r="AFN258" s="24"/>
      <c r="AFO258" s="24"/>
      <c r="AFP258" s="24"/>
      <c r="AFQ258" s="24"/>
      <c r="AFR258" s="24"/>
      <c r="AFS258" s="24"/>
      <c r="AFT258" s="24"/>
      <c r="AFU258" s="24"/>
      <c r="AFV258" s="24"/>
      <c r="AFW258" s="24"/>
      <c r="AFX258" s="24"/>
      <c r="AFY258" s="24"/>
      <c r="AFZ258" s="24"/>
      <c r="AGA258" s="24"/>
      <c r="AGB258" s="24"/>
      <c r="AGC258" s="24"/>
      <c r="AGD258" s="24"/>
      <c r="AGE258" s="24"/>
      <c r="AGF258" s="24"/>
      <c r="AGG258" s="24"/>
      <c r="AGH258" s="24"/>
      <c r="AGI258" s="24"/>
      <c r="AGJ258" s="24"/>
      <c r="AGK258" s="24"/>
      <c r="AGL258" s="24"/>
      <c r="AGM258" s="24"/>
      <c r="AGN258" s="24"/>
      <c r="AGO258" s="24"/>
      <c r="AGP258" s="24"/>
      <c r="AGQ258" s="24"/>
      <c r="AGR258" s="24"/>
      <c r="AGS258" s="24"/>
      <c r="AGT258" s="24"/>
      <c r="AGU258" s="24"/>
      <c r="AGV258" s="24"/>
      <c r="AGW258" s="24"/>
      <c r="AGX258" s="24"/>
      <c r="AGY258" s="24"/>
      <c r="AGZ258" s="24"/>
      <c r="AHA258" s="24"/>
      <c r="AHB258" s="24"/>
      <c r="AHC258" s="24"/>
      <c r="AHD258" s="24"/>
      <c r="AHE258" s="24"/>
      <c r="AHF258" s="24"/>
      <c r="AHG258" s="24"/>
      <c r="AHH258" s="24"/>
      <c r="AHI258" s="24"/>
      <c r="AHJ258" s="24"/>
      <c r="AHK258" s="24"/>
      <c r="AHL258" s="24"/>
      <c r="AHM258" s="24"/>
      <c r="AHN258" s="24"/>
      <c r="AHO258" s="24"/>
      <c r="AHP258" s="24"/>
      <c r="AHQ258" s="24"/>
      <c r="AHR258" s="24"/>
      <c r="AHS258" s="24"/>
      <c r="AHT258" s="24"/>
      <c r="AHU258" s="24"/>
      <c r="AHV258" s="24"/>
      <c r="AHW258" s="24"/>
      <c r="AHX258" s="24"/>
      <c r="AHY258" s="24"/>
      <c r="AHZ258" s="24"/>
      <c r="AIA258" s="24"/>
      <c r="AIB258" s="24"/>
      <c r="AIC258" s="24"/>
      <c r="AID258" s="24"/>
      <c r="AIE258" s="24"/>
      <c r="AIF258" s="24"/>
      <c r="AIG258" s="24"/>
      <c r="AIH258" s="24"/>
      <c r="AII258" s="24"/>
      <c r="AIJ258" s="24"/>
      <c r="AIK258" s="24"/>
      <c r="AIL258" s="24"/>
      <c r="AIM258" s="24"/>
      <c r="AIN258" s="24"/>
      <c r="AIO258" s="24"/>
      <c r="AIP258" s="24"/>
      <c r="AIQ258" s="24"/>
      <c r="AIR258" s="24"/>
      <c r="AIS258" s="24"/>
      <c r="AIT258" s="24"/>
      <c r="AIU258" s="24"/>
      <c r="AIV258" s="24"/>
      <c r="AIW258" s="24"/>
      <c r="AIX258" s="24"/>
      <c r="AIY258" s="24"/>
      <c r="AIZ258" s="24"/>
      <c r="AJA258" s="24"/>
      <c r="AJB258" s="24"/>
      <c r="AJC258" s="24"/>
      <c r="AJD258" s="24"/>
      <c r="AJE258" s="24"/>
      <c r="AJF258" s="24"/>
      <c r="AJG258" s="24"/>
      <c r="AJH258" s="24"/>
      <c r="AJI258" s="24"/>
      <c r="AJJ258" s="24"/>
      <c r="AJK258" s="24"/>
      <c r="AJL258" s="24"/>
      <c r="AJM258" s="24"/>
      <c r="AJN258" s="24"/>
      <c r="AJO258" s="24"/>
      <c r="AJP258" s="24"/>
      <c r="AJQ258" s="24"/>
      <c r="AJR258" s="24"/>
      <c r="AJS258" s="24"/>
      <c r="AJT258" s="24"/>
      <c r="AJU258" s="24"/>
      <c r="AJV258" s="24"/>
      <c r="AJW258" s="24"/>
      <c r="AJX258" s="24"/>
      <c r="AJY258" s="24"/>
      <c r="AJZ258" s="24"/>
      <c r="AKA258" s="24"/>
      <c r="AKB258" s="24"/>
      <c r="AKC258" s="24"/>
      <c r="AKD258" s="24"/>
      <c r="AKE258" s="24"/>
      <c r="AKF258" s="24"/>
      <c r="AKG258" s="24"/>
      <c r="AKH258" s="24"/>
      <c r="AKI258" s="24"/>
      <c r="AKJ258" s="24"/>
      <c r="AKK258" s="24"/>
      <c r="AKL258" s="24"/>
      <c r="AKM258" s="24"/>
      <c r="AKN258" s="24"/>
      <c r="AKO258" s="24"/>
      <c r="AKP258" s="24"/>
      <c r="AKQ258" s="24"/>
      <c r="AKR258" s="24"/>
      <c r="AKS258" s="24"/>
      <c r="AKT258" s="24"/>
      <c r="AKU258" s="24"/>
      <c r="AKV258" s="24"/>
      <c r="AKW258" s="24"/>
      <c r="AKX258" s="24"/>
      <c r="AKY258" s="24"/>
      <c r="AKZ258" s="24"/>
      <c r="ALA258" s="24"/>
      <c r="ALB258" s="24"/>
      <c r="ALC258" s="24"/>
      <c r="ALD258" s="24"/>
      <c r="ALE258" s="24"/>
      <c r="ALF258" s="24"/>
      <c r="ALG258" s="24"/>
      <c r="ALH258" s="24"/>
      <c r="ALI258" s="24"/>
      <c r="ALJ258" s="24"/>
      <c r="ALK258" s="24"/>
      <c r="ALL258" s="24"/>
      <c r="ALM258" s="24"/>
      <c r="ALN258" s="24"/>
      <c r="ALO258" s="24"/>
      <c r="ALP258" s="24"/>
      <c r="ALQ258" s="24"/>
      <c r="ALR258" s="24"/>
      <c r="ALS258" s="24"/>
      <c r="ALT258" s="24"/>
      <c r="ALU258" s="24"/>
      <c r="ALV258" s="24"/>
      <c r="ALW258" s="24"/>
      <c r="ALX258" s="24"/>
      <c r="ALY258" s="24"/>
      <c r="ALZ258" s="24"/>
      <c r="AMA258" s="24"/>
      <c r="AMB258" s="24"/>
      <c r="AMC258" s="24"/>
      <c r="AMD258" s="24"/>
      <c r="AME258" s="24"/>
      <c r="AMF258" s="24"/>
      <c r="AMG258" s="24"/>
      <c r="AMH258" s="24"/>
      <c r="AMI258" s="24"/>
      <c r="AMJ258" s="24"/>
      <c r="AMK258" s="24"/>
      <c r="AML258" s="24"/>
      <c r="AMM258" s="24"/>
      <c r="AMN258" s="24"/>
      <c r="AMO258" s="24"/>
      <c r="AMP258" s="24"/>
      <c r="AMQ258" s="24"/>
      <c r="AMR258" s="24"/>
      <c r="AMS258" s="24"/>
      <c r="AMT258" s="24"/>
      <c r="AMU258" s="24"/>
      <c r="AMV258" s="24"/>
      <c r="AMW258" s="24"/>
      <c r="AMX258" s="24"/>
      <c r="AMY258" s="24"/>
      <c r="AMZ258" s="24"/>
      <c r="ANA258" s="24"/>
      <c r="ANB258" s="24"/>
      <c r="ANC258" s="24"/>
      <c r="AND258" s="24"/>
      <c r="ANE258" s="24"/>
      <c r="ANF258" s="24"/>
      <c r="ANG258" s="24"/>
      <c r="ANH258" s="24"/>
      <c r="ANI258" s="24"/>
      <c r="ANJ258" s="24"/>
      <c r="ANK258" s="24"/>
      <c r="ANL258" s="24"/>
      <c r="ANM258" s="24"/>
      <c r="ANN258" s="24"/>
      <c r="ANO258" s="24"/>
      <c r="ANP258" s="24"/>
      <c r="ANQ258" s="24"/>
      <c r="ANR258" s="24"/>
      <c r="ANS258" s="24"/>
      <c r="ANT258" s="24"/>
      <c r="ANU258" s="24"/>
      <c r="ANV258" s="24"/>
      <c r="ANW258" s="24"/>
      <c r="ANX258" s="24"/>
      <c r="ANY258" s="24"/>
      <c r="ANZ258" s="24"/>
      <c r="AOA258" s="24"/>
      <c r="AOB258" s="24"/>
      <c r="AOC258" s="24"/>
      <c r="AOD258" s="24"/>
      <c r="AOE258" s="24"/>
      <c r="AOF258" s="24"/>
      <c r="AOG258" s="24"/>
      <c r="AOH258" s="24"/>
      <c r="AOI258" s="24"/>
      <c r="AOJ258" s="24"/>
      <c r="AOK258" s="24"/>
      <c r="AOL258" s="24"/>
      <c r="AOM258" s="24"/>
      <c r="AON258" s="24"/>
      <c r="AOO258" s="24"/>
      <c r="AOP258" s="24"/>
      <c r="AOQ258" s="24"/>
      <c r="AOR258" s="24"/>
      <c r="AOS258" s="24"/>
      <c r="AOT258" s="24"/>
      <c r="AOU258" s="24"/>
      <c r="AOV258" s="24"/>
      <c r="AOW258" s="24"/>
      <c r="AOX258" s="24"/>
      <c r="AOY258" s="24"/>
      <c r="AOZ258" s="24"/>
      <c r="APA258" s="24"/>
      <c r="APB258" s="24"/>
      <c r="APC258" s="24"/>
      <c r="APD258" s="24"/>
      <c r="APE258" s="24"/>
      <c r="APF258" s="24"/>
      <c r="APG258" s="24"/>
      <c r="APH258" s="24"/>
      <c r="API258" s="24"/>
      <c r="APJ258" s="24"/>
      <c r="APK258" s="24"/>
      <c r="APL258" s="24"/>
      <c r="APM258" s="24"/>
      <c r="APN258" s="24"/>
      <c r="APO258" s="24"/>
      <c r="APP258" s="24"/>
      <c r="APQ258" s="24"/>
      <c r="APR258" s="24"/>
      <c r="APS258" s="24"/>
      <c r="APT258" s="24"/>
      <c r="APU258" s="24"/>
      <c r="APV258" s="24"/>
      <c r="APW258" s="24"/>
      <c r="APX258" s="24"/>
      <c r="APY258" s="24"/>
      <c r="APZ258" s="24"/>
      <c r="AQA258" s="24"/>
      <c r="AQB258" s="24"/>
      <c r="AQC258" s="24"/>
      <c r="AQD258" s="24"/>
      <c r="AQE258" s="24"/>
      <c r="AQF258" s="24"/>
      <c r="AQG258" s="24"/>
      <c r="AQH258" s="24"/>
      <c r="AQI258" s="24"/>
      <c r="AQJ258" s="24"/>
      <c r="AQK258" s="24"/>
      <c r="AQL258" s="24"/>
      <c r="AQM258" s="24"/>
      <c r="AQN258" s="24"/>
      <c r="AQO258" s="24"/>
      <c r="AQP258" s="24"/>
      <c r="AQQ258" s="24"/>
      <c r="AQR258" s="24"/>
      <c r="AQS258" s="24"/>
      <c r="AQT258" s="24"/>
      <c r="AQU258" s="24"/>
      <c r="AQV258" s="24"/>
      <c r="AQW258" s="24"/>
      <c r="AQX258" s="24"/>
      <c r="AQY258" s="24"/>
      <c r="AQZ258" s="24"/>
      <c r="ARA258" s="24"/>
      <c r="ARB258" s="24"/>
      <c r="ARC258" s="24"/>
      <c r="ARD258" s="24"/>
      <c r="ARE258" s="24"/>
      <c r="ARF258" s="24"/>
      <c r="ARG258" s="24"/>
      <c r="ARH258" s="24"/>
      <c r="ARI258" s="24"/>
      <c r="ARJ258" s="24"/>
      <c r="ARK258" s="24"/>
      <c r="ARL258" s="24"/>
      <c r="ARM258" s="24"/>
      <c r="ARN258" s="24"/>
      <c r="ARO258" s="24"/>
      <c r="ARP258" s="24"/>
      <c r="ARQ258" s="24"/>
      <c r="ARR258" s="24"/>
      <c r="ARS258" s="24"/>
      <c r="ART258" s="24"/>
      <c r="ARU258" s="24"/>
      <c r="ARV258" s="24"/>
      <c r="ARW258" s="24"/>
      <c r="ARX258" s="24"/>
      <c r="ARY258" s="24"/>
      <c r="ARZ258" s="24"/>
      <c r="ASA258" s="24"/>
      <c r="ASB258" s="24"/>
      <c r="ASC258" s="24"/>
      <c r="ASD258" s="24"/>
      <c r="ASE258" s="24"/>
      <c r="ASF258" s="24"/>
      <c r="ASG258" s="24"/>
      <c r="ASH258" s="24"/>
      <c r="ASI258" s="24"/>
      <c r="ASJ258" s="24"/>
      <c r="ASK258" s="24"/>
      <c r="ASL258" s="24"/>
      <c r="ASM258" s="24"/>
      <c r="ASN258" s="24"/>
      <c r="ASO258" s="24"/>
      <c r="ASP258" s="24"/>
      <c r="ASQ258" s="24"/>
      <c r="ASR258" s="24"/>
      <c r="ASS258" s="24"/>
      <c r="AST258" s="24"/>
      <c r="ASU258" s="24"/>
      <c r="ASV258" s="24"/>
      <c r="ASW258" s="24"/>
      <c r="ASX258" s="24"/>
      <c r="ASY258" s="24"/>
      <c r="ASZ258" s="24"/>
      <c r="ATA258" s="24"/>
      <c r="ATB258" s="24"/>
      <c r="ATC258" s="24"/>
      <c r="ATD258" s="24"/>
      <c r="ATE258" s="24"/>
      <c r="ATF258" s="24"/>
      <c r="ATG258" s="24"/>
      <c r="ATH258" s="24"/>
      <c r="ATI258" s="24"/>
      <c r="ATJ258" s="24"/>
      <c r="ATK258" s="24"/>
      <c r="ATL258" s="24"/>
      <c r="ATM258" s="24"/>
      <c r="ATN258" s="24"/>
      <c r="ATO258" s="24"/>
      <c r="ATP258" s="24"/>
      <c r="ATQ258" s="24"/>
      <c r="ATR258" s="24"/>
      <c r="ATS258" s="24"/>
      <c r="ATT258" s="24"/>
      <c r="ATU258" s="24"/>
      <c r="ATV258" s="24"/>
      <c r="ATW258" s="24"/>
      <c r="ATX258" s="24"/>
      <c r="ATY258" s="24"/>
      <c r="ATZ258" s="24"/>
      <c r="AUA258" s="24"/>
      <c r="AUB258" s="24"/>
      <c r="AUC258" s="24"/>
      <c r="AUD258" s="24"/>
      <c r="AUE258" s="24"/>
      <c r="AUF258" s="24"/>
      <c r="AUG258" s="24"/>
      <c r="AUH258" s="24"/>
      <c r="AUI258" s="24"/>
      <c r="AUJ258" s="24"/>
      <c r="AUK258" s="24"/>
      <c r="AUL258" s="24"/>
      <c r="AUM258" s="24"/>
      <c r="AUN258" s="24"/>
      <c r="AUO258" s="24"/>
      <c r="AUP258" s="24"/>
      <c r="AUQ258" s="24"/>
      <c r="AUR258" s="24"/>
      <c r="AUS258" s="24"/>
      <c r="AUT258" s="24"/>
      <c r="AUU258" s="24"/>
      <c r="AUV258" s="24"/>
      <c r="AUW258" s="24"/>
      <c r="AUX258" s="24"/>
      <c r="AUY258" s="24"/>
      <c r="AUZ258" s="24"/>
      <c r="AVA258" s="24"/>
      <c r="AVB258" s="24"/>
      <c r="AVC258" s="24"/>
      <c r="AVD258" s="24"/>
      <c r="AVE258" s="24"/>
      <c r="AVF258" s="24"/>
      <c r="AVG258" s="24"/>
      <c r="AVH258" s="24"/>
      <c r="AVI258" s="24"/>
      <c r="AVJ258" s="24"/>
      <c r="AVK258" s="24"/>
      <c r="AVL258" s="24"/>
      <c r="AVM258" s="24"/>
      <c r="AVN258" s="24"/>
      <c r="AVO258" s="24"/>
      <c r="AVP258" s="24"/>
      <c r="AVQ258" s="24"/>
      <c r="AVR258" s="24"/>
      <c r="AVS258" s="24"/>
      <c r="AVT258" s="24"/>
      <c r="AVU258" s="24"/>
      <c r="AVV258" s="24"/>
      <c r="AVW258" s="24"/>
      <c r="AVX258" s="24"/>
      <c r="AVY258" s="24"/>
      <c r="AVZ258" s="24"/>
      <c r="AWA258" s="24"/>
      <c r="AWB258" s="24"/>
      <c r="AWC258" s="24"/>
      <c r="AWD258" s="24"/>
      <c r="AWE258" s="24"/>
      <c r="AWF258" s="24"/>
      <c r="AWG258" s="24"/>
      <c r="AWH258" s="24"/>
      <c r="AWI258" s="24"/>
      <c r="AWJ258" s="24"/>
      <c r="AWK258" s="24"/>
      <c r="AWL258" s="24"/>
      <c r="AWM258" s="24"/>
      <c r="AWN258" s="24"/>
      <c r="AWO258" s="24"/>
      <c r="AWP258" s="24"/>
      <c r="AWQ258" s="24"/>
      <c r="AWR258" s="24"/>
      <c r="AWS258" s="24"/>
      <c r="AWT258" s="24"/>
      <c r="AWU258" s="24"/>
      <c r="AWV258" s="24"/>
      <c r="AWW258" s="24"/>
      <c r="AWX258" s="24"/>
      <c r="AWY258" s="24"/>
      <c r="AWZ258" s="24"/>
      <c r="AXA258" s="24"/>
      <c r="AXB258" s="24"/>
      <c r="AXC258" s="24"/>
      <c r="AXD258" s="24"/>
      <c r="AXE258" s="24"/>
      <c r="AXF258" s="24"/>
      <c r="AXG258" s="24"/>
      <c r="AXH258" s="24"/>
      <c r="AXI258" s="24"/>
      <c r="AXJ258" s="24"/>
      <c r="AXK258" s="24"/>
      <c r="AXL258" s="24"/>
      <c r="AXM258" s="24"/>
      <c r="AXN258" s="24"/>
      <c r="AXO258" s="24"/>
      <c r="AXP258" s="24"/>
      <c r="AXQ258" s="24"/>
      <c r="AXR258" s="24"/>
      <c r="AXS258" s="24"/>
      <c r="AXT258" s="24"/>
      <c r="AXU258" s="24"/>
      <c r="AXV258" s="24"/>
      <c r="AXW258" s="24"/>
      <c r="AXX258" s="24"/>
      <c r="AXY258" s="24"/>
      <c r="AXZ258" s="24"/>
      <c r="AYA258" s="24"/>
      <c r="AYB258" s="24"/>
      <c r="AYC258" s="24"/>
      <c r="AYD258" s="24"/>
      <c r="AYE258" s="24"/>
      <c r="AYF258" s="24"/>
      <c r="AYG258" s="24"/>
      <c r="AYH258" s="24"/>
      <c r="AYI258" s="24"/>
      <c r="AYJ258" s="24"/>
      <c r="AYK258" s="24"/>
      <c r="AYL258" s="24"/>
      <c r="AYM258" s="24"/>
      <c r="AYN258" s="24"/>
      <c r="AYO258" s="24"/>
      <c r="AYP258" s="24"/>
      <c r="AYQ258" s="24"/>
      <c r="AYR258" s="24"/>
      <c r="AYS258" s="24"/>
      <c r="AYT258" s="24"/>
      <c r="AYU258" s="24"/>
      <c r="AYV258" s="24"/>
      <c r="AYW258" s="24"/>
      <c r="AYX258" s="24"/>
      <c r="AYY258" s="24"/>
      <c r="AYZ258" s="24"/>
      <c r="AZA258" s="24"/>
      <c r="AZB258" s="24"/>
      <c r="AZC258" s="24"/>
      <c r="AZD258" s="24"/>
      <c r="AZE258" s="24"/>
      <c r="AZF258" s="24"/>
      <c r="AZG258" s="24"/>
      <c r="AZH258" s="24"/>
      <c r="AZI258" s="24"/>
      <c r="AZJ258" s="24"/>
      <c r="AZK258" s="24"/>
      <c r="AZL258" s="24"/>
      <c r="AZM258" s="24"/>
      <c r="AZN258" s="24"/>
      <c r="AZO258" s="24"/>
      <c r="AZP258" s="24"/>
      <c r="AZQ258" s="24"/>
      <c r="AZR258" s="24"/>
      <c r="AZS258" s="24"/>
      <c r="AZT258" s="24"/>
      <c r="AZU258" s="24"/>
      <c r="AZV258" s="24"/>
      <c r="AZW258" s="24"/>
      <c r="AZX258" s="24"/>
      <c r="AZY258" s="24"/>
      <c r="AZZ258" s="24"/>
      <c r="BAA258" s="24"/>
      <c r="BAB258" s="24"/>
      <c r="BAC258" s="24"/>
      <c r="BAD258" s="24"/>
      <c r="BAE258" s="24"/>
      <c r="BAF258" s="24"/>
      <c r="BAG258" s="24"/>
      <c r="BAH258" s="24"/>
      <c r="BAI258" s="24"/>
      <c r="BAJ258" s="24"/>
      <c r="BAK258" s="24"/>
      <c r="BAL258" s="24"/>
      <c r="BAM258" s="24"/>
      <c r="BAN258" s="24"/>
      <c r="BAO258" s="24"/>
      <c r="BAP258" s="24"/>
      <c r="BAQ258" s="24"/>
      <c r="BAR258" s="24"/>
      <c r="BAS258" s="24"/>
      <c r="BAT258" s="24"/>
      <c r="BAU258" s="24"/>
      <c r="BAV258" s="24"/>
      <c r="BAW258" s="24"/>
      <c r="BAX258" s="24"/>
      <c r="BAY258" s="24"/>
      <c r="BAZ258" s="24"/>
      <c r="BBA258" s="24"/>
      <c r="BBB258" s="24"/>
      <c r="BBC258" s="24"/>
      <c r="BBD258" s="24"/>
      <c r="BBE258" s="24"/>
      <c r="BBF258" s="24"/>
      <c r="BBG258" s="24"/>
      <c r="BBH258" s="24"/>
      <c r="BBI258" s="24"/>
      <c r="BBJ258" s="24"/>
      <c r="BBK258" s="24"/>
      <c r="BBL258" s="24"/>
      <c r="BBM258" s="24"/>
      <c r="BBN258" s="24"/>
      <c r="BBO258" s="24"/>
      <c r="BBP258" s="24"/>
      <c r="BBQ258" s="24"/>
      <c r="BBR258" s="24"/>
      <c r="BBS258" s="24"/>
      <c r="BBT258" s="24"/>
      <c r="BBU258" s="24"/>
      <c r="BBV258" s="24"/>
      <c r="BBW258" s="24"/>
      <c r="BBX258" s="24"/>
      <c r="BBY258" s="24"/>
      <c r="BBZ258" s="24"/>
      <c r="BCA258" s="24"/>
      <c r="BCB258" s="24"/>
      <c r="BCC258" s="24"/>
      <c r="BCD258" s="24"/>
      <c r="BCE258" s="24"/>
      <c r="BCF258" s="24"/>
      <c r="BCG258" s="24"/>
      <c r="BCH258" s="24"/>
      <c r="BCI258" s="24"/>
      <c r="BCJ258" s="24"/>
      <c r="BCK258" s="24"/>
      <c r="BCL258" s="24"/>
      <c r="BCM258" s="24"/>
      <c r="BCN258" s="24"/>
      <c r="BCO258" s="24"/>
      <c r="BCP258" s="24"/>
      <c r="BCQ258" s="24"/>
      <c r="BCR258" s="24"/>
      <c r="BCS258" s="24"/>
      <c r="BCT258" s="24"/>
      <c r="BCU258" s="24"/>
      <c r="BCV258" s="24"/>
      <c r="BCW258" s="24"/>
      <c r="BCX258" s="24"/>
      <c r="BCY258" s="24"/>
      <c r="BCZ258" s="24"/>
      <c r="BDA258" s="24"/>
      <c r="BDB258" s="24"/>
      <c r="BDC258" s="24"/>
      <c r="BDD258" s="24"/>
      <c r="BDE258" s="24"/>
      <c r="BDF258" s="24"/>
      <c r="BDG258" s="24"/>
      <c r="BDH258" s="24"/>
      <c r="BDI258" s="24"/>
      <c r="BDJ258" s="24"/>
      <c r="BDK258" s="24"/>
      <c r="BDL258" s="24"/>
      <c r="BDM258" s="24"/>
      <c r="BDN258" s="24"/>
      <c r="BDO258" s="24"/>
      <c r="BDP258" s="24"/>
      <c r="BDQ258" s="24"/>
      <c r="BDR258" s="24"/>
      <c r="BDS258" s="24"/>
      <c r="BDT258" s="24"/>
      <c r="BDU258" s="24"/>
      <c r="BDV258" s="24"/>
      <c r="BDW258" s="24"/>
      <c r="BDX258" s="24"/>
      <c r="BDY258" s="24"/>
      <c r="BDZ258" s="24"/>
      <c r="BEA258" s="24"/>
      <c r="BEB258" s="24"/>
      <c r="BEC258" s="24"/>
      <c r="BED258" s="24"/>
      <c r="BEE258" s="24"/>
      <c r="BEF258" s="24"/>
      <c r="BEG258" s="24"/>
      <c r="BEH258" s="24"/>
      <c r="BEI258" s="24"/>
      <c r="BEJ258" s="24"/>
      <c r="BEK258" s="24"/>
      <c r="BEL258" s="24"/>
      <c r="BEM258" s="24"/>
      <c r="BEN258" s="24"/>
      <c r="BEO258" s="24"/>
      <c r="BEP258" s="24"/>
      <c r="BEQ258" s="24"/>
      <c r="BER258" s="24"/>
      <c r="BES258" s="24"/>
      <c r="BET258" s="24"/>
      <c r="BEU258" s="24"/>
      <c r="BEV258" s="24"/>
      <c r="BEW258" s="24"/>
      <c r="BEX258" s="24"/>
      <c r="BEY258" s="24"/>
      <c r="BEZ258" s="24"/>
      <c r="BFA258" s="24"/>
      <c r="BFB258" s="24"/>
      <c r="BFC258" s="24"/>
      <c r="BFD258" s="24"/>
      <c r="BFE258" s="24"/>
      <c r="BFF258" s="24"/>
      <c r="BFG258" s="24"/>
      <c r="BFH258" s="24"/>
      <c r="BFI258" s="24"/>
      <c r="BFJ258" s="24"/>
      <c r="BFK258" s="24"/>
      <c r="BFL258" s="24"/>
      <c r="BFM258" s="24"/>
      <c r="BFN258" s="24"/>
      <c r="BFO258" s="24"/>
      <c r="BFP258" s="24"/>
      <c r="BFQ258" s="24"/>
      <c r="BFR258" s="24"/>
      <c r="BFS258" s="24"/>
      <c r="BFT258" s="24"/>
      <c r="BFU258" s="24"/>
      <c r="BFV258" s="24"/>
      <c r="BFW258" s="24"/>
      <c r="BFX258" s="24"/>
      <c r="BFY258" s="24"/>
      <c r="BFZ258" s="24"/>
      <c r="BGA258" s="24"/>
      <c r="BGB258" s="24"/>
      <c r="BGC258" s="24"/>
      <c r="BGD258" s="24"/>
      <c r="BGE258" s="24"/>
      <c r="BGF258" s="24"/>
      <c r="BGG258" s="24"/>
      <c r="BGH258" s="24"/>
      <c r="BGI258" s="24"/>
      <c r="BGJ258" s="24"/>
      <c r="BGK258" s="24"/>
      <c r="BGL258" s="24"/>
      <c r="BGM258" s="24"/>
      <c r="BGN258" s="24"/>
      <c r="BGO258" s="24"/>
      <c r="BGP258" s="24"/>
      <c r="BGQ258" s="24"/>
      <c r="BGR258" s="24"/>
      <c r="BGS258" s="24"/>
      <c r="BGT258" s="24"/>
      <c r="BGU258" s="24"/>
      <c r="BGV258" s="24"/>
      <c r="BGW258" s="24"/>
      <c r="BGX258" s="24"/>
      <c r="BGY258" s="24"/>
      <c r="BGZ258" s="24"/>
      <c r="BHA258" s="24"/>
      <c r="BHB258" s="24"/>
      <c r="BHC258" s="24"/>
      <c r="BHD258" s="24"/>
      <c r="BHE258" s="24"/>
      <c r="BHF258" s="24"/>
      <c r="BHG258" s="24"/>
      <c r="BHH258" s="24"/>
      <c r="BHI258" s="24"/>
      <c r="BHJ258" s="24"/>
      <c r="BHK258" s="24"/>
      <c r="BHL258" s="24"/>
      <c r="BHM258" s="24"/>
      <c r="BHN258" s="24"/>
      <c r="BHO258" s="24"/>
      <c r="BHP258" s="24"/>
      <c r="BHQ258" s="24"/>
      <c r="BHR258" s="24"/>
      <c r="BHS258" s="24"/>
      <c r="BHT258" s="24"/>
      <c r="BHU258" s="24"/>
      <c r="BHV258" s="24"/>
      <c r="BHW258" s="24"/>
      <c r="BHX258" s="24"/>
      <c r="BHY258" s="24"/>
      <c r="BHZ258" s="24"/>
      <c r="BIA258" s="24"/>
      <c r="BIB258" s="24"/>
      <c r="BIC258" s="24"/>
    </row>
    <row r="259" spans="1:1589" s="24" customFormat="1" ht="41.25" customHeight="1">
      <c r="A259" s="71"/>
      <c r="B259" s="53"/>
      <c r="C259" s="319"/>
      <c r="D259" s="320"/>
      <c r="E259" s="94">
        <v>42370</v>
      </c>
      <c r="F259" s="94">
        <v>42735</v>
      </c>
      <c r="G259" s="95" t="s">
        <v>8</v>
      </c>
      <c r="H259" s="115"/>
      <c r="I259" s="115"/>
      <c r="J259" s="115"/>
      <c r="K259" s="124"/>
      <c r="L259" s="115">
        <v>0</v>
      </c>
      <c r="M259" s="104"/>
      <c r="N259" s="115"/>
      <c r="O259" s="115"/>
      <c r="P259" s="115"/>
      <c r="Q259" s="115"/>
      <c r="R259" s="115"/>
      <c r="S259" s="115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</row>
    <row r="260" spans="1:1589" s="24" customFormat="1" ht="33" customHeight="1">
      <c r="A260" s="71" t="s">
        <v>48</v>
      </c>
      <c r="B260" s="53"/>
      <c r="C260" s="316" t="s">
        <v>244</v>
      </c>
      <c r="D260" s="313" t="s">
        <v>10</v>
      </c>
      <c r="E260" s="87">
        <v>41640</v>
      </c>
      <c r="F260" s="87">
        <v>42004</v>
      </c>
      <c r="G260" s="93" t="s">
        <v>6</v>
      </c>
      <c r="H260" s="104"/>
      <c r="I260" s="104"/>
      <c r="J260" s="104">
        <v>6208700</v>
      </c>
      <c r="K260" s="124"/>
      <c r="L260" s="104"/>
      <c r="M260" s="104"/>
      <c r="N260" s="104">
        <v>6208700</v>
      </c>
      <c r="O260" s="104"/>
      <c r="P260" s="104"/>
      <c r="Q260" s="104"/>
      <c r="R260" s="104">
        <f>N260</f>
        <v>6208700</v>
      </c>
      <c r="S260" s="104"/>
      <c r="T260" s="9"/>
      <c r="U260" s="82">
        <f>J260-N260</f>
        <v>0</v>
      </c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</row>
    <row r="261" spans="1:1589" s="24" customFormat="1" ht="34.5" customHeight="1">
      <c r="A261" s="71"/>
      <c r="B261" s="53"/>
      <c r="C261" s="317"/>
      <c r="D261" s="318"/>
      <c r="E261" s="96" t="s">
        <v>9</v>
      </c>
      <c r="F261" s="96">
        <v>42369</v>
      </c>
      <c r="G261" s="97" t="s">
        <v>7</v>
      </c>
      <c r="H261" s="121"/>
      <c r="I261" s="121"/>
      <c r="J261" s="121">
        <v>3876300</v>
      </c>
      <c r="K261" s="124"/>
      <c r="L261" s="115"/>
      <c r="M261" s="104"/>
      <c r="N261" s="121">
        <v>3876300</v>
      </c>
      <c r="O261" s="115"/>
      <c r="P261" s="115"/>
      <c r="Q261" s="115"/>
      <c r="R261" s="121">
        <v>3876300</v>
      </c>
      <c r="S261" s="115"/>
      <c r="T261" s="9"/>
      <c r="U261" s="147">
        <f>J261-R261</f>
        <v>0</v>
      </c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</row>
    <row r="262" spans="1:1589" s="24" customFormat="1" ht="57.75" customHeight="1">
      <c r="B262" s="53"/>
      <c r="C262" s="317"/>
      <c r="D262" s="318"/>
      <c r="E262" s="197">
        <v>42370</v>
      </c>
      <c r="F262" s="197">
        <v>42735</v>
      </c>
      <c r="G262" s="93" t="s">
        <v>8</v>
      </c>
      <c r="H262" s="115"/>
      <c r="I262" s="115"/>
      <c r="J262" s="121">
        <v>3876301</v>
      </c>
      <c r="K262" s="124"/>
      <c r="L262" s="115"/>
      <c r="M262" s="104"/>
      <c r="N262" s="121">
        <v>3876301</v>
      </c>
      <c r="O262" s="115"/>
      <c r="P262" s="115"/>
      <c r="Q262" s="115"/>
      <c r="R262" s="121">
        <v>3876301</v>
      </c>
      <c r="S262" s="115"/>
      <c r="T262" s="147">
        <f>M262-Q262</f>
        <v>0</v>
      </c>
      <c r="U262" s="147">
        <f>J262-R262</f>
        <v>0</v>
      </c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</row>
    <row r="263" spans="1:1589" s="7" customFormat="1" ht="47.25" customHeight="1">
      <c r="A263" s="165" t="s">
        <v>135</v>
      </c>
      <c r="B263" s="47"/>
      <c r="C263" s="314"/>
      <c r="D263" s="314"/>
      <c r="E263" s="197">
        <v>42736</v>
      </c>
      <c r="F263" s="197">
        <v>43100</v>
      </c>
      <c r="G263" s="93" t="s">
        <v>220</v>
      </c>
      <c r="H263" s="121"/>
      <c r="I263" s="115"/>
      <c r="J263" s="121">
        <v>3876301</v>
      </c>
      <c r="K263" s="113"/>
      <c r="L263" s="115"/>
      <c r="M263" s="104"/>
      <c r="N263" s="121">
        <v>3876301</v>
      </c>
      <c r="O263" s="115"/>
      <c r="P263" s="115"/>
      <c r="Q263" s="115"/>
      <c r="R263" s="121">
        <v>3876301</v>
      </c>
      <c r="S263" s="115"/>
      <c r="T263" s="147"/>
      <c r="U263" s="147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  <c r="GK263" s="11"/>
      <c r="GL263" s="11"/>
      <c r="GM263" s="11"/>
      <c r="GN263" s="11"/>
      <c r="GO263" s="11"/>
      <c r="GP263" s="11"/>
      <c r="GQ263" s="11"/>
      <c r="GR263" s="11"/>
      <c r="GS263" s="11"/>
      <c r="GT263" s="11"/>
      <c r="GU263" s="11"/>
      <c r="GV263" s="11"/>
      <c r="GW263" s="11"/>
      <c r="GX263" s="11"/>
      <c r="GY263" s="11"/>
    </row>
    <row r="264" spans="1:1589" s="24" customFormat="1" ht="47.25" customHeight="1">
      <c r="A264" s="166" t="s">
        <v>135</v>
      </c>
      <c r="B264" s="53"/>
      <c r="C264" s="314"/>
      <c r="D264" s="314"/>
      <c r="E264" s="197">
        <v>43101</v>
      </c>
      <c r="F264" s="197">
        <v>43465</v>
      </c>
      <c r="G264" s="93" t="s">
        <v>115</v>
      </c>
      <c r="H264" s="121"/>
      <c r="I264" s="115"/>
      <c r="J264" s="121">
        <v>3876300</v>
      </c>
      <c r="K264" s="124"/>
      <c r="L264" s="115"/>
      <c r="M264" s="104"/>
      <c r="N264" s="121">
        <v>3876300</v>
      </c>
      <c r="O264" s="115"/>
      <c r="P264" s="115"/>
      <c r="Q264" s="115"/>
      <c r="R264" s="121">
        <v>3876300</v>
      </c>
      <c r="S264" s="115"/>
      <c r="T264" s="147"/>
      <c r="U264" s="147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</row>
    <row r="265" spans="1:1589" s="24" customFormat="1" ht="47.25" customHeight="1">
      <c r="A265" s="166"/>
      <c r="B265" s="53"/>
      <c r="C265" s="315"/>
      <c r="D265" s="315"/>
      <c r="E265" s="197">
        <v>43466</v>
      </c>
      <c r="F265" s="197">
        <v>43830</v>
      </c>
      <c r="G265" s="93" t="s">
        <v>234</v>
      </c>
      <c r="H265" s="121"/>
      <c r="I265" s="115"/>
      <c r="J265" s="307">
        <v>3196150</v>
      </c>
      <c r="K265" s="124"/>
      <c r="L265" s="115"/>
      <c r="M265" s="104"/>
      <c r="N265" s="125">
        <v>3196150</v>
      </c>
      <c r="O265" s="115"/>
      <c r="P265" s="115"/>
      <c r="Q265" s="115"/>
      <c r="R265" s="125">
        <v>3196150</v>
      </c>
      <c r="S265" s="115"/>
      <c r="T265" s="147"/>
      <c r="U265" s="147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</row>
    <row r="266" spans="1:1589" s="24" customFormat="1" ht="48" customHeight="1">
      <c r="A266" s="71" t="s">
        <v>74</v>
      </c>
      <c r="B266" s="53"/>
      <c r="C266" s="319" t="s">
        <v>243</v>
      </c>
      <c r="D266" s="320" t="s">
        <v>222</v>
      </c>
      <c r="E266" s="87">
        <v>41640</v>
      </c>
      <c r="F266" s="87">
        <v>42004</v>
      </c>
      <c r="G266" s="93" t="s">
        <v>6</v>
      </c>
      <c r="H266" s="104" t="s">
        <v>72</v>
      </c>
      <c r="I266" s="104">
        <v>650000</v>
      </c>
      <c r="J266" s="104"/>
      <c r="K266" s="124"/>
      <c r="L266" s="104"/>
      <c r="M266" s="104">
        <v>650000</v>
      </c>
      <c r="N266" s="104"/>
      <c r="O266" s="104"/>
      <c r="P266" s="104"/>
      <c r="Q266" s="104">
        <v>650000</v>
      </c>
      <c r="R266" s="104"/>
      <c r="S266" s="104"/>
      <c r="T266" s="82">
        <f>I266-M266</f>
        <v>0</v>
      </c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</row>
    <row r="267" spans="1:1589" s="24" customFormat="1" ht="28.5" customHeight="1">
      <c r="A267" s="71" t="s">
        <v>76</v>
      </c>
      <c r="B267" s="53"/>
      <c r="C267" s="319"/>
      <c r="D267" s="320"/>
      <c r="E267" s="94" t="s">
        <v>9</v>
      </c>
      <c r="F267" s="94">
        <v>42369</v>
      </c>
      <c r="G267" s="95" t="s">
        <v>7</v>
      </c>
      <c r="H267" s="115"/>
      <c r="I267" s="115"/>
      <c r="J267" s="115"/>
      <c r="K267" s="124"/>
      <c r="L267" s="115"/>
      <c r="M267" s="104"/>
      <c r="N267" s="115"/>
      <c r="O267" s="115"/>
      <c r="P267" s="115"/>
      <c r="Q267" s="115"/>
      <c r="R267" s="115"/>
      <c r="S267" s="115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  <c r="IT267" s="9"/>
      <c r="IU267" s="9"/>
      <c r="IV267" s="9"/>
      <c r="IW267" s="9"/>
      <c r="IX267" s="9"/>
      <c r="IY267" s="9"/>
      <c r="IZ267" s="9"/>
      <c r="JA267" s="9"/>
      <c r="JB267" s="9"/>
      <c r="JC267" s="9"/>
      <c r="JD267" s="9"/>
      <c r="JE267" s="9"/>
      <c r="JF267" s="9"/>
      <c r="JG267" s="9"/>
      <c r="JH267" s="9"/>
      <c r="JI267" s="9"/>
      <c r="JJ267" s="9"/>
      <c r="JK267" s="9"/>
      <c r="JL267" s="9"/>
      <c r="JM267" s="9"/>
      <c r="JN267" s="9"/>
      <c r="JO267" s="9"/>
      <c r="JP267" s="9"/>
      <c r="JQ267" s="9"/>
      <c r="JR267" s="9"/>
      <c r="JS267" s="9"/>
      <c r="JT267" s="9"/>
      <c r="JU267" s="9"/>
      <c r="JV267" s="9"/>
      <c r="JW267" s="9"/>
      <c r="JX267" s="9"/>
      <c r="JY267" s="9"/>
      <c r="JZ267" s="9"/>
      <c r="KA267" s="9"/>
      <c r="KB267" s="9"/>
      <c r="KC267" s="9"/>
      <c r="KD267" s="9"/>
      <c r="KE267" s="9"/>
      <c r="KF267" s="9"/>
      <c r="KG267" s="9"/>
      <c r="KH267" s="9"/>
      <c r="KI267" s="9"/>
      <c r="KJ267" s="9"/>
      <c r="KK267" s="9"/>
      <c r="KL267" s="9"/>
      <c r="KM267" s="9"/>
      <c r="KN267" s="9"/>
      <c r="KO267" s="9"/>
      <c r="KP267" s="9"/>
      <c r="KQ267" s="9"/>
      <c r="KR267" s="9"/>
      <c r="KS267" s="9"/>
      <c r="KT267" s="9"/>
      <c r="KU267" s="9"/>
      <c r="KV267" s="9"/>
      <c r="KW267" s="9"/>
      <c r="KX267" s="9"/>
      <c r="KY267" s="9"/>
      <c r="KZ267" s="9"/>
      <c r="LA267" s="9"/>
      <c r="LB267" s="9"/>
      <c r="LC267" s="9"/>
      <c r="LD267" s="9"/>
      <c r="LE267" s="9"/>
      <c r="LF267" s="9"/>
      <c r="LG267" s="9"/>
      <c r="LH267" s="9"/>
      <c r="LI267" s="9"/>
      <c r="LJ267" s="9"/>
      <c r="LK267" s="9"/>
      <c r="LL267" s="9"/>
      <c r="LM267" s="9"/>
      <c r="LN267" s="9"/>
      <c r="LO267" s="9"/>
      <c r="LP267" s="9"/>
      <c r="LQ267" s="9"/>
      <c r="LR267" s="9"/>
      <c r="LS267" s="9"/>
      <c r="LT267" s="9"/>
      <c r="LU267" s="9"/>
      <c r="LV267" s="9"/>
      <c r="LW267" s="9"/>
      <c r="LX267" s="9"/>
      <c r="LY267" s="9"/>
      <c r="LZ267" s="9"/>
      <c r="MA267" s="9"/>
      <c r="MB267" s="9"/>
      <c r="MC267" s="9"/>
      <c r="MD267" s="9"/>
      <c r="ME267" s="9"/>
      <c r="MF267" s="9"/>
      <c r="MG267" s="9"/>
      <c r="MH267" s="9"/>
      <c r="MI267" s="9"/>
      <c r="MJ267" s="9"/>
      <c r="MK267" s="9"/>
      <c r="ML267" s="9"/>
      <c r="MM267" s="9"/>
      <c r="MN267" s="9"/>
      <c r="MO267" s="9"/>
      <c r="MP267" s="9"/>
      <c r="MQ267" s="9"/>
      <c r="MR267" s="9"/>
      <c r="MS267" s="9"/>
      <c r="MT267" s="9"/>
      <c r="MU267" s="9"/>
      <c r="MV267" s="9"/>
      <c r="MW267" s="9"/>
      <c r="MX267" s="9"/>
      <c r="MY267" s="9"/>
      <c r="MZ267" s="9"/>
      <c r="NA267" s="9"/>
      <c r="NB267" s="9"/>
      <c r="NC267" s="9"/>
      <c r="ND267" s="9"/>
      <c r="NE267" s="9"/>
      <c r="NF267" s="9"/>
      <c r="NG267" s="9"/>
      <c r="NH267" s="9"/>
      <c r="NI267" s="9"/>
      <c r="NJ267" s="9"/>
      <c r="NK267" s="9"/>
      <c r="NL267" s="9"/>
      <c r="NM267" s="9"/>
      <c r="NN267" s="9"/>
      <c r="NO267" s="9"/>
      <c r="NP267" s="9"/>
      <c r="NQ267" s="9"/>
      <c r="NR267" s="9"/>
      <c r="NS267" s="9"/>
      <c r="NT267" s="9"/>
      <c r="NU267" s="9"/>
      <c r="NV267" s="9"/>
      <c r="NW267" s="9"/>
      <c r="NX267" s="9"/>
      <c r="NY267" s="9"/>
      <c r="NZ267" s="9"/>
      <c r="OA267" s="9"/>
      <c r="OB267" s="9"/>
      <c r="OC267" s="9"/>
      <c r="OD267" s="9"/>
      <c r="OE267" s="9"/>
      <c r="OF267" s="9"/>
      <c r="OG267" s="9"/>
      <c r="OH267" s="9"/>
      <c r="OI267" s="9"/>
      <c r="OJ267" s="9"/>
      <c r="OK267" s="9"/>
      <c r="OL267" s="9"/>
      <c r="OM267" s="9"/>
      <c r="ON267" s="9"/>
      <c r="OO267" s="9"/>
      <c r="OP267" s="9"/>
      <c r="OQ267" s="9"/>
      <c r="OR267" s="9"/>
      <c r="OS267" s="9"/>
      <c r="OT267" s="9"/>
      <c r="OU267" s="9"/>
      <c r="OV267" s="9"/>
      <c r="OW267" s="9"/>
      <c r="OX267" s="9"/>
      <c r="OY267" s="9"/>
      <c r="OZ267" s="9"/>
      <c r="PA267" s="9"/>
      <c r="PB267" s="9"/>
      <c r="PC267" s="9"/>
      <c r="PD267" s="9"/>
      <c r="PE267" s="9"/>
      <c r="PF267" s="9"/>
      <c r="PG267" s="9"/>
      <c r="PH267" s="9"/>
      <c r="PI267" s="9"/>
      <c r="PJ267" s="9"/>
      <c r="PK267" s="9"/>
      <c r="PL267" s="9"/>
      <c r="PM267" s="9"/>
      <c r="PN267" s="9"/>
      <c r="PO267" s="9"/>
      <c r="PP267" s="9"/>
      <c r="PQ267" s="9"/>
      <c r="PR267" s="9"/>
      <c r="PS267" s="9"/>
      <c r="PT267" s="9"/>
      <c r="PU267" s="9"/>
      <c r="PV267" s="9"/>
      <c r="PW267" s="9"/>
      <c r="PX267" s="9"/>
      <c r="PY267" s="9"/>
      <c r="PZ267" s="9"/>
      <c r="QA267" s="9"/>
      <c r="QB267" s="9"/>
      <c r="QC267" s="9"/>
      <c r="QD267" s="9"/>
      <c r="QE267" s="9"/>
      <c r="QF267" s="9"/>
      <c r="QG267" s="9"/>
      <c r="QH267" s="9"/>
      <c r="QI267" s="9"/>
      <c r="QJ267" s="9"/>
      <c r="QK267" s="9"/>
      <c r="QL267" s="9"/>
      <c r="QM267" s="9"/>
      <c r="QN267" s="9"/>
      <c r="QO267" s="9"/>
      <c r="QP267" s="9"/>
      <c r="QQ267" s="9"/>
      <c r="QR267" s="9"/>
      <c r="QS267" s="9"/>
      <c r="QT267" s="9"/>
      <c r="QU267" s="9"/>
      <c r="QV267" s="9"/>
      <c r="QW267" s="9"/>
      <c r="QX267" s="9"/>
      <c r="QY267" s="9"/>
      <c r="QZ267" s="9"/>
      <c r="RA267" s="9"/>
      <c r="RB267" s="9"/>
      <c r="RC267" s="9"/>
      <c r="RD267" s="9"/>
      <c r="RE267" s="9"/>
      <c r="RF267" s="9"/>
      <c r="RG267" s="9"/>
      <c r="RH267" s="9"/>
      <c r="RI267" s="9"/>
      <c r="RJ267" s="9"/>
      <c r="RK267" s="9"/>
      <c r="RL267" s="9"/>
      <c r="RM267" s="9"/>
      <c r="RN267" s="9"/>
      <c r="RO267" s="9"/>
      <c r="RP267" s="9"/>
      <c r="RQ267" s="9"/>
      <c r="RR267" s="9"/>
      <c r="RS267" s="9"/>
      <c r="RT267" s="9"/>
      <c r="RU267" s="9"/>
      <c r="RV267" s="9"/>
      <c r="RW267" s="9"/>
      <c r="RX267" s="9"/>
      <c r="RY267" s="9"/>
      <c r="RZ267" s="9"/>
      <c r="SA267" s="9"/>
      <c r="SB267" s="9"/>
      <c r="SC267" s="9"/>
      <c r="SD267" s="9"/>
      <c r="SE267" s="9"/>
      <c r="SF267" s="9"/>
      <c r="SG267" s="9"/>
      <c r="SH267" s="9"/>
      <c r="SI267" s="9"/>
      <c r="SJ267" s="9"/>
      <c r="SK267" s="9"/>
      <c r="SL267" s="9"/>
      <c r="SM267" s="9"/>
      <c r="SN267" s="9"/>
      <c r="SO267" s="9"/>
      <c r="SP267" s="9"/>
      <c r="SQ267" s="9"/>
      <c r="SR267" s="9"/>
      <c r="SS267" s="9"/>
      <c r="ST267" s="9"/>
      <c r="SU267" s="9"/>
      <c r="SV267" s="9"/>
      <c r="SW267" s="9"/>
      <c r="SX267" s="9"/>
      <c r="SY267" s="9"/>
      <c r="SZ267" s="9"/>
      <c r="TA267" s="9"/>
      <c r="TB267" s="9"/>
      <c r="TC267" s="9"/>
      <c r="TD267" s="9"/>
      <c r="TE267" s="9"/>
      <c r="TF267" s="9"/>
      <c r="TG267" s="9"/>
      <c r="TH267" s="9"/>
      <c r="TI267" s="9"/>
      <c r="TJ267" s="9"/>
      <c r="TK267" s="9"/>
      <c r="TL267" s="9"/>
      <c r="TM267" s="9"/>
      <c r="TN267" s="9"/>
      <c r="TO267" s="9"/>
      <c r="TP267" s="9"/>
      <c r="TQ267" s="9"/>
      <c r="TR267" s="9"/>
      <c r="TS267" s="9"/>
      <c r="TT267" s="9"/>
      <c r="TU267" s="9"/>
      <c r="TV267" s="9"/>
      <c r="TW267" s="9"/>
      <c r="TX267" s="9"/>
      <c r="TY267" s="9"/>
      <c r="TZ267" s="9"/>
      <c r="UA267" s="9"/>
      <c r="UB267" s="9"/>
      <c r="UC267" s="9"/>
      <c r="UD267" s="9"/>
      <c r="UE267" s="9"/>
      <c r="UF267" s="9"/>
      <c r="UG267" s="9"/>
      <c r="UH267" s="9"/>
      <c r="UI267" s="9"/>
      <c r="UJ267" s="9"/>
      <c r="UK267" s="9"/>
      <c r="UL267" s="9"/>
      <c r="UM267" s="9"/>
      <c r="UN267" s="9"/>
      <c r="UO267" s="9"/>
      <c r="UP267" s="9"/>
      <c r="UQ267" s="9"/>
      <c r="UR267" s="9"/>
      <c r="US267" s="9"/>
      <c r="UT267" s="9"/>
      <c r="UU267" s="9"/>
      <c r="UV267" s="9"/>
      <c r="UW267" s="9"/>
      <c r="UX267" s="9"/>
      <c r="UY267" s="9"/>
      <c r="UZ267" s="9"/>
      <c r="VA267" s="9"/>
      <c r="VB267" s="9"/>
      <c r="VC267" s="9"/>
      <c r="VD267" s="9"/>
      <c r="VE267" s="9"/>
      <c r="VF267" s="9"/>
      <c r="VG267" s="9"/>
      <c r="VH267" s="9"/>
      <c r="VI267" s="9"/>
      <c r="VJ267" s="9"/>
      <c r="VK267" s="9"/>
      <c r="VL267" s="9"/>
      <c r="VM267" s="9"/>
      <c r="VN267" s="9"/>
      <c r="VO267" s="9"/>
      <c r="VP267" s="9"/>
      <c r="VQ267" s="9"/>
      <c r="VR267" s="9"/>
      <c r="VS267" s="9"/>
      <c r="VT267" s="9"/>
      <c r="VU267" s="9"/>
      <c r="VV267" s="9"/>
      <c r="VW267" s="9"/>
      <c r="VX267" s="9"/>
      <c r="VY267" s="9"/>
      <c r="VZ267" s="9"/>
      <c r="WA267" s="9"/>
      <c r="WB267" s="9"/>
      <c r="WC267" s="9"/>
      <c r="WD267" s="9"/>
      <c r="WE267" s="9"/>
      <c r="WF267" s="9"/>
      <c r="WG267" s="9"/>
      <c r="WH267" s="9"/>
      <c r="WI267" s="9"/>
      <c r="WJ267" s="9"/>
      <c r="WK267" s="9"/>
      <c r="WL267" s="9"/>
      <c r="WM267" s="9"/>
      <c r="WN267" s="9"/>
      <c r="WO267" s="9"/>
      <c r="WP267" s="9"/>
      <c r="WQ267" s="9"/>
      <c r="WR267" s="9"/>
      <c r="WS267" s="9"/>
      <c r="WT267" s="9"/>
      <c r="WU267" s="9"/>
      <c r="WV267" s="9"/>
      <c r="WW267" s="9"/>
      <c r="WX267" s="9"/>
      <c r="WY267" s="9"/>
      <c r="WZ267" s="9"/>
      <c r="XA267" s="9"/>
      <c r="XB267" s="9"/>
      <c r="XC267" s="9"/>
      <c r="XD267" s="9"/>
      <c r="XE267" s="9"/>
      <c r="XF267" s="9"/>
      <c r="XG267" s="9"/>
      <c r="XH267" s="9"/>
      <c r="XI267" s="9"/>
      <c r="XJ267" s="9"/>
      <c r="XK267" s="9"/>
      <c r="XL267" s="9"/>
      <c r="XM267" s="9"/>
      <c r="XN267" s="9"/>
      <c r="XO267" s="9"/>
      <c r="XP267" s="9"/>
      <c r="XQ267" s="9"/>
      <c r="XR267" s="9"/>
      <c r="XS267" s="9"/>
      <c r="XT267" s="9"/>
      <c r="XU267" s="9"/>
      <c r="XV267" s="9"/>
      <c r="XW267" s="9"/>
      <c r="XX267" s="9"/>
      <c r="XY267" s="9"/>
      <c r="XZ267" s="9"/>
      <c r="YA267" s="9"/>
      <c r="YB267" s="9"/>
      <c r="YC267" s="9"/>
      <c r="YD267" s="9"/>
      <c r="YE267" s="9"/>
      <c r="YF267" s="9"/>
      <c r="YG267" s="9"/>
      <c r="YH267" s="9"/>
      <c r="YI267" s="9"/>
      <c r="YJ267" s="9"/>
      <c r="YK267" s="9"/>
      <c r="YL267" s="9"/>
      <c r="YM267" s="9"/>
      <c r="YN267" s="9"/>
      <c r="YO267" s="9"/>
      <c r="YP267" s="9"/>
      <c r="YQ267" s="9"/>
      <c r="YR267" s="9"/>
      <c r="YS267" s="9"/>
      <c r="YT267" s="9"/>
      <c r="YU267" s="9"/>
      <c r="YV267" s="9"/>
      <c r="YW267" s="9"/>
      <c r="YX267" s="9"/>
      <c r="YY267" s="9"/>
      <c r="YZ267" s="9"/>
      <c r="ZA267" s="9"/>
      <c r="ZB267" s="9"/>
      <c r="ZC267" s="9"/>
      <c r="ZD267" s="9"/>
      <c r="ZE267" s="9"/>
      <c r="ZF267" s="9"/>
      <c r="ZG267" s="9"/>
      <c r="ZH267" s="9"/>
      <c r="ZI267" s="9"/>
      <c r="ZJ267" s="9"/>
      <c r="ZK267" s="9"/>
      <c r="ZL267" s="9"/>
      <c r="ZM267" s="9"/>
      <c r="ZN267" s="9"/>
      <c r="ZO267" s="9"/>
      <c r="ZP267" s="9"/>
      <c r="ZQ267" s="9"/>
      <c r="ZR267" s="9"/>
      <c r="ZS267" s="9"/>
      <c r="ZT267" s="9"/>
      <c r="ZU267" s="9"/>
      <c r="ZV267" s="9"/>
      <c r="ZW267" s="9"/>
      <c r="ZX267" s="9"/>
      <c r="ZY267" s="9"/>
      <c r="ZZ267" s="9"/>
      <c r="AAA267" s="9"/>
      <c r="AAB267" s="9"/>
      <c r="AAC267" s="9"/>
      <c r="AAD267" s="9"/>
      <c r="AAE267" s="9"/>
      <c r="AAF267" s="9"/>
      <c r="AAG267" s="9"/>
      <c r="AAH267" s="9"/>
      <c r="AAI267" s="9"/>
      <c r="AAJ267" s="9"/>
      <c r="AAK267" s="9"/>
      <c r="AAL267" s="9"/>
      <c r="AAM267" s="9"/>
      <c r="AAN267" s="9"/>
      <c r="AAO267" s="9"/>
      <c r="AAP267" s="9"/>
      <c r="AAQ267" s="9"/>
      <c r="AAR267" s="9"/>
      <c r="AAS267" s="9"/>
      <c r="AAT267" s="9"/>
      <c r="AAU267" s="9"/>
      <c r="AAV267" s="9"/>
      <c r="AAW267" s="9"/>
      <c r="AAX267" s="9"/>
      <c r="AAY267" s="9"/>
      <c r="AAZ267" s="9"/>
      <c r="ABA267" s="9"/>
      <c r="ABB267" s="9"/>
      <c r="ABC267" s="9"/>
      <c r="ABD267" s="9"/>
      <c r="ABE267" s="9"/>
      <c r="ABF267" s="9"/>
      <c r="ABG267" s="9"/>
      <c r="ABH267" s="9"/>
      <c r="ABI267" s="9"/>
      <c r="ABJ267" s="9"/>
      <c r="ABK267" s="9"/>
      <c r="ABL267" s="9"/>
      <c r="ABM267" s="9"/>
      <c r="ABN267" s="9"/>
      <c r="ABO267" s="9"/>
      <c r="ABP267" s="9"/>
      <c r="ABQ267" s="9"/>
      <c r="ABR267" s="9"/>
      <c r="ABS267" s="9"/>
      <c r="ABT267" s="9"/>
      <c r="ABU267" s="9"/>
      <c r="ABV267" s="9"/>
      <c r="ABW267" s="9"/>
      <c r="ABX267" s="9"/>
      <c r="ABY267" s="9"/>
      <c r="ABZ267" s="9"/>
      <c r="ACA267" s="9"/>
      <c r="ACB267" s="9"/>
      <c r="ACC267" s="9"/>
      <c r="ACD267" s="9"/>
      <c r="ACE267" s="9"/>
      <c r="ACF267" s="9"/>
      <c r="ACG267" s="9"/>
      <c r="ACH267" s="9"/>
      <c r="ACI267" s="9"/>
      <c r="ACJ267" s="9"/>
      <c r="ACK267" s="9"/>
      <c r="ACL267" s="9"/>
      <c r="ACM267" s="9"/>
      <c r="ACN267" s="9"/>
      <c r="ACO267" s="9"/>
      <c r="ACP267" s="9"/>
      <c r="ACQ267" s="9"/>
      <c r="ACR267" s="9"/>
      <c r="ACS267" s="9"/>
      <c r="ACT267" s="9"/>
      <c r="ACU267" s="9"/>
      <c r="ACV267" s="9"/>
      <c r="ACW267" s="9"/>
      <c r="ACX267" s="9"/>
      <c r="ACY267" s="9"/>
      <c r="ACZ267" s="9"/>
      <c r="ADA267" s="9"/>
      <c r="ADB267" s="9"/>
      <c r="ADC267" s="9"/>
      <c r="ADD267" s="9"/>
      <c r="ADE267" s="9"/>
      <c r="ADF267" s="9"/>
      <c r="ADG267" s="9"/>
      <c r="ADH267" s="9"/>
      <c r="ADI267" s="9"/>
      <c r="ADJ267" s="9"/>
      <c r="ADK267" s="9"/>
      <c r="ADL267" s="9"/>
      <c r="ADM267" s="9"/>
      <c r="ADN267" s="9"/>
      <c r="ADO267" s="9"/>
      <c r="ADP267" s="9"/>
      <c r="ADQ267" s="9"/>
      <c r="ADR267" s="9"/>
      <c r="ADS267" s="9"/>
      <c r="ADT267" s="9"/>
      <c r="ADU267" s="9"/>
      <c r="ADV267" s="9"/>
      <c r="ADW267" s="9"/>
      <c r="ADX267" s="9"/>
      <c r="ADY267" s="9"/>
      <c r="ADZ267" s="9"/>
      <c r="AEA267" s="9"/>
      <c r="AEB267" s="9"/>
      <c r="AEC267" s="9"/>
      <c r="AED267" s="9"/>
      <c r="AEE267" s="9"/>
      <c r="AEF267" s="9"/>
      <c r="AEG267" s="9"/>
      <c r="AEH267" s="9"/>
      <c r="AEI267" s="9"/>
      <c r="AEJ267" s="9"/>
      <c r="AEK267" s="9"/>
      <c r="AEL267" s="9"/>
      <c r="AEM267" s="9"/>
      <c r="AEN267" s="9"/>
      <c r="AEO267" s="9"/>
      <c r="AEP267" s="9"/>
      <c r="AEQ267" s="9"/>
      <c r="AER267" s="9"/>
      <c r="AES267" s="9"/>
      <c r="AET267" s="9"/>
      <c r="AEU267" s="9"/>
      <c r="AEV267" s="9"/>
      <c r="AEW267" s="9"/>
      <c r="AEX267" s="9"/>
      <c r="AEY267" s="9"/>
      <c r="AEZ267" s="9"/>
      <c r="AFA267" s="9"/>
      <c r="AFB267" s="9"/>
      <c r="AFC267" s="9"/>
      <c r="AFD267" s="9"/>
      <c r="AFE267" s="9"/>
      <c r="AFF267" s="9"/>
      <c r="AFG267" s="9"/>
      <c r="AFH267" s="9"/>
      <c r="AFI267" s="9"/>
      <c r="AFJ267" s="9"/>
      <c r="AFK267" s="9"/>
      <c r="AFL267" s="9"/>
      <c r="AFM267" s="9"/>
      <c r="AFN267" s="9"/>
      <c r="AFO267" s="9"/>
      <c r="AFP267" s="9"/>
      <c r="AFQ267" s="9"/>
      <c r="AFR267" s="9"/>
      <c r="AFS267" s="9"/>
      <c r="AFT267" s="9"/>
      <c r="AFU267" s="9"/>
      <c r="AFV267" s="9"/>
      <c r="AFW267" s="9"/>
      <c r="AFX267" s="9"/>
      <c r="AFY267" s="9"/>
      <c r="AFZ267" s="9"/>
      <c r="AGA267" s="9"/>
      <c r="AGB267" s="9"/>
      <c r="AGC267" s="9"/>
      <c r="AGD267" s="9"/>
      <c r="AGE267" s="9"/>
      <c r="AGF267" s="9"/>
      <c r="AGG267" s="9"/>
      <c r="AGH267" s="9"/>
      <c r="AGI267" s="9"/>
      <c r="AGJ267" s="9"/>
      <c r="AGK267" s="9"/>
      <c r="AGL267" s="9"/>
      <c r="AGM267" s="9"/>
      <c r="AGN267" s="9"/>
      <c r="AGO267" s="9"/>
      <c r="AGP267" s="9"/>
      <c r="AGQ267" s="9"/>
      <c r="AGR267" s="9"/>
      <c r="AGS267" s="9"/>
      <c r="AGT267" s="9"/>
      <c r="AGU267" s="9"/>
      <c r="AGV267" s="9"/>
      <c r="AGW267" s="9"/>
      <c r="AGX267" s="9"/>
      <c r="AGY267" s="9"/>
      <c r="AGZ267" s="9"/>
      <c r="AHA267" s="9"/>
      <c r="AHB267" s="9"/>
      <c r="AHC267" s="9"/>
      <c r="AHD267" s="9"/>
      <c r="AHE267" s="9"/>
      <c r="AHF267" s="9"/>
      <c r="AHG267" s="9"/>
      <c r="AHH267" s="9"/>
      <c r="AHI267" s="9"/>
      <c r="AHJ267" s="9"/>
      <c r="AHK267" s="9"/>
      <c r="AHL267" s="9"/>
      <c r="AHM267" s="9"/>
      <c r="AHN267" s="9"/>
      <c r="AHO267" s="9"/>
      <c r="AHP267" s="9"/>
      <c r="AHQ267" s="9"/>
      <c r="AHR267" s="9"/>
      <c r="AHS267" s="9"/>
      <c r="AHT267" s="9"/>
      <c r="AHU267" s="9"/>
      <c r="AHV267" s="9"/>
      <c r="AHW267" s="9"/>
      <c r="AHX267" s="9"/>
      <c r="AHY267" s="9"/>
      <c r="AHZ267" s="9"/>
      <c r="AIA267" s="9"/>
      <c r="AIB267" s="9"/>
      <c r="AIC267" s="9"/>
      <c r="AID267" s="9"/>
      <c r="AIE267" s="9"/>
      <c r="AIF267" s="9"/>
      <c r="AIG267" s="9"/>
      <c r="AIH267" s="9"/>
      <c r="AII267" s="9"/>
      <c r="AIJ267" s="9"/>
      <c r="AIK267" s="9"/>
      <c r="AIL267" s="9"/>
      <c r="AIM267" s="9"/>
      <c r="AIN267" s="9"/>
      <c r="AIO267" s="9"/>
      <c r="AIP267" s="9"/>
      <c r="AIQ267" s="9"/>
      <c r="AIR267" s="9"/>
      <c r="AIS267" s="9"/>
      <c r="AIT267" s="9"/>
      <c r="AIU267" s="9"/>
      <c r="AIV267" s="9"/>
      <c r="AIW267" s="9"/>
      <c r="AIX267" s="9"/>
      <c r="AIY267" s="9"/>
      <c r="AIZ267" s="9"/>
      <c r="AJA267" s="9"/>
      <c r="AJB267" s="9"/>
      <c r="AJC267" s="9"/>
      <c r="AJD267" s="9"/>
      <c r="AJE267" s="9"/>
      <c r="AJF267" s="9"/>
      <c r="AJG267" s="9"/>
      <c r="AJH267" s="9"/>
      <c r="AJI267" s="9"/>
      <c r="AJJ267" s="9"/>
      <c r="AJK267" s="9"/>
      <c r="AJL267" s="9"/>
      <c r="AJM267" s="9"/>
      <c r="AJN267" s="9"/>
      <c r="AJO267" s="9"/>
      <c r="AJP267" s="9"/>
      <c r="AJQ267" s="9"/>
      <c r="AJR267" s="9"/>
      <c r="AJS267" s="9"/>
      <c r="AJT267" s="9"/>
      <c r="AJU267" s="9"/>
      <c r="AJV267" s="9"/>
      <c r="AJW267" s="9"/>
      <c r="AJX267" s="9"/>
      <c r="AJY267" s="9"/>
      <c r="AJZ267" s="9"/>
      <c r="AKA267" s="9"/>
      <c r="AKB267" s="9"/>
      <c r="AKC267" s="9"/>
      <c r="AKD267" s="9"/>
      <c r="AKE267" s="9"/>
      <c r="AKF267" s="9"/>
      <c r="AKG267" s="9"/>
      <c r="AKH267" s="9"/>
      <c r="AKI267" s="9"/>
      <c r="AKJ267" s="9"/>
      <c r="AKK267" s="9"/>
      <c r="AKL267" s="9"/>
      <c r="AKM267" s="9"/>
      <c r="AKN267" s="9"/>
      <c r="AKO267" s="9"/>
      <c r="AKP267" s="9"/>
      <c r="AKQ267" s="9"/>
      <c r="AKR267" s="9"/>
      <c r="AKS267" s="9"/>
      <c r="AKT267" s="9"/>
      <c r="AKU267" s="9"/>
      <c r="AKV267" s="9"/>
      <c r="AKW267" s="9"/>
      <c r="AKX267" s="9"/>
      <c r="AKY267" s="9"/>
      <c r="AKZ267" s="9"/>
      <c r="ALA267" s="9"/>
      <c r="ALB267" s="9"/>
      <c r="ALC267" s="9"/>
      <c r="ALD267" s="9"/>
      <c r="ALE267" s="9"/>
      <c r="ALF267" s="9"/>
      <c r="ALG267" s="9"/>
      <c r="ALH267" s="9"/>
      <c r="ALI267" s="9"/>
      <c r="ALJ267" s="9"/>
      <c r="ALK267" s="9"/>
      <c r="ALL267" s="9"/>
      <c r="ALM267" s="9"/>
      <c r="ALN267" s="9"/>
      <c r="ALO267" s="9"/>
      <c r="ALP267" s="9"/>
      <c r="ALQ267" s="9"/>
      <c r="ALR267" s="9"/>
      <c r="ALS267" s="9"/>
      <c r="ALT267" s="9"/>
      <c r="ALU267" s="9"/>
      <c r="ALV267" s="9"/>
      <c r="ALW267" s="9"/>
      <c r="ALX267" s="9"/>
      <c r="ALY267" s="9"/>
      <c r="ALZ267" s="9"/>
      <c r="AMA267" s="9"/>
      <c r="AMB267" s="9"/>
      <c r="AMC267" s="9"/>
      <c r="AMD267" s="9"/>
      <c r="AME267" s="9"/>
      <c r="AMF267" s="9"/>
      <c r="AMG267" s="9"/>
      <c r="AMH267" s="9"/>
      <c r="AMI267" s="9"/>
      <c r="AMJ267" s="9"/>
      <c r="AMK267" s="9"/>
      <c r="AML267" s="9"/>
      <c r="AMM267" s="9"/>
      <c r="AMN267" s="9"/>
      <c r="AMO267" s="9"/>
      <c r="AMP267" s="9"/>
      <c r="AMQ267" s="9"/>
      <c r="AMR267" s="9"/>
      <c r="AMS267" s="9"/>
      <c r="AMT267" s="9"/>
      <c r="AMU267" s="9"/>
      <c r="AMV267" s="9"/>
      <c r="AMW267" s="9"/>
      <c r="AMX267" s="9"/>
      <c r="AMY267" s="9"/>
      <c r="AMZ267" s="9"/>
      <c r="ANA267" s="9"/>
      <c r="ANB267" s="9"/>
      <c r="ANC267" s="9"/>
      <c r="AND267" s="9"/>
      <c r="ANE267" s="9"/>
      <c r="ANF267" s="9"/>
      <c r="ANG267" s="9"/>
      <c r="ANH267" s="9"/>
      <c r="ANI267" s="9"/>
      <c r="ANJ267" s="9"/>
      <c r="ANK267" s="9"/>
      <c r="ANL267" s="9"/>
      <c r="ANM267" s="9"/>
      <c r="ANN267" s="9"/>
      <c r="ANO267" s="9"/>
      <c r="ANP267" s="9"/>
      <c r="ANQ267" s="9"/>
      <c r="ANR267" s="9"/>
      <c r="ANS267" s="9"/>
      <c r="ANT267" s="9"/>
      <c r="ANU267" s="9"/>
      <c r="ANV267" s="9"/>
      <c r="ANW267" s="9"/>
      <c r="ANX267" s="9"/>
      <c r="ANY267" s="9"/>
      <c r="ANZ267" s="9"/>
      <c r="AOA267" s="9"/>
      <c r="AOB267" s="9"/>
      <c r="AOC267" s="9"/>
      <c r="AOD267" s="9"/>
      <c r="AOE267" s="9"/>
      <c r="AOF267" s="9"/>
      <c r="AOG267" s="9"/>
      <c r="AOH267" s="9"/>
      <c r="AOI267" s="9"/>
      <c r="AOJ267" s="9"/>
      <c r="AOK267" s="9"/>
      <c r="AOL267" s="9"/>
      <c r="AOM267" s="9"/>
      <c r="AON267" s="9"/>
      <c r="AOO267" s="9"/>
      <c r="AOP267" s="9"/>
      <c r="AOQ267" s="9"/>
      <c r="AOR267" s="9"/>
      <c r="AOS267" s="9"/>
      <c r="AOT267" s="9"/>
      <c r="AOU267" s="9"/>
      <c r="AOV267" s="9"/>
      <c r="AOW267" s="9"/>
      <c r="AOX267" s="9"/>
      <c r="AOY267" s="9"/>
      <c r="AOZ267" s="9"/>
      <c r="APA267" s="9"/>
      <c r="APB267" s="9"/>
      <c r="APC267" s="9"/>
      <c r="APD267" s="9"/>
      <c r="APE267" s="9"/>
      <c r="APF267" s="9"/>
      <c r="APG267" s="9"/>
      <c r="APH267" s="9"/>
      <c r="API267" s="9"/>
      <c r="APJ267" s="9"/>
      <c r="APK267" s="9"/>
      <c r="APL267" s="9"/>
      <c r="APM267" s="9"/>
      <c r="APN267" s="9"/>
      <c r="APO267" s="9"/>
      <c r="APP267" s="9"/>
      <c r="APQ267" s="9"/>
      <c r="APR267" s="9"/>
      <c r="APS267" s="9"/>
      <c r="APT267" s="9"/>
      <c r="APU267" s="9"/>
      <c r="APV267" s="9"/>
      <c r="APW267" s="9"/>
      <c r="APX267" s="9"/>
      <c r="APY267" s="9"/>
      <c r="APZ267" s="9"/>
      <c r="AQA267" s="9"/>
      <c r="AQB267" s="9"/>
      <c r="AQC267" s="9"/>
      <c r="AQD267" s="9"/>
      <c r="AQE267" s="9"/>
      <c r="AQF267" s="9"/>
      <c r="AQG267" s="9"/>
      <c r="AQH267" s="9"/>
      <c r="AQI267" s="9"/>
      <c r="AQJ267" s="9"/>
      <c r="AQK267" s="9"/>
      <c r="AQL267" s="9"/>
      <c r="AQM267" s="9"/>
      <c r="AQN267" s="9"/>
      <c r="AQO267" s="9"/>
      <c r="AQP267" s="9"/>
      <c r="AQQ267" s="9"/>
      <c r="AQR267" s="9"/>
      <c r="AQS267" s="9"/>
      <c r="AQT267" s="9"/>
      <c r="AQU267" s="9"/>
      <c r="AQV267" s="9"/>
      <c r="AQW267" s="9"/>
      <c r="AQX267" s="9"/>
      <c r="AQY267" s="9"/>
      <c r="AQZ267" s="9"/>
      <c r="ARA267" s="9"/>
      <c r="ARB267" s="9"/>
      <c r="ARC267" s="9"/>
      <c r="ARD267" s="9"/>
      <c r="ARE267" s="9"/>
      <c r="ARF267" s="9"/>
      <c r="ARG267" s="9"/>
      <c r="ARH267" s="9"/>
      <c r="ARI267" s="9"/>
      <c r="ARJ267" s="9"/>
      <c r="ARK267" s="9"/>
      <c r="ARL267" s="9"/>
      <c r="ARM267" s="9"/>
      <c r="ARN267" s="9"/>
      <c r="ARO267" s="9"/>
      <c r="ARP267" s="9"/>
      <c r="ARQ267" s="9"/>
      <c r="ARR267" s="9"/>
      <c r="ARS267" s="9"/>
      <c r="ART267" s="9"/>
      <c r="ARU267" s="9"/>
      <c r="ARV267" s="9"/>
      <c r="ARW267" s="9"/>
      <c r="ARX267" s="9"/>
      <c r="ARY267" s="9"/>
      <c r="ARZ267" s="9"/>
      <c r="ASA267" s="9"/>
      <c r="ASB267" s="9"/>
      <c r="ASC267" s="9"/>
      <c r="ASD267" s="9"/>
      <c r="ASE267" s="9"/>
      <c r="ASF267" s="9"/>
      <c r="ASG267" s="9"/>
      <c r="ASH267" s="9"/>
      <c r="ASI267" s="9"/>
      <c r="ASJ267" s="9"/>
      <c r="ASK267" s="9"/>
      <c r="ASL267" s="9"/>
      <c r="ASM267" s="9"/>
      <c r="ASN267" s="9"/>
      <c r="ASO267" s="9"/>
      <c r="ASP267" s="9"/>
      <c r="ASQ267" s="9"/>
      <c r="ASR267" s="9"/>
      <c r="ASS267" s="9"/>
      <c r="AST267" s="9"/>
      <c r="ASU267" s="9"/>
      <c r="ASV267" s="9"/>
      <c r="ASW267" s="9"/>
      <c r="ASX267" s="9"/>
      <c r="ASY267" s="9"/>
      <c r="ASZ267" s="9"/>
      <c r="ATA267" s="9"/>
      <c r="ATB267" s="9"/>
      <c r="ATC267" s="9"/>
      <c r="ATD267" s="9"/>
      <c r="ATE267" s="9"/>
      <c r="ATF267" s="9"/>
      <c r="ATG267" s="9"/>
      <c r="ATH267" s="9"/>
      <c r="ATI267" s="9"/>
      <c r="ATJ267" s="9"/>
      <c r="ATK267" s="9"/>
      <c r="ATL267" s="9"/>
      <c r="ATM267" s="9"/>
      <c r="ATN267" s="9"/>
      <c r="ATO267" s="9"/>
      <c r="ATP267" s="9"/>
      <c r="ATQ267" s="9"/>
      <c r="ATR267" s="9"/>
      <c r="ATS267" s="9"/>
      <c r="ATT267" s="9"/>
      <c r="ATU267" s="9"/>
      <c r="ATV267" s="9"/>
      <c r="ATW267" s="9"/>
      <c r="ATX267" s="9"/>
      <c r="ATY267" s="9"/>
      <c r="ATZ267" s="9"/>
      <c r="AUA267" s="9"/>
      <c r="AUB267" s="9"/>
      <c r="AUC267" s="9"/>
      <c r="AUD267" s="9"/>
      <c r="AUE267" s="9"/>
      <c r="AUF267" s="9"/>
      <c r="AUG267" s="9"/>
      <c r="AUH267" s="9"/>
      <c r="AUI267" s="9"/>
      <c r="AUJ267" s="9"/>
      <c r="AUK267" s="9"/>
      <c r="AUL267" s="9"/>
      <c r="AUM267" s="9"/>
      <c r="AUN267" s="9"/>
      <c r="AUO267" s="9"/>
      <c r="AUP267" s="9"/>
      <c r="AUQ267" s="9"/>
      <c r="AUR267" s="9"/>
      <c r="AUS267" s="9"/>
      <c r="AUT267" s="9"/>
      <c r="AUU267" s="9"/>
      <c r="AUV267" s="9"/>
      <c r="AUW267" s="9"/>
      <c r="AUX267" s="9"/>
      <c r="AUY267" s="9"/>
      <c r="AUZ267" s="9"/>
      <c r="AVA267" s="9"/>
      <c r="AVB267" s="9"/>
      <c r="AVC267" s="9"/>
      <c r="AVD267" s="9"/>
      <c r="AVE267" s="9"/>
      <c r="AVF267" s="9"/>
      <c r="AVG267" s="9"/>
      <c r="AVH267" s="9"/>
      <c r="AVI267" s="9"/>
      <c r="AVJ267" s="9"/>
      <c r="AVK267" s="9"/>
      <c r="AVL267" s="9"/>
      <c r="AVM267" s="9"/>
      <c r="AVN267" s="9"/>
      <c r="AVO267" s="9"/>
      <c r="AVP267" s="9"/>
      <c r="AVQ267" s="9"/>
      <c r="AVR267" s="9"/>
      <c r="AVS267" s="9"/>
      <c r="AVT267" s="9"/>
      <c r="AVU267" s="9"/>
      <c r="AVV267" s="9"/>
      <c r="AVW267" s="9"/>
      <c r="AVX267" s="9"/>
      <c r="AVY267" s="9"/>
      <c r="AVZ267" s="9"/>
      <c r="AWA267" s="9"/>
      <c r="AWB267" s="9"/>
      <c r="AWC267" s="9"/>
      <c r="AWD267" s="9"/>
      <c r="AWE267" s="9"/>
      <c r="AWF267" s="9"/>
      <c r="AWG267" s="9"/>
      <c r="AWH267" s="9"/>
      <c r="AWI267" s="9"/>
      <c r="AWJ267" s="9"/>
      <c r="AWK267" s="9"/>
      <c r="AWL267" s="9"/>
      <c r="AWM267" s="9"/>
      <c r="AWN267" s="9"/>
      <c r="AWO267" s="9"/>
      <c r="AWP267" s="9"/>
      <c r="AWQ267" s="9"/>
      <c r="AWR267" s="9"/>
      <c r="AWS267" s="9"/>
      <c r="AWT267" s="9"/>
      <c r="AWU267" s="9"/>
      <c r="AWV267" s="9"/>
      <c r="AWW267" s="9"/>
      <c r="AWX267" s="9"/>
      <c r="AWY267" s="9"/>
      <c r="AWZ267" s="9"/>
      <c r="AXA267" s="9"/>
      <c r="AXB267" s="9"/>
      <c r="AXC267" s="9"/>
      <c r="AXD267" s="9"/>
      <c r="AXE267" s="9"/>
      <c r="AXF267" s="9"/>
      <c r="AXG267" s="9"/>
      <c r="AXH267" s="9"/>
      <c r="AXI267" s="9"/>
      <c r="AXJ267" s="9"/>
      <c r="AXK267" s="9"/>
      <c r="AXL267" s="9"/>
      <c r="AXM267" s="9"/>
      <c r="AXN267" s="9"/>
      <c r="AXO267" s="9"/>
      <c r="AXP267" s="9"/>
      <c r="AXQ267" s="9"/>
      <c r="AXR267" s="9"/>
      <c r="AXS267" s="9"/>
      <c r="AXT267" s="9"/>
      <c r="AXU267" s="9"/>
      <c r="AXV267" s="9"/>
      <c r="AXW267" s="9"/>
      <c r="AXX267" s="9"/>
      <c r="AXY267" s="9"/>
      <c r="AXZ267" s="9"/>
      <c r="AYA267" s="9"/>
      <c r="AYB267" s="9"/>
      <c r="AYC267" s="9"/>
      <c r="AYD267" s="9"/>
      <c r="AYE267" s="9"/>
      <c r="AYF267" s="9"/>
      <c r="AYG267" s="9"/>
      <c r="AYH267" s="9"/>
      <c r="AYI267" s="9"/>
      <c r="AYJ267" s="9"/>
      <c r="AYK267" s="9"/>
      <c r="AYL267" s="9"/>
      <c r="AYM267" s="9"/>
      <c r="AYN267" s="9"/>
      <c r="AYO267" s="9"/>
      <c r="AYP267" s="9"/>
      <c r="AYQ267" s="9"/>
      <c r="AYR267" s="9"/>
      <c r="AYS267" s="9"/>
      <c r="AYT267" s="9"/>
      <c r="AYU267" s="9"/>
      <c r="AYV267" s="9"/>
      <c r="AYW267" s="9"/>
      <c r="AYX267" s="9"/>
      <c r="AYY267" s="9"/>
      <c r="AYZ267" s="9"/>
      <c r="AZA267" s="9"/>
      <c r="AZB267" s="9"/>
      <c r="AZC267" s="9"/>
      <c r="AZD267" s="9"/>
      <c r="AZE267" s="9"/>
      <c r="AZF267" s="9"/>
      <c r="AZG267" s="9"/>
      <c r="AZH267" s="9"/>
      <c r="AZI267" s="9"/>
      <c r="AZJ267" s="9"/>
      <c r="AZK267" s="9"/>
      <c r="AZL267" s="9"/>
      <c r="AZM267" s="9"/>
      <c r="AZN267" s="9"/>
      <c r="AZO267" s="9"/>
      <c r="AZP267" s="9"/>
      <c r="AZQ267" s="9"/>
      <c r="AZR267" s="9"/>
      <c r="AZS267" s="9"/>
      <c r="AZT267" s="9"/>
      <c r="AZU267" s="9"/>
      <c r="AZV267" s="9"/>
      <c r="AZW267" s="9"/>
      <c r="AZX267" s="9"/>
      <c r="AZY267" s="9"/>
      <c r="AZZ267" s="9"/>
      <c r="BAA267" s="9"/>
      <c r="BAB267" s="9"/>
      <c r="BAC267" s="9"/>
      <c r="BAD267" s="9"/>
      <c r="BAE267" s="9"/>
      <c r="BAF267" s="9"/>
      <c r="BAG267" s="9"/>
      <c r="BAH267" s="9"/>
      <c r="BAI267" s="9"/>
      <c r="BAJ267" s="9"/>
      <c r="BAK267" s="9"/>
      <c r="BAL267" s="9"/>
      <c r="BAM267" s="9"/>
      <c r="BAN267" s="9"/>
      <c r="BAO267" s="9"/>
      <c r="BAP267" s="9"/>
      <c r="BAQ267" s="9"/>
      <c r="BAR267" s="9"/>
      <c r="BAS267" s="9"/>
      <c r="BAT267" s="9"/>
      <c r="BAU267" s="9"/>
      <c r="BAV267" s="9"/>
      <c r="BAW267" s="9"/>
      <c r="BAX267" s="9"/>
      <c r="BAY267" s="9"/>
      <c r="BAZ267" s="9"/>
      <c r="BBA267" s="9"/>
      <c r="BBB267" s="9"/>
      <c r="BBC267" s="9"/>
      <c r="BBD267" s="9"/>
      <c r="BBE267" s="9"/>
      <c r="BBF267" s="9"/>
      <c r="BBG267" s="9"/>
      <c r="BBH267" s="9"/>
      <c r="BBI267" s="9"/>
      <c r="BBJ267" s="9"/>
      <c r="BBK267" s="9"/>
      <c r="BBL267" s="9"/>
      <c r="BBM267" s="9"/>
      <c r="BBN267" s="9"/>
      <c r="BBO267" s="9"/>
      <c r="BBP267" s="9"/>
      <c r="BBQ267" s="9"/>
      <c r="BBR267" s="9"/>
      <c r="BBS267" s="9"/>
      <c r="BBT267" s="9"/>
      <c r="BBU267" s="9"/>
      <c r="BBV267" s="9"/>
      <c r="BBW267" s="9"/>
      <c r="BBX267" s="9"/>
      <c r="BBY267" s="9"/>
      <c r="BBZ267" s="9"/>
      <c r="BCA267" s="9"/>
      <c r="BCB267" s="9"/>
      <c r="BCC267" s="9"/>
      <c r="BCD267" s="9"/>
      <c r="BCE267" s="9"/>
      <c r="BCF267" s="9"/>
      <c r="BCG267" s="9"/>
      <c r="BCH267" s="9"/>
      <c r="BCI267" s="9"/>
      <c r="BCJ267" s="9"/>
      <c r="BCK267" s="9"/>
      <c r="BCL267" s="9"/>
      <c r="BCM267" s="9"/>
      <c r="BCN267" s="9"/>
      <c r="BCO267" s="9"/>
      <c r="BCP267" s="9"/>
      <c r="BCQ267" s="9"/>
      <c r="BCR267" s="9"/>
      <c r="BCS267" s="9"/>
      <c r="BCT267" s="9"/>
      <c r="BCU267" s="9"/>
      <c r="BCV267" s="9"/>
      <c r="BCW267" s="9"/>
      <c r="BCX267" s="9"/>
      <c r="BCY267" s="9"/>
      <c r="BCZ267" s="9"/>
      <c r="BDA267" s="9"/>
      <c r="BDB267" s="9"/>
      <c r="BDC267" s="9"/>
      <c r="BDD267" s="9"/>
      <c r="BDE267" s="9"/>
      <c r="BDF267" s="9"/>
      <c r="BDG267" s="9"/>
      <c r="BDH267" s="9"/>
      <c r="BDI267" s="9"/>
      <c r="BDJ267" s="9"/>
      <c r="BDK267" s="9"/>
      <c r="BDL267" s="9"/>
      <c r="BDM267" s="9"/>
      <c r="BDN267" s="9"/>
      <c r="BDO267" s="9"/>
      <c r="BDP267" s="9"/>
      <c r="BDQ267" s="9"/>
      <c r="BDR267" s="9"/>
      <c r="BDS267" s="9"/>
      <c r="BDT267" s="9"/>
      <c r="BDU267" s="9"/>
      <c r="BDV267" s="9"/>
      <c r="BDW267" s="9"/>
      <c r="BDX267" s="9"/>
      <c r="BDY267" s="9"/>
      <c r="BDZ267" s="9"/>
      <c r="BEA267" s="9"/>
      <c r="BEB267" s="9"/>
      <c r="BEC267" s="9"/>
      <c r="BED267" s="9"/>
      <c r="BEE267" s="9"/>
      <c r="BEF267" s="9"/>
      <c r="BEG267" s="9"/>
      <c r="BEH267" s="9"/>
      <c r="BEI267" s="9"/>
      <c r="BEJ267" s="9"/>
      <c r="BEK267" s="9"/>
      <c r="BEL267" s="9"/>
      <c r="BEM267" s="9"/>
      <c r="BEN267" s="9"/>
      <c r="BEO267" s="9"/>
      <c r="BEP267" s="9"/>
      <c r="BEQ267" s="9"/>
      <c r="BER267" s="9"/>
      <c r="BES267" s="9"/>
      <c r="BET267" s="9"/>
      <c r="BEU267" s="9"/>
      <c r="BEV267" s="9"/>
      <c r="BEW267" s="9"/>
      <c r="BEX267" s="9"/>
      <c r="BEY267" s="9"/>
      <c r="BEZ267" s="9"/>
      <c r="BFA267" s="9"/>
      <c r="BFB267" s="9"/>
      <c r="BFC267" s="9"/>
      <c r="BFD267" s="9"/>
      <c r="BFE267" s="9"/>
      <c r="BFF267" s="9"/>
      <c r="BFG267" s="9"/>
      <c r="BFH267" s="9"/>
      <c r="BFI267" s="9"/>
      <c r="BFJ267" s="9"/>
      <c r="BFK267" s="9"/>
      <c r="BFL267" s="9"/>
      <c r="BFM267" s="9"/>
      <c r="BFN267" s="9"/>
      <c r="BFO267" s="9"/>
      <c r="BFP267" s="9"/>
      <c r="BFQ267" s="9"/>
      <c r="BFR267" s="9"/>
      <c r="BFS267" s="9"/>
      <c r="BFT267" s="9"/>
      <c r="BFU267" s="9"/>
      <c r="BFV267" s="9"/>
      <c r="BFW267" s="9"/>
      <c r="BFX267" s="9"/>
      <c r="BFY267" s="9"/>
      <c r="BFZ267" s="9"/>
      <c r="BGA267" s="9"/>
      <c r="BGB267" s="9"/>
      <c r="BGC267" s="9"/>
      <c r="BGD267" s="9"/>
      <c r="BGE267" s="9"/>
      <c r="BGF267" s="9"/>
      <c r="BGG267" s="9"/>
      <c r="BGH267" s="9"/>
      <c r="BGI267" s="9"/>
      <c r="BGJ267" s="9"/>
      <c r="BGK267" s="9"/>
      <c r="BGL267" s="9"/>
      <c r="BGM267" s="9"/>
      <c r="BGN267" s="9"/>
      <c r="BGO267" s="9"/>
      <c r="BGP267" s="9"/>
      <c r="BGQ267" s="9"/>
      <c r="BGR267" s="9"/>
      <c r="BGS267" s="9"/>
      <c r="BGT267" s="9"/>
      <c r="BGU267" s="9"/>
      <c r="BGV267" s="9"/>
      <c r="BGW267" s="9"/>
      <c r="BGX267" s="9"/>
      <c r="BGY267" s="9"/>
      <c r="BGZ267" s="9"/>
      <c r="BHA267" s="9"/>
      <c r="BHB267" s="9"/>
      <c r="BHC267" s="9"/>
      <c r="BHD267" s="9"/>
      <c r="BHE267" s="9"/>
      <c r="BHF267" s="9"/>
      <c r="BHG267" s="9"/>
      <c r="BHH267" s="9"/>
      <c r="BHI267" s="9"/>
      <c r="BHJ267" s="9"/>
      <c r="BHK267" s="9"/>
      <c r="BHL267" s="9"/>
      <c r="BHM267" s="9"/>
      <c r="BHN267" s="9"/>
      <c r="BHO267" s="9"/>
      <c r="BHP267" s="9"/>
      <c r="BHQ267" s="9"/>
      <c r="BHR267" s="9"/>
      <c r="BHS267" s="9"/>
      <c r="BHT267" s="9"/>
      <c r="BHU267" s="9"/>
      <c r="BHV267" s="9"/>
      <c r="BHW267" s="9"/>
      <c r="BHX267" s="9"/>
      <c r="BHY267" s="9"/>
      <c r="BHZ267" s="9"/>
      <c r="BIA267" s="9"/>
      <c r="BIB267" s="9"/>
      <c r="BIC267" s="9"/>
    </row>
    <row r="268" spans="1:1589" s="24" customFormat="1" ht="43.5" customHeight="1">
      <c r="A268" s="71"/>
      <c r="B268" s="53"/>
      <c r="C268" s="319"/>
      <c r="D268" s="320"/>
      <c r="E268" s="94">
        <v>42370</v>
      </c>
      <c r="F268" s="94">
        <v>42735</v>
      </c>
      <c r="G268" s="95" t="s">
        <v>8</v>
      </c>
      <c r="H268" s="115"/>
      <c r="I268" s="115"/>
      <c r="J268" s="115"/>
      <c r="K268" s="124"/>
      <c r="L268" s="115"/>
      <c r="M268" s="104"/>
      <c r="N268" s="115"/>
      <c r="O268" s="115"/>
      <c r="P268" s="115"/>
      <c r="Q268" s="115"/>
      <c r="R268" s="115"/>
      <c r="S268" s="115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  <c r="IW268" s="15"/>
      <c r="IX268" s="15"/>
      <c r="IY268" s="15"/>
      <c r="IZ268" s="15"/>
      <c r="JA268" s="15"/>
      <c r="JB268" s="15"/>
      <c r="JC268" s="15"/>
      <c r="JD268" s="15"/>
      <c r="JE268" s="15"/>
      <c r="JF268" s="15"/>
      <c r="JG268" s="15"/>
      <c r="JH268" s="15"/>
      <c r="JI268" s="15"/>
      <c r="JJ268" s="15"/>
      <c r="JK268" s="15"/>
      <c r="JL268" s="15"/>
      <c r="JM268" s="15"/>
      <c r="JN268" s="15"/>
      <c r="JO268" s="15"/>
      <c r="JP268" s="15"/>
      <c r="JQ268" s="15"/>
      <c r="JR268" s="15"/>
      <c r="JS268" s="15"/>
      <c r="JT268" s="15"/>
      <c r="JU268" s="15"/>
      <c r="JV268" s="15"/>
      <c r="JW268" s="15"/>
      <c r="JX268" s="15"/>
      <c r="JY268" s="15"/>
      <c r="JZ268" s="15"/>
      <c r="KA268" s="15"/>
      <c r="KB268" s="15"/>
      <c r="KC268" s="15"/>
      <c r="KD268" s="15"/>
      <c r="KE268" s="15"/>
      <c r="KF268" s="15"/>
      <c r="KG268" s="15"/>
      <c r="KH268" s="15"/>
      <c r="KI268" s="15"/>
      <c r="KJ268" s="15"/>
      <c r="KK268" s="15"/>
      <c r="KL268" s="15"/>
      <c r="KM268" s="15"/>
      <c r="KN268" s="15"/>
      <c r="KO268" s="15"/>
      <c r="KP268" s="15"/>
      <c r="KQ268" s="15"/>
      <c r="KR268" s="15"/>
      <c r="KS268" s="15"/>
      <c r="KT268" s="15"/>
      <c r="KU268" s="15"/>
      <c r="KV268" s="15"/>
      <c r="KW268" s="15"/>
      <c r="KX268" s="15"/>
      <c r="KY268" s="15"/>
      <c r="KZ268" s="15"/>
      <c r="LA268" s="15"/>
      <c r="LB268" s="15"/>
      <c r="LC268" s="15"/>
      <c r="LD268" s="15"/>
      <c r="LE268" s="15"/>
      <c r="LF268" s="15"/>
      <c r="LG268" s="15"/>
      <c r="LH268" s="15"/>
      <c r="LI268" s="15"/>
      <c r="LJ268" s="15"/>
      <c r="LK268" s="15"/>
      <c r="LL268" s="15"/>
      <c r="LM268" s="15"/>
      <c r="LN268" s="15"/>
      <c r="LO268" s="15"/>
      <c r="LP268" s="15"/>
      <c r="LQ268" s="15"/>
      <c r="LR268" s="15"/>
      <c r="LS268" s="15"/>
      <c r="LT268" s="15"/>
      <c r="LU268" s="15"/>
      <c r="LV268" s="15"/>
      <c r="LW268" s="15"/>
      <c r="LX268" s="15"/>
      <c r="LY268" s="15"/>
      <c r="LZ268" s="15"/>
      <c r="MA268" s="15"/>
      <c r="MB268" s="15"/>
      <c r="MC268" s="15"/>
      <c r="MD268" s="15"/>
      <c r="ME268" s="15"/>
      <c r="MF268" s="15"/>
      <c r="MG268" s="15"/>
      <c r="MH268" s="15"/>
      <c r="MI268" s="15"/>
      <c r="MJ268" s="15"/>
      <c r="MK268" s="15"/>
      <c r="ML268" s="15"/>
      <c r="MM268" s="15"/>
      <c r="MN268" s="15"/>
      <c r="MO268" s="15"/>
      <c r="MP268" s="15"/>
      <c r="MQ268" s="15"/>
      <c r="MR268" s="15"/>
      <c r="MS268" s="15"/>
      <c r="MT268" s="15"/>
      <c r="MU268" s="15"/>
      <c r="MV268" s="15"/>
      <c r="MW268" s="15"/>
      <c r="MX268" s="15"/>
      <c r="MY268" s="15"/>
      <c r="MZ268" s="15"/>
      <c r="NA268" s="15"/>
      <c r="NB268" s="15"/>
      <c r="NC268" s="15"/>
      <c r="ND268" s="15"/>
      <c r="NE268" s="15"/>
      <c r="NF268" s="15"/>
      <c r="NG268" s="15"/>
      <c r="NH268" s="15"/>
      <c r="NI268" s="15"/>
      <c r="NJ268" s="15"/>
      <c r="NK268" s="15"/>
      <c r="NL268" s="15"/>
      <c r="NM268" s="15"/>
      <c r="NN268" s="15"/>
      <c r="NO268" s="15"/>
      <c r="NP268" s="15"/>
      <c r="NQ268" s="15"/>
      <c r="NR268" s="15"/>
      <c r="NS268" s="15"/>
      <c r="NT268" s="15"/>
      <c r="NU268" s="15"/>
      <c r="NV268" s="15"/>
      <c r="NW268" s="15"/>
      <c r="NX268" s="15"/>
      <c r="NY268" s="15"/>
      <c r="NZ268" s="15"/>
      <c r="OA268" s="15"/>
      <c r="OB268" s="15"/>
      <c r="OC268" s="15"/>
      <c r="OD268" s="15"/>
      <c r="OE268" s="15"/>
      <c r="OF268" s="15"/>
      <c r="OG268" s="15"/>
      <c r="OH268" s="15"/>
      <c r="OI268" s="15"/>
      <c r="OJ268" s="15"/>
      <c r="OK268" s="15"/>
      <c r="OL268" s="15"/>
      <c r="OM268" s="15"/>
      <c r="ON268" s="15"/>
      <c r="OO268" s="15"/>
      <c r="OP268" s="15"/>
      <c r="OQ268" s="15"/>
      <c r="OR268" s="15"/>
      <c r="OS268" s="15"/>
      <c r="OT268" s="15"/>
      <c r="OU268" s="15"/>
      <c r="OV268" s="15"/>
      <c r="OW268" s="15"/>
      <c r="OX268" s="15"/>
      <c r="OY268" s="15"/>
      <c r="OZ268" s="15"/>
      <c r="PA268" s="15"/>
      <c r="PB268" s="15"/>
      <c r="PC268" s="15"/>
      <c r="PD268" s="15"/>
      <c r="PE268" s="15"/>
      <c r="PF268" s="15"/>
      <c r="PG268" s="15"/>
      <c r="PH268" s="15"/>
      <c r="PI268" s="15"/>
      <c r="PJ268" s="15"/>
      <c r="PK268" s="15"/>
      <c r="PL268" s="15"/>
      <c r="PM268" s="15"/>
      <c r="PN268" s="15"/>
      <c r="PO268" s="15"/>
      <c r="PP268" s="15"/>
      <c r="PQ268" s="15"/>
      <c r="PR268" s="15"/>
      <c r="PS268" s="15"/>
      <c r="PT268" s="15"/>
      <c r="PU268" s="15"/>
      <c r="PV268" s="15"/>
      <c r="PW268" s="15"/>
      <c r="PX268" s="15"/>
      <c r="PY268" s="15"/>
      <c r="PZ268" s="15"/>
      <c r="QA268" s="15"/>
      <c r="QB268" s="15"/>
      <c r="QC268" s="15"/>
      <c r="QD268" s="15"/>
      <c r="QE268" s="15"/>
      <c r="QF268" s="15"/>
      <c r="QG268" s="15"/>
      <c r="QH268" s="15"/>
      <c r="QI268" s="15"/>
      <c r="QJ268" s="15"/>
      <c r="QK268" s="15"/>
      <c r="QL268" s="15"/>
      <c r="QM268" s="15"/>
      <c r="QN268" s="15"/>
      <c r="QO268" s="15"/>
      <c r="QP268" s="15"/>
      <c r="QQ268" s="15"/>
      <c r="QR268" s="15"/>
      <c r="QS268" s="15"/>
      <c r="QT268" s="15"/>
      <c r="QU268" s="15"/>
      <c r="QV268" s="15"/>
      <c r="QW268" s="15"/>
      <c r="QX268" s="15"/>
      <c r="QY268" s="15"/>
      <c r="QZ268" s="15"/>
      <c r="RA268" s="15"/>
      <c r="RB268" s="15"/>
      <c r="RC268" s="15"/>
      <c r="RD268" s="15"/>
      <c r="RE268" s="15"/>
      <c r="RF268" s="15"/>
      <c r="RG268" s="15"/>
      <c r="RH268" s="15"/>
      <c r="RI268" s="15"/>
      <c r="RJ268" s="15"/>
      <c r="RK268" s="15"/>
      <c r="RL268" s="15"/>
      <c r="RM268" s="15"/>
      <c r="RN268" s="15"/>
      <c r="RO268" s="15"/>
      <c r="RP268" s="15"/>
      <c r="RQ268" s="15"/>
      <c r="RR268" s="15"/>
      <c r="RS268" s="15"/>
      <c r="RT268" s="15"/>
      <c r="RU268" s="15"/>
      <c r="RV268" s="15"/>
      <c r="RW268" s="15"/>
      <c r="RX268" s="15"/>
      <c r="RY268" s="15"/>
      <c r="RZ268" s="15"/>
      <c r="SA268" s="15"/>
      <c r="SB268" s="15"/>
      <c r="SC268" s="15"/>
      <c r="SD268" s="15"/>
      <c r="SE268" s="15"/>
      <c r="SF268" s="15"/>
      <c r="SG268" s="15"/>
      <c r="SH268" s="15"/>
      <c r="SI268" s="15"/>
      <c r="SJ268" s="15"/>
      <c r="SK268" s="15"/>
      <c r="SL268" s="15"/>
      <c r="SM268" s="15"/>
      <c r="SN268" s="15"/>
      <c r="SO268" s="15"/>
      <c r="SP268" s="15"/>
      <c r="SQ268" s="15"/>
      <c r="SR268" s="15"/>
      <c r="SS268" s="15"/>
      <c r="ST268" s="15"/>
      <c r="SU268" s="15"/>
      <c r="SV268" s="15"/>
      <c r="SW268" s="15"/>
      <c r="SX268" s="15"/>
      <c r="SY268" s="15"/>
      <c r="SZ268" s="15"/>
      <c r="TA268" s="15"/>
      <c r="TB268" s="15"/>
      <c r="TC268" s="15"/>
      <c r="TD268" s="15"/>
      <c r="TE268" s="15"/>
      <c r="TF268" s="15"/>
      <c r="TG268" s="15"/>
      <c r="TH268" s="15"/>
      <c r="TI268" s="15"/>
      <c r="TJ268" s="15"/>
      <c r="TK268" s="15"/>
      <c r="TL268" s="15"/>
      <c r="TM268" s="15"/>
      <c r="TN268" s="15"/>
      <c r="TO268" s="15"/>
      <c r="TP268" s="15"/>
      <c r="TQ268" s="15"/>
      <c r="TR268" s="15"/>
      <c r="TS268" s="15"/>
      <c r="TT268" s="15"/>
      <c r="TU268" s="15"/>
      <c r="TV268" s="15"/>
      <c r="TW268" s="15"/>
      <c r="TX268" s="15"/>
      <c r="TY268" s="15"/>
      <c r="TZ268" s="15"/>
      <c r="UA268" s="15"/>
      <c r="UB268" s="15"/>
      <c r="UC268" s="15"/>
      <c r="UD268" s="15"/>
      <c r="UE268" s="15"/>
      <c r="UF268" s="15"/>
      <c r="UG268" s="15"/>
      <c r="UH268" s="15"/>
      <c r="UI268" s="15"/>
      <c r="UJ268" s="15"/>
      <c r="UK268" s="15"/>
      <c r="UL268" s="15"/>
      <c r="UM268" s="15"/>
      <c r="UN268" s="15"/>
      <c r="UO268" s="15"/>
      <c r="UP268" s="15"/>
      <c r="UQ268" s="15"/>
      <c r="UR268" s="15"/>
      <c r="US268" s="15"/>
      <c r="UT268" s="15"/>
      <c r="UU268" s="15"/>
      <c r="UV268" s="15"/>
      <c r="UW268" s="15"/>
      <c r="UX268" s="15"/>
      <c r="UY268" s="15"/>
      <c r="UZ268" s="15"/>
      <c r="VA268" s="15"/>
      <c r="VB268" s="15"/>
      <c r="VC268" s="15"/>
      <c r="VD268" s="15"/>
      <c r="VE268" s="15"/>
      <c r="VF268" s="15"/>
      <c r="VG268" s="15"/>
      <c r="VH268" s="15"/>
      <c r="VI268" s="15"/>
      <c r="VJ268" s="15"/>
      <c r="VK268" s="15"/>
      <c r="VL268" s="15"/>
      <c r="VM268" s="15"/>
      <c r="VN268" s="15"/>
      <c r="VO268" s="15"/>
      <c r="VP268" s="15"/>
      <c r="VQ268" s="15"/>
      <c r="VR268" s="15"/>
      <c r="VS268" s="15"/>
      <c r="VT268" s="15"/>
      <c r="VU268" s="15"/>
      <c r="VV268" s="15"/>
      <c r="VW268" s="15"/>
      <c r="VX268" s="15"/>
      <c r="VY268" s="15"/>
      <c r="VZ268" s="15"/>
      <c r="WA268" s="15"/>
      <c r="WB268" s="15"/>
      <c r="WC268" s="15"/>
      <c r="WD268" s="15"/>
      <c r="WE268" s="15"/>
      <c r="WF268" s="15"/>
      <c r="WG268" s="15"/>
      <c r="WH268" s="15"/>
      <c r="WI268" s="15"/>
      <c r="WJ268" s="15"/>
      <c r="WK268" s="15"/>
      <c r="WL268" s="15"/>
      <c r="WM268" s="15"/>
      <c r="WN268" s="15"/>
      <c r="WO268" s="15"/>
      <c r="WP268" s="15"/>
      <c r="WQ268" s="15"/>
      <c r="WR268" s="15"/>
      <c r="WS268" s="15"/>
      <c r="WT268" s="15"/>
      <c r="WU268" s="15"/>
      <c r="WV268" s="15"/>
      <c r="WW268" s="15"/>
      <c r="WX268" s="15"/>
      <c r="WY268" s="15"/>
      <c r="WZ268" s="15"/>
      <c r="XA268" s="15"/>
      <c r="XB268" s="15"/>
      <c r="XC268" s="15"/>
      <c r="XD268" s="15"/>
      <c r="XE268" s="15"/>
      <c r="XF268" s="15"/>
      <c r="XG268" s="15"/>
      <c r="XH268" s="15"/>
      <c r="XI268" s="15"/>
      <c r="XJ268" s="15"/>
      <c r="XK268" s="15"/>
      <c r="XL268" s="15"/>
      <c r="XM268" s="15"/>
      <c r="XN268" s="15"/>
      <c r="XO268" s="15"/>
      <c r="XP268" s="15"/>
      <c r="XQ268" s="15"/>
      <c r="XR268" s="15"/>
      <c r="XS268" s="15"/>
      <c r="XT268" s="15"/>
      <c r="XU268" s="15"/>
      <c r="XV268" s="15"/>
      <c r="XW268" s="15"/>
      <c r="XX268" s="15"/>
      <c r="XY268" s="15"/>
      <c r="XZ268" s="15"/>
      <c r="YA268" s="15"/>
      <c r="YB268" s="15"/>
      <c r="YC268" s="15"/>
      <c r="YD268" s="15"/>
      <c r="YE268" s="15"/>
      <c r="YF268" s="15"/>
      <c r="YG268" s="15"/>
      <c r="YH268" s="15"/>
      <c r="YI268" s="15"/>
      <c r="YJ268" s="15"/>
      <c r="YK268" s="15"/>
      <c r="YL268" s="15"/>
      <c r="YM268" s="15"/>
      <c r="YN268" s="15"/>
      <c r="YO268" s="15"/>
      <c r="YP268" s="15"/>
      <c r="YQ268" s="15"/>
      <c r="YR268" s="15"/>
      <c r="YS268" s="15"/>
      <c r="YT268" s="15"/>
      <c r="YU268" s="15"/>
      <c r="YV268" s="15"/>
      <c r="YW268" s="15"/>
      <c r="YX268" s="15"/>
      <c r="YY268" s="15"/>
      <c r="YZ268" s="15"/>
      <c r="ZA268" s="15"/>
      <c r="ZB268" s="15"/>
      <c r="ZC268" s="15"/>
      <c r="ZD268" s="15"/>
      <c r="ZE268" s="15"/>
      <c r="ZF268" s="15"/>
      <c r="ZG268" s="15"/>
      <c r="ZH268" s="15"/>
      <c r="ZI268" s="15"/>
      <c r="ZJ268" s="15"/>
      <c r="ZK268" s="15"/>
      <c r="ZL268" s="15"/>
      <c r="ZM268" s="15"/>
      <c r="ZN268" s="15"/>
      <c r="ZO268" s="15"/>
      <c r="ZP268" s="15"/>
      <c r="ZQ268" s="15"/>
      <c r="ZR268" s="15"/>
      <c r="ZS268" s="15"/>
      <c r="ZT268" s="15"/>
      <c r="ZU268" s="15"/>
      <c r="ZV268" s="15"/>
      <c r="ZW268" s="15"/>
      <c r="ZX268" s="15"/>
      <c r="ZY268" s="15"/>
      <c r="ZZ268" s="15"/>
      <c r="AAA268" s="15"/>
      <c r="AAB268" s="15"/>
      <c r="AAC268" s="15"/>
      <c r="AAD268" s="15"/>
      <c r="AAE268" s="15"/>
      <c r="AAF268" s="15"/>
      <c r="AAG268" s="15"/>
      <c r="AAH268" s="15"/>
      <c r="AAI268" s="15"/>
      <c r="AAJ268" s="15"/>
      <c r="AAK268" s="15"/>
      <c r="AAL268" s="15"/>
      <c r="AAM268" s="15"/>
      <c r="AAN268" s="15"/>
      <c r="AAO268" s="15"/>
      <c r="AAP268" s="15"/>
      <c r="AAQ268" s="15"/>
      <c r="AAR268" s="15"/>
      <c r="AAS268" s="15"/>
      <c r="AAT268" s="15"/>
      <c r="AAU268" s="15"/>
      <c r="AAV268" s="15"/>
      <c r="AAW268" s="15"/>
      <c r="AAX268" s="15"/>
      <c r="AAY268" s="15"/>
      <c r="AAZ268" s="15"/>
      <c r="ABA268" s="15"/>
      <c r="ABB268" s="15"/>
      <c r="ABC268" s="15"/>
      <c r="ABD268" s="15"/>
      <c r="ABE268" s="15"/>
      <c r="ABF268" s="15"/>
      <c r="ABG268" s="15"/>
      <c r="ABH268" s="15"/>
      <c r="ABI268" s="15"/>
      <c r="ABJ268" s="15"/>
      <c r="ABK268" s="15"/>
      <c r="ABL268" s="15"/>
      <c r="ABM268" s="15"/>
      <c r="ABN268" s="15"/>
      <c r="ABO268" s="15"/>
      <c r="ABP268" s="15"/>
      <c r="ABQ268" s="15"/>
      <c r="ABR268" s="15"/>
      <c r="ABS268" s="15"/>
      <c r="ABT268" s="15"/>
      <c r="ABU268" s="15"/>
      <c r="ABV268" s="15"/>
      <c r="ABW268" s="15"/>
      <c r="ABX268" s="15"/>
      <c r="ABY268" s="15"/>
      <c r="ABZ268" s="15"/>
      <c r="ACA268" s="15"/>
      <c r="ACB268" s="15"/>
      <c r="ACC268" s="15"/>
      <c r="ACD268" s="15"/>
      <c r="ACE268" s="15"/>
      <c r="ACF268" s="15"/>
      <c r="ACG268" s="15"/>
      <c r="ACH268" s="15"/>
      <c r="ACI268" s="15"/>
      <c r="ACJ268" s="15"/>
      <c r="ACK268" s="15"/>
      <c r="ACL268" s="15"/>
      <c r="ACM268" s="15"/>
      <c r="ACN268" s="15"/>
      <c r="ACO268" s="15"/>
      <c r="ACP268" s="15"/>
      <c r="ACQ268" s="15"/>
      <c r="ACR268" s="15"/>
      <c r="ACS268" s="15"/>
      <c r="ACT268" s="15"/>
      <c r="ACU268" s="15"/>
      <c r="ACV268" s="15"/>
      <c r="ACW268" s="15"/>
      <c r="ACX268" s="15"/>
      <c r="ACY268" s="15"/>
      <c r="ACZ268" s="15"/>
      <c r="ADA268" s="15"/>
      <c r="ADB268" s="15"/>
      <c r="ADC268" s="15"/>
      <c r="ADD268" s="15"/>
      <c r="ADE268" s="15"/>
      <c r="ADF268" s="15"/>
      <c r="ADG268" s="15"/>
      <c r="ADH268" s="15"/>
      <c r="ADI268" s="15"/>
      <c r="ADJ268" s="15"/>
      <c r="ADK268" s="15"/>
      <c r="ADL268" s="15"/>
      <c r="ADM268" s="15"/>
      <c r="ADN268" s="15"/>
      <c r="ADO268" s="15"/>
      <c r="ADP268" s="15"/>
      <c r="ADQ268" s="15"/>
      <c r="ADR268" s="15"/>
      <c r="ADS268" s="15"/>
      <c r="ADT268" s="15"/>
      <c r="ADU268" s="15"/>
      <c r="ADV268" s="15"/>
      <c r="ADW268" s="15"/>
      <c r="ADX268" s="15"/>
      <c r="ADY268" s="15"/>
      <c r="ADZ268" s="15"/>
      <c r="AEA268" s="15"/>
      <c r="AEB268" s="15"/>
      <c r="AEC268" s="15"/>
      <c r="AED268" s="15"/>
      <c r="AEE268" s="15"/>
      <c r="AEF268" s="15"/>
      <c r="AEG268" s="15"/>
      <c r="AEH268" s="15"/>
      <c r="AEI268" s="15"/>
      <c r="AEJ268" s="15"/>
      <c r="AEK268" s="15"/>
      <c r="AEL268" s="15"/>
      <c r="AEM268" s="15"/>
      <c r="AEN268" s="15"/>
      <c r="AEO268" s="15"/>
      <c r="AEP268" s="15"/>
      <c r="AEQ268" s="15"/>
      <c r="AER268" s="15"/>
      <c r="AES268" s="15"/>
      <c r="AET268" s="15"/>
      <c r="AEU268" s="15"/>
      <c r="AEV268" s="15"/>
      <c r="AEW268" s="15"/>
      <c r="AEX268" s="15"/>
      <c r="AEY268" s="15"/>
      <c r="AEZ268" s="15"/>
      <c r="AFA268" s="15"/>
      <c r="AFB268" s="15"/>
      <c r="AFC268" s="15"/>
      <c r="AFD268" s="15"/>
      <c r="AFE268" s="15"/>
      <c r="AFF268" s="15"/>
      <c r="AFG268" s="15"/>
      <c r="AFH268" s="15"/>
      <c r="AFI268" s="15"/>
      <c r="AFJ268" s="15"/>
      <c r="AFK268" s="15"/>
      <c r="AFL268" s="15"/>
      <c r="AFM268" s="15"/>
      <c r="AFN268" s="15"/>
      <c r="AFO268" s="15"/>
      <c r="AFP268" s="15"/>
      <c r="AFQ268" s="15"/>
      <c r="AFR268" s="15"/>
      <c r="AFS268" s="15"/>
      <c r="AFT268" s="15"/>
      <c r="AFU268" s="15"/>
      <c r="AFV268" s="15"/>
      <c r="AFW268" s="15"/>
      <c r="AFX268" s="15"/>
      <c r="AFY268" s="15"/>
      <c r="AFZ268" s="15"/>
      <c r="AGA268" s="15"/>
      <c r="AGB268" s="15"/>
      <c r="AGC268" s="15"/>
      <c r="AGD268" s="15"/>
      <c r="AGE268" s="15"/>
      <c r="AGF268" s="15"/>
      <c r="AGG268" s="15"/>
      <c r="AGH268" s="15"/>
      <c r="AGI268" s="15"/>
      <c r="AGJ268" s="15"/>
      <c r="AGK268" s="15"/>
      <c r="AGL268" s="15"/>
      <c r="AGM268" s="15"/>
      <c r="AGN268" s="15"/>
      <c r="AGO268" s="15"/>
      <c r="AGP268" s="15"/>
      <c r="AGQ268" s="15"/>
      <c r="AGR268" s="15"/>
      <c r="AGS268" s="15"/>
      <c r="AGT268" s="15"/>
      <c r="AGU268" s="15"/>
      <c r="AGV268" s="15"/>
      <c r="AGW268" s="15"/>
      <c r="AGX268" s="15"/>
      <c r="AGY268" s="15"/>
      <c r="AGZ268" s="15"/>
      <c r="AHA268" s="15"/>
      <c r="AHB268" s="15"/>
      <c r="AHC268" s="15"/>
      <c r="AHD268" s="15"/>
      <c r="AHE268" s="15"/>
      <c r="AHF268" s="15"/>
      <c r="AHG268" s="15"/>
      <c r="AHH268" s="15"/>
      <c r="AHI268" s="15"/>
      <c r="AHJ268" s="15"/>
      <c r="AHK268" s="15"/>
      <c r="AHL268" s="15"/>
      <c r="AHM268" s="15"/>
      <c r="AHN268" s="15"/>
      <c r="AHO268" s="15"/>
      <c r="AHP268" s="15"/>
      <c r="AHQ268" s="15"/>
      <c r="AHR268" s="15"/>
      <c r="AHS268" s="15"/>
      <c r="AHT268" s="15"/>
      <c r="AHU268" s="15"/>
      <c r="AHV268" s="15"/>
      <c r="AHW268" s="15"/>
      <c r="AHX268" s="15"/>
      <c r="AHY268" s="15"/>
      <c r="AHZ268" s="15"/>
      <c r="AIA268" s="15"/>
      <c r="AIB268" s="15"/>
      <c r="AIC268" s="15"/>
      <c r="AID268" s="15"/>
      <c r="AIE268" s="15"/>
      <c r="AIF268" s="15"/>
      <c r="AIG268" s="15"/>
      <c r="AIH268" s="15"/>
      <c r="AII268" s="15"/>
      <c r="AIJ268" s="15"/>
      <c r="AIK268" s="15"/>
      <c r="AIL268" s="15"/>
      <c r="AIM268" s="15"/>
      <c r="AIN268" s="15"/>
      <c r="AIO268" s="15"/>
      <c r="AIP268" s="15"/>
      <c r="AIQ268" s="15"/>
      <c r="AIR268" s="15"/>
      <c r="AIS268" s="15"/>
      <c r="AIT268" s="15"/>
      <c r="AIU268" s="15"/>
      <c r="AIV268" s="15"/>
      <c r="AIW268" s="15"/>
      <c r="AIX268" s="15"/>
      <c r="AIY268" s="15"/>
      <c r="AIZ268" s="15"/>
      <c r="AJA268" s="15"/>
      <c r="AJB268" s="15"/>
      <c r="AJC268" s="15"/>
      <c r="AJD268" s="15"/>
      <c r="AJE268" s="15"/>
      <c r="AJF268" s="15"/>
      <c r="AJG268" s="15"/>
      <c r="AJH268" s="15"/>
      <c r="AJI268" s="15"/>
      <c r="AJJ268" s="15"/>
      <c r="AJK268" s="15"/>
      <c r="AJL268" s="15"/>
      <c r="AJM268" s="15"/>
      <c r="AJN268" s="15"/>
      <c r="AJO268" s="15"/>
      <c r="AJP268" s="15"/>
      <c r="AJQ268" s="15"/>
      <c r="AJR268" s="15"/>
      <c r="AJS268" s="15"/>
      <c r="AJT268" s="15"/>
      <c r="AJU268" s="15"/>
      <c r="AJV268" s="15"/>
      <c r="AJW268" s="15"/>
      <c r="AJX268" s="15"/>
      <c r="AJY268" s="15"/>
      <c r="AJZ268" s="15"/>
      <c r="AKA268" s="15"/>
      <c r="AKB268" s="15"/>
      <c r="AKC268" s="15"/>
      <c r="AKD268" s="15"/>
      <c r="AKE268" s="15"/>
      <c r="AKF268" s="15"/>
      <c r="AKG268" s="15"/>
      <c r="AKH268" s="15"/>
      <c r="AKI268" s="15"/>
      <c r="AKJ268" s="15"/>
      <c r="AKK268" s="15"/>
      <c r="AKL268" s="15"/>
      <c r="AKM268" s="15"/>
      <c r="AKN268" s="15"/>
      <c r="AKO268" s="15"/>
      <c r="AKP268" s="15"/>
      <c r="AKQ268" s="15"/>
      <c r="AKR268" s="15"/>
      <c r="AKS268" s="15"/>
      <c r="AKT268" s="15"/>
      <c r="AKU268" s="15"/>
      <c r="AKV268" s="15"/>
      <c r="AKW268" s="15"/>
      <c r="AKX268" s="15"/>
      <c r="AKY268" s="15"/>
      <c r="AKZ268" s="15"/>
      <c r="ALA268" s="15"/>
      <c r="ALB268" s="15"/>
      <c r="ALC268" s="15"/>
      <c r="ALD268" s="15"/>
      <c r="ALE268" s="15"/>
      <c r="ALF268" s="15"/>
      <c r="ALG268" s="15"/>
      <c r="ALH268" s="15"/>
      <c r="ALI268" s="15"/>
      <c r="ALJ268" s="15"/>
      <c r="ALK268" s="15"/>
      <c r="ALL268" s="15"/>
      <c r="ALM268" s="15"/>
      <c r="ALN268" s="15"/>
      <c r="ALO268" s="15"/>
      <c r="ALP268" s="15"/>
      <c r="ALQ268" s="15"/>
      <c r="ALR268" s="15"/>
      <c r="ALS268" s="15"/>
      <c r="ALT268" s="15"/>
      <c r="ALU268" s="15"/>
      <c r="ALV268" s="15"/>
      <c r="ALW268" s="15"/>
      <c r="ALX268" s="15"/>
      <c r="ALY268" s="15"/>
      <c r="ALZ268" s="15"/>
      <c r="AMA268" s="15"/>
      <c r="AMB268" s="15"/>
      <c r="AMC268" s="15"/>
      <c r="AMD268" s="15"/>
      <c r="AME268" s="15"/>
      <c r="AMF268" s="15"/>
      <c r="AMG268" s="15"/>
      <c r="AMH268" s="15"/>
      <c r="AMI268" s="15"/>
      <c r="AMJ268" s="15"/>
      <c r="AMK268" s="15"/>
      <c r="AML268" s="15"/>
      <c r="AMM268" s="15"/>
      <c r="AMN268" s="15"/>
      <c r="AMO268" s="15"/>
      <c r="AMP268" s="15"/>
      <c r="AMQ268" s="15"/>
      <c r="AMR268" s="15"/>
      <c r="AMS268" s="15"/>
      <c r="AMT268" s="15"/>
      <c r="AMU268" s="15"/>
      <c r="AMV268" s="15"/>
      <c r="AMW268" s="15"/>
      <c r="AMX268" s="15"/>
      <c r="AMY268" s="15"/>
      <c r="AMZ268" s="15"/>
      <c r="ANA268" s="15"/>
      <c r="ANB268" s="15"/>
      <c r="ANC268" s="15"/>
      <c r="AND268" s="15"/>
      <c r="ANE268" s="15"/>
      <c r="ANF268" s="15"/>
      <c r="ANG268" s="15"/>
      <c r="ANH268" s="15"/>
      <c r="ANI268" s="15"/>
      <c r="ANJ268" s="15"/>
      <c r="ANK268" s="15"/>
      <c r="ANL268" s="15"/>
      <c r="ANM268" s="15"/>
      <c r="ANN268" s="15"/>
      <c r="ANO268" s="15"/>
      <c r="ANP268" s="15"/>
      <c r="ANQ268" s="15"/>
      <c r="ANR268" s="15"/>
      <c r="ANS268" s="15"/>
      <c r="ANT268" s="15"/>
      <c r="ANU268" s="15"/>
      <c r="ANV268" s="15"/>
      <c r="ANW268" s="15"/>
      <c r="ANX268" s="15"/>
      <c r="ANY268" s="15"/>
      <c r="ANZ268" s="15"/>
      <c r="AOA268" s="15"/>
      <c r="AOB268" s="15"/>
      <c r="AOC268" s="15"/>
      <c r="AOD268" s="15"/>
      <c r="AOE268" s="15"/>
      <c r="AOF268" s="15"/>
      <c r="AOG268" s="15"/>
      <c r="AOH268" s="15"/>
      <c r="AOI268" s="15"/>
      <c r="AOJ268" s="15"/>
      <c r="AOK268" s="15"/>
      <c r="AOL268" s="15"/>
      <c r="AOM268" s="15"/>
      <c r="AON268" s="15"/>
      <c r="AOO268" s="15"/>
      <c r="AOP268" s="15"/>
      <c r="AOQ268" s="15"/>
      <c r="AOR268" s="15"/>
      <c r="AOS268" s="15"/>
      <c r="AOT268" s="15"/>
      <c r="AOU268" s="15"/>
      <c r="AOV268" s="15"/>
      <c r="AOW268" s="15"/>
      <c r="AOX268" s="15"/>
      <c r="AOY268" s="15"/>
      <c r="AOZ268" s="15"/>
      <c r="APA268" s="15"/>
      <c r="APB268" s="15"/>
      <c r="APC268" s="15"/>
      <c r="APD268" s="15"/>
      <c r="APE268" s="15"/>
      <c r="APF268" s="15"/>
      <c r="APG268" s="15"/>
      <c r="APH268" s="15"/>
      <c r="API268" s="15"/>
      <c r="APJ268" s="15"/>
      <c r="APK268" s="15"/>
      <c r="APL268" s="15"/>
      <c r="APM268" s="15"/>
      <c r="APN268" s="15"/>
      <c r="APO268" s="15"/>
      <c r="APP268" s="15"/>
      <c r="APQ268" s="15"/>
      <c r="APR268" s="15"/>
      <c r="APS268" s="15"/>
      <c r="APT268" s="15"/>
      <c r="APU268" s="15"/>
      <c r="APV268" s="15"/>
      <c r="APW268" s="15"/>
      <c r="APX268" s="15"/>
      <c r="APY268" s="15"/>
      <c r="APZ268" s="15"/>
      <c r="AQA268" s="15"/>
      <c r="AQB268" s="15"/>
      <c r="AQC268" s="15"/>
      <c r="AQD268" s="15"/>
      <c r="AQE268" s="15"/>
      <c r="AQF268" s="15"/>
      <c r="AQG268" s="15"/>
      <c r="AQH268" s="15"/>
      <c r="AQI268" s="15"/>
      <c r="AQJ268" s="15"/>
      <c r="AQK268" s="15"/>
      <c r="AQL268" s="15"/>
      <c r="AQM268" s="15"/>
      <c r="AQN268" s="15"/>
      <c r="AQO268" s="15"/>
      <c r="AQP268" s="15"/>
      <c r="AQQ268" s="15"/>
      <c r="AQR268" s="15"/>
      <c r="AQS268" s="15"/>
      <c r="AQT268" s="15"/>
      <c r="AQU268" s="15"/>
      <c r="AQV268" s="15"/>
      <c r="AQW268" s="15"/>
      <c r="AQX268" s="15"/>
      <c r="AQY268" s="15"/>
      <c r="AQZ268" s="15"/>
      <c r="ARA268" s="15"/>
      <c r="ARB268" s="15"/>
      <c r="ARC268" s="15"/>
      <c r="ARD268" s="15"/>
      <c r="ARE268" s="15"/>
      <c r="ARF268" s="15"/>
      <c r="ARG268" s="15"/>
      <c r="ARH268" s="15"/>
      <c r="ARI268" s="15"/>
      <c r="ARJ268" s="15"/>
      <c r="ARK268" s="15"/>
      <c r="ARL268" s="15"/>
      <c r="ARM268" s="15"/>
      <c r="ARN268" s="15"/>
      <c r="ARO268" s="15"/>
      <c r="ARP268" s="15"/>
      <c r="ARQ268" s="15"/>
      <c r="ARR268" s="15"/>
      <c r="ARS268" s="15"/>
      <c r="ART268" s="15"/>
      <c r="ARU268" s="15"/>
      <c r="ARV268" s="15"/>
      <c r="ARW268" s="15"/>
      <c r="ARX268" s="15"/>
      <c r="ARY268" s="15"/>
      <c r="ARZ268" s="15"/>
      <c r="ASA268" s="15"/>
      <c r="ASB268" s="15"/>
      <c r="ASC268" s="15"/>
      <c r="ASD268" s="15"/>
      <c r="ASE268" s="15"/>
      <c r="ASF268" s="15"/>
      <c r="ASG268" s="15"/>
      <c r="ASH268" s="15"/>
      <c r="ASI268" s="15"/>
      <c r="ASJ268" s="15"/>
      <c r="ASK268" s="15"/>
      <c r="ASL268" s="15"/>
      <c r="ASM268" s="15"/>
      <c r="ASN268" s="15"/>
      <c r="ASO268" s="15"/>
      <c r="ASP268" s="15"/>
      <c r="ASQ268" s="15"/>
      <c r="ASR268" s="15"/>
      <c r="ASS268" s="15"/>
      <c r="AST268" s="15"/>
      <c r="ASU268" s="15"/>
      <c r="ASV268" s="15"/>
      <c r="ASW268" s="15"/>
      <c r="ASX268" s="15"/>
      <c r="ASY268" s="15"/>
      <c r="ASZ268" s="15"/>
      <c r="ATA268" s="15"/>
      <c r="ATB268" s="15"/>
      <c r="ATC268" s="15"/>
      <c r="ATD268" s="15"/>
      <c r="ATE268" s="15"/>
      <c r="ATF268" s="15"/>
      <c r="ATG268" s="15"/>
      <c r="ATH268" s="15"/>
      <c r="ATI268" s="15"/>
      <c r="ATJ268" s="15"/>
      <c r="ATK268" s="15"/>
      <c r="ATL268" s="15"/>
      <c r="ATM268" s="15"/>
      <c r="ATN268" s="15"/>
      <c r="ATO268" s="15"/>
      <c r="ATP268" s="15"/>
      <c r="ATQ268" s="15"/>
      <c r="ATR268" s="15"/>
      <c r="ATS268" s="15"/>
      <c r="ATT268" s="15"/>
      <c r="ATU268" s="15"/>
      <c r="ATV268" s="15"/>
      <c r="ATW268" s="15"/>
      <c r="ATX268" s="15"/>
      <c r="ATY268" s="15"/>
      <c r="ATZ268" s="15"/>
      <c r="AUA268" s="15"/>
      <c r="AUB268" s="15"/>
      <c r="AUC268" s="15"/>
      <c r="AUD268" s="15"/>
      <c r="AUE268" s="15"/>
      <c r="AUF268" s="15"/>
      <c r="AUG268" s="15"/>
      <c r="AUH268" s="15"/>
      <c r="AUI268" s="15"/>
      <c r="AUJ268" s="15"/>
      <c r="AUK268" s="15"/>
      <c r="AUL268" s="15"/>
      <c r="AUM268" s="15"/>
      <c r="AUN268" s="15"/>
      <c r="AUO268" s="15"/>
      <c r="AUP268" s="15"/>
      <c r="AUQ268" s="15"/>
      <c r="AUR268" s="15"/>
      <c r="AUS268" s="15"/>
      <c r="AUT268" s="15"/>
      <c r="AUU268" s="15"/>
      <c r="AUV268" s="15"/>
      <c r="AUW268" s="15"/>
      <c r="AUX268" s="15"/>
      <c r="AUY268" s="15"/>
      <c r="AUZ268" s="15"/>
      <c r="AVA268" s="15"/>
      <c r="AVB268" s="15"/>
      <c r="AVC268" s="15"/>
      <c r="AVD268" s="15"/>
      <c r="AVE268" s="15"/>
      <c r="AVF268" s="15"/>
      <c r="AVG268" s="15"/>
      <c r="AVH268" s="15"/>
      <c r="AVI268" s="15"/>
      <c r="AVJ268" s="15"/>
      <c r="AVK268" s="15"/>
      <c r="AVL268" s="15"/>
      <c r="AVM268" s="15"/>
      <c r="AVN268" s="15"/>
      <c r="AVO268" s="15"/>
      <c r="AVP268" s="15"/>
      <c r="AVQ268" s="15"/>
      <c r="AVR268" s="15"/>
      <c r="AVS268" s="15"/>
      <c r="AVT268" s="15"/>
      <c r="AVU268" s="15"/>
      <c r="AVV268" s="15"/>
      <c r="AVW268" s="15"/>
      <c r="AVX268" s="15"/>
      <c r="AVY268" s="15"/>
      <c r="AVZ268" s="15"/>
      <c r="AWA268" s="15"/>
      <c r="AWB268" s="15"/>
      <c r="AWC268" s="15"/>
      <c r="AWD268" s="15"/>
      <c r="AWE268" s="15"/>
      <c r="AWF268" s="15"/>
      <c r="AWG268" s="15"/>
      <c r="AWH268" s="15"/>
      <c r="AWI268" s="15"/>
      <c r="AWJ268" s="15"/>
      <c r="AWK268" s="15"/>
      <c r="AWL268" s="15"/>
      <c r="AWM268" s="15"/>
      <c r="AWN268" s="15"/>
      <c r="AWO268" s="15"/>
      <c r="AWP268" s="15"/>
      <c r="AWQ268" s="15"/>
      <c r="AWR268" s="15"/>
      <c r="AWS268" s="15"/>
      <c r="AWT268" s="15"/>
      <c r="AWU268" s="15"/>
      <c r="AWV268" s="15"/>
      <c r="AWW268" s="15"/>
      <c r="AWX268" s="15"/>
      <c r="AWY268" s="15"/>
      <c r="AWZ268" s="15"/>
      <c r="AXA268" s="15"/>
      <c r="AXB268" s="15"/>
      <c r="AXC268" s="15"/>
      <c r="AXD268" s="15"/>
      <c r="AXE268" s="15"/>
      <c r="AXF268" s="15"/>
      <c r="AXG268" s="15"/>
      <c r="AXH268" s="15"/>
      <c r="AXI268" s="15"/>
      <c r="AXJ268" s="15"/>
      <c r="AXK268" s="15"/>
      <c r="AXL268" s="15"/>
      <c r="AXM268" s="15"/>
      <c r="AXN268" s="15"/>
      <c r="AXO268" s="15"/>
      <c r="AXP268" s="15"/>
      <c r="AXQ268" s="15"/>
      <c r="AXR268" s="15"/>
      <c r="AXS268" s="15"/>
      <c r="AXT268" s="15"/>
      <c r="AXU268" s="15"/>
      <c r="AXV268" s="15"/>
      <c r="AXW268" s="15"/>
      <c r="AXX268" s="15"/>
      <c r="AXY268" s="15"/>
      <c r="AXZ268" s="15"/>
      <c r="AYA268" s="15"/>
      <c r="AYB268" s="15"/>
      <c r="AYC268" s="15"/>
      <c r="AYD268" s="15"/>
      <c r="AYE268" s="15"/>
      <c r="AYF268" s="15"/>
      <c r="AYG268" s="15"/>
      <c r="AYH268" s="15"/>
      <c r="AYI268" s="15"/>
      <c r="AYJ268" s="15"/>
      <c r="AYK268" s="15"/>
      <c r="AYL268" s="15"/>
      <c r="AYM268" s="15"/>
      <c r="AYN268" s="15"/>
      <c r="AYO268" s="15"/>
      <c r="AYP268" s="15"/>
      <c r="AYQ268" s="15"/>
      <c r="AYR268" s="15"/>
      <c r="AYS268" s="15"/>
      <c r="AYT268" s="15"/>
      <c r="AYU268" s="15"/>
      <c r="AYV268" s="15"/>
      <c r="AYW268" s="15"/>
      <c r="AYX268" s="15"/>
      <c r="AYY268" s="15"/>
      <c r="AYZ268" s="15"/>
      <c r="AZA268" s="15"/>
      <c r="AZB268" s="15"/>
      <c r="AZC268" s="15"/>
      <c r="AZD268" s="15"/>
      <c r="AZE268" s="15"/>
      <c r="AZF268" s="15"/>
      <c r="AZG268" s="15"/>
      <c r="AZH268" s="15"/>
      <c r="AZI268" s="15"/>
      <c r="AZJ268" s="15"/>
      <c r="AZK268" s="15"/>
      <c r="AZL268" s="15"/>
      <c r="AZM268" s="15"/>
      <c r="AZN268" s="15"/>
      <c r="AZO268" s="15"/>
      <c r="AZP268" s="15"/>
      <c r="AZQ268" s="15"/>
      <c r="AZR268" s="15"/>
      <c r="AZS268" s="15"/>
      <c r="AZT268" s="15"/>
      <c r="AZU268" s="15"/>
      <c r="AZV268" s="15"/>
      <c r="AZW268" s="15"/>
      <c r="AZX268" s="15"/>
      <c r="AZY268" s="15"/>
      <c r="AZZ268" s="15"/>
      <c r="BAA268" s="15"/>
      <c r="BAB268" s="15"/>
      <c r="BAC268" s="15"/>
      <c r="BAD268" s="15"/>
      <c r="BAE268" s="15"/>
      <c r="BAF268" s="15"/>
      <c r="BAG268" s="15"/>
      <c r="BAH268" s="15"/>
      <c r="BAI268" s="15"/>
      <c r="BAJ268" s="15"/>
      <c r="BAK268" s="15"/>
      <c r="BAL268" s="15"/>
      <c r="BAM268" s="15"/>
      <c r="BAN268" s="15"/>
      <c r="BAO268" s="15"/>
      <c r="BAP268" s="15"/>
      <c r="BAQ268" s="15"/>
      <c r="BAR268" s="15"/>
      <c r="BAS268" s="15"/>
      <c r="BAT268" s="15"/>
      <c r="BAU268" s="15"/>
      <c r="BAV268" s="15"/>
      <c r="BAW268" s="15"/>
      <c r="BAX268" s="15"/>
      <c r="BAY268" s="15"/>
      <c r="BAZ268" s="15"/>
      <c r="BBA268" s="15"/>
      <c r="BBB268" s="15"/>
      <c r="BBC268" s="15"/>
      <c r="BBD268" s="15"/>
      <c r="BBE268" s="15"/>
      <c r="BBF268" s="15"/>
      <c r="BBG268" s="15"/>
      <c r="BBH268" s="15"/>
      <c r="BBI268" s="15"/>
      <c r="BBJ268" s="15"/>
      <c r="BBK268" s="15"/>
      <c r="BBL268" s="15"/>
      <c r="BBM268" s="15"/>
      <c r="BBN268" s="15"/>
      <c r="BBO268" s="15"/>
      <c r="BBP268" s="15"/>
      <c r="BBQ268" s="15"/>
      <c r="BBR268" s="15"/>
      <c r="BBS268" s="15"/>
      <c r="BBT268" s="15"/>
      <c r="BBU268" s="15"/>
      <c r="BBV268" s="15"/>
      <c r="BBW268" s="15"/>
      <c r="BBX268" s="15"/>
      <c r="BBY268" s="15"/>
      <c r="BBZ268" s="15"/>
      <c r="BCA268" s="15"/>
      <c r="BCB268" s="15"/>
      <c r="BCC268" s="15"/>
      <c r="BCD268" s="15"/>
      <c r="BCE268" s="15"/>
      <c r="BCF268" s="15"/>
      <c r="BCG268" s="15"/>
      <c r="BCH268" s="15"/>
      <c r="BCI268" s="15"/>
      <c r="BCJ268" s="15"/>
      <c r="BCK268" s="15"/>
      <c r="BCL268" s="15"/>
      <c r="BCM268" s="15"/>
      <c r="BCN268" s="15"/>
      <c r="BCO268" s="15"/>
      <c r="BCP268" s="15"/>
      <c r="BCQ268" s="15"/>
      <c r="BCR268" s="15"/>
      <c r="BCS268" s="15"/>
      <c r="BCT268" s="15"/>
      <c r="BCU268" s="15"/>
      <c r="BCV268" s="15"/>
      <c r="BCW268" s="15"/>
      <c r="BCX268" s="15"/>
      <c r="BCY268" s="15"/>
      <c r="BCZ268" s="15"/>
      <c r="BDA268" s="15"/>
      <c r="BDB268" s="15"/>
      <c r="BDC268" s="15"/>
      <c r="BDD268" s="15"/>
      <c r="BDE268" s="15"/>
      <c r="BDF268" s="15"/>
      <c r="BDG268" s="15"/>
      <c r="BDH268" s="15"/>
      <c r="BDI268" s="15"/>
      <c r="BDJ268" s="15"/>
      <c r="BDK268" s="15"/>
      <c r="BDL268" s="15"/>
      <c r="BDM268" s="15"/>
      <c r="BDN268" s="15"/>
      <c r="BDO268" s="15"/>
      <c r="BDP268" s="15"/>
      <c r="BDQ268" s="15"/>
      <c r="BDR268" s="15"/>
      <c r="BDS268" s="15"/>
      <c r="BDT268" s="15"/>
      <c r="BDU268" s="15"/>
      <c r="BDV268" s="15"/>
      <c r="BDW268" s="15"/>
      <c r="BDX268" s="15"/>
      <c r="BDY268" s="15"/>
      <c r="BDZ268" s="15"/>
      <c r="BEA268" s="15"/>
      <c r="BEB268" s="15"/>
      <c r="BEC268" s="15"/>
      <c r="BED268" s="15"/>
      <c r="BEE268" s="15"/>
      <c r="BEF268" s="15"/>
      <c r="BEG268" s="15"/>
      <c r="BEH268" s="15"/>
      <c r="BEI268" s="15"/>
      <c r="BEJ268" s="15"/>
      <c r="BEK268" s="15"/>
      <c r="BEL268" s="15"/>
      <c r="BEM268" s="15"/>
      <c r="BEN268" s="15"/>
      <c r="BEO268" s="15"/>
      <c r="BEP268" s="15"/>
      <c r="BEQ268" s="15"/>
      <c r="BER268" s="15"/>
      <c r="BES268" s="15"/>
      <c r="BET268" s="15"/>
      <c r="BEU268" s="15"/>
      <c r="BEV268" s="15"/>
      <c r="BEW268" s="15"/>
      <c r="BEX268" s="15"/>
      <c r="BEY268" s="15"/>
      <c r="BEZ268" s="15"/>
      <c r="BFA268" s="15"/>
      <c r="BFB268" s="15"/>
      <c r="BFC268" s="15"/>
      <c r="BFD268" s="15"/>
      <c r="BFE268" s="15"/>
      <c r="BFF268" s="15"/>
      <c r="BFG268" s="15"/>
      <c r="BFH268" s="15"/>
      <c r="BFI268" s="15"/>
      <c r="BFJ268" s="15"/>
      <c r="BFK268" s="15"/>
      <c r="BFL268" s="15"/>
      <c r="BFM268" s="15"/>
      <c r="BFN268" s="15"/>
      <c r="BFO268" s="15"/>
      <c r="BFP268" s="15"/>
      <c r="BFQ268" s="15"/>
      <c r="BFR268" s="15"/>
      <c r="BFS268" s="15"/>
      <c r="BFT268" s="15"/>
      <c r="BFU268" s="15"/>
      <c r="BFV268" s="15"/>
      <c r="BFW268" s="15"/>
      <c r="BFX268" s="15"/>
      <c r="BFY268" s="15"/>
      <c r="BFZ268" s="15"/>
      <c r="BGA268" s="15"/>
      <c r="BGB268" s="15"/>
      <c r="BGC268" s="15"/>
      <c r="BGD268" s="15"/>
      <c r="BGE268" s="15"/>
      <c r="BGF268" s="15"/>
      <c r="BGG268" s="15"/>
      <c r="BGH268" s="15"/>
      <c r="BGI268" s="15"/>
      <c r="BGJ268" s="15"/>
      <c r="BGK268" s="15"/>
      <c r="BGL268" s="15"/>
      <c r="BGM268" s="15"/>
      <c r="BGN268" s="15"/>
      <c r="BGO268" s="15"/>
      <c r="BGP268" s="15"/>
      <c r="BGQ268" s="15"/>
      <c r="BGR268" s="15"/>
      <c r="BGS268" s="15"/>
      <c r="BGT268" s="15"/>
      <c r="BGU268" s="15"/>
      <c r="BGV268" s="15"/>
      <c r="BGW268" s="15"/>
      <c r="BGX268" s="15"/>
      <c r="BGY268" s="15"/>
      <c r="BGZ268" s="15"/>
      <c r="BHA268" s="15"/>
      <c r="BHB268" s="15"/>
      <c r="BHC268" s="15"/>
      <c r="BHD268" s="15"/>
      <c r="BHE268" s="15"/>
      <c r="BHF268" s="15"/>
      <c r="BHG268" s="15"/>
      <c r="BHH268" s="15"/>
      <c r="BHI268" s="15"/>
      <c r="BHJ268" s="15"/>
      <c r="BHK268" s="15"/>
      <c r="BHL268" s="15"/>
      <c r="BHM268" s="15"/>
      <c r="BHN268" s="15"/>
      <c r="BHO268" s="15"/>
      <c r="BHP268" s="15"/>
      <c r="BHQ268" s="15"/>
      <c r="BHR268" s="15"/>
      <c r="BHS268" s="15"/>
      <c r="BHT268" s="15"/>
      <c r="BHU268" s="15"/>
      <c r="BHV268" s="15"/>
      <c r="BHW268" s="15"/>
      <c r="BHX268" s="15"/>
      <c r="BHY268" s="15"/>
      <c r="BHZ268" s="15"/>
      <c r="BIA268" s="15"/>
      <c r="BIB268" s="15"/>
      <c r="BIC268" s="15"/>
    </row>
    <row r="269" spans="1:1589" s="24" customFormat="1" ht="48" customHeight="1">
      <c r="A269" s="71" t="s">
        <v>290</v>
      </c>
      <c r="B269" s="53"/>
      <c r="C269" s="319" t="s">
        <v>291</v>
      </c>
      <c r="D269" s="320" t="s">
        <v>222</v>
      </c>
      <c r="E269" s="87">
        <v>43466</v>
      </c>
      <c r="F269" s="87">
        <v>43830</v>
      </c>
      <c r="G269" s="93" t="s">
        <v>6</v>
      </c>
      <c r="H269" s="104" t="s">
        <v>72</v>
      </c>
      <c r="I269" s="104"/>
      <c r="J269" s="308">
        <v>11127580</v>
      </c>
      <c r="K269" s="124"/>
      <c r="L269" s="104"/>
      <c r="M269" s="104"/>
      <c r="N269" s="177">
        <v>11127580</v>
      </c>
      <c r="O269" s="104"/>
      <c r="P269" s="104"/>
      <c r="Q269" s="104"/>
      <c r="R269" s="177">
        <v>11127580</v>
      </c>
      <c r="S269" s="104"/>
      <c r="T269" s="82">
        <f>I269-M269</f>
        <v>0</v>
      </c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</row>
    <row r="270" spans="1:1589" s="24" customFormat="1" ht="28.5" customHeight="1">
      <c r="A270" s="71" t="s">
        <v>76</v>
      </c>
      <c r="B270" s="53"/>
      <c r="C270" s="319"/>
      <c r="D270" s="320"/>
      <c r="E270" s="94" t="s">
        <v>9</v>
      </c>
      <c r="F270" s="94">
        <v>42369</v>
      </c>
      <c r="G270" s="95" t="s">
        <v>7</v>
      </c>
      <c r="H270" s="115"/>
      <c r="I270" s="115"/>
      <c r="J270" s="115"/>
      <c r="K270" s="124"/>
      <c r="L270" s="115"/>
      <c r="M270" s="104"/>
      <c r="N270" s="115"/>
      <c r="O270" s="115"/>
      <c r="P270" s="115"/>
      <c r="Q270" s="115"/>
      <c r="R270" s="115"/>
      <c r="S270" s="115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  <c r="IT270" s="9"/>
      <c r="IU270" s="9"/>
      <c r="IV270" s="9"/>
      <c r="IW270" s="9"/>
      <c r="IX270" s="9"/>
      <c r="IY270" s="9"/>
      <c r="IZ270" s="9"/>
      <c r="JA270" s="9"/>
      <c r="JB270" s="9"/>
      <c r="JC270" s="9"/>
      <c r="JD270" s="9"/>
      <c r="JE270" s="9"/>
      <c r="JF270" s="9"/>
      <c r="JG270" s="9"/>
      <c r="JH270" s="9"/>
      <c r="JI270" s="9"/>
      <c r="JJ270" s="9"/>
      <c r="JK270" s="9"/>
      <c r="JL270" s="9"/>
      <c r="JM270" s="9"/>
      <c r="JN270" s="9"/>
      <c r="JO270" s="9"/>
      <c r="JP270" s="9"/>
      <c r="JQ270" s="9"/>
      <c r="JR270" s="9"/>
      <c r="JS270" s="9"/>
      <c r="JT270" s="9"/>
      <c r="JU270" s="9"/>
      <c r="JV270" s="9"/>
      <c r="JW270" s="9"/>
      <c r="JX270" s="9"/>
      <c r="JY270" s="9"/>
      <c r="JZ270" s="9"/>
      <c r="KA270" s="9"/>
      <c r="KB270" s="9"/>
      <c r="KC270" s="9"/>
      <c r="KD270" s="9"/>
      <c r="KE270" s="9"/>
      <c r="KF270" s="9"/>
      <c r="KG270" s="9"/>
      <c r="KH270" s="9"/>
      <c r="KI270" s="9"/>
      <c r="KJ270" s="9"/>
      <c r="KK270" s="9"/>
      <c r="KL270" s="9"/>
      <c r="KM270" s="9"/>
      <c r="KN270" s="9"/>
      <c r="KO270" s="9"/>
      <c r="KP270" s="9"/>
      <c r="KQ270" s="9"/>
      <c r="KR270" s="9"/>
      <c r="KS270" s="9"/>
      <c r="KT270" s="9"/>
      <c r="KU270" s="9"/>
      <c r="KV270" s="9"/>
      <c r="KW270" s="9"/>
      <c r="KX270" s="9"/>
      <c r="KY270" s="9"/>
      <c r="KZ270" s="9"/>
      <c r="LA270" s="9"/>
      <c r="LB270" s="9"/>
      <c r="LC270" s="9"/>
      <c r="LD270" s="9"/>
      <c r="LE270" s="9"/>
      <c r="LF270" s="9"/>
      <c r="LG270" s="9"/>
      <c r="LH270" s="9"/>
      <c r="LI270" s="9"/>
      <c r="LJ270" s="9"/>
      <c r="LK270" s="9"/>
      <c r="LL270" s="9"/>
      <c r="LM270" s="9"/>
      <c r="LN270" s="9"/>
      <c r="LO270" s="9"/>
      <c r="LP270" s="9"/>
      <c r="LQ270" s="9"/>
      <c r="LR270" s="9"/>
      <c r="LS270" s="9"/>
      <c r="LT270" s="9"/>
      <c r="LU270" s="9"/>
      <c r="LV270" s="9"/>
      <c r="LW270" s="9"/>
      <c r="LX270" s="9"/>
      <c r="LY270" s="9"/>
      <c r="LZ270" s="9"/>
      <c r="MA270" s="9"/>
      <c r="MB270" s="9"/>
      <c r="MC270" s="9"/>
      <c r="MD270" s="9"/>
      <c r="ME270" s="9"/>
      <c r="MF270" s="9"/>
      <c r="MG270" s="9"/>
      <c r="MH270" s="9"/>
      <c r="MI270" s="9"/>
      <c r="MJ270" s="9"/>
      <c r="MK270" s="9"/>
      <c r="ML270" s="9"/>
      <c r="MM270" s="9"/>
      <c r="MN270" s="9"/>
      <c r="MO270" s="9"/>
      <c r="MP270" s="9"/>
      <c r="MQ270" s="9"/>
      <c r="MR270" s="9"/>
      <c r="MS270" s="9"/>
      <c r="MT270" s="9"/>
      <c r="MU270" s="9"/>
      <c r="MV270" s="9"/>
      <c r="MW270" s="9"/>
      <c r="MX270" s="9"/>
      <c r="MY270" s="9"/>
      <c r="MZ270" s="9"/>
      <c r="NA270" s="9"/>
      <c r="NB270" s="9"/>
      <c r="NC270" s="9"/>
      <c r="ND270" s="9"/>
      <c r="NE270" s="9"/>
      <c r="NF270" s="9"/>
      <c r="NG270" s="9"/>
      <c r="NH270" s="9"/>
      <c r="NI270" s="9"/>
      <c r="NJ270" s="9"/>
      <c r="NK270" s="9"/>
      <c r="NL270" s="9"/>
      <c r="NM270" s="9"/>
      <c r="NN270" s="9"/>
      <c r="NO270" s="9"/>
      <c r="NP270" s="9"/>
      <c r="NQ270" s="9"/>
      <c r="NR270" s="9"/>
      <c r="NS270" s="9"/>
      <c r="NT270" s="9"/>
      <c r="NU270" s="9"/>
      <c r="NV270" s="9"/>
      <c r="NW270" s="9"/>
      <c r="NX270" s="9"/>
      <c r="NY270" s="9"/>
      <c r="NZ270" s="9"/>
      <c r="OA270" s="9"/>
      <c r="OB270" s="9"/>
      <c r="OC270" s="9"/>
      <c r="OD270" s="9"/>
      <c r="OE270" s="9"/>
      <c r="OF270" s="9"/>
      <c r="OG270" s="9"/>
      <c r="OH270" s="9"/>
      <c r="OI270" s="9"/>
      <c r="OJ270" s="9"/>
      <c r="OK270" s="9"/>
      <c r="OL270" s="9"/>
      <c r="OM270" s="9"/>
      <c r="ON270" s="9"/>
      <c r="OO270" s="9"/>
      <c r="OP270" s="9"/>
      <c r="OQ270" s="9"/>
      <c r="OR270" s="9"/>
      <c r="OS270" s="9"/>
      <c r="OT270" s="9"/>
      <c r="OU270" s="9"/>
      <c r="OV270" s="9"/>
      <c r="OW270" s="9"/>
      <c r="OX270" s="9"/>
      <c r="OY270" s="9"/>
      <c r="OZ270" s="9"/>
      <c r="PA270" s="9"/>
      <c r="PB270" s="9"/>
      <c r="PC270" s="9"/>
      <c r="PD270" s="9"/>
      <c r="PE270" s="9"/>
      <c r="PF270" s="9"/>
      <c r="PG270" s="9"/>
      <c r="PH270" s="9"/>
      <c r="PI270" s="9"/>
      <c r="PJ270" s="9"/>
      <c r="PK270" s="9"/>
      <c r="PL270" s="9"/>
      <c r="PM270" s="9"/>
      <c r="PN270" s="9"/>
      <c r="PO270" s="9"/>
      <c r="PP270" s="9"/>
      <c r="PQ270" s="9"/>
      <c r="PR270" s="9"/>
      <c r="PS270" s="9"/>
      <c r="PT270" s="9"/>
      <c r="PU270" s="9"/>
      <c r="PV270" s="9"/>
      <c r="PW270" s="9"/>
      <c r="PX270" s="9"/>
      <c r="PY270" s="9"/>
      <c r="PZ270" s="9"/>
      <c r="QA270" s="9"/>
      <c r="QB270" s="9"/>
      <c r="QC270" s="9"/>
      <c r="QD270" s="9"/>
      <c r="QE270" s="9"/>
      <c r="QF270" s="9"/>
      <c r="QG270" s="9"/>
      <c r="QH270" s="9"/>
      <c r="QI270" s="9"/>
      <c r="QJ270" s="9"/>
      <c r="QK270" s="9"/>
      <c r="QL270" s="9"/>
      <c r="QM270" s="9"/>
      <c r="QN270" s="9"/>
      <c r="QO270" s="9"/>
      <c r="QP270" s="9"/>
      <c r="QQ270" s="9"/>
      <c r="QR270" s="9"/>
      <c r="QS270" s="9"/>
      <c r="QT270" s="9"/>
      <c r="QU270" s="9"/>
      <c r="QV270" s="9"/>
      <c r="QW270" s="9"/>
      <c r="QX270" s="9"/>
      <c r="QY270" s="9"/>
      <c r="QZ270" s="9"/>
      <c r="RA270" s="9"/>
      <c r="RB270" s="9"/>
      <c r="RC270" s="9"/>
      <c r="RD270" s="9"/>
      <c r="RE270" s="9"/>
      <c r="RF270" s="9"/>
      <c r="RG270" s="9"/>
      <c r="RH270" s="9"/>
      <c r="RI270" s="9"/>
      <c r="RJ270" s="9"/>
      <c r="RK270" s="9"/>
      <c r="RL270" s="9"/>
      <c r="RM270" s="9"/>
      <c r="RN270" s="9"/>
      <c r="RO270" s="9"/>
      <c r="RP270" s="9"/>
      <c r="RQ270" s="9"/>
      <c r="RR270" s="9"/>
      <c r="RS270" s="9"/>
      <c r="RT270" s="9"/>
      <c r="RU270" s="9"/>
      <c r="RV270" s="9"/>
      <c r="RW270" s="9"/>
      <c r="RX270" s="9"/>
      <c r="RY270" s="9"/>
      <c r="RZ270" s="9"/>
      <c r="SA270" s="9"/>
      <c r="SB270" s="9"/>
      <c r="SC270" s="9"/>
      <c r="SD270" s="9"/>
      <c r="SE270" s="9"/>
      <c r="SF270" s="9"/>
      <c r="SG270" s="9"/>
      <c r="SH270" s="9"/>
      <c r="SI270" s="9"/>
      <c r="SJ270" s="9"/>
      <c r="SK270" s="9"/>
      <c r="SL270" s="9"/>
      <c r="SM270" s="9"/>
      <c r="SN270" s="9"/>
      <c r="SO270" s="9"/>
      <c r="SP270" s="9"/>
      <c r="SQ270" s="9"/>
      <c r="SR270" s="9"/>
      <c r="SS270" s="9"/>
      <c r="ST270" s="9"/>
      <c r="SU270" s="9"/>
      <c r="SV270" s="9"/>
      <c r="SW270" s="9"/>
      <c r="SX270" s="9"/>
      <c r="SY270" s="9"/>
      <c r="SZ270" s="9"/>
      <c r="TA270" s="9"/>
      <c r="TB270" s="9"/>
      <c r="TC270" s="9"/>
      <c r="TD270" s="9"/>
      <c r="TE270" s="9"/>
      <c r="TF270" s="9"/>
      <c r="TG270" s="9"/>
      <c r="TH270" s="9"/>
      <c r="TI270" s="9"/>
      <c r="TJ270" s="9"/>
      <c r="TK270" s="9"/>
      <c r="TL270" s="9"/>
      <c r="TM270" s="9"/>
      <c r="TN270" s="9"/>
      <c r="TO270" s="9"/>
      <c r="TP270" s="9"/>
      <c r="TQ270" s="9"/>
      <c r="TR270" s="9"/>
      <c r="TS270" s="9"/>
      <c r="TT270" s="9"/>
      <c r="TU270" s="9"/>
      <c r="TV270" s="9"/>
      <c r="TW270" s="9"/>
      <c r="TX270" s="9"/>
      <c r="TY270" s="9"/>
      <c r="TZ270" s="9"/>
      <c r="UA270" s="9"/>
      <c r="UB270" s="9"/>
      <c r="UC270" s="9"/>
      <c r="UD270" s="9"/>
      <c r="UE270" s="9"/>
      <c r="UF270" s="9"/>
      <c r="UG270" s="9"/>
      <c r="UH270" s="9"/>
      <c r="UI270" s="9"/>
      <c r="UJ270" s="9"/>
      <c r="UK270" s="9"/>
      <c r="UL270" s="9"/>
      <c r="UM270" s="9"/>
      <c r="UN270" s="9"/>
      <c r="UO270" s="9"/>
      <c r="UP270" s="9"/>
      <c r="UQ270" s="9"/>
      <c r="UR270" s="9"/>
      <c r="US270" s="9"/>
      <c r="UT270" s="9"/>
      <c r="UU270" s="9"/>
      <c r="UV270" s="9"/>
      <c r="UW270" s="9"/>
      <c r="UX270" s="9"/>
      <c r="UY270" s="9"/>
      <c r="UZ270" s="9"/>
      <c r="VA270" s="9"/>
      <c r="VB270" s="9"/>
      <c r="VC270" s="9"/>
      <c r="VD270" s="9"/>
      <c r="VE270" s="9"/>
      <c r="VF270" s="9"/>
      <c r="VG270" s="9"/>
      <c r="VH270" s="9"/>
      <c r="VI270" s="9"/>
      <c r="VJ270" s="9"/>
      <c r="VK270" s="9"/>
      <c r="VL270" s="9"/>
      <c r="VM270" s="9"/>
      <c r="VN270" s="9"/>
      <c r="VO270" s="9"/>
      <c r="VP270" s="9"/>
      <c r="VQ270" s="9"/>
      <c r="VR270" s="9"/>
      <c r="VS270" s="9"/>
      <c r="VT270" s="9"/>
      <c r="VU270" s="9"/>
      <c r="VV270" s="9"/>
      <c r="VW270" s="9"/>
      <c r="VX270" s="9"/>
      <c r="VY270" s="9"/>
      <c r="VZ270" s="9"/>
      <c r="WA270" s="9"/>
      <c r="WB270" s="9"/>
      <c r="WC270" s="9"/>
      <c r="WD270" s="9"/>
      <c r="WE270" s="9"/>
      <c r="WF270" s="9"/>
      <c r="WG270" s="9"/>
      <c r="WH270" s="9"/>
      <c r="WI270" s="9"/>
      <c r="WJ270" s="9"/>
      <c r="WK270" s="9"/>
      <c r="WL270" s="9"/>
      <c r="WM270" s="9"/>
      <c r="WN270" s="9"/>
      <c r="WO270" s="9"/>
      <c r="WP270" s="9"/>
      <c r="WQ270" s="9"/>
      <c r="WR270" s="9"/>
      <c r="WS270" s="9"/>
      <c r="WT270" s="9"/>
      <c r="WU270" s="9"/>
      <c r="WV270" s="9"/>
      <c r="WW270" s="9"/>
      <c r="WX270" s="9"/>
      <c r="WY270" s="9"/>
      <c r="WZ270" s="9"/>
      <c r="XA270" s="9"/>
      <c r="XB270" s="9"/>
      <c r="XC270" s="9"/>
      <c r="XD270" s="9"/>
      <c r="XE270" s="9"/>
      <c r="XF270" s="9"/>
      <c r="XG270" s="9"/>
      <c r="XH270" s="9"/>
      <c r="XI270" s="9"/>
      <c r="XJ270" s="9"/>
      <c r="XK270" s="9"/>
      <c r="XL270" s="9"/>
      <c r="XM270" s="9"/>
      <c r="XN270" s="9"/>
      <c r="XO270" s="9"/>
      <c r="XP270" s="9"/>
      <c r="XQ270" s="9"/>
      <c r="XR270" s="9"/>
      <c r="XS270" s="9"/>
      <c r="XT270" s="9"/>
      <c r="XU270" s="9"/>
      <c r="XV270" s="9"/>
      <c r="XW270" s="9"/>
      <c r="XX270" s="9"/>
      <c r="XY270" s="9"/>
      <c r="XZ270" s="9"/>
      <c r="YA270" s="9"/>
      <c r="YB270" s="9"/>
      <c r="YC270" s="9"/>
      <c r="YD270" s="9"/>
      <c r="YE270" s="9"/>
      <c r="YF270" s="9"/>
      <c r="YG270" s="9"/>
      <c r="YH270" s="9"/>
      <c r="YI270" s="9"/>
      <c r="YJ270" s="9"/>
      <c r="YK270" s="9"/>
      <c r="YL270" s="9"/>
      <c r="YM270" s="9"/>
      <c r="YN270" s="9"/>
      <c r="YO270" s="9"/>
      <c r="YP270" s="9"/>
      <c r="YQ270" s="9"/>
      <c r="YR270" s="9"/>
      <c r="YS270" s="9"/>
      <c r="YT270" s="9"/>
      <c r="YU270" s="9"/>
      <c r="YV270" s="9"/>
      <c r="YW270" s="9"/>
      <c r="YX270" s="9"/>
      <c r="YY270" s="9"/>
      <c r="YZ270" s="9"/>
      <c r="ZA270" s="9"/>
      <c r="ZB270" s="9"/>
      <c r="ZC270" s="9"/>
      <c r="ZD270" s="9"/>
      <c r="ZE270" s="9"/>
      <c r="ZF270" s="9"/>
      <c r="ZG270" s="9"/>
      <c r="ZH270" s="9"/>
      <c r="ZI270" s="9"/>
      <c r="ZJ270" s="9"/>
      <c r="ZK270" s="9"/>
      <c r="ZL270" s="9"/>
      <c r="ZM270" s="9"/>
      <c r="ZN270" s="9"/>
      <c r="ZO270" s="9"/>
      <c r="ZP270" s="9"/>
      <c r="ZQ270" s="9"/>
      <c r="ZR270" s="9"/>
      <c r="ZS270" s="9"/>
      <c r="ZT270" s="9"/>
      <c r="ZU270" s="9"/>
      <c r="ZV270" s="9"/>
      <c r="ZW270" s="9"/>
      <c r="ZX270" s="9"/>
      <c r="ZY270" s="9"/>
      <c r="ZZ270" s="9"/>
      <c r="AAA270" s="9"/>
      <c r="AAB270" s="9"/>
      <c r="AAC270" s="9"/>
      <c r="AAD270" s="9"/>
      <c r="AAE270" s="9"/>
      <c r="AAF270" s="9"/>
      <c r="AAG270" s="9"/>
      <c r="AAH270" s="9"/>
      <c r="AAI270" s="9"/>
      <c r="AAJ270" s="9"/>
      <c r="AAK270" s="9"/>
      <c r="AAL270" s="9"/>
      <c r="AAM270" s="9"/>
      <c r="AAN270" s="9"/>
      <c r="AAO270" s="9"/>
      <c r="AAP270" s="9"/>
      <c r="AAQ270" s="9"/>
      <c r="AAR270" s="9"/>
      <c r="AAS270" s="9"/>
      <c r="AAT270" s="9"/>
      <c r="AAU270" s="9"/>
      <c r="AAV270" s="9"/>
      <c r="AAW270" s="9"/>
      <c r="AAX270" s="9"/>
      <c r="AAY270" s="9"/>
      <c r="AAZ270" s="9"/>
      <c r="ABA270" s="9"/>
      <c r="ABB270" s="9"/>
      <c r="ABC270" s="9"/>
      <c r="ABD270" s="9"/>
      <c r="ABE270" s="9"/>
      <c r="ABF270" s="9"/>
      <c r="ABG270" s="9"/>
      <c r="ABH270" s="9"/>
      <c r="ABI270" s="9"/>
      <c r="ABJ270" s="9"/>
      <c r="ABK270" s="9"/>
      <c r="ABL270" s="9"/>
      <c r="ABM270" s="9"/>
      <c r="ABN270" s="9"/>
      <c r="ABO270" s="9"/>
      <c r="ABP270" s="9"/>
      <c r="ABQ270" s="9"/>
      <c r="ABR270" s="9"/>
      <c r="ABS270" s="9"/>
      <c r="ABT270" s="9"/>
      <c r="ABU270" s="9"/>
      <c r="ABV270" s="9"/>
      <c r="ABW270" s="9"/>
      <c r="ABX270" s="9"/>
      <c r="ABY270" s="9"/>
      <c r="ABZ270" s="9"/>
      <c r="ACA270" s="9"/>
      <c r="ACB270" s="9"/>
      <c r="ACC270" s="9"/>
      <c r="ACD270" s="9"/>
      <c r="ACE270" s="9"/>
      <c r="ACF270" s="9"/>
      <c r="ACG270" s="9"/>
      <c r="ACH270" s="9"/>
      <c r="ACI270" s="9"/>
      <c r="ACJ270" s="9"/>
      <c r="ACK270" s="9"/>
      <c r="ACL270" s="9"/>
      <c r="ACM270" s="9"/>
      <c r="ACN270" s="9"/>
      <c r="ACO270" s="9"/>
      <c r="ACP270" s="9"/>
      <c r="ACQ270" s="9"/>
      <c r="ACR270" s="9"/>
      <c r="ACS270" s="9"/>
      <c r="ACT270" s="9"/>
      <c r="ACU270" s="9"/>
      <c r="ACV270" s="9"/>
      <c r="ACW270" s="9"/>
      <c r="ACX270" s="9"/>
      <c r="ACY270" s="9"/>
      <c r="ACZ270" s="9"/>
      <c r="ADA270" s="9"/>
      <c r="ADB270" s="9"/>
      <c r="ADC270" s="9"/>
      <c r="ADD270" s="9"/>
      <c r="ADE270" s="9"/>
      <c r="ADF270" s="9"/>
      <c r="ADG270" s="9"/>
      <c r="ADH270" s="9"/>
      <c r="ADI270" s="9"/>
      <c r="ADJ270" s="9"/>
      <c r="ADK270" s="9"/>
      <c r="ADL270" s="9"/>
      <c r="ADM270" s="9"/>
      <c r="ADN270" s="9"/>
      <c r="ADO270" s="9"/>
      <c r="ADP270" s="9"/>
      <c r="ADQ270" s="9"/>
      <c r="ADR270" s="9"/>
      <c r="ADS270" s="9"/>
      <c r="ADT270" s="9"/>
      <c r="ADU270" s="9"/>
      <c r="ADV270" s="9"/>
      <c r="ADW270" s="9"/>
      <c r="ADX270" s="9"/>
      <c r="ADY270" s="9"/>
      <c r="ADZ270" s="9"/>
      <c r="AEA270" s="9"/>
      <c r="AEB270" s="9"/>
      <c r="AEC270" s="9"/>
      <c r="AED270" s="9"/>
      <c r="AEE270" s="9"/>
      <c r="AEF270" s="9"/>
      <c r="AEG270" s="9"/>
      <c r="AEH270" s="9"/>
      <c r="AEI270" s="9"/>
      <c r="AEJ270" s="9"/>
      <c r="AEK270" s="9"/>
      <c r="AEL270" s="9"/>
      <c r="AEM270" s="9"/>
      <c r="AEN270" s="9"/>
      <c r="AEO270" s="9"/>
      <c r="AEP270" s="9"/>
      <c r="AEQ270" s="9"/>
      <c r="AER270" s="9"/>
      <c r="AES270" s="9"/>
      <c r="AET270" s="9"/>
      <c r="AEU270" s="9"/>
      <c r="AEV270" s="9"/>
      <c r="AEW270" s="9"/>
      <c r="AEX270" s="9"/>
      <c r="AEY270" s="9"/>
      <c r="AEZ270" s="9"/>
      <c r="AFA270" s="9"/>
      <c r="AFB270" s="9"/>
      <c r="AFC270" s="9"/>
      <c r="AFD270" s="9"/>
      <c r="AFE270" s="9"/>
      <c r="AFF270" s="9"/>
      <c r="AFG270" s="9"/>
      <c r="AFH270" s="9"/>
      <c r="AFI270" s="9"/>
      <c r="AFJ270" s="9"/>
      <c r="AFK270" s="9"/>
      <c r="AFL270" s="9"/>
      <c r="AFM270" s="9"/>
      <c r="AFN270" s="9"/>
      <c r="AFO270" s="9"/>
      <c r="AFP270" s="9"/>
      <c r="AFQ270" s="9"/>
      <c r="AFR270" s="9"/>
      <c r="AFS270" s="9"/>
      <c r="AFT270" s="9"/>
      <c r="AFU270" s="9"/>
      <c r="AFV270" s="9"/>
      <c r="AFW270" s="9"/>
      <c r="AFX270" s="9"/>
      <c r="AFY270" s="9"/>
      <c r="AFZ270" s="9"/>
      <c r="AGA270" s="9"/>
      <c r="AGB270" s="9"/>
      <c r="AGC270" s="9"/>
      <c r="AGD270" s="9"/>
      <c r="AGE270" s="9"/>
      <c r="AGF270" s="9"/>
      <c r="AGG270" s="9"/>
      <c r="AGH270" s="9"/>
      <c r="AGI270" s="9"/>
      <c r="AGJ270" s="9"/>
      <c r="AGK270" s="9"/>
      <c r="AGL270" s="9"/>
      <c r="AGM270" s="9"/>
      <c r="AGN270" s="9"/>
      <c r="AGO270" s="9"/>
      <c r="AGP270" s="9"/>
      <c r="AGQ270" s="9"/>
      <c r="AGR270" s="9"/>
      <c r="AGS270" s="9"/>
      <c r="AGT270" s="9"/>
      <c r="AGU270" s="9"/>
      <c r="AGV270" s="9"/>
      <c r="AGW270" s="9"/>
      <c r="AGX270" s="9"/>
      <c r="AGY270" s="9"/>
      <c r="AGZ270" s="9"/>
      <c r="AHA270" s="9"/>
      <c r="AHB270" s="9"/>
      <c r="AHC270" s="9"/>
      <c r="AHD270" s="9"/>
      <c r="AHE270" s="9"/>
      <c r="AHF270" s="9"/>
      <c r="AHG270" s="9"/>
      <c r="AHH270" s="9"/>
      <c r="AHI270" s="9"/>
      <c r="AHJ270" s="9"/>
      <c r="AHK270" s="9"/>
      <c r="AHL270" s="9"/>
      <c r="AHM270" s="9"/>
      <c r="AHN270" s="9"/>
      <c r="AHO270" s="9"/>
      <c r="AHP270" s="9"/>
      <c r="AHQ270" s="9"/>
      <c r="AHR270" s="9"/>
      <c r="AHS270" s="9"/>
      <c r="AHT270" s="9"/>
      <c r="AHU270" s="9"/>
      <c r="AHV270" s="9"/>
      <c r="AHW270" s="9"/>
      <c r="AHX270" s="9"/>
      <c r="AHY270" s="9"/>
      <c r="AHZ270" s="9"/>
      <c r="AIA270" s="9"/>
      <c r="AIB270" s="9"/>
      <c r="AIC270" s="9"/>
      <c r="AID270" s="9"/>
      <c r="AIE270" s="9"/>
      <c r="AIF270" s="9"/>
      <c r="AIG270" s="9"/>
      <c r="AIH270" s="9"/>
      <c r="AII270" s="9"/>
      <c r="AIJ270" s="9"/>
      <c r="AIK270" s="9"/>
      <c r="AIL270" s="9"/>
      <c r="AIM270" s="9"/>
      <c r="AIN270" s="9"/>
      <c r="AIO270" s="9"/>
      <c r="AIP270" s="9"/>
      <c r="AIQ270" s="9"/>
      <c r="AIR270" s="9"/>
      <c r="AIS270" s="9"/>
      <c r="AIT270" s="9"/>
      <c r="AIU270" s="9"/>
      <c r="AIV270" s="9"/>
      <c r="AIW270" s="9"/>
      <c r="AIX270" s="9"/>
      <c r="AIY270" s="9"/>
      <c r="AIZ270" s="9"/>
      <c r="AJA270" s="9"/>
      <c r="AJB270" s="9"/>
      <c r="AJC270" s="9"/>
      <c r="AJD270" s="9"/>
      <c r="AJE270" s="9"/>
      <c r="AJF270" s="9"/>
      <c r="AJG270" s="9"/>
      <c r="AJH270" s="9"/>
      <c r="AJI270" s="9"/>
      <c r="AJJ270" s="9"/>
      <c r="AJK270" s="9"/>
      <c r="AJL270" s="9"/>
      <c r="AJM270" s="9"/>
      <c r="AJN270" s="9"/>
      <c r="AJO270" s="9"/>
      <c r="AJP270" s="9"/>
      <c r="AJQ270" s="9"/>
      <c r="AJR270" s="9"/>
      <c r="AJS270" s="9"/>
      <c r="AJT270" s="9"/>
      <c r="AJU270" s="9"/>
      <c r="AJV270" s="9"/>
      <c r="AJW270" s="9"/>
      <c r="AJX270" s="9"/>
      <c r="AJY270" s="9"/>
      <c r="AJZ270" s="9"/>
      <c r="AKA270" s="9"/>
      <c r="AKB270" s="9"/>
      <c r="AKC270" s="9"/>
      <c r="AKD270" s="9"/>
      <c r="AKE270" s="9"/>
      <c r="AKF270" s="9"/>
      <c r="AKG270" s="9"/>
      <c r="AKH270" s="9"/>
      <c r="AKI270" s="9"/>
      <c r="AKJ270" s="9"/>
      <c r="AKK270" s="9"/>
      <c r="AKL270" s="9"/>
      <c r="AKM270" s="9"/>
      <c r="AKN270" s="9"/>
      <c r="AKO270" s="9"/>
      <c r="AKP270" s="9"/>
      <c r="AKQ270" s="9"/>
      <c r="AKR270" s="9"/>
      <c r="AKS270" s="9"/>
      <c r="AKT270" s="9"/>
      <c r="AKU270" s="9"/>
      <c r="AKV270" s="9"/>
      <c r="AKW270" s="9"/>
      <c r="AKX270" s="9"/>
      <c r="AKY270" s="9"/>
      <c r="AKZ270" s="9"/>
      <c r="ALA270" s="9"/>
      <c r="ALB270" s="9"/>
      <c r="ALC270" s="9"/>
      <c r="ALD270" s="9"/>
      <c r="ALE270" s="9"/>
      <c r="ALF270" s="9"/>
      <c r="ALG270" s="9"/>
      <c r="ALH270" s="9"/>
      <c r="ALI270" s="9"/>
      <c r="ALJ270" s="9"/>
      <c r="ALK270" s="9"/>
      <c r="ALL270" s="9"/>
      <c r="ALM270" s="9"/>
      <c r="ALN270" s="9"/>
      <c r="ALO270" s="9"/>
      <c r="ALP270" s="9"/>
      <c r="ALQ270" s="9"/>
      <c r="ALR270" s="9"/>
      <c r="ALS270" s="9"/>
      <c r="ALT270" s="9"/>
      <c r="ALU270" s="9"/>
      <c r="ALV270" s="9"/>
      <c r="ALW270" s="9"/>
      <c r="ALX270" s="9"/>
      <c r="ALY270" s="9"/>
      <c r="ALZ270" s="9"/>
      <c r="AMA270" s="9"/>
      <c r="AMB270" s="9"/>
      <c r="AMC270" s="9"/>
      <c r="AMD270" s="9"/>
      <c r="AME270" s="9"/>
      <c r="AMF270" s="9"/>
      <c r="AMG270" s="9"/>
      <c r="AMH270" s="9"/>
      <c r="AMI270" s="9"/>
      <c r="AMJ270" s="9"/>
      <c r="AMK270" s="9"/>
      <c r="AML270" s="9"/>
      <c r="AMM270" s="9"/>
      <c r="AMN270" s="9"/>
      <c r="AMO270" s="9"/>
      <c r="AMP270" s="9"/>
      <c r="AMQ270" s="9"/>
      <c r="AMR270" s="9"/>
      <c r="AMS270" s="9"/>
      <c r="AMT270" s="9"/>
      <c r="AMU270" s="9"/>
      <c r="AMV270" s="9"/>
      <c r="AMW270" s="9"/>
      <c r="AMX270" s="9"/>
      <c r="AMY270" s="9"/>
      <c r="AMZ270" s="9"/>
      <c r="ANA270" s="9"/>
      <c r="ANB270" s="9"/>
      <c r="ANC270" s="9"/>
      <c r="AND270" s="9"/>
      <c r="ANE270" s="9"/>
      <c r="ANF270" s="9"/>
      <c r="ANG270" s="9"/>
      <c r="ANH270" s="9"/>
      <c r="ANI270" s="9"/>
      <c r="ANJ270" s="9"/>
      <c r="ANK270" s="9"/>
      <c r="ANL270" s="9"/>
      <c r="ANM270" s="9"/>
      <c r="ANN270" s="9"/>
      <c r="ANO270" s="9"/>
      <c r="ANP270" s="9"/>
      <c r="ANQ270" s="9"/>
      <c r="ANR270" s="9"/>
      <c r="ANS270" s="9"/>
      <c r="ANT270" s="9"/>
      <c r="ANU270" s="9"/>
      <c r="ANV270" s="9"/>
      <c r="ANW270" s="9"/>
      <c r="ANX270" s="9"/>
      <c r="ANY270" s="9"/>
      <c r="ANZ270" s="9"/>
      <c r="AOA270" s="9"/>
      <c r="AOB270" s="9"/>
      <c r="AOC270" s="9"/>
      <c r="AOD270" s="9"/>
      <c r="AOE270" s="9"/>
      <c r="AOF270" s="9"/>
      <c r="AOG270" s="9"/>
      <c r="AOH270" s="9"/>
      <c r="AOI270" s="9"/>
      <c r="AOJ270" s="9"/>
      <c r="AOK270" s="9"/>
      <c r="AOL270" s="9"/>
      <c r="AOM270" s="9"/>
      <c r="AON270" s="9"/>
      <c r="AOO270" s="9"/>
      <c r="AOP270" s="9"/>
      <c r="AOQ270" s="9"/>
      <c r="AOR270" s="9"/>
      <c r="AOS270" s="9"/>
      <c r="AOT270" s="9"/>
      <c r="AOU270" s="9"/>
      <c r="AOV270" s="9"/>
      <c r="AOW270" s="9"/>
      <c r="AOX270" s="9"/>
      <c r="AOY270" s="9"/>
      <c r="AOZ270" s="9"/>
      <c r="APA270" s="9"/>
      <c r="APB270" s="9"/>
      <c r="APC270" s="9"/>
      <c r="APD270" s="9"/>
      <c r="APE270" s="9"/>
      <c r="APF270" s="9"/>
      <c r="APG270" s="9"/>
      <c r="APH270" s="9"/>
      <c r="API270" s="9"/>
      <c r="APJ270" s="9"/>
      <c r="APK270" s="9"/>
      <c r="APL270" s="9"/>
      <c r="APM270" s="9"/>
      <c r="APN270" s="9"/>
      <c r="APO270" s="9"/>
      <c r="APP270" s="9"/>
      <c r="APQ270" s="9"/>
      <c r="APR270" s="9"/>
      <c r="APS270" s="9"/>
      <c r="APT270" s="9"/>
      <c r="APU270" s="9"/>
      <c r="APV270" s="9"/>
      <c r="APW270" s="9"/>
      <c r="APX270" s="9"/>
      <c r="APY270" s="9"/>
      <c r="APZ270" s="9"/>
      <c r="AQA270" s="9"/>
      <c r="AQB270" s="9"/>
      <c r="AQC270" s="9"/>
      <c r="AQD270" s="9"/>
      <c r="AQE270" s="9"/>
      <c r="AQF270" s="9"/>
      <c r="AQG270" s="9"/>
      <c r="AQH270" s="9"/>
      <c r="AQI270" s="9"/>
      <c r="AQJ270" s="9"/>
      <c r="AQK270" s="9"/>
      <c r="AQL270" s="9"/>
      <c r="AQM270" s="9"/>
      <c r="AQN270" s="9"/>
      <c r="AQO270" s="9"/>
      <c r="AQP270" s="9"/>
      <c r="AQQ270" s="9"/>
      <c r="AQR270" s="9"/>
      <c r="AQS270" s="9"/>
      <c r="AQT270" s="9"/>
      <c r="AQU270" s="9"/>
      <c r="AQV270" s="9"/>
      <c r="AQW270" s="9"/>
      <c r="AQX270" s="9"/>
      <c r="AQY270" s="9"/>
      <c r="AQZ270" s="9"/>
      <c r="ARA270" s="9"/>
      <c r="ARB270" s="9"/>
      <c r="ARC270" s="9"/>
      <c r="ARD270" s="9"/>
      <c r="ARE270" s="9"/>
      <c r="ARF270" s="9"/>
      <c r="ARG270" s="9"/>
      <c r="ARH270" s="9"/>
      <c r="ARI270" s="9"/>
      <c r="ARJ270" s="9"/>
      <c r="ARK270" s="9"/>
      <c r="ARL270" s="9"/>
      <c r="ARM270" s="9"/>
      <c r="ARN270" s="9"/>
      <c r="ARO270" s="9"/>
      <c r="ARP270" s="9"/>
      <c r="ARQ270" s="9"/>
      <c r="ARR270" s="9"/>
      <c r="ARS270" s="9"/>
      <c r="ART270" s="9"/>
      <c r="ARU270" s="9"/>
      <c r="ARV270" s="9"/>
      <c r="ARW270" s="9"/>
      <c r="ARX270" s="9"/>
      <c r="ARY270" s="9"/>
      <c r="ARZ270" s="9"/>
      <c r="ASA270" s="9"/>
      <c r="ASB270" s="9"/>
      <c r="ASC270" s="9"/>
      <c r="ASD270" s="9"/>
      <c r="ASE270" s="9"/>
      <c r="ASF270" s="9"/>
      <c r="ASG270" s="9"/>
      <c r="ASH270" s="9"/>
      <c r="ASI270" s="9"/>
      <c r="ASJ270" s="9"/>
      <c r="ASK270" s="9"/>
      <c r="ASL270" s="9"/>
      <c r="ASM270" s="9"/>
      <c r="ASN270" s="9"/>
      <c r="ASO270" s="9"/>
      <c r="ASP270" s="9"/>
      <c r="ASQ270" s="9"/>
      <c r="ASR270" s="9"/>
      <c r="ASS270" s="9"/>
      <c r="AST270" s="9"/>
      <c r="ASU270" s="9"/>
      <c r="ASV270" s="9"/>
      <c r="ASW270" s="9"/>
      <c r="ASX270" s="9"/>
      <c r="ASY270" s="9"/>
      <c r="ASZ270" s="9"/>
      <c r="ATA270" s="9"/>
      <c r="ATB270" s="9"/>
      <c r="ATC270" s="9"/>
      <c r="ATD270" s="9"/>
      <c r="ATE270" s="9"/>
      <c r="ATF270" s="9"/>
      <c r="ATG270" s="9"/>
      <c r="ATH270" s="9"/>
      <c r="ATI270" s="9"/>
      <c r="ATJ270" s="9"/>
      <c r="ATK270" s="9"/>
      <c r="ATL270" s="9"/>
      <c r="ATM270" s="9"/>
      <c r="ATN270" s="9"/>
      <c r="ATO270" s="9"/>
      <c r="ATP270" s="9"/>
      <c r="ATQ270" s="9"/>
      <c r="ATR270" s="9"/>
      <c r="ATS270" s="9"/>
      <c r="ATT270" s="9"/>
      <c r="ATU270" s="9"/>
      <c r="ATV270" s="9"/>
      <c r="ATW270" s="9"/>
      <c r="ATX270" s="9"/>
      <c r="ATY270" s="9"/>
      <c r="ATZ270" s="9"/>
      <c r="AUA270" s="9"/>
      <c r="AUB270" s="9"/>
      <c r="AUC270" s="9"/>
      <c r="AUD270" s="9"/>
      <c r="AUE270" s="9"/>
      <c r="AUF270" s="9"/>
      <c r="AUG270" s="9"/>
      <c r="AUH270" s="9"/>
      <c r="AUI270" s="9"/>
      <c r="AUJ270" s="9"/>
      <c r="AUK270" s="9"/>
      <c r="AUL270" s="9"/>
      <c r="AUM270" s="9"/>
      <c r="AUN270" s="9"/>
      <c r="AUO270" s="9"/>
      <c r="AUP270" s="9"/>
      <c r="AUQ270" s="9"/>
      <c r="AUR270" s="9"/>
      <c r="AUS270" s="9"/>
      <c r="AUT270" s="9"/>
      <c r="AUU270" s="9"/>
      <c r="AUV270" s="9"/>
      <c r="AUW270" s="9"/>
      <c r="AUX270" s="9"/>
      <c r="AUY270" s="9"/>
      <c r="AUZ270" s="9"/>
      <c r="AVA270" s="9"/>
      <c r="AVB270" s="9"/>
      <c r="AVC270" s="9"/>
      <c r="AVD270" s="9"/>
      <c r="AVE270" s="9"/>
      <c r="AVF270" s="9"/>
      <c r="AVG270" s="9"/>
      <c r="AVH270" s="9"/>
      <c r="AVI270" s="9"/>
      <c r="AVJ270" s="9"/>
      <c r="AVK270" s="9"/>
      <c r="AVL270" s="9"/>
      <c r="AVM270" s="9"/>
      <c r="AVN270" s="9"/>
      <c r="AVO270" s="9"/>
      <c r="AVP270" s="9"/>
      <c r="AVQ270" s="9"/>
      <c r="AVR270" s="9"/>
      <c r="AVS270" s="9"/>
      <c r="AVT270" s="9"/>
      <c r="AVU270" s="9"/>
      <c r="AVV270" s="9"/>
      <c r="AVW270" s="9"/>
      <c r="AVX270" s="9"/>
      <c r="AVY270" s="9"/>
      <c r="AVZ270" s="9"/>
      <c r="AWA270" s="9"/>
      <c r="AWB270" s="9"/>
      <c r="AWC270" s="9"/>
      <c r="AWD270" s="9"/>
      <c r="AWE270" s="9"/>
      <c r="AWF270" s="9"/>
      <c r="AWG270" s="9"/>
      <c r="AWH270" s="9"/>
      <c r="AWI270" s="9"/>
      <c r="AWJ270" s="9"/>
      <c r="AWK270" s="9"/>
      <c r="AWL270" s="9"/>
      <c r="AWM270" s="9"/>
      <c r="AWN270" s="9"/>
      <c r="AWO270" s="9"/>
      <c r="AWP270" s="9"/>
      <c r="AWQ270" s="9"/>
      <c r="AWR270" s="9"/>
      <c r="AWS270" s="9"/>
      <c r="AWT270" s="9"/>
      <c r="AWU270" s="9"/>
      <c r="AWV270" s="9"/>
      <c r="AWW270" s="9"/>
      <c r="AWX270" s="9"/>
      <c r="AWY270" s="9"/>
      <c r="AWZ270" s="9"/>
      <c r="AXA270" s="9"/>
      <c r="AXB270" s="9"/>
      <c r="AXC270" s="9"/>
      <c r="AXD270" s="9"/>
      <c r="AXE270" s="9"/>
      <c r="AXF270" s="9"/>
      <c r="AXG270" s="9"/>
      <c r="AXH270" s="9"/>
      <c r="AXI270" s="9"/>
      <c r="AXJ270" s="9"/>
      <c r="AXK270" s="9"/>
      <c r="AXL270" s="9"/>
      <c r="AXM270" s="9"/>
      <c r="AXN270" s="9"/>
      <c r="AXO270" s="9"/>
      <c r="AXP270" s="9"/>
      <c r="AXQ270" s="9"/>
      <c r="AXR270" s="9"/>
      <c r="AXS270" s="9"/>
      <c r="AXT270" s="9"/>
      <c r="AXU270" s="9"/>
      <c r="AXV270" s="9"/>
      <c r="AXW270" s="9"/>
      <c r="AXX270" s="9"/>
      <c r="AXY270" s="9"/>
      <c r="AXZ270" s="9"/>
      <c r="AYA270" s="9"/>
      <c r="AYB270" s="9"/>
      <c r="AYC270" s="9"/>
      <c r="AYD270" s="9"/>
      <c r="AYE270" s="9"/>
      <c r="AYF270" s="9"/>
      <c r="AYG270" s="9"/>
      <c r="AYH270" s="9"/>
      <c r="AYI270" s="9"/>
      <c r="AYJ270" s="9"/>
      <c r="AYK270" s="9"/>
      <c r="AYL270" s="9"/>
      <c r="AYM270" s="9"/>
      <c r="AYN270" s="9"/>
      <c r="AYO270" s="9"/>
      <c r="AYP270" s="9"/>
      <c r="AYQ270" s="9"/>
      <c r="AYR270" s="9"/>
      <c r="AYS270" s="9"/>
      <c r="AYT270" s="9"/>
      <c r="AYU270" s="9"/>
      <c r="AYV270" s="9"/>
      <c r="AYW270" s="9"/>
      <c r="AYX270" s="9"/>
      <c r="AYY270" s="9"/>
      <c r="AYZ270" s="9"/>
      <c r="AZA270" s="9"/>
      <c r="AZB270" s="9"/>
      <c r="AZC270" s="9"/>
      <c r="AZD270" s="9"/>
      <c r="AZE270" s="9"/>
      <c r="AZF270" s="9"/>
      <c r="AZG270" s="9"/>
      <c r="AZH270" s="9"/>
      <c r="AZI270" s="9"/>
      <c r="AZJ270" s="9"/>
      <c r="AZK270" s="9"/>
      <c r="AZL270" s="9"/>
      <c r="AZM270" s="9"/>
      <c r="AZN270" s="9"/>
      <c r="AZO270" s="9"/>
      <c r="AZP270" s="9"/>
      <c r="AZQ270" s="9"/>
      <c r="AZR270" s="9"/>
      <c r="AZS270" s="9"/>
      <c r="AZT270" s="9"/>
      <c r="AZU270" s="9"/>
      <c r="AZV270" s="9"/>
      <c r="AZW270" s="9"/>
      <c r="AZX270" s="9"/>
      <c r="AZY270" s="9"/>
      <c r="AZZ270" s="9"/>
      <c r="BAA270" s="9"/>
      <c r="BAB270" s="9"/>
      <c r="BAC270" s="9"/>
      <c r="BAD270" s="9"/>
      <c r="BAE270" s="9"/>
      <c r="BAF270" s="9"/>
      <c r="BAG270" s="9"/>
      <c r="BAH270" s="9"/>
      <c r="BAI270" s="9"/>
      <c r="BAJ270" s="9"/>
      <c r="BAK270" s="9"/>
      <c r="BAL270" s="9"/>
      <c r="BAM270" s="9"/>
      <c r="BAN270" s="9"/>
      <c r="BAO270" s="9"/>
      <c r="BAP270" s="9"/>
      <c r="BAQ270" s="9"/>
      <c r="BAR270" s="9"/>
      <c r="BAS270" s="9"/>
      <c r="BAT270" s="9"/>
      <c r="BAU270" s="9"/>
      <c r="BAV270" s="9"/>
      <c r="BAW270" s="9"/>
      <c r="BAX270" s="9"/>
      <c r="BAY270" s="9"/>
      <c r="BAZ270" s="9"/>
      <c r="BBA270" s="9"/>
      <c r="BBB270" s="9"/>
      <c r="BBC270" s="9"/>
      <c r="BBD270" s="9"/>
      <c r="BBE270" s="9"/>
      <c r="BBF270" s="9"/>
      <c r="BBG270" s="9"/>
      <c r="BBH270" s="9"/>
      <c r="BBI270" s="9"/>
      <c r="BBJ270" s="9"/>
      <c r="BBK270" s="9"/>
      <c r="BBL270" s="9"/>
      <c r="BBM270" s="9"/>
      <c r="BBN270" s="9"/>
      <c r="BBO270" s="9"/>
      <c r="BBP270" s="9"/>
      <c r="BBQ270" s="9"/>
      <c r="BBR270" s="9"/>
      <c r="BBS270" s="9"/>
      <c r="BBT270" s="9"/>
      <c r="BBU270" s="9"/>
      <c r="BBV270" s="9"/>
      <c r="BBW270" s="9"/>
      <c r="BBX270" s="9"/>
      <c r="BBY270" s="9"/>
      <c r="BBZ270" s="9"/>
      <c r="BCA270" s="9"/>
      <c r="BCB270" s="9"/>
      <c r="BCC270" s="9"/>
      <c r="BCD270" s="9"/>
      <c r="BCE270" s="9"/>
      <c r="BCF270" s="9"/>
      <c r="BCG270" s="9"/>
      <c r="BCH270" s="9"/>
      <c r="BCI270" s="9"/>
      <c r="BCJ270" s="9"/>
      <c r="BCK270" s="9"/>
      <c r="BCL270" s="9"/>
      <c r="BCM270" s="9"/>
      <c r="BCN270" s="9"/>
      <c r="BCO270" s="9"/>
      <c r="BCP270" s="9"/>
      <c r="BCQ270" s="9"/>
      <c r="BCR270" s="9"/>
      <c r="BCS270" s="9"/>
      <c r="BCT270" s="9"/>
      <c r="BCU270" s="9"/>
      <c r="BCV270" s="9"/>
      <c r="BCW270" s="9"/>
      <c r="BCX270" s="9"/>
      <c r="BCY270" s="9"/>
      <c r="BCZ270" s="9"/>
      <c r="BDA270" s="9"/>
      <c r="BDB270" s="9"/>
      <c r="BDC270" s="9"/>
      <c r="BDD270" s="9"/>
      <c r="BDE270" s="9"/>
      <c r="BDF270" s="9"/>
      <c r="BDG270" s="9"/>
      <c r="BDH270" s="9"/>
      <c r="BDI270" s="9"/>
      <c r="BDJ270" s="9"/>
      <c r="BDK270" s="9"/>
      <c r="BDL270" s="9"/>
      <c r="BDM270" s="9"/>
      <c r="BDN270" s="9"/>
      <c r="BDO270" s="9"/>
      <c r="BDP270" s="9"/>
      <c r="BDQ270" s="9"/>
      <c r="BDR270" s="9"/>
      <c r="BDS270" s="9"/>
      <c r="BDT270" s="9"/>
      <c r="BDU270" s="9"/>
      <c r="BDV270" s="9"/>
      <c r="BDW270" s="9"/>
      <c r="BDX270" s="9"/>
      <c r="BDY270" s="9"/>
      <c r="BDZ270" s="9"/>
      <c r="BEA270" s="9"/>
      <c r="BEB270" s="9"/>
      <c r="BEC270" s="9"/>
      <c r="BED270" s="9"/>
      <c r="BEE270" s="9"/>
      <c r="BEF270" s="9"/>
      <c r="BEG270" s="9"/>
      <c r="BEH270" s="9"/>
      <c r="BEI270" s="9"/>
      <c r="BEJ270" s="9"/>
      <c r="BEK270" s="9"/>
      <c r="BEL270" s="9"/>
      <c r="BEM270" s="9"/>
      <c r="BEN270" s="9"/>
      <c r="BEO270" s="9"/>
      <c r="BEP270" s="9"/>
      <c r="BEQ270" s="9"/>
      <c r="BER270" s="9"/>
      <c r="BES270" s="9"/>
      <c r="BET270" s="9"/>
      <c r="BEU270" s="9"/>
      <c r="BEV270" s="9"/>
      <c r="BEW270" s="9"/>
      <c r="BEX270" s="9"/>
      <c r="BEY270" s="9"/>
      <c r="BEZ270" s="9"/>
      <c r="BFA270" s="9"/>
      <c r="BFB270" s="9"/>
      <c r="BFC270" s="9"/>
      <c r="BFD270" s="9"/>
      <c r="BFE270" s="9"/>
      <c r="BFF270" s="9"/>
      <c r="BFG270" s="9"/>
      <c r="BFH270" s="9"/>
      <c r="BFI270" s="9"/>
      <c r="BFJ270" s="9"/>
      <c r="BFK270" s="9"/>
      <c r="BFL270" s="9"/>
      <c r="BFM270" s="9"/>
      <c r="BFN270" s="9"/>
      <c r="BFO270" s="9"/>
      <c r="BFP270" s="9"/>
      <c r="BFQ270" s="9"/>
      <c r="BFR270" s="9"/>
      <c r="BFS270" s="9"/>
      <c r="BFT270" s="9"/>
      <c r="BFU270" s="9"/>
      <c r="BFV270" s="9"/>
      <c r="BFW270" s="9"/>
      <c r="BFX270" s="9"/>
      <c r="BFY270" s="9"/>
      <c r="BFZ270" s="9"/>
      <c r="BGA270" s="9"/>
      <c r="BGB270" s="9"/>
      <c r="BGC270" s="9"/>
      <c r="BGD270" s="9"/>
      <c r="BGE270" s="9"/>
      <c r="BGF270" s="9"/>
      <c r="BGG270" s="9"/>
      <c r="BGH270" s="9"/>
      <c r="BGI270" s="9"/>
      <c r="BGJ270" s="9"/>
      <c r="BGK270" s="9"/>
      <c r="BGL270" s="9"/>
      <c r="BGM270" s="9"/>
      <c r="BGN270" s="9"/>
      <c r="BGO270" s="9"/>
      <c r="BGP270" s="9"/>
      <c r="BGQ270" s="9"/>
      <c r="BGR270" s="9"/>
      <c r="BGS270" s="9"/>
      <c r="BGT270" s="9"/>
      <c r="BGU270" s="9"/>
      <c r="BGV270" s="9"/>
      <c r="BGW270" s="9"/>
      <c r="BGX270" s="9"/>
      <c r="BGY270" s="9"/>
      <c r="BGZ270" s="9"/>
      <c r="BHA270" s="9"/>
      <c r="BHB270" s="9"/>
      <c r="BHC270" s="9"/>
      <c r="BHD270" s="9"/>
      <c r="BHE270" s="9"/>
      <c r="BHF270" s="9"/>
      <c r="BHG270" s="9"/>
      <c r="BHH270" s="9"/>
      <c r="BHI270" s="9"/>
      <c r="BHJ270" s="9"/>
      <c r="BHK270" s="9"/>
      <c r="BHL270" s="9"/>
      <c r="BHM270" s="9"/>
      <c r="BHN270" s="9"/>
      <c r="BHO270" s="9"/>
      <c r="BHP270" s="9"/>
      <c r="BHQ270" s="9"/>
      <c r="BHR270" s="9"/>
      <c r="BHS270" s="9"/>
      <c r="BHT270" s="9"/>
      <c r="BHU270" s="9"/>
      <c r="BHV270" s="9"/>
      <c r="BHW270" s="9"/>
      <c r="BHX270" s="9"/>
      <c r="BHY270" s="9"/>
      <c r="BHZ270" s="9"/>
      <c r="BIA270" s="9"/>
      <c r="BIB270" s="9"/>
      <c r="BIC270" s="9"/>
    </row>
    <row r="271" spans="1:1589" s="24" customFormat="1" ht="43.5" customHeight="1">
      <c r="A271" s="71"/>
      <c r="B271" s="53"/>
      <c r="C271" s="319"/>
      <c r="D271" s="320"/>
      <c r="E271" s="94">
        <v>42370</v>
      </c>
      <c r="F271" s="94">
        <v>42735</v>
      </c>
      <c r="G271" s="95" t="s">
        <v>8</v>
      </c>
      <c r="H271" s="115"/>
      <c r="I271" s="115"/>
      <c r="J271" s="115"/>
      <c r="K271" s="124"/>
      <c r="L271" s="115"/>
      <c r="M271" s="104"/>
      <c r="N271" s="115"/>
      <c r="O271" s="115"/>
      <c r="P271" s="115"/>
      <c r="Q271" s="115"/>
      <c r="R271" s="115"/>
      <c r="S271" s="115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  <c r="IW271" s="15"/>
      <c r="IX271" s="15"/>
      <c r="IY271" s="15"/>
      <c r="IZ271" s="15"/>
      <c r="JA271" s="15"/>
      <c r="JB271" s="15"/>
      <c r="JC271" s="15"/>
      <c r="JD271" s="15"/>
      <c r="JE271" s="15"/>
      <c r="JF271" s="15"/>
      <c r="JG271" s="15"/>
      <c r="JH271" s="15"/>
      <c r="JI271" s="15"/>
      <c r="JJ271" s="15"/>
      <c r="JK271" s="15"/>
      <c r="JL271" s="15"/>
      <c r="JM271" s="15"/>
      <c r="JN271" s="15"/>
      <c r="JO271" s="15"/>
      <c r="JP271" s="15"/>
      <c r="JQ271" s="15"/>
      <c r="JR271" s="15"/>
      <c r="JS271" s="15"/>
      <c r="JT271" s="15"/>
      <c r="JU271" s="15"/>
      <c r="JV271" s="15"/>
      <c r="JW271" s="15"/>
      <c r="JX271" s="15"/>
      <c r="JY271" s="15"/>
      <c r="JZ271" s="15"/>
      <c r="KA271" s="15"/>
      <c r="KB271" s="15"/>
      <c r="KC271" s="15"/>
      <c r="KD271" s="15"/>
      <c r="KE271" s="15"/>
      <c r="KF271" s="15"/>
      <c r="KG271" s="15"/>
      <c r="KH271" s="15"/>
      <c r="KI271" s="15"/>
      <c r="KJ271" s="15"/>
      <c r="KK271" s="15"/>
      <c r="KL271" s="15"/>
      <c r="KM271" s="15"/>
      <c r="KN271" s="15"/>
      <c r="KO271" s="15"/>
      <c r="KP271" s="15"/>
      <c r="KQ271" s="15"/>
      <c r="KR271" s="15"/>
      <c r="KS271" s="15"/>
      <c r="KT271" s="15"/>
      <c r="KU271" s="15"/>
      <c r="KV271" s="15"/>
      <c r="KW271" s="15"/>
      <c r="KX271" s="15"/>
      <c r="KY271" s="15"/>
      <c r="KZ271" s="15"/>
      <c r="LA271" s="15"/>
      <c r="LB271" s="15"/>
      <c r="LC271" s="15"/>
      <c r="LD271" s="15"/>
      <c r="LE271" s="15"/>
      <c r="LF271" s="15"/>
      <c r="LG271" s="15"/>
      <c r="LH271" s="15"/>
      <c r="LI271" s="15"/>
      <c r="LJ271" s="15"/>
      <c r="LK271" s="15"/>
      <c r="LL271" s="15"/>
      <c r="LM271" s="15"/>
      <c r="LN271" s="15"/>
      <c r="LO271" s="15"/>
      <c r="LP271" s="15"/>
      <c r="LQ271" s="15"/>
      <c r="LR271" s="15"/>
      <c r="LS271" s="15"/>
      <c r="LT271" s="15"/>
      <c r="LU271" s="15"/>
      <c r="LV271" s="15"/>
      <c r="LW271" s="15"/>
      <c r="LX271" s="15"/>
      <c r="LY271" s="15"/>
      <c r="LZ271" s="15"/>
      <c r="MA271" s="15"/>
      <c r="MB271" s="15"/>
      <c r="MC271" s="15"/>
      <c r="MD271" s="15"/>
      <c r="ME271" s="15"/>
      <c r="MF271" s="15"/>
      <c r="MG271" s="15"/>
      <c r="MH271" s="15"/>
      <c r="MI271" s="15"/>
      <c r="MJ271" s="15"/>
      <c r="MK271" s="15"/>
      <c r="ML271" s="15"/>
      <c r="MM271" s="15"/>
      <c r="MN271" s="15"/>
      <c r="MO271" s="15"/>
      <c r="MP271" s="15"/>
      <c r="MQ271" s="15"/>
      <c r="MR271" s="15"/>
      <c r="MS271" s="15"/>
      <c r="MT271" s="15"/>
      <c r="MU271" s="15"/>
      <c r="MV271" s="15"/>
      <c r="MW271" s="15"/>
      <c r="MX271" s="15"/>
      <c r="MY271" s="15"/>
      <c r="MZ271" s="15"/>
      <c r="NA271" s="15"/>
      <c r="NB271" s="15"/>
      <c r="NC271" s="15"/>
      <c r="ND271" s="15"/>
      <c r="NE271" s="15"/>
      <c r="NF271" s="15"/>
      <c r="NG271" s="15"/>
      <c r="NH271" s="15"/>
      <c r="NI271" s="15"/>
      <c r="NJ271" s="15"/>
      <c r="NK271" s="15"/>
      <c r="NL271" s="15"/>
      <c r="NM271" s="15"/>
      <c r="NN271" s="15"/>
      <c r="NO271" s="15"/>
      <c r="NP271" s="15"/>
      <c r="NQ271" s="15"/>
      <c r="NR271" s="15"/>
      <c r="NS271" s="15"/>
      <c r="NT271" s="15"/>
      <c r="NU271" s="15"/>
      <c r="NV271" s="15"/>
      <c r="NW271" s="15"/>
      <c r="NX271" s="15"/>
      <c r="NY271" s="15"/>
      <c r="NZ271" s="15"/>
      <c r="OA271" s="15"/>
      <c r="OB271" s="15"/>
      <c r="OC271" s="15"/>
      <c r="OD271" s="15"/>
      <c r="OE271" s="15"/>
      <c r="OF271" s="15"/>
      <c r="OG271" s="15"/>
      <c r="OH271" s="15"/>
      <c r="OI271" s="15"/>
      <c r="OJ271" s="15"/>
      <c r="OK271" s="15"/>
      <c r="OL271" s="15"/>
      <c r="OM271" s="15"/>
      <c r="ON271" s="15"/>
      <c r="OO271" s="15"/>
      <c r="OP271" s="15"/>
      <c r="OQ271" s="15"/>
      <c r="OR271" s="15"/>
      <c r="OS271" s="15"/>
      <c r="OT271" s="15"/>
      <c r="OU271" s="15"/>
      <c r="OV271" s="15"/>
      <c r="OW271" s="15"/>
      <c r="OX271" s="15"/>
      <c r="OY271" s="15"/>
      <c r="OZ271" s="15"/>
      <c r="PA271" s="15"/>
      <c r="PB271" s="15"/>
      <c r="PC271" s="15"/>
      <c r="PD271" s="15"/>
      <c r="PE271" s="15"/>
      <c r="PF271" s="15"/>
      <c r="PG271" s="15"/>
      <c r="PH271" s="15"/>
      <c r="PI271" s="15"/>
      <c r="PJ271" s="15"/>
      <c r="PK271" s="15"/>
      <c r="PL271" s="15"/>
      <c r="PM271" s="15"/>
      <c r="PN271" s="15"/>
      <c r="PO271" s="15"/>
      <c r="PP271" s="15"/>
      <c r="PQ271" s="15"/>
      <c r="PR271" s="15"/>
      <c r="PS271" s="15"/>
      <c r="PT271" s="15"/>
      <c r="PU271" s="15"/>
      <c r="PV271" s="15"/>
      <c r="PW271" s="15"/>
      <c r="PX271" s="15"/>
      <c r="PY271" s="15"/>
      <c r="PZ271" s="15"/>
      <c r="QA271" s="15"/>
      <c r="QB271" s="15"/>
      <c r="QC271" s="15"/>
      <c r="QD271" s="15"/>
      <c r="QE271" s="15"/>
      <c r="QF271" s="15"/>
      <c r="QG271" s="15"/>
      <c r="QH271" s="15"/>
      <c r="QI271" s="15"/>
      <c r="QJ271" s="15"/>
      <c r="QK271" s="15"/>
      <c r="QL271" s="15"/>
      <c r="QM271" s="15"/>
      <c r="QN271" s="15"/>
      <c r="QO271" s="15"/>
      <c r="QP271" s="15"/>
      <c r="QQ271" s="15"/>
      <c r="QR271" s="15"/>
      <c r="QS271" s="15"/>
      <c r="QT271" s="15"/>
      <c r="QU271" s="15"/>
      <c r="QV271" s="15"/>
      <c r="QW271" s="15"/>
      <c r="QX271" s="15"/>
      <c r="QY271" s="15"/>
      <c r="QZ271" s="15"/>
      <c r="RA271" s="15"/>
      <c r="RB271" s="15"/>
      <c r="RC271" s="15"/>
      <c r="RD271" s="15"/>
      <c r="RE271" s="15"/>
      <c r="RF271" s="15"/>
      <c r="RG271" s="15"/>
      <c r="RH271" s="15"/>
      <c r="RI271" s="15"/>
      <c r="RJ271" s="15"/>
      <c r="RK271" s="15"/>
      <c r="RL271" s="15"/>
      <c r="RM271" s="15"/>
      <c r="RN271" s="15"/>
      <c r="RO271" s="15"/>
      <c r="RP271" s="15"/>
      <c r="RQ271" s="15"/>
      <c r="RR271" s="15"/>
      <c r="RS271" s="15"/>
      <c r="RT271" s="15"/>
      <c r="RU271" s="15"/>
      <c r="RV271" s="15"/>
      <c r="RW271" s="15"/>
      <c r="RX271" s="15"/>
      <c r="RY271" s="15"/>
      <c r="RZ271" s="15"/>
      <c r="SA271" s="15"/>
      <c r="SB271" s="15"/>
      <c r="SC271" s="15"/>
      <c r="SD271" s="15"/>
      <c r="SE271" s="15"/>
      <c r="SF271" s="15"/>
      <c r="SG271" s="15"/>
      <c r="SH271" s="15"/>
      <c r="SI271" s="15"/>
      <c r="SJ271" s="15"/>
      <c r="SK271" s="15"/>
      <c r="SL271" s="15"/>
      <c r="SM271" s="15"/>
      <c r="SN271" s="15"/>
      <c r="SO271" s="15"/>
      <c r="SP271" s="15"/>
      <c r="SQ271" s="15"/>
      <c r="SR271" s="15"/>
      <c r="SS271" s="15"/>
      <c r="ST271" s="15"/>
      <c r="SU271" s="15"/>
      <c r="SV271" s="15"/>
      <c r="SW271" s="15"/>
      <c r="SX271" s="15"/>
      <c r="SY271" s="15"/>
      <c r="SZ271" s="15"/>
      <c r="TA271" s="15"/>
      <c r="TB271" s="15"/>
      <c r="TC271" s="15"/>
      <c r="TD271" s="15"/>
      <c r="TE271" s="15"/>
      <c r="TF271" s="15"/>
      <c r="TG271" s="15"/>
      <c r="TH271" s="15"/>
      <c r="TI271" s="15"/>
      <c r="TJ271" s="15"/>
      <c r="TK271" s="15"/>
      <c r="TL271" s="15"/>
      <c r="TM271" s="15"/>
      <c r="TN271" s="15"/>
      <c r="TO271" s="15"/>
      <c r="TP271" s="15"/>
      <c r="TQ271" s="15"/>
      <c r="TR271" s="15"/>
      <c r="TS271" s="15"/>
      <c r="TT271" s="15"/>
      <c r="TU271" s="15"/>
      <c r="TV271" s="15"/>
      <c r="TW271" s="15"/>
      <c r="TX271" s="15"/>
      <c r="TY271" s="15"/>
      <c r="TZ271" s="15"/>
      <c r="UA271" s="15"/>
      <c r="UB271" s="15"/>
      <c r="UC271" s="15"/>
      <c r="UD271" s="15"/>
      <c r="UE271" s="15"/>
      <c r="UF271" s="15"/>
      <c r="UG271" s="15"/>
      <c r="UH271" s="15"/>
      <c r="UI271" s="15"/>
      <c r="UJ271" s="15"/>
      <c r="UK271" s="15"/>
      <c r="UL271" s="15"/>
      <c r="UM271" s="15"/>
      <c r="UN271" s="15"/>
      <c r="UO271" s="15"/>
      <c r="UP271" s="15"/>
      <c r="UQ271" s="15"/>
      <c r="UR271" s="15"/>
      <c r="US271" s="15"/>
      <c r="UT271" s="15"/>
      <c r="UU271" s="15"/>
      <c r="UV271" s="15"/>
      <c r="UW271" s="15"/>
      <c r="UX271" s="15"/>
      <c r="UY271" s="15"/>
      <c r="UZ271" s="15"/>
      <c r="VA271" s="15"/>
      <c r="VB271" s="15"/>
      <c r="VC271" s="15"/>
      <c r="VD271" s="15"/>
      <c r="VE271" s="15"/>
      <c r="VF271" s="15"/>
      <c r="VG271" s="15"/>
      <c r="VH271" s="15"/>
      <c r="VI271" s="15"/>
      <c r="VJ271" s="15"/>
      <c r="VK271" s="15"/>
      <c r="VL271" s="15"/>
      <c r="VM271" s="15"/>
      <c r="VN271" s="15"/>
      <c r="VO271" s="15"/>
      <c r="VP271" s="15"/>
      <c r="VQ271" s="15"/>
      <c r="VR271" s="15"/>
      <c r="VS271" s="15"/>
      <c r="VT271" s="15"/>
      <c r="VU271" s="15"/>
      <c r="VV271" s="15"/>
      <c r="VW271" s="15"/>
      <c r="VX271" s="15"/>
      <c r="VY271" s="15"/>
      <c r="VZ271" s="15"/>
      <c r="WA271" s="15"/>
      <c r="WB271" s="15"/>
      <c r="WC271" s="15"/>
      <c r="WD271" s="15"/>
      <c r="WE271" s="15"/>
      <c r="WF271" s="15"/>
      <c r="WG271" s="15"/>
      <c r="WH271" s="15"/>
      <c r="WI271" s="15"/>
      <c r="WJ271" s="15"/>
      <c r="WK271" s="15"/>
      <c r="WL271" s="15"/>
      <c r="WM271" s="15"/>
      <c r="WN271" s="15"/>
      <c r="WO271" s="15"/>
      <c r="WP271" s="15"/>
      <c r="WQ271" s="15"/>
      <c r="WR271" s="15"/>
      <c r="WS271" s="15"/>
      <c r="WT271" s="15"/>
      <c r="WU271" s="15"/>
      <c r="WV271" s="15"/>
      <c r="WW271" s="15"/>
      <c r="WX271" s="15"/>
      <c r="WY271" s="15"/>
      <c r="WZ271" s="15"/>
      <c r="XA271" s="15"/>
      <c r="XB271" s="15"/>
      <c r="XC271" s="15"/>
      <c r="XD271" s="15"/>
      <c r="XE271" s="15"/>
      <c r="XF271" s="15"/>
      <c r="XG271" s="15"/>
      <c r="XH271" s="15"/>
      <c r="XI271" s="15"/>
      <c r="XJ271" s="15"/>
      <c r="XK271" s="15"/>
      <c r="XL271" s="15"/>
      <c r="XM271" s="15"/>
      <c r="XN271" s="15"/>
      <c r="XO271" s="15"/>
      <c r="XP271" s="15"/>
      <c r="XQ271" s="15"/>
      <c r="XR271" s="15"/>
      <c r="XS271" s="15"/>
      <c r="XT271" s="15"/>
      <c r="XU271" s="15"/>
      <c r="XV271" s="15"/>
      <c r="XW271" s="15"/>
      <c r="XX271" s="15"/>
      <c r="XY271" s="15"/>
      <c r="XZ271" s="15"/>
      <c r="YA271" s="15"/>
      <c r="YB271" s="15"/>
      <c r="YC271" s="15"/>
      <c r="YD271" s="15"/>
      <c r="YE271" s="15"/>
      <c r="YF271" s="15"/>
      <c r="YG271" s="15"/>
      <c r="YH271" s="15"/>
      <c r="YI271" s="15"/>
      <c r="YJ271" s="15"/>
      <c r="YK271" s="15"/>
      <c r="YL271" s="15"/>
      <c r="YM271" s="15"/>
      <c r="YN271" s="15"/>
      <c r="YO271" s="15"/>
      <c r="YP271" s="15"/>
      <c r="YQ271" s="15"/>
      <c r="YR271" s="15"/>
      <c r="YS271" s="15"/>
      <c r="YT271" s="15"/>
      <c r="YU271" s="15"/>
      <c r="YV271" s="15"/>
      <c r="YW271" s="15"/>
      <c r="YX271" s="15"/>
      <c r="YY271" s="15"/>
      <c r="YZ271" s="15"/>
      <c r="ZA271" s="15"/>
      <c r="ZB271" s="15"/>
      <c r="ZC271" s="15"/>
      <c r="ZD271" s="15"/>
      <c r="ZE271" s="15"/>
      <c r="ZF271" s="15"/>
      <c r="ZG271" s="15"/>
      <c r="ZH271" s="15"/>
      <c r="ZI271" s="15"/>
      <c r="ZJ271" s="15"/>
      <c r="ZK271" s="15"/>
      <c r="ZL271" s="15"/>
      <c r="ZM271" s="15"/>
      <c r="ZN271" s="15"/>
      <c r="ZO271" s="15"/>
      <c r="ZP271" s="15"/>
      <c r="ZQ271" s="15"/>
      <c r="ZR271" s="15"/>
      <c r="ZS271" s="15"/>
      <c r="ZT271" s="15"/>
      <c r="ZU271" s="15"/>
      <c r="ZV271" s="15"/>
      <c r="ZW271" s="15"/>
      <c r="ZX271" s="15"/>
      <c r="ZY271" s="15"/>
      <c r="ZZ271" s="15"/>
      <c r="AAA271" s="15"/>
      <c r="AAB271" s="15"/>
      <c r="AAC271" s="15"/>
      <c r="AAD271" s="15"/>
      <c r="AAE271" s="15"/>
      <c r="AAF271" s="15"/>
      <c r="AAG271" s="15"/>
      <c r="AAH271" s="15"/>
      <c r="AAI271" s="15"/>
      <c r="AAJ271" s="15"/>
      <c r="AAK271" s="15"/>
      <c r="AAL271" s="15"/>
      <c r="AAM271" s="15"/>
      <c r="AAN271" s="15"/>
      <c r="AAO271" s="15"/>
      <c r="AAP271" s="15"/>
      <c r="AAQ271" s="15"/>
      <c r="AAR271" s="15"/>
      <c r="AAS271" s="15"/>
      <c r="AAT271" s="15"/>
      <c r="AAU271" s="15"/>
      <c r="AAV271" s="15"/>
      <c r="AAW271" s="15"/>
      <c r="AAX271" s="15"/>
      <c r="AAY271" s="15"/>
      <c r="AAZ271" s="15"/>
      <c r="ABA271" s="15"/>
      <c r="ABB271" s="15"/>
      <c r="ABC271" s="15"/>
      <c r="ABD271" s="15"/>
      <c r="ABE271" s="15"/>
      <c r="ABF271" s="15"/>
      <c r="ABG271" s="15"/>
      <c r="ABH271" s="15"/>
      <c r="ABI271" s="15"/>
      <c r="ABJ271" s="15"/>
      <c r="ABK271" s="15"/>
      <c r="ABL271" s="15"/>
      <c r="ABM271" s="15"/>
      <c r="ABN271" s="15"/>
      <c r="ABO271" s="15"/>
      <c r="ABP271" s="15"/>
      <c r="ABQ271" s="15"/>
      <c r="ABR271" s="15"/>
      <c r="ABS271" s="15"/>
      <c r="ABT271" s="15"/>
      <c r="ABU271" s="15"/>
      <c r="ABV271" s="15"/>
      <c r="ABW271" s="15"/>
      <c r="ABX271" s="15"/>
      <c r="ABY271" s="15"/>
      <c r="ABZ271" s="15"/>
      <c r="ACA271" s="15"/>
      <c r="ACB271" s="15"/>
      <c r="ACC271" s="15"/>
      <c r="ACD271" s="15"/>
      <c r="ACE271" s="15"/>
      <c r="ACF271" s="15"/>
      <c r="ACG271" s="15"/>
      <c r="ACH271" s="15"/>
      <c r="ACI271" s="15"/>
      <c r="ACJ271" s="15"/>
      <c r="ACK271" s="15"/>
      <c r="ACL271" s="15"/>
      <c r="ACM271" s="15"/>
      <c r="ACN271" s="15"/>
      <c r="ACO271" s="15"/>
      <c r="ACP271" s="15"/>
      <c r="ACQ271" s="15"/>
      <c r="ACR271" s="15"/>
      <c r="ACS271" s="15"/>
      <c r="ACT271" s="15"/>
      <c r="ACU271" s="15"/>
      <c r="ACV271" s="15"/>
      <c r="ACW271" s="15"/>
      <c r="ACX271" s="15"/>
      <c r="ACY271" s="15"/>
      <c r="ACZ271" s="15"/>
      <c r="ADA271" s="15"/>
      <c r="ADB271" s="15"/>
      <c r="ADC271" s="15"/>
      <c r="ADD271" s="15"/>
      <c r="ADE271" s="15"/>
      <c r="ADF271" s="15"/>
      <c r="ADG271" s="15"/>
      <c r="ADH271" s="15"/>
      <c r="ADI271" s="15"/>
      <c r="ADJ271" s="15"/>
      <c r="ADK271" s="15"/>
      <c r="ADL271" s="15"/>
      <c r="ADM271" s="15"/>
      <c r="ADN271" s="15"/>
      <c r="ADO271" s="15"/>
      <c r="ADP271" s="15"/>
      <c r="ADQ271" s="15"/>
      <c r="ADR271" s="15"/>
      <c r="ADS271" s="15"/>
      <c r="ADT271" s="15"/>
      <c r="ADU271" s="15"/>
      <c r="ADV271" s="15"/>
      <c r="ADW271" s="15"/>
      <c r="ADX271" s="15"/>
      <c r="ADY271" s="15"/>
      <c r="ADZ271" s="15"/>
      <c r="AEA271" s="15"/>
      <c r="AEB271" s="15"/>
      <c r="AEC271" s="15"/>
      <c r="AED271" s="15"/>
      <c r="AEE271" s="15"/>
      <c r="AEF271" s="15"/>
      <c r="AEG271" s="15"/>
      <c r="AEH271" s="15"/>
      <c r="AEI271" s="15"/>
      <c r="AEJ271" s="15"/>
      <c r="AEK271" s="15"/>
      <c r="AEL271" s="15"/>
      <c r="AEM271" s="15"/>
      <c r="AEN271" s="15"/>
      <c r="AEO271" s="15"/>
      <c r="AEP271" s="15"/>
      <c r="AEQ271" s="15"/>
      <c r="AER271" s="15"/>
      <c r="AES271" s="15"/>
      <c r="AET271" s="15"/>
      <c r="AEU271" s="15"/>
      <c r="AEV271" s="15"/>
      <c r="AEW271" s="15"/>
      <c r="AEX271" s="15"/>
      <c r="AEY271" s="15"/>
      <c r="AEZ271" s="15"/>
      <c r="AFA271" s="15"/>
      <c r="AFB271" s="15"/>
      <c r="AFC271" s="15"/>
      <c r="AFD271" s="15"/>
      <c r="AFE271" s="15"/>
      <c r="AFF271" s="15"/>
      <c r="AFG271" s="15"/>
      <c r="AFH271" s="15"/>
      <c r="AFI271" s="15"/>
      <c r="AFJ271" s="15"/>
      <c r="AFK271" s="15"/>
      <c r="AFL271" s="15"/>
      <c r="AFM271" s="15"/>
      <c r="AFN271" s="15"/>
      <c r="AFO271" s="15"/>
      <c r="AFP271" s="15"/>
      <c r="AFQ271" s="15"/>
      <c r="AFR271" s="15"/>
      <c r="AFS271" s="15"/>
      <c r="AFT271" s="15"/>
      <c r="AFU271" s="15"/>
      <c r="AFV271" s="15"/>
      <c r="AFW271" s="15"/>
      <c r="AFX271" s="15"/>
      <c r="AFY271" s="15"/>
      <c r="AFZ271" s="15"/>
      <c r="AGA271" s="15"/>
      <c r="AGB271" s="15"/>
      <c r="AGC271" s="15"/>
      <c r="AGD271" s="15"/>
      <c r="AGE271" s="15"/>
      <c r="AGF271" s="15"/>
      <c r="AGG271" s="15"/>
      <c r="AGH271" s="15"/>
      <c r="AGI271" s="15"/>
      <c r="AGJ271" s="15"/>
      <c r="AGK271" s="15"/>
      <c r="AGL271" s="15"/>
      <c r="AGM271" s="15"/>
      <c r="AGN271" s="15"/>
      <c r="AGO271" s="15"/>
      <c r="AGP271" s="15"/>
      <c r="AGQ271" s="15"/>
      <c r="AGR271" s="15"/>
      <c r="AGS271" s="15"/>
      <c r="AGT271" s="15"/>
      <c r="AGU271" s="15"/>
      <c r="AGV271" s="15"/>
      <c r="AGW271" s="15"/>
      <c r="AGX271" s="15"/>
      <c r="AGY271" s="15"/>
      <c r="AGZ271" s="15"/>
      <c r="AHA271" s="15"/>
      <c r="AHB271" s="15"/>
      <c r="AHC271" s="15"/>
      <c r="AHD271" s="15"/>
      <c r="AHE271" s="15"/>
      <c r="AHF271" s="15"/>
      <c r="AHG271" s="15"/>
      <c r="AHH271" s="15"/>
      <c r="AHI271" s="15"/>
      <c r="AHJ271" s="15"/>
      <c r="AHK271" s="15"/>
      <c r="AHL271" s="15"/>
      <c r="AHM271" s="15"/>
      <c r="AHN271" s="15"/>
      <c r="AHO271" s="15"/>
      <c r="AHP271" s="15"/>
      <c r="AHQ271" s="15"/>
      <c r="AHR271" s="15"/>
      <c r="AHS271" s="15"/>
      <c r="AHT271" s="15"/>
      <c r="AHU271" s="15"/>
      <c r="AHV271" s="15"/>
      <c r="AHW271" s="15"/>
      <c r="AHX271" s="15"/>
      <c r="AHY271" s="15"/>
      <c r="AHZ271" s="15"/>
      <c r="AIA271" s="15"/>
      <c r="AIB271" s="15"/>
      <c r="AIC271" s="15"/>
      <c r="AID271" s="15"/>
      <c r="AIE271" s="15"/>
      <c r="AIF271" s="15"/>
      <c r="AIG271" s="15"/>
      <c r="AIH271" s="15"/>
      <c r="AII271" s="15"/>
      <c r="AIJ271" s="15"/>
      <c r="AIK271" s="15"/>
      <c r="AIL271" s="15"/>
      <c r="AIM271" s="15"/>
      <c r="AIN271" s="15"/>
      <c r="AIO271" s="15"/>
      <c r="AIP271" s="15"/>
      <c r="AIQ271" s="15"/>
      <c r="AIR271" s="15"/>
      <c r="AIS271" s="15"/>
      <c r="AIT271" s="15"/>
      <c r="AIU271" s="15"/>
      <c r="AIV271" s="15"/>
      <c r="AIW271" s="15"/>
      <c r="AIX271" s="15"/>
      <c r="AIY271" s="15"/>
      <c r="AIZ271" s="15"/>
      <c r="AJA271" s="15"/>
      <c r="AJB271" s="15"/>
      <c r="AJC271" s="15"/>
      <c r="AJD271" s="15"/>
      <c r="AJE271" s="15"/>
      <c r="AJF271" s="15"/>
      <c r="AJG271" s="15"/>
      <c r="AJH271" s="15"/>
      <c r="AJI271" s="15"/>
      <c r="AJJ271" s="15"/>
      <c r="AJK271" s="15"/>
      <c r="AJL271" s="15"/>
      <c r="AJM271" s="15"/>
      <c r="AJN271" s="15"/>
      <c r="AJO271" s="15"/>
      <c r="AJP271" s="15"/>
      <c r="AJQ271" s="15"/>
      <c r="AJR271" s="15"/>
      <c r="AJS271" s="15"/>
      <c r="AJT271" s="15"/>
      <c r="AJU271" s="15"/>
      <c r="AJV271" s="15"/>
      <c r="AJW271" s="15"/>
      <c r="AJX271" s="15"/>
      <c r="AJY271" s="15"/>
      <c r="AJZ271" s="15"/>
      <c r="AKA271" s="15"/>
      <c r="AKB271" s="15"/>
      <c r="AKC271" s="15"/>
      <c r="AKD271" s="15"/>
      <c r="AKE271" s="15"/>
      <c r="AKF271" s="15"/>
      <c r="AKG271" s="15"/>
      <c r="AKH271" s="15"/>
      <c r="AKI271" s="15"/>
      <c r="AKJ271" s="15"/>
      <c r="AKK271" s="15"/>
      <c r="AKL271" s="15"/>
      <c r="AKM271" s="15"/>
      <c r="AKN271" s="15"/>
      <c r="AKO271" s="15"/>
      <c r="AKP271" s="15"/>
      <c r="AKQ271" s="15"/>
      <c r="AKR271" s="15"/>
      <c r="AKS271" s="15"/>
      <c r="AKT271" s="15"/>
      <c r="AKU271" s="15"/>
      <c r="AKV271" s="15"/>
      <c r="AKW271" s="15"/>
      <c r="AKX271" s="15"/>
      <c r="AKY271" s="15"/>
      <c r="AKZ271" s="15"/>
      <c r="ALA271" s="15"/>
      <c r="ALB271" s="15"/>
      <c r="ALC271" s="15"/>
      <c r="ALD271" s="15"/>
      <c r="ALE271" s="15"/>
      <c r="ALF271" s="15"/>
      <c r="ALG271" s="15"/>
      <c r="ALH271" s="15"/>
      <c r="ALI271" s="15"/>
      <c r="ALJ271" s="15"/>
      <c r="ALK271" s="15"/>
      <c r="ALL271" s="15"/>
      <c r="ALM271" s="15"/>
      <c r="ALN271" s="15"/>
      <c r="ALO271" s="15"/>
      <c r="ALP271" s="15"/>
      <c r="ALQ271" s="15"/>
      <c r="ALR271" s="15"/>
      <c r="ALS271" s="15"/>
      <c r="ALT271" s="15"/>
      <c r="ALU271" s="15"/>
      <c r="ALV271" s="15"/>
      <c r="ALW271" s="15"/>
      <c r="ALX271" s="15"/>
      <c r="ALY271" s="15"/>
      <c r="ALZ271" s="15"/>
      <c r="AMA271" s="15"/>
      <c r="AMB271" s="15"/>
      <c r="AMC271" s="15"/>
      <c r="AMD271" s="15"/>
      <c r="AME271" s="15"/>
      <c r="AMF271" s="15"/>
      <c r="AMG271" s="15"/>
      <c r="AMH271" s="15"/>
      <c r="AMI271" s="15"/>
      <c r="AMJ271" s="15"/>
      <c r="AMK271" s="15"/>
      <c r="AML271" s="15"/>
      <c r="AMM271" s="15"/>
      <c r="AMN271" s="15"/>
      <c r="AMO271" s="15"/>
      <c r="AMP271" s="15"/>
      <c r="AMQ271" s="15"/>
      <c r="AMR271" s="15"/>
      <c r="AMS271" s="15"/>
      <c r="AMT271" s="15"/>
      <c r="AMU271" s="15"/>
      <c r="AMV271" s="15"/>
      <c r="AMW271" s="15"/>
      <c r="AMX271" s="15"/>
      <c r="AMY271" s="15"/>
      <c r="AMZ271" s="15"/>
      <c r="ANA271" s="15"/>
      <c r="ANB271" s="15"/>
      <c r="ANC271" s="15"/>
      <c r="AND271" s="15"/>
      <c r="ANE271" s="15"/>
      <c r="ANF271" s="15"/>
      <c r="ANG271" s="15"/>
      <c r="ANH271" s="15"/>
      <c r="ANI271" s="15"/>
      <c r="ANJ271" s="15"/>
      <c r="ANK271" s="15"/>
      <c r="ANL271" s="15"/>
      <c r="ANM271" s="15"/>
      <c r="ANN271" s="15"/>
      <c r="ANO271" s="15"/>
      <c r="ANP271" s="15"/>
      <c r="ANQ271" s="15"/>
      <c r="ANR271" s="15"/>
      <c r="ANS271" s="15"/>
      <c r="ANT271" s="15"/>
      <c r="ANU271" s="15"/>
      <c r="ANV271" s="15"/>
      <c r="ANW271" s="15"/>
      <c r="ANX271" s="15"/>
      <c r="ANY271" s="15"/>
      <c r="ANZ271" s="15"/>
      <c r="AOA271" s="15"/>
      <c r="AOB271" s="15"/>
      <c r="AOC271" s="15"/>
      <c r="AOD271" s="15"/>
      <c r="AOE271" s="15"/>
      <c r="AOF271" s="15"/>
      <c r="AOG271" s="15"/>
      <c r="AOH271" s="15"/>
      <c r="AOI271" s="15"/>
      <c r="AOJ271" s="15"/>
      <c r="AOK271" s="15"/>
      <c r="AOL271" s="15"/>
      <c r="AOM271" s="15"/>
      <c r="AON271" s="15"/>
      <c r="AOO271" s="15"/>
      <c r="AOP271" s="15"/>
      <c r="AOQ271" s="15"/>
      <c r="AOR271" s="15"/>
      <c r="AOS271" s="15"/>
      <c r="AOT271" s="15"/>
      <c r="AOU271" s="15"/>
      <c r="AOV271" s="15"/>
      <c r="AOW271" s="15"/>
      <c r="AOX271" s="15"/>
      <c r="AOY271" s="15"/>
      <c r="AOZ271" s="15"/>
      <c r="APA271" s="15"/>
      <c r="APB271" s="15"/>
      <c r="APC271" s="15"/>
      <c r="APD271" s="15"/>
      <c r="APE271" s="15"/>
      <c r="APF271" s="15"/>
      <c r="APG271" s="15"/>
      <c r="APH271" s="15"/>
      <c r="API271" s="15"/>
      <c r="APJ271" s="15"/>
      <c r="APK271" s="15"/>
      <c r="APL271" s="15"/>
      <c r="APM271" s="15"/>
      <c r="APN271" s="15"/>
      <c r="APO271" s="15"/>
      <c r="APP271" s="15"/>
      <c r="APQ271" s="15"/>
      <c r="APR271" s="15"/>
      <c r="APS271" s="15"/>
      <c r="APT271" s="15"/>
      <c r="APU271" s="15"/>
      <c r="APV271" s="15"/>
      <c r="APW271" s="15"/>
      <c r="APX271" s="15"/>
      <c r="APY271" s="15"/>
      <c r="APZ271" s="15"/>
      <c r="AQA271" s="15"/>
      <c r="AQB271" s="15"/>
      <c r="AQC271" s="15"/>
      <c r="AQD271" s="15"/>
      <c r="AQE271" s="15"/>
      <c r="AQF271" s="15"/>
      <c r="AQG271" s="15"/>
      <c r="AQH271" s="15"/>
      <c r="AQI271" s="15"/>
      <c r="AQJ271" s="15"/>
      <c r="AQK271" s="15"/>
      <c r="AQL271" s="15"/>
      <c r="AQM271" s="15"/>
      <c r="AQN271" s="15"/>
      <c r="AQO271" s="15"/>
      <c r="AQP271" s="15"/>
      <c r="AQQ271" s="15"/>
      <c r="AQR271" s="15"/>
      <c r="AQS271" s="15"/>
      <c r="AQT271" s="15"/>
      <c r="AQU271" s="15"/>
      <c r="AQV271" s="15"/>
      <c r="AQW271" s="15"/>
      <c r="AQX271" s="15"/>
      <c r="AQY271" s="15"/>
      <c r="AQZ271" s="15"/>
      <c r="ARA271" s="15"/>
      <c r="ARB271" s="15"/>
      <c r="ARC271" s="15"/>
      <c r="ARD271" s="15"/>
      <c r="ARE271" s="15"/>
      <c r="ARF271" s="15"/>
      <c r="ARG271" s="15"/>
      <c r="ARH271" s="15"/>
      <c r="ARI271" s="15"/>
      <c r="ARJ271" s="15"/>
      <c r="ARK271" s="15"/>
      <c r="ARL271" s="15"/>
      <c r="ARM271" s="15"/>
      <c r="ARN271" s="15"/>
      <c r="ARO271" s="15"/>
      <c r="ARP271" s="15"/>
      <c r="ARQ271" s="15"/>
      <c r="ARR271" s="15"/>
      <c r="ARS271" s="15"/>
      <c r="ART271" s="15"/>
      <c r="ARU271" s="15"/>
      <c r="ARV271" s="15"/>
      <c r="ARW271" s="15"/>
      <c r="ARX271" s="15"/>
      <c r="ARY271" s="15"/>
      <c r="ARZ271" s="15"/>
      <c r="ASA271" s="15"/>
      <c r="ASB271" s="15"/>
      <c r="ASC271" s="15"/>
      <c r="ASD271" s="15"/>
      <c r="ASE271" s="15"/>
      <c r="ASF271" s="15"/>
      <c r="ASG271" s="15"/>
      <c r="ASH271" s="15"/>
      <c r="ASI271" s="15"/>
      <c r="ASJ271" s="15"/>
      <c r="ASK271" s="15"/>
      <c r="ASL271" s="15"/>
      <c r="ASM271" s="15"/>
      <c r="ASN271" s="15"/>
      <c r="ASO271" s="15"/>
      <c r="ASP271" s="15"/>
      <c r="ASQ271" s="15"/>
      <c r="ASR271" s="15"/>
      <c r="ASS271" s="15"/>
      <c r="AST271" s="15"/>
      <c r="ASU271" s="15"/>
      <c r="ASV271" s="15"/>
      <c r="ASW271" s="15"/>
      <c r="ASX271" s="15"/>
      <c r="ASY271" s="15"/>
      <c r="ASZ271" s="15"/>
      <c r="ATA271" s="15"/>
      <c r="ATB271" s="15"/>
      <c r="ATC271" s="15"/>
      <c r="ATD271" s="15"/>
      <c r="ATE271" s="15"/>
      <c r="ATF271" s="15"/>
      <c r="ATG271" s="15"/>
      <c r="ATH271" s="15"/>
      <c r="ATI271" s="15"/>
      <c r="ATJ271" s="15"/>
      <c r="ATK271" s="15"/>
      <c r="ATL271" s="15"/>
      <c r="ATM271" s="15"/>
      <c r="ATN271" s="15"/>
      <c r="ATO271" s="15"/>
      <c r="ATP271" s="15"/>
      <c r="ATQ271" s="15"/>
      <c r="ATR271" s="15"/>
      <c r="ATS271" s="15"/>
      <c r="ATT271" s="15"/>
      <c r="ATU271" s="15"/>
      <c r="ATV271" s="15"/>
      <c r="ATW271" s="15"/>
      <c r="ATX271" s="15"/>
      <c r="ATY271" s="15"/>
      <c r="ATZ271" s="15"/>
      <c r="AUA271" s="15"/>
      <c r="AUB271" s="15"/>
      <c r="AUC271" s="15"/>
      <c r="AUD271" s="15"/>
      <c r="AUE271" s="15"/>
      <c r="AUF271" s="15"/>
      <c r="AUG271" s="15"/>
      <c r="AUH271" s="15"/>
      <c r="AUI271" s="15"/>
      <c r="AUJ271" s="15"/>
      <c r="AUK271" s="15"/>
      <c r="AUL271" s="15"/>
      <c r="AUM271" s="15"/>
      <c r="AUN271" s="15"/>
      <c r="AUO271" s="15"/>
      <c r="AUP271" s="15"/>
      <c r="AUQ271" s="15"/>
      <c r="AUR271" s="15"/>
      <c r="AUS271" s="15"/>
      <c r="AUT271" s="15"/>
      <c r="AUU271" s="15"/>
      <c r="AUV271" s="15"/>
      <c r="AUW271" s="15"/>
      <c r="AUX271" s="15"/>
      <c r="AUY271" s="15"/>
      <c r="AUZ271" s="15"/>
      <c r="AVA271" s="15"/>
      <c r="AVB271" s="15"/>
      <c r="AVC271" s="15"/>
      <c r="AVD271" s="15"/>
      <c r="AVE271" s="15"/>
      <c r="AVF271" s="15"/>
      <c r="AVG271" s="15"/>
      <c r="AVH271" s="15"/>
      <c r="AVI271" s="15"/>
      <c r="AVJ271" s="15"/>
      <c r="AVK271" s="15"/>
      <c r="AVL271" s="15"/>
      <c r="AVM271" s="15"/>
      <c r="AVN271" s="15"/>
      <c r="AVO271" s="15"/>
      <c r="AVP271" s="15"/>
      <c r="AVQ271" s="15"/>
      <c r="AVR271" s="15"/>
      <c r="AVS271" s="15"/>
      <c r="AVT271" s="15"/>
      <c r="AVU271" s="15"/>
      <c r="AVV271" s="15"/>
      <c r="AVW271" s="15"/>
      <c r="AVX271" s="15"/>
      <c r="AVY271" s="15"/>
      <c r="AVZ271" s="15"/>
      <c r="AWA271" s="15"/>
      <c r="AWB271" s="15"/>
      <c r="AWC271" s="15"/>
      <c r="AWD271" s="15"/>
      <c r="AWE271" s="15"/>
      <c r="AWF271" s="15"/>
      <c r="AWG271" s="15"/>
      <c r="AWH271" s="15"/>
      <c r="AWI271" s="15"/>
      <c r="AWJ271" s="15"/>
      <c r="AWK271" s="15"/>
      <c r="AWL271" s="15"/>
      <c r="AWM271" s="15"/>
      <c r="AWN271" s="15"/>
      <c r="AWO271" s="15"/>
      <c r="AWP271" s="15"/>
      <c r="AWQ271" s="15"/>
      <c r="AWR271" s="15"/>
      <c r="AWS271" s="15"/>
      <c r="AWT271" s="15"/>
      <c r="AWU271" s="15"/>
      <c r="AWV271" s="15"/>
      <c r="AWW271" s="15"/>
      <c r="AWX271" s="15"/>
      <c r="AWY271" s="15"/>
      <c r="AWZ271" s="15"/>
      <c r="AXA271" s="15"/>
      <c r="AXB271" s="15"/>
      <c r="AXC271" s="15"/>
      <c r="AXD271" s="15"/>
      <c r="AXE271" s="15"/>
      <c r="AXF271" s="15"/>
      <c r="AXG271" s="15"/>
      <c r="AXH271" s="15"/>
      <c r="AXI271" s="15"/>
      <c r="AXJ271" s="15"/>
      <c r="AXK271" s="15"/>
      <c r="AXL271" s="15"/>
      <c r="AXM271" s="15"/>
      <c r="AXN271" s="15"/>
      <c r="AXO271" s="15"/>
      <c r="AXP271" s="15"/>
      <c r="AXQ271" s="15"/>
      <c r="AXR271" s="15"/>
      <c r="AXS271" s="15"/>
      <c r="AXT271" s="15"/>
      <c r="AXU271" s="15"/>
      <c r="AXV271" s="15"/>
      <c r="AXW271" s="15"/>
      <c r="AXX271" s="15"/>
      <c r="AXY271" s="15"/>
      <c r="AXZ271" s="15"/>
      <c r="AYA271" s="15"/>
      <c r="AYB271" s="15"/>
      <c r="AYC271" s="15"/>
      <c r="AYD271" s="15"/>
      <c r="AYE271" s="15"/>
      <c r="AYF271" s="15"/>
      <c r="AYG271" s="15"/>
      <c r="AYH271" s="15"/>
      <c r="AYI271" s="15"/>
      <c r="AYJ271" s="15"/>
      <c r="AYK271" s="15"/>
      <c r="AYL271" s="15"/>
      <c r="AYM271" s="15"/>
      <c r="AYN271" s="15"/>
      <c r="AYO271" s="15"/>
      <c r="AYP271" s="15"/>
      <c r="AYQ271" s="15"/>
      <c r="AYR271" s="15"/>
      <c r="AYS271" s="15"/>
      <c r="AYT271" s="15"/>
      <c r="AYU271" s="15"/>
      <c r="AYV271" s="15"/>
      <c r="AYW271" s="15"/>
      <c r="AYX271" s="15"/>
      <c r="AYY271" s="15"/>
      <c r="AYZ271" s="15"/>
      <c r="AZA271" s="15"/>
      <c r="AZB271" s="15"/>
      <c r="AZC271" s="15"/>
      <c r="AZD271" s="15"/>
      <c r="AZE271" s="15"/>
      <c r="AZF271" s="15"/>
      <c r="AZG271" s="15"/>
      <c r="AZH271" s="15"/>
      <c r="AZI271" s="15"/>
      <c r="AZJ271" s="15"/>
      <c r="AZK271" s="15"/>
      <c r="AZL271" s="15"/>
      <c r="AZM271" s="15"/>
      <c r="AZN271" s="15"/>
      <c r="AZO271" s="15"/>
      <c r="AZP271" s="15"/>
      <c r="AZQ271" s="15"/>
      <c r="AZR271" s="15"/>
      <c r="AZS271" s="15"/>
      <c r="AZT271" s="15"/>
      <c r="AZU271" s="15"/>
      <c r="AZV271" s="15"/>
      <c r="AZW271" s="15"/>
      <c r="AZX271" s="15"/>
      <c r="AZY271" s="15"/>
      <c r="AZZ271" s="15"/>
      <c r="BAA271" s="15"/>
      <c r="BAB271" s="15"/>
      <c r="BAC271" s="15"/>
      <c r="BAD271" s="15"/>
      <c r="BAE271" s="15"/>
      <c r="BAF271" s="15"/>
      <c r="BAG271" s="15"/>
      <c r="BAH271" s="15"/>
      <c r="BAI271" s="15"/>
      <c r="BAJ271" s="15"/>
      <c r="BAK271" s="15"/>
      <c r="BAL271" s="15"/>
      <c r="BAM271" s="15"/>
      <c r="BAN271" s="15"/>
      <c r="BAO271" s="15"/>
      <c r="BAP271" s="15"/>
      <c r="BAQ271" s="15"/>
      <c r="BAR271" s="15"/>
      <c r="BAS271" s="15"/>
      <c r="BAT271" s="15"/>
      <c r="BAU271" s="15"/>
      <c r="BAV271" s="15"/>
      <c r="BAW271" s="15"/>
      <c r="BAX271" s="15"/>
      <c r="BAY271" s="15"/>
      <c r="BAZ271" s="15"/>
      <c r="BBA271" s="15"/>
      <c r="BBB271" s="15"/>
      <c r="BBC271" s="15"/>
      <c r="BBD271" s="15"/>
      <c r="BBE271" s="15"/>
      <c r="BBF271" s="15"/>
      <c r="BBG271" s="15"/>
      <c r="BBH271" s="15"/>
      <c r="BBI271" s="15"/>
      <c r="BBJ271" s="15"/>
      <c r="BBK271" s="15"/>
      <c r="BBL271" s="15"/>
      <c r="BBM271" s="15"/>
      <c r="BBN271" s="15"/>
      <c r="BBO271" s="15"/>
      <c r="BBP271" s="15"/>
      <c r="BBQ271" s="15"/>
      <c r="BBR271" s="15"/>
      <c r="BBS271" s="15"/>
      <c r="BBT271" s="15"/>
      <c r="BBU271" s="15"/>
      <c r="BBV271" s="15"/>
      <c r="BBW271" s="15"/>
      <c r="BBX271" s="15"/>
      <c r="BBY271" s="15"/>
      <c r="BBZ271" s="15"/>
      <c r="BCA271" s="15"/>
      <c r="BCB271" s="15"/>
      <c r="BCC271" s="15"/>
      <c r="BCD271" s="15"/>
      <c r="BCE271" s="15"/>
      <c r="BCF271" s="15"/>
      <c r="BCG271" s="15"/>
      <c r="BCH271" s="15"/>
      <c r="BCI271" s="15"/>
      <c r="BCJ271" s="15"/>
      <c r="BCK271" s="15"/>
      <c r="BCL271" s="15"/>
      <c r="BCM271" s="15"/>
      <c r="BCN271" s="15"/>
      <c r="BCO271" s="15"/>
      <c r="BCP271" s="15"/>
      <c r="BCQ271" s="15"/>
      <c r="BCR271" s="15"/>
      <c r="BCS271" s="15"/>
      <c r="BCT271" s="15"/>
      <c r="BCU271" s="15"/>
      <c r="BCV271" s="15"/>
      <c r="BCW271" s="15"/>
      <c r="BCX271" s="15"/>
      <c r="BCY271" s="15"/>
      <c r="BCZ271" s="15"/>
      <c r="BDA271" s="15"/>
      <c r="BDB271" s="15"/>
      <c r="BDC271" s="15"/>
      <c r="BDD271" s="15"/>
      <c r="BDE271" s="15"/>
      <c r="BDF271" s="15"/>
      <c r="BDG271" s="15"/>
      <c r="BDH271" s="15"/>
      <c r="BDI271" s="15"/>
      <c r="BDJ271" s="15"/>
      <c r="BDK271" s="15"/>
      <c r="BDL271" s="15"/>
      <c r="BDM271" s="15"/>
      <c r="BDN271" s="15"/>
      <c r="BDO271" s="15"/>
      <c r="BDP271" s="15"/>
      <c r="BDQ271" s="15"/>
      <c r="BDR271" s="15"/>
      <c r="BDS271" s="15"/>
      <c r="BDT271" s="15"/>
      <c r="BDU271" s="15"/>
      <c r="BDV271" s="15"/>
      <c r="BDW271" s="15"/>
      <c r="BDX271" s="15"/>
      <c r="BDY271" s="15"/>
      <c r="BDZ271" s="15"/>
      <c r="BEA271" s="15"/>
      <c r="BEB271" s="15"/>
      <c r="BEC271" s="15"/>
      <c r="BED271" s="15"/>
      <c r="BEE271" s="15"/>
      <c r="BEF271" s="15"/>
      <c r="BEG271" s="15"/>
      <c r="BEH271" s="15"/>
      <c r="BEI271" s="15"/>
      <c r="BEJ271" s="15"/>
      <c r="BEK271" s="15"/>
      <c r="BEL271" s="15"/>
      <c r="BEM271" s="15"/>
      <c r="BEN271" s="15"/>
      <c r="BEO271" s="15"/>
      <c r="BEP271" s="15"/>
      <c r="BEQ271" s="15"/>
      <c r="BER271" s="15"/>
      <c r="BES271" s="15"/>
      <c r="BET271" s="15"/>
      <c r="BEU271" s="15"/>
      <c r="BEV271" s="15"/>
      <c r="BEW271" s="15"/>
      <c r="BEX271" s="15"/>
      <c r="BEY271" s="15"/>
      <c r="BEZ271" s="15"/>
      <c r="BFA271" s="15"/>
      <c r="BFB271" s="15"/>
      <c r="BFC271" s="15"/>
      <c r="BFD271" s="15"/>
      <c r="BFE271" s="15"/>
      <c r="BFF271" s="15"/>
      <c r="BFG271" s="15"/>
      <c r="BFH271" s="15"/>
      <c r="BFI271" s="15"/>
      <c r="BFJ271" s="15"/>
      <c r="BFK271" s="15"/>
      <c r="BFL271" s="15"/>
      <c r="BFM271" s="15"/>
      <c r="BFN271" s="15"/>
      <c r="BFO271" s="15"/>
      <c r="BFP271" s="15"/>
      <c r="BFQ271" s="15"/>
      <c r="BFR271" s="15"/>
      <c r="BFS271" s="15"/>
      <c r="BFT271" s="15"/>
      <c r="BFU271" s="15"/>
      <c r="BFV271" s="15"/>
      <c r="BFW271" s="15"/>
      <c r="BFX271" s="15"/>
      <c r="BFY271" s="15"/>
      <c r="BFZ271" s="15"/>
      <c r="BGA271" s="15"/>
      <c r="BGB271" s="15"/>
      <c r="BGC271" s="15"/>
      <c r="BGD271" s="15"/>
      <c r="BGE271" s="15"/>
      <c r="BGF271" s="15"/>
      <c r="BGG271" s="15"/>
      <c r="BGH271" s="15"/>
      <c r="BGI271" s="15"/>
      <c r="BGJ271" s="15"/>
      <c r="BGK271" s="15"/>
      <c r="BGL271" s="15"/>
      <c r="BGM271" s="15"/>
      <c r="BGN271" s="15"/>
      <c r="BGO271" s="15"/>
      <c r="BGP271" s="15"/>
      <c r="BGQ271" s="15"/>
      <c r="BGR271" s="15"/>
      <c r="BGS271" s="15"/>
      <c r="BGT271" s="15"/>
      <c r="BGU271" s="15"/>
      <c r="BGV271" s="15"/>
      <c r="BGW271" s="15"/>
      <c r="BGX271" s="15"/>
      <c r="BGY271" s="15"/>
      <c r="BGZ271" s="15"/>
      <c r="BHA271" s="15"/>
      <c r="BHB271" s="15"/>
      <c r="BHC271" s="15"/>
      <c r="BHD271" s="15"/>
      <c r="BHE271" s="15"/>
      <c r="BHF271" s="15"/>
      <c r="BHG271" s="15"/>
      <c r="BHH271" s="15"/>
      <c r="BHI271" s="15"/>
      <c r="BHJ271" s="15"/>
      <c r="BHK271" s="15"/>
      <c r="BHL271" s="15"/>
      <c r="BHM271" s="15"/>
      <c r="BHN271" s="15"/>
      <c r="BHO271" s="15"/>
      <c r="BHP271" s="15"/>
      <c r="BHQ271" s="15"/>
      <c r="BHR271" s="15"/>
      <c r="BHS271" s="15"/>
      <c r="BHT271" s="15"/>
      <c r="BHU271" s="15"/>
      <c r="BHV271" s="15"/>
      <c r="BHW271" s="15"/>
      <c r="BHX271" s="15"/>
      <c r="BHY271" s="15"/>
      <c r="BHZ271" s="15"/>
      <c r="BIA271" s="15"/>
      <c r="BIB271" s="15"/>
      <c r="BIC271" s="15"/>
    </row>
    <row r="272" spans="1:1589" s="24" customFormat="1" ht="43.5" customHeight="1">
      <c r="A272" s="360" t="s">
        <v>242</v>
      </c>
      <c r="B272" s="361"/>
      <c r="C272" s="361"/>
      <c r="D272" s="361"/>
      <c r="E272" s="361"/>
      <c r="F272" s="361"/>
      <c r="G272" s="361"/>
      <c r="H272" s="361"/>
      <c r="I272" s="361"/>
      <c r="J272" s="361"/>
      <c r="K272" s="361"/>
      <c r="L272" s="361"/>
      <c r="M272" s="361"/>
      <c r="N272" s="361"/>
      <c r="O272" s="361"/>
      <c r="P272" s="361"/>
      <c r="Q272" s="361"/>
      <c r="R272" s="361"/>
      <c r="S272" s="362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  <c r="IW272" s="15"/>
      <c r="IX272" s="15"/>
      <c r="IY272" s="15"/>
      <c r="IZ272" s="15"/>
      <c r="JA272" s="15"/>
      <c r="JB272" s="15"/>
      <c r="JC272" s="15"/>
      <c r="JD272" s="15"/>
      <c r="JE272" s="15"/>
      <c r="JF272" s="15"/>
      <c r="JG272" s="15"/>
      <c r="JH272" s="15"/>
      <c r="JI272" s="15"/>
      <c r="JJ272" s="15"/>
      <c r="JK272" s="15"/>
      <c r="JL272" s="15"/>
      <c r="JM272" s="15"/>
      <c r="JN272" s="15"/>
      <c r="JO272" s="15"/>
      <c r="JP272" s="15"/>
      <c r="JQ272" s="15"/>
      <c r="JR272" s="15"/>
      <c r="JS272" s="15"/>
      <c r="JT272" s="15"/>
      <c r="JU272" s="15"/>
      <c r="JV272" s="15"/>
      <c r="JW272" s="15"/>
      <c r="JX272" s="15"/>
      <c r="JY272" s="15"/>
      <c r="JZ272" s="15"/>
      <c r="KA272" s="15"/>
      <c r="KB272" s="15"/>
      <c r="KC272" s="15"/>
      <c r="KD272" s="15"/>
      <c r="KE272" s="15"/>
      <c r="KF272" s="15"/>
      <c r="KG272" s="15"/>
      <c r="KH272" s="15"/>
      <c r="KI272" s="15"/>
      <c r="KJ272" s="15"/>
      <c r="KK272" s="15"/>
      <c r="KL272" s="15"/>
      <c r="KM272" s="15"/>
      <c r="KN272" s="15"/>
      <c r="KO272" s="15"/>
      <c r="KP272" s="15"/>
      <c r="KQ272" s="15"/>
      <c r="KR272" s="15"/>
      <c r="KS272" s="15"/>
      <c r="KT272" s="15"/>
      <c r="KU272" s="15"/>
      <c r="KV272" s="15"/>
      <c r="KW272" s="15"/>
      <c r="KX272" s="15"/>
      <c r="KY272" s="15"/>
      <c r="KZ272" s="15"/>
      <c r="LA272" s="15"/>
      <c r="LB272" s="15"/>
      <c r="LC272" s="15"/>
      <c r="LD272" s="15"/>
      <c r="LE272" s="15"/>
      <c r="LF272" s="15"/>
      <c r="LG272" s="15"/>
      <c r="LH272" s="15"/>
      <c r="LI272" s="15"/>
      <c r="LJ272" s="15"/>
      <c r="LK272" s="15"/>
      <c r="LL272" s="15"/>
      <c r="LM272" s="15"/>
      <c r="LN272" s="15"/>
      <c r="LO272" s="15"/>
      <c r="LP272" s="15"/>
      <c r="LQ272" s="15"/>
      <c r="LR272" s="15"/>
      <c r="LS272" s="15"/>
      <c r="LT272" s="15"/>
      <c r="LU272" s="15"/>
      <c r="LV272" s="15"/>
      <c r="LW272" s="15"/>
      <c r="LX272" s="15"/>
      <c r="LY272" s="15"/>
      <c r="LZ272" s="15"/>
      <c r="MA272" s="15"/>
      <c r="MB272" s="15"/>
      <c r="MC272" s="15"/>
      <c r="MD272" s="15"/>
      <c r="ME272" s="15"/>
      <c r="MF272" s="15"/>
      <c r="MG272" s="15"/>
      <c r="MH272" s="15"/>
      <c r="MI272" s="15"/>
      <c r="MJ272" s="15"/>
      <c r="MK272" s="15"/>
      <c r="ML272" s="15"/>
      <c r="MM272" s="15"/>
      <c r="MN272" s="15"/>
      <c r="MO272" s="15"/>
      <c r="MP272" s="15"/>
      <c r="MQ272" s="15"/>
      <c r="MR272" s="15"/>
      <c r="MS272" s="15"/>
      <c r="MT272" s="15"/>
      <c r="MU272" s="15"/>
      <c r="MV272" s="15"/>
      <c r="MW272" s="15"/>
      <c r="MX272" s="15"/>
      <c r="MY272" s="15"/>
      <c r="MZ272" s="15"/>
      <c r="NA272" s="15"/>
      <c r="NB272" s="15"/>
      <c r="NC272" s="15"/>
      <c r="ND272" s="15"/>
      <c r="NE272" s="15"/>
      <c r="NF272" s="15"/>
      <c r="NG272" s="15"/>
      <c r="NH272" s="15"/>
      <c r="NI272" s="15"/>
      <c r="NJ272" s="15"/>
      <c r="NK272" s="15"/>
      <c r="NL272" s="15"/>
      <c r="NM272" s="15"/>
      <c r="NN272" s="15"/>
      <c r="NO272" s="15"/>
      <c r="NP272" s="15"/>
      <c r="NQ272" s="15"/>
      <c r="NR272" s="15"/>
      <c r="NS272" s="15"/>
      <c r="NT272" s="15"/>
      <c r="NU272" s="15"/>
      <c r="NV272" s="15"/>
      <c r="NW272" s="15"/>
      <c r="NX272" s="15"/>
      <c r="NY272" s="15"/>
      <c r="NZ272" s="15"/>
      <c r="OA272" s="15"/>
      <c r="OB272" s="15"/>
      <c r="OC272" s="15"/>
      <c r="OD272" s="15"/>
      <c r="OE272" s="15"/>
      <c r="OF272" s="15"/>
      <c r="OG272" s="15"/>
      <c r="OH272" s="15"/>
      <c r="OI272" s="15"/>
      <c r="OJ272" s="15"/>
      <c r="OK272" s="15"/>
      <c r="OL272" s="15"/>
      <c r="OM272" s="15"/>
      <c r="ON272" s="15"/>
      <c r="OO272" s="15"/>
      <c r="OP272" s="15"/>
      <c r="OQ272" s="15"/>
      <c r="OR272" s="15"/>
      <c r="OS272" s="15"/>
      <c r="OT272" s="15"/>
      <c r="OU272" s="15"/>
      <c r="OV272" s="15"/>
      <c r="OW272" s="15"/>
      <c r="OX272" s="15"/>
      <c r="OY272" s="15"/>
      <c r="OZ272" s="15"/>
      <c r="PA272" s="15"/>
      <c r="PB272" s="15"/>
      <c r="PC272" s="15"/>
      <c r="PD272" s="15"/>
      <c r="PE272" s="15"/>
      <c r="PF272" s="15"/>
      <c r="PG272" s="15"/>
      <c r="PH272" s="15"/>
      <c r="PI272" s="15"/>
      <c r="PJ272" s="15"/>
      <c r="PK272" s="15"/>
      <c r="PL272" s="15"/>
      <c r="PM272" s="15"/>
      <c r="PN272" s="15"/>
      <c r="PO272" s="15"/>
      <c r="PP272" s="15"/>
      <c r="PQ272" s="15"/>
      <c r="PR272" s="15"/>
      <c r="PS272" s="15"/>
      <c r="PT272" s="15"/>
      <c r="PU272" s="15"/>
      <c r="PV272" s="15"/>
      <c r="PW272" s="15"/>
      <c r="PX272" s="15"/>
      <c r="PY272" s="15"/>
      <c r="PZ272" s="15"/>
      <c r="QA272" s="15"/>
      <c r="QB272" s="15"/>
      <c r="QC272" s="15"/>
      <c r="QD272" s="15"/>
      <c r="QE272" s="15"/>
      <c r="QF272" s="15"/>
      <c r="QG272" s="15"/>
      <c r="QH272" s="15"/>
      <c r="QI272" s="15"/>
      <c r="QJ272" s="15"/>
      <c r="QK272" s="15"/>
      <c r="QL272" s="15"/>
      <c r="QM272" s="15"/>
      <c r="QN272" s="15"/>
      <c r="QO272" s="15"/>
      <c r="QP272" s="15"/>
      <c r="QQ272" s="15"/>
      <c r="QR272" s="15"/>
      <c r="QS272" s="15"/>
      <c r="QT272" s="15"/>
      <c r="QU272" s="15"/>
      <c r="QV272" s="15"/>
      <c r="QW272" s="15"/>
      <c r="QX272" s="15"/>
      <c r="QY272" s="15"/>
      <c r="QZ272" s="15"/>
      <c r="RA272" s="15"/>
      <c r="RB272" s="15"/>
      <c r="RC272" s="15"/>
      <c r="RD272" s="15"/>
      <c r="RE272" s="15"/>
      <c r="RF272" s="15"/>
      <c r="RG272" s="15"/>
      <c r="RH272" s="15"/>
      <c r="RI272" s="15"/>
      <c r="RJ272" s="15"/>
      <c r="RK272" s="15"/>
      <c r="RL272" s="15"/>
      <c r="RM272" s="15"/>
      <c r="RN272" s="15"/>
      <c r="RO272" s="15"/>
      <c r="RP272" s="15"/>
      <c r="RQ272" s="15"/>
      <c r="RR272" s="15"/>
      <c r="RS272" s="15"/>
      <c r="RT272" s="15"/>
      <c r="RU272" s="15"/>
      <c r="RV272" s="15"/>
      <c r="RW272" s="15"/>
      <c r="RX272" s="15"/>
      <c r="RY272" s="15"/>
      <c r="RZ272" s="15"/>
      <c r="SA272" s="15"/>
      <c r="SB272" s="15"/>
      <c r="SC272" s="15"/>
      <c r="SD272" s="15"/>
      <c r="SE272" s="15"/>
      <c r="SF272" s="15"/>
      <c r="SG272" s="15"/>
      <c r="SH272" s="15"/>
      <c r="SI272" s="15"/>
      <c r="SJ272" s="15"/>
      <c r="SK272" s="15"/>
      <c r="SL272" s="15"/>
      <c r="SM272" s="15"/>
      <c r="SN272" s="15"/>
      <c r="SO272" s="15"/>
      <c r="SP272" s="15"/>
      <c r="SQ272" s="15"/>
      <c r="SR272" s="15"/>
      <c r="SS272" s="15"/>
      <c r="ST272" s="15"/>
      <c r="SU272" s="15"/>
      <c r="SV272" s="15"/>
      <c r="SW272" s="15"/>
      <c r="SX272" s="15"/>
      <c r="SY272" s="15"/>
      <c r="SZ272" s="15"/>
      <c r="TA272" s="15"/>
      <c r="TB272" s="15"/>
      <c r="TC272" s="15"/>
      <c r="TD272" s="15"/>
      <c r="TE272" s="15"/>
      <c r="TF272" s="15"/>
      <c r="TG272" s="15"/>
      <c r="TH272" s="15"/>
      <c r="TI272" s="15"/>
      <c r="TJ272" s="15"/>
      <c r="TK272" s="15"/>
      <c r="TL272" s="15"/>
      <c r="TM272" s="15"/>
      <c r="TN272" s="15"/>
      <c r="TO272" s="15"/>
      <c r="TP272" s="15"/>
      <c r="TQ272" s="15"/>
      <c r="TR272" s="15"/>
      <c r="TS272" s="15"/>
      <c r="TT272" s="15"/>
      <c r="TU272" s="15"/>
      <c r="TV272" s="15"/>
      <c r="TW272" s="15"/>
      <c r="TX272" s="15"/>
      <c r="TY272" s="15"/>
      <c r="TZ272" s="15"/>
      <c r="UA272" s="15"/>
      <c r="UB272" s="15"/>
      <c r="UC272" s="15"/>
      <c r="UD272" s="15"/>
      <c r="UE272" s="15"/>
      <c r="UF272" s="15"/>
      <c r="UG272" s="15"/>
      <c r="UH272" s="15"/>
      <c r="UI272" s="15"/>
      <c r="UJ272" s="15"/>
      <c r="UK272" s="15"/>
      <c r="UL272" s="15"/>
      <c r="UM272" s="15"/>
      <c r="UN272" s="15"/>
      <c r="UO272" s="15"/>
      <c r="UP272" s="15"/>
      <c r="UQ272" s="15"/>
      <c r="UR272" s="15"/>
      <c r="US272" s="15"/>
      <c r="UT272" s="15"/>
      <c r="UU272" s="15"/>
      <c r="UV272" s="15"/>
      <c r="UW272" s="15"/>
      <c r="UX272" s="15"/>
      <c r="UY272" s="15"/>
      <c r="UZ272" s="15"/>
      <c r="VA272" s="15"/>
      <c r="VB272" s="15"/>
      <c r="VC272" s="15"/>
      <c r="VD272" s="15"/>
      <c r="VE272" s="15"/>
      <c r="VF272" s="15"/>
      <c r="VG272" s="15"/>
      <c r="VH272" s="15"/>
      <c r="VI272" s="15"/>
      <c r="VJ272" s="15"/>
      <c r="VK272" s="15"/>
      <c r="VL272" s="15"/>
      <c r="VM272" s="15"/>
      <c r="VN272" s="15"/>
      <c r="VO272" s="15"/>
      <c r="VP272" s="15"/>
      <c r="VQ272" s="15"/>
      <c r="VR272" s="15"/>
      <c r="VS272" s="15"/>
      <c r="VT272" s="15"/>
      <c r="VU272" s="15"/>
      <c r="VV272" s="15"/>
      <c r="VW272" s="15"/>
      <c r="VX272" s="15"/>
      <c r="VY272" s="15"/>
      <c r="VZ272" s="15"/>
      <c r="WA272" s="15"/>
      <c r="WB272" s="15"/>
      <c r="WC272" s="15"/>
      <c r="WD272" s="15"/>
      <c r="WE272" s="15"/>
      <c r="WF272" s="15"/>
      <c r="WG272" s="15"/>
      <c r="WH272" s="15"/>
      <c r="WI272" s="15"/>
      <c r="WJ272" s="15"/>
      <c r="WK272" s="15"/>
      <c r="WL272" s="15"/>
      <c r="WM272" s="15"/>
      <c r="WN272" s="15"/>
      <c r="WO272" s="15"/>
      <c r="WP272" s="15"/>
      <c r="WQ272" s="15"/>
      <c r="WR272" s="15"/>
      <c r="WS272" s="15"/>
      <c r="WT272" s="15"/>
      <c r="WU272" s="15"/>
      <c r="WV272" s="15"/>
      <c r="WW272" s="15"/>
      <c r="WX272" s="15"/>
      <c r="WY272" s="15"/>
      <c r="WZ272" s="15"/>
      <c r="XA272" s="15"/>
      <c r="XB272" s="15"/>
      <c r="XC272" s="15"/>
      <c r="XD272" s="15"/>
      <c r="XE272" s="15"/>
      <c r="XF272" s="15"/>
      <c r="XG272" s="15"/>
      <c r="XH272" s="15"/>
      <c r="XI272" s="15"/>
      <c r="XJ272" s="15"/>
      <c r="XK272" s="15"/>
      <c r="XL272" s="15"/>
      <c r="XM272" s="15"/>
      <c r="XN272" s="15"/>
      <c r="XO272" s="15"/>
      <c r="XP272" s="15"/>
      <c r="XQ272" s="15"/>
      <c r="XR272" s="15"/>
      <c r="XS272" s="15"/>
      <c r="XT272" s="15"/>
      <c r="XU272" s="15"/>
      <c r="XV272" s="15"/>
      <c r="XW272" s="15"/>
      <c r="XX272" s="15"/>
      <c r="XY272" s="15"/>
      <c r="XZ272" s="15"/>
      <c r="YA272" s="15"/>
      <c r="YB272" s="15"/>
      <c r="YC272" s="15"/>
      <c r="YD272" s="15"/>
      <c r="YE272" s="15"/>
      <c r="YF272" s="15"/>
      <c r="YG272" s="15"/>
      <c r="YH272" s="15"/>
      <c r="YI272" s="15"/>
      <c r="YJ272" s="15"/>
      <c r="YK272" s="15"/>
      <c r="YL272" s="15"/>
      <c r="YM272" s="15"/>
      <c r="YN272" s="15"/>
      <c r="YO272" s="15"/>
      <c r="YP272" s="15"/>
      <c r="YQ272" s="15"/>
      <c r="YR272" s="15"/>
      <c r="YS272" s="15"/>
      <c r="YT272" s="15"/>
      <c r="YU272" s="15"/>
      <c r="YV272" s="15"/>
      <c r="YW272" s="15"/>
      <c r="YX272" s="15"/>
      <c r="YY272" s="15"/>
      <c r="YZ272" s="15"/>
      <c r="ZA272" s="15"/>
      <c r="ZB272" s="15"/>
      <c r="ZC272" s="15"/>
      <c r="ZD272" s="15"/>
      <c r="ZE272" s="15"/>
      <c r="ZF272" s="15"/>
      <c r="ZG272" s="15"/>
      <c r="ZH272" s="15"/>
      <c r="ZI272" s="15"/>
      <c r="ZJ272" s="15"/>
      <c r="ZK272" s="15"/>
      <c r="ZL272" s="15"/>
      <c r="ZM272" s="15"/>
      <c r="ZN272" s="15"/>
      <c r="ZO272" s="15"/>
      <c r="ZP272" s="15"/>
      <c r="ZQ272" s="15"/>
      <c r="ZR272" s="15"/>
      <c r="ZS272" s="15"/>
      <c r="ZT272" s="15"/>
      <c r="ZU272" s="15"/>
      <c r="ZV272" s="15"/>
      <c r="ZW272" s="15"/>
      <c r="ZX272" s="15"/>
      <c r="ZY272" s="15"/>
      <c r="ZZ272" s="15"/>
      <c r="AAA272" s="15"/>
      <c r="AAB272" s="15"/>
      <c r="AAC272" s="15"/>
      <c r="AAD272" s="15"/>
      <c r="AAE272" s="15"/>
      <c r="AAF272" s="15"/>
      <c r="AAG272" s="15"/>
      <c r="AAH272" s="15"/>
      <c r="AAI272" s="15"/>
      <c r="AAJ272" s="15"/>
      <c r="AAK272" s="15"/>
      <c r="AAL272" s="15"/>
      <c r="AAM272" s="15"/>
      <c r="AAN272" s="15"/>
      <c r="AAO272" s="15"/>
      <c r="AAP272" s="15"/>
      <c r="AAQ272" s="15"/>
      <c r="AAR272" s="15"/>
      <c r="AAS272" s="15"/>
      <c r="AAT272" s="15"/>
      <c r="AAU272" s="15"/>
      <c r="AAV272" s="15"/>
      <c r="AAW272" s="15"/>
      <c r="AAX272" s="15"/>
      <c r="AAY272" s="15"/>
      <c r="AAZ272" s="15"/>
      <c r="ABA272" s="15"/>
      <c r="ABB272" s="15"/>
      <c r="ABC272" s="15"/>
      <c r="ABD272" s="15"/>
      <c r="ABE272" s="15"/>
      <c r="ABF272" s="15"/>
      <c r="ABG272" s="15"/>
      <c r="ABH272" s="15"/>
      <c r="ABI272" s="15"/>
      <c r="ABJ272" s="15"/>
      <c r="ABK272" s="15"/>
      <c r="ABL272" s="15"/>
      <c r="ABM272" s="15"/>
      <c r="ABN272" s="15"/>
      <c r="ABO272" s="15"/>
      <c r="ABP272" s="15"/>
      <c r="ABQ272" s="15"/>
      <c r="ABR272" s="15"/>
      <c r="ABS272" s="15"/>
      <c r="ABT272" s="15"/>
      <c r="ABU272" s="15"/>
      <c r="ABV272" s="15"/>
      <c r="ABW272" s="15"/>
      <c r="ABX272" s="15"/>
      <c r="ABY272" s="15"/>
      <c r="ABZ272" s="15"/>
      <c r="ACA272" s="15"/>
      <c r="ACB272" s="15"/>
      <c r="ACC272" s="15"/>
      <c r="ACD272" s="15"/>
      <c r="ACE272" s="15"/>
      <c r="ACF272" s="15"/>
      <c r="ACG272" s="15"/>
      <c r="ACH272" s="15"/>
      <c r="ACI272" s="15"/>
      <c r="ACJ272" s="15"/>
      <c r="ACK272" s="15"/>
      <c r="ACL272" s="15"/>
      <c r="ACM272" s="15"/>
      <c r="ACN272" s="15"/>
      <c r="ACO272" s="15"/>
      <c r="ACP272" s="15"/>
      <c r="ACQ272" s="15"/>
      <c r="ACR272" s="15"/>
      <c r="ACS272" s="15"/>
      <c r="ACT272" s="15"/>
      <c r="ACU272" s="15"/>
      <c r="ACV272" s="15"/>
      <c r="ACW272" s="15"/>
      <c r="ACX272" s="15"/>
      <c r="ACY272" s="15"/>
      <c r="ACZ272" s="15"/>
      <c r="ADA272" s="15"/>
      <c r="ADB272" s="15"/>
      <c r="ADC272" s="15"/>
      <c r="ADD272" s="15"/>
      <c r="ADE272" s="15"/>
      <c r="ADF272" s="15"/>
      <c r="ADG272" s="15"/>
      <c r="ADH272" s="15"/>
      <c r="ADI272" s="15"/>
      <c r="ADJ272" s="15"/>
      <c r="ADK272" s="15"/>
      <c r="ADL272" s="15"/>
      <c r="ADM272" s="15"/>
      <c r="ADN272" s="15"/>
      <c r="ADO272" s="15"/>
      <c r="ADP272" s="15"/>
      <c r="ADQ272" s="15"/>
      <c r="ADR272" s="15"/>
      <c r="ADS272" s="15"/>
      <c r="ADT272" s="15"/>
      <c r="ADU272" s="15"/>
      <c r="ADV272" s="15"/>
      <c r="ADW272" s="15"/>
      <c r="ADX272" s="15"/>
      <c r="ADY272" s="15"/>
      <c r="ADZ272" s="15"/>
      <c r="AEA272" s="15"/>
      <c r="AEB272" s="15"/>
      <c r="AEC272" s="15"/>
      <c r="AED272" s="15"/>
      <c r="AEE272" s="15"/>
      <c r="AEF272" s="15"/>
      <c r="AEG272" s="15"/>
      <c r="AEH272" s="15"/>
      <c r="AEI272" s="15"/>
      <c r="AEJ272" s="15"/>
      <c r="AEK272" s="15"/>
      <c r="AEL272" s="15"/>
      <c r="AEM272" s="15"/>
      <c r="AEN272" s="15"/>
      <c r="AEO272" s="15"/>
      <c r="AEP272" s="15"/>
      <c r="AEQ272" s="15"/>
      <c r="AER272" s="15"/>
      <c r="AES272" s="15"/>
      <c r="AET272" s="15"/>
      <c r="AEU272" s="15"/>
      <c r="AEV272" s="15"/>
      <c r="AEW272" s="15"/>
      <c r="AEX272" s="15"/>
      <c r="AEY272" s="15"/>
      <c r="AEZ272" s="15"/>
      <c r="AFA272" s="15"/>
      <c r="AFB272" s="15"/>
      <c r="AFC272" s="15"/>
      <c r="AFD272" s="15"/>
      <c r="AFE272" s="15"/>
      <c r="AFF272" s="15"/>
      <c r="AFG272" s="15"/>
      <c r="AFH272" s="15"/>
      <c r="AFI272" s="15"/>
      <c r="AFJ272" s="15"/>
      <c r="AFK272" s="15"/>
      <c r="AFL272" s="15"/>
      <c r="AFM272" s="15"/>
      <c r="AFN272" s="15"/>
      <c r="AFO272" s="15"/>
      <c r="AFP272" s="15"/>
      <c r="AFQ272" s="15"/>
      <c r="AFR272" s="15"/>
      <c r="AFS272" s="15"/>
      <c r="AFT272" s="15"/>
      <c r="AFU272" s="15"/>
      <c r="AFV272" s="15"/>
      <c r="AFW272" s="15"/>
      <c r="AFX272" s="15"/>
      <c r="AFY272" s="15"/>
      <c r="AFZ272" s="15"/>
      <c r="AGA272" s="15"/>
      <c r="AGB272" s="15"/>
      <c r="AGC272" s="15"/>
      <c r="AGD272" s="15"/>
      <c r="AGE272" s="15"/>
      <c r="AGF272" s="15"/>
      <c r="AGG272" s="15"/>
      <c r="AGH272" s="15"/>
      <c r="AGI272" s="15"/>
      <c r="AGJ272" s="15"/>
      <c r="AGK272" s="15"/>
      <c r="AGL272" s="15"/>
      <c r="AGM272" s="15"/>
      <c r="AGN272" s="15"/>
      <c r="AGO272" s="15"/>
      <c r="AGP272" s="15"/>
      <c r="AGQ272" s="15"/>
      <c r="AGR272" s="15"/>
      <c r="AGS272" s="15"/>
      <c r="AGT272" s="15"/>
      <c r="AGU272" s="15"/>
      <c r="AGV272" s="15"/>
      <c r="AGW272" s="15"/>
      <c r="AGX272" s="15"/>
      <c r="AGY272" s="15"/>
      <c r="AGZ272" s="15"/>
      <c r="AHA272" s="15"/>
      <c r="AHB272" s="15"/>
      <c r="AHC272" s="15"/>
      <c r="AHD272" s="15"/>
      <c r="AHE272" s="15"/>
      <c r="AHF272" s="15"/>
      <c r="AHG272" s="15"/>
      <c r="AHH272" s="15"/>
      <c r="AHI272" s="15"/>
      <c r="AHJ272" s="15"/>
      <c r="AHK272" s="15"/>
      <c r="AHL272" s="15"/>
      <c r="AHM272" s="15"/>
      <c r="AHN272" s="15"/>
      <c r="AHO272" s="15"/>
      <c r="AHP272" s="15"/>
      <c r="AHQ272" s="15"/>
      <c r="AHR272" s="15"/>
      <c r="AHS272" s="15"/>
      <c r="AHT272" s="15"/>
      <c r="AHU272" s="15"/>
      <c r="AHV272" s="15"/>
      <c r="AHW272" s="15"/>
      <c r="AHX272" s="15"/>
      <c r="AHY272" s="15"/>
      <c r="AHZ272" s="15"/>
      <c r="AIA272" s="15"/>
      <c r="AIB272" s="15"/>
      <c r="AIC272" s="15"/>
      <c r="AID272" s="15"/>
      <c r="AIE272" s="15"/>
      <c r="AIF272" s="15"/>
      <c r="AIG272" s="15"/>
      <c r="AIH272" s="15"/>
      <c r="AII272" s="15"/>
      <c r="AIJ272" s="15"/>
      <c r="AIK272" s="15"/>
      <c r="AIL272" s="15"/>
      <c r="AIM272" s="15"/>
      <c r="AIN272" s="15"/>
      <c r="AIO272" s="15"/>
      <c r="AIP272" s="15"/>
      <c r="AIQ272" s="15"/>
      <c r="AIR272" s="15"/>
      <c r="AIS272" s="15"/>
      <c r="AIT272" s="15"/>
      <c r="AIU272" s="15"/>
      <c r="AIV272" s="15"/>
      <c r="AIW272" s="15"/>
      <c r="AIX272" s="15"/>
      <c r="AIY272" s="15"/>
      <c r="AIZ272" s="15"/>
      <c r="AJA272" s="15"/>
      <c r="AJB272" s="15"/>
      <c r="AJC272" s="15"/>
      <c r="AJD272" s="15"/>
      <c r="AJE272" s="15"/>
      <c r="AJF272" s="15"/>
      <c r="AJG272" s="15"/>
      <c r="AJH272" s="15"/>
      <c r="AJI272" s="15"/>
      <c r="AJJ272" s="15"/>
      <c r="AJK272" s="15"/>
      <c r="AJL272" s="15"/>
      <c r="AJM272" s="15"/>
      <c r="AJN272" s="15"/>
      <c r="AJO272" s="15"/>
      <c r="AJP272" s="15"/>
      <c r="AJQ272" s="15"/>
      <c r="AJR272" s="15"/>
      <c r="AJS272" s="15"/>
      <c r="AJT272" s="15"/>
      <c r="AJU272" s="15"/>
      <c r="AJV272" s="15"/>
      <c r="AJW272" s="15"/>
      <c r="AJX272" s="15"/>
      <c r="AJY272" s="15"/>
      <c r="AJZ272" s="15"/>
      <c r="AKA272" s="15"/>
      <c r="AKB272" s="15"/>
      <c r="AKC272" s="15"/>
      <c r="AKD272" s="15"/>
      <c r="AKE272" s="15"/>
      <c r="AKF272" s="15"/>
      <c r="AKG272" s="15"/>
      <c r="AKH272" s="15"/>
      <c r="AKI272" s="15"/>
      <c r="AKJ272" s="15"/>
      <c r="AKK272" s="15"/>
      <c r="AKL272" s="15"/>
      <c r="AKM272" s="15"/>
      <c r="AKN272" s="15"/>
      <c r="AKO272" s="15"/>
      <c r="AKP272" s="15"/>
      <c r="AKQ272" s="15"/>
      <c r="AKR272" s="15"/>
      <c r="AKS272" s="15"/>
      <c r="AKT272" s="15"/>
      <c r="AKU272" s="15"/>
      <c r="AKV272" s="15"/>
      <c r="AKW272" s="15"/>
      <c r="AKX272" s="15"/>
      <c r="AKY272" s="15"/>
      <c r="AKZ272" s="15"/>
      <c r="ALA272" s="15"/>
      <c r="ALB272" s="15"/>
      <c r="ALC272" s="15"/>
      <c r="ALD272" s="15"/>
      <c r="ALE272" s="15"/>
      <c r="ALF272" s="15"/>
      <c r="ALG272" s="15"/>
      <c r="ALH272" s="15"/>
      <c r="ALI272" s="15"/>
      <c r="ALJ272" s="15"/>
      <c r="ALK272" s="15"/>
      <c r="ALL272" s="15"/>
      <c r="ALM272" s="15"/>
      <c r="ALN272" s="15"/>
      <c r="ALO272" s="15"/>
      <c r="ALP272" s="15"/>
      <c r="ALQ272" s="15"/>
      <c r="ALR272" s="15"/>
      <c r="ALS272" s="15"/>
      <c r="ALT272" s="15"/>
      <c r="ALU272" s="15"/>
      <c r="ALV272" s="15"/>
      <c r="ALW272" s="15"/>
      <c r="ALX272" s="15"/>
      <c r="ALY272" s="15"/>
      <c r="ALZ272" s="15"/>
      <c r="AMA272" s="15"/>
      <c r="AMB272" s="15"/>
      <c r="AMC272" s="15"/>
      <c r="AMD272" s="15"/>
      <c r="AME272" s="15"/>
      <c r="AMF272" s="15"/>
      <c r="AMG272" s="15"/>
      <c r="AMH272" s="15"/>
      <c r="AMI272" s="15"/>
      <c r="AMJ272" s="15"/>
      <c r="AMK272" s="15"/>
      <c r="AML272" s="15"/>
      <c r="AMM272" s="15"/>
      <c r="AMN272" s="15"/>
      <c r="AMO272" s="15"/>
      <c r="AMP272" s="15"/>
      <c r="AMQ272" s="15"/>
      <c r="AMR272" s="15"/>
      <c r="AMS272" s="15"/>
      <c r="AMT272" s="15"/>
      <c r="AMU272" s="15"/>
      <c r="AMV272" s="15"/>
      <c r="AMW272" s="15"/>
      <c r="AMX272" s="15"/>
      <c r="AMY272" s="15"/>
      <c r="AMZ272" s="15"/>
      <c r="ANA272" s="15"/>
      <c r="ANB272" s="15"/>
      <c r="ANC272" s="15"/>
      <c r="AND272" s="15"/>
      <c r="ANE272" s="15"/>
      <c r="ANF272" s="15"/>
      <c r="ANG272" s="15"/>
      <c r="ANH272" s="15"/>
      <c r="ANI272" s="15"/>
      <c r="ANJ272" s="15"/>
      <c r="ANK272" s="15"/>
      <c r="ANL272" s="15"/>
      <c r="ANM272" s="15"/>
      <c r="ANN272" s="15"/>
      <c r="ANO272" s="15"/>
      <c r="ANP272" s="15"/>
      <c r="ANQ272" s="15"/>
      <c r="ANR272" s="15"/>
      <c r="ANS272" s="15"/>
      <c r="ANT272" s="15"/>
      <c r="ANU272" s="15"/>
      <c r="ANV272" s="15"/>
      <c r="ANW272" s="15"/>
      <c r="ANX272" s="15"/>
      <c r="ANY272" s="15"/>
      <c r="ANZ272" s="15"/>
      <c r="AOA272" s="15"/>
      <c r="AOB272" s="15"/>
      <c r="AOC272" s="15"/>
      <c r="AOD272" s="15"/>
      <c r="AOE272" s="15"/>
      <c r="AOF272" s="15"/>
      <c r="AOG272" s="15"/>
      <c r="AOH272" s="15"/>
      <c r="AOI272" s="15"/>
      <c r="AOJ272" s="15"/>
      <c r="AOK272" s="15"/>
      <c r="AOL272" s="15"/>
      <c r="AOM272" s="15"/>
      <c r="AON272" s="15"/>
      <c r="AOO272" s="15"/>
      <c r="AOP272" s="15"/>
      <c r="AOQ272" s="15"/>
      <c r="AOR272" s="15"/>
      <c r="AOS272" s="15"/>
      <c r="AOT272" s="15"/>
      <c r="AOU272" s="15"/>
      <c r="AOV272" s="15"/>
      <c r="AOW272" s="15"/>
      <c r="AOX272" s="15"/>
      <c r="AOY272" s="15"/>
      <c r="AOZ272" s="15"/>
      <c r="APA272" s="15"/>
      <c r="APB272" s="15"/>
      <c r="APC272" s="15"/>
      <c r="APD272" s="15"/>
      <c r="APE272" s="15"/>
      <c r="APF272" s="15"/>
      <c r="APG272" s="15"/>
      <c r="APH272" s="15"/>
      <c r="API272" s="15"/>
      <c r="APJ272" s="15"/>
      <c r="APK272" s="15"/>
      <c r="APL272" s="15"/>
      <c r="APM272" s="15"/>
      <c r="APN272" s="15"/>
      <c r="APO272" s="15"/>
      <c r="APP272" s="15"/>
      <c r="APQ272" s="15"/>
      <c r="APR272" s="15"/>
      <c r="APS272" s="15"/>
      <c r="APT272" s="15"/>
      <c r="APU272" s="15"/>
      <c r="APV272" s="15"/>
      <c r="APW272" s="15"/>
      <c r="APX272" s="15"/>
      <c r="APY272" s="15"/>
      <c r="APZ272" s="15"/>
      <c r="AQA272" s="15"/>
      <c r="AQB272" s="15"/>
      <c r="AQC272" s="15"/>
      <c r="AQD272" s="15"/>
      <c r="AQE272" s="15"/>
      <c r="AQF272" s="15"/>
      <c r="AQG272" s="15"/>
      <c r="AQH272" s="15"/>
      <c r="AQI272" s="15"/>
      <c r="AQJ272" s="15"/>
      <c r="AQK272" s="15"/>
      <c r="AQL272" s="15"/>
      <c r="AQM272" s="15"/>
      <c r="AQN272" s="15"/>
      <c r="AQO272" s="15"/>
      <c r="AQP272" s="15"/>
      <c r="AQQ272" s="15"/>
      <c r="AQR272" s="15"/>
      <c r="AQS272" s="15"/>
      <c r="AQT272" s="15"/>
      <c r="AQU272" s="15"/>
      <c r="AQV272" s="15"/>
      <c r="AQW272" s="15"/>
      <c r="AQX272" s="15"/>
      <c r="AQY272" s="15"/>
      <c r="AQZ272" s="15"/>
      <c r="ARA272" s="15"/>
      <c r="ARB272" s="15"/>
      <c r="ARC272" s="15"/>
      <c r="ARD272" s="15"/>
      <c r="ARE272" s="15"/>
      <c r="ARF272" s="15"/>
      <c r="ARG272" s="15"/>
      <c r="ARH272" s="15"/>
      <c r="ARI272" s="15"/>
      <c r="ARJ272" s="15"/>
      <c r="ARK272" s="15"/>
      <c r="ARL272" s="15"/>
      <c r="ARM272" s="15"/>
      <c r="ARN272" s="15"/>
      <c r="ARO272" s="15"/>
      <c r="ARP272" s="15"/>
      <c r="ARQ272" s="15"/>
      <c r="ARR272" s="15"/>
      <c r="ARS272" s="15"/>
      <c r="ART272" s="15"/>
      <c r="ARU272" s="15"/>
      <c r="ARV272" s="15"/>
      <c r="ARW272" s="15"/>
      <c r="ARX272" s="15"/>
      <c r="ARY272" s="15"/>
      <c r="ARZ272" s="15"/>
      <c r="ASA272" s="15"/>
      <c r="ASB272" s="15"/>
      <c r="ASC272" s="15"/>
      <c r="ASD272" s="15"/>
      <c r="ASE272" s="15"/>
      <c r="ASF272" s="15"/>
      <c r="ASG272" s="15"/>
      <c r="ASH272" s="15"/>
      <c r="ASI272" s="15"/>
      <c r="ASJ272" s="15"/>
      <c r="ASK272" s="15"/>
      <c r="ASL272" s="15"/>
      <c r="ASM272" s="15"/>
      <c r="ASN272" s="15"/>
      <c r="ASO272" s="15"/>
      <c r="ASP272" s="15"/>
      <c r="ASQ272" s="15"/>
      <c r="ASR272" s="15"/>
      <c r="ASS272" s="15"/>
      <c r="AST272" s="15"/>
      <c r="ASU272" s="15"/>
      <c r="ASV272" s="15"/>
      <c r="ASW272" s="15"/>
      <c r="ASX272" s="15"/>
      <c r="ASY272" s="15"/>
      <c r="ASZ272" s="15"/>
      <c r="ATA272" s="15"/>
      <c r="ATB272" s="15"/>
      <c r="ATC272" s="15"/>
      <c r="ATD272" s="15"/>
      <c r="ATE272" s="15"/>
      <c r="ATF272" s="15"/>
      <c r="ATG272" s="15"/>
      <c r="ATH272" s="15"/>
      <c r="ATI272" s="15"/>
      <c r="ATJ272" s="15"/>
      <c r="ATK272" s="15"/>
      <c r="ATL272" s="15"/>
      <c r="ATM272" s="15"/>
      <c r="ATN272" s="15"/>
      <c r="ATO272" s="15"/>
      <c r="ATP272" s="15"/>
      <c r="ATQ272" s="15"/>
      <c r="ATR272" s="15"/>
      <c r="ATS272" s="15"/>
      <c r="ATT272" s="15"/>
      <c r="ATU272" s="15"/>
      <c r="ATV272" s="15"/>
      <c r="ATW272" s="15"/>
      <c r="ATX272" s="15"/>
      <c r="ATY272" s="15"/>
      <c r="ATZ272" s="15"/>
      <c r="AUA272" s="15"/>
      <c r="AUB272" s="15"/>
      <c r="AUC272" s="15"/>
      <c r="AUD272" s="15"/>
      <c r="AUE272" s="15"/>
      <c r="AUF272" s="15"/>
      <c r="AUG272" s="15"/>
      <c r="AUH272" s="15"/>
      <c r="AUI272" s="15"/>
      <c r="AUJ272" s="15"/>
      <c r="AUK272" s="15"/>
      <c r="AUL272" s="15"/>
      <c r="AUM272" s="15"/>
      <c r="AUN272" s="15"/>
      <c r="AUO272" s="15"/>
      <c r="AUP272" s="15"/>
      <c r="AUQ272" s="15"/>
      <c r="AUR272" s="15"/>
      <c r="AUS272" s="15"/>
      <c r="AUT272" s="15"/>
      <c r="AUU272" s="15"/>
      <c r="AUV272" s="15"/>
      <c r="AUW272" s="15"/>
      <c r="AUX272" s="15"/>
      <c r="AUY272" s="15"/>
      <c r="AUZ272" s="15"/>
      <c r="AVA272" s="15"/>
      <c r="AVB272" s="15"/>
      <c r="AVC272" s="15"/>
      <c r="AVD272" s="15"/>
      <c r="AVE272" s="15"/>
      <c r="AVF272" s="15"/>
      <c r="AVG272" s="15"/>
      <c r="AVH272" s="15"/>
      <c r="AVI272" s="15"/>
      <c r="AVJ272" s="15"/>
      <c r="AVK272" s="15"/>
      <c r="AVL272" s="15"/>
      <c r="AVM272" s="15"/>
      <c r="AVN272" s="15"/>
      <c r="AVO272" s="15"/>
      <c r="AVP272" s="15"/>
      <c r="AVQ272" s="15"/>
      <c r="AVR272" s="15"/>
      <c r="AVS272" s="15"/>
      <c r="AVT272" s="15"/>
      <c r="AVU272" s="15"/>
      <c r="AVV272" s="15"/>
      <c r="AVW272" s="15"/>
      <c r="AVX272" s="15"/>
      <c r="AVY272" s="15"/>
      <c r="AVZ272" s="15"/>
      <c r="AWA272" s="15"/>
      <c r="AWB272" s="15"/>
      <c r="AWC272" s="15"/>
      <c r="AWD272" s="15"/>
      <c r="AWE272" s="15"/>
      <c r="AWF272" s="15"/>
      <c r="AWG272" s="15"/>
      <c r="AWH272" s="15"/>
      <c r="AWI272" s="15"/>
      <c r="AWJ272" s="15"/>
      <c r="AWK272" s="15"/>
      <c r="AWL272" s="15"/>
      <c r="AWM272" s="15"/>
      <c r="AWN272" s="15"/>
      <c r="AWO272" s="15"/>
      <c r="AWP272" s="15"/>
      <c r="AWQ272" s="15"/>
      <c r="AWR272" s="15"/>
      <c r="AWS272" s="15"/>
      <c r="AWT272" s="15"/>
      <c r="AWU272" s="15"/>
      <c r="AWV272" s="15"/>
      <c r="AWW272" s="15"/>
      <c r="AWX272" s="15"/>
      <c r="AWY272" s="15"/>
      <c r="AWZ272" s="15"/>
      <c r="AXA272" s="15"/>
      <c r="AXB272" s="15"/>
      <c r="AXC272" s="15"/>
      <c r="AXD272" s="15"/>
      <c r="AXE272" s="15"/>
      <c r="AXF272" s="15"/>
      <c r="AXG272" s="15"/>
      <c r="AXH272" s="15"/>
      <c r="AXI272" s="15"/>
      <c r="AXJ272" s="15"/>
      <c r="AXK272" s="15"/>
      <c r="AXL272" s="15"/>
      <c r="AXM272" s="15"/>
      <c r="AXN272" s="15"/>
      <c r="AXO272" s="15"/>
      <c r="AXP272" s="15"/>
      <c r="AXQ272" s="15"/>
      <c r="AXR272" s="15"/>
      <c r="AXS272" s="15"/>
      <c r="AXT272" s="15"/>
      <c r="AXU272" s="15"/>
      <c r="AXV272" s="15"/>
      <c r="AXW272" s="15"/>
      <c r="AXX272" s="15"/>
      <c r="AXY272" s="15"/>
      <c r="AXZ272" s="15"/>
      <c r="AYA272" s="15"/>
      <c r="AYB272" s="15"/>
      <c r="AYC272" s="15"/>
      <c r="AYD272" s="15"/>
      <c r="AYE272" s="15"/>
      <c r="AYF272" s="15"/>
      <c r="AYG272" s="15"/>
      <c r="AYH272" s="15"/>
      <c r="AYI272" s="15"/>
      <c r="AYJ272" s="15"/>
      <c r="AYK272" s="15"/>
      <c r="AYL272" s="15"/>
      <c r="AYM272" s="15"/>
      <c r="AYN272" s="15"/>
      <c r="AYO272" s="15"/>
      <c r="AYP272" s="15"/>
      <c r="AYQ272" s="15"/>
      <c r="AYR272" s="15"/>
      <c r="AYS272" s="15"/>
      <c r="AYT272" s="15"/>
      <c r="AYU272" s="15"/>
      <c r="AYV272" s="15"/>
      <c r="AYW272" s="15"/>
      <c r="AYX272" s="15"/>
      <c r="AYY272" s="15"/>
      <c r="AYZ272" s="15"/>
      <c r="AZA272" s="15"/>
      <c r="AZB272" s="15"/>
      <c r="AZC272" s="15"/>
      <c r="AZD272" s="15"/>
      <c r="AZE272" s="15"/>
      <c r="AZF272" s="15"/>
      <c r="AZG272" s="15"/>
      <c r="AZH272" s="15"/>
      <c r="AZI272" s="15"/>
      <c r="AZJ272" s="15"/>
      <c r="AZK272" s="15"/>
      <c r="AZL272" s="15"/>
      <c r="AZM272" s="15"/>
      <c r="AZN272" s="15"/>
      <c r="AZO272" s="15"/>
      <c r="AZP272" s="15"/>
      <c r="AZQ272" s="15"/>
      <c r="AZR272" s="15"/>
      <c r="AZS272" s="15"/>
      <c r="AZT272" s="15"/>
      <c r="AZU272" s="15"/>
      <c r="AZV272" s="15"/>
      <c r="AZW272" s="15"/>
      <c r="AZX272" s="15"/>
      <c r="AZY272" s="15"/>
      <c r="AZZ272" s="15"/>
      <c r="BAA272" s="15"/>
      <c r="BAB272" s="15"/>
      <c r="BAC272" s="15"/>
      <c r="BAD272" s="15"/>
      <c r="BAE272" s="15"/>
      <c r="BAF272" s="15"/>
      <c r="BAG272" s="15"/>
      <c r="BAH272" s="15"/>
      <c r="BAI272" s="15"/>
      <c r="BAJ272" s="15"/>
      <c r="BAK272" s="15"/>
      <c r="BAL272" s="15"/>
      <c r="BAM272" s="15"/>
      <c r="BAN272" s="15"/>
      <c r="BAO272" s="15"/>
      <c r="BAP272" s="15"/>
      <c r="BAQ272" s="15"/>
      <c r="BAR272" s="15"/>
      <c r="BAS272" s="15"/>
      <c r="BAT272" s="15"/>
      <c r="BAU272" s="15"/>
      <c r="BAV272" s="15"/>
      <c r="BAW272" s="15"/>
      <c r="BAX272" s="15"/>
      <c r="BAY272" s="15"/>
      <c r="BAZ272" s="15"/>
      <c r="BBA272" s="15"/>
      <c r="BBB272" s="15"/>
      <c r="BBC272" s="15"/>
      <c r="BBD272" s="15"/>
      <c r="BBE272" s="15"/>
      <c r="BBF272" s="15"/>
      <c r="BBG272" s="15"/>
      <c r="BBH272" s="15"/>
      <c r="BBI272" s="15"/>
      <c r="BBJ272" s="15"/>
      <c r="BBK272" s="15"/>
      <c r="BBL272" s="15"/>
      <c r="BBM272" s="15"/>
      <c r="BBN272" s="15"/>
      <c r="BBO272" s="15"/>
      <c r="BBP272" s="15"/>
      <c r="BBQ272" s="15"/>
      <c r="BBR272" s="15"/>
      <c r="BBS272" s="15"/>
      <c r="BBT272" s="15"/>
      <c r="BBU272" s="15"/>
      <c r="BBV272" s="15"/>
      <c r="BBW272" s="15"/>
      <c r="BBX272" s="15"/>
      <c r="BBY272" s="15"/>
      <c r="BBZ272" s="15"/>
      <c r="BCA272" s="15"/>
      <c r="BCB272" s="15"/>
      <c r="BCC272" s="15"/>
      <c r="BCD272" s="15"/>
      <c r="BCE272" s="15"/>
      <c r="BCF272" s="15"/>
      <c r="BCG272" s="15"/>
      <c r="BCH272" s="15"/>
      <c r="BCI272" s="15"/>
      <c r="BCJ272" s="15"/>
      <c r="BCK272" s="15"/>
      <c r="BCL272" s="15"/>
      <c r="BCM272" s="15"/>
      <c r="BCN272" s="15"/>
      <c r="BCO272" s="15"/>
      <c r="BCP272" s="15"/>
      <c r="BCQ272" s="15"/>
      <c r="BCR272" s="15"/>
      <c r="BCS272" s="15"/>
      <c r="BCT272" s="15"/>
      <c r="BCU272" s="15"/>
      <c r="BCV272" s="15"/>
      <c r="BCW272" s="15"/>
      <c r="BCX272" s="15"/>
      <c r="BCY272" s="15"/>
      <c r="BCZ272" s="15"/>
      <c r="BDA272" s="15"/>
      <c r="BDB272" s="15"/>
      <c r="BDC272" s="15"/>
      <c r="BDD272" s="15"/>
      <c r="BDE272" s="15"/>
      <c r="BDF272" s="15"/>
      <c r="BDG272" s="15"/>
      <c r="BDH272" s="15"/>
      <c r="BDI272" s="15"/>
      <c r="BDJ272" s="15"/>
      <c r="BDK272" s="15"/>
      <c r="BDL272" s="15"/>
      <c r="BDM272" s="15"/>
      <c r="BDN272" s="15"/>
      <c r="BDO272" s="15"/>
      <c r="BDP272" s="15"/>
      <c r="BDQ272" s="15"/>
      <c r="BDR272" s="15"/>
      <c r="BDS272" s="15"/>
      <c r="BDT272" s="15"/>
      <c r="BDU272" s="15"/>
      <c r="BDV272" s="15"/>
      <c r="BDW272" s="15"/>
      <c r="BDX272" s="15"/>
      <c r="BDY272" s="15"/>
      <c r="BDZ272" s="15"/>
      <c r="BEA272" s="15"/>
      <c r="BEB272" s="15"/>
      <c r="BEC272" s="15"/>
      <c r="BED272" s="15"/>
      <c r="BEE272" s="15"/>
      <c r="BEF272" s="15"/>
      <c r="BEG272" s="15"/>
      <c r="BEH272" s="15"/>
      <c r="BEI272" s="15"/>
      <c r="BEJ272" s="15"/>
      <c r="BEK272" s="15"/>
      <c r="BEL272" s="15"/>
      <c r="BEM272" s="15"/>
      <c r="BEN272" s="15"/>
      <c r="BEO272" s="15"/>
      <c r="BEP272" s="15"/>
      <c r="BEQ272" s="15"/>
      <c r="BER272" s="15"/>
      <c r="BES272" s="15"/>
      <c r="BET272" s="15"/>
      <c r="BEU272" s="15"/>
      <c r="BEV272" s="15"/>
      <c r="BEW272" s="15"/>
      <c r="BEX272" s="15"/>
      <c r="BEY272" s="15"/>
      <c r="BEZ272" s="15"/>
      <c r="BFA272" s="15"/>
      <c r="BFB272" s="15"/>
      <c r="BFC272" s="15"/>
      <c r="BFD272" s="15"/>
      <c r="BFE272" s="15"/>
      <c r="BFF272" s="15"/>
      <c r="BFG272" s="15"/>
      <c r="BFH272" s="15"/>
      <c r="BFI272" s="15"/>
      <c r="BFJ272" s="15"/>
      <c r="BFK272" s="15"/>
      <c r="BFL272" s="15"/>
      <c r="BFM272" s="15"/>
      <c r="BFN272" s="15"/>
      <c r="BFO272" s="15"/>
      <c r="BFP272" s="15"/>
      <c r="BFQ272" s="15"/>
      <c r="BFR272" s="15"/>
      <c r="BFS272" s="15"/>
      <c r="BFT272" s="15"/>
      <c r="BFU272" s="15"/>
      <c r="BFV272" s="15"/>
      <c r="BFW272" s="15"/>
      <c r="BFX272" s="15"/>
      <c r="BFY272" s="15"/>
      <c r="BFZ272" s="15"/>
      <c r="BGA272" s="15"/>
      <c r="BGB272" s="15"/>
      <c r="BGC272" s="15"/>
      <c r="BGD272" s="15"/>
      <c r="BGE272" s="15"/>
      <c r="BGF272" s="15"/>
      <c r="BGG272" s="15"/>
      <c r="BGH272" s="15"/>
      <c r="BGI272" s="15"/>
      <c r="BGJ272" s="15"/>
      <c r="BGK272" s="15"/>
      <c r="BGL272" s="15"/>
      <c r="BGM272" s="15"/>
      <c r="BGN272" s="15"/>
      <c r="BGO272" s="15"/>
      <c r="BGP272" s="15"/>
      <c r="BGQ272" s="15"/>
      <c r="BGR272" s="15"/>
      <c r="BGS272" s="15"/>
      <c r="BGT272" s="15"/>
      <c r="BGU272" s="15"/>
      <c r="BGV272" s="15"/>
      <c r="BGW272" s="15"/>
      <c r="BGX272" s="15"/>
      <c r="BGY272" s="15"/>
      <c r="BGZ272" s="15"/>
      <c r="BHA272" s="15"/>
      <c r="BHB272" s="15"/>
      <c r="BHC272" s="15"/>
      <c r="BHD272" s="15"/>
      <c r="BHE272" s="15"/>
      <c r="BHF272" s="15"/>
      <c r="BHG272" s="15"/>
      <c r="BHH272" s="15"/>
      <c r="BHI272" s="15"/>
      <c r="BHJ272" s="15"/>
      <c r="BHK272" s="15"/>
      <c r="BHL272" s="15"/>
      <c r="BHM272" s="15"/>
      <c r="BHN272" s="15"/>
      <c r="BHO272" s="15"/>
      <c r="BHP272" s="15"/>
      <c r="BHQ272" s="15"/>
      <c r="BHR272" s="15"/>
      <c r="BHS272" s="15"/>
      <c r="BHT272" s="15"/>
      <c r="BHU272" s="15"/>
      <c r="BHV272" s="15"/>
      <c r="BHW272" s="15"/>
      <c r="BHX272" s="15"/>
      <c r="BHY272" s="15"/>
      <c r="BHZ272" s="15"/>
      <c r="BIA272" s="15"/>
      <c r="BIB272" s="15"/>
      <c r="BIC272" s="15"/>
    </row>
    <row r="273" spans="1:1589" s="24" customFormat="1" ht="48" customHeight="1">
      <c r="A273" s="71" t="s">
        <v>96</v>
      </c>
      <c r="B273" s="53"/>
      <c r="C273" s="316" t="s">
        <v>241</v>
      </c>
      <c r="D273" s="313" t="s">
        <v>222</v>
      </c>
      <c r="E273" s="87">
        <v>42005</v>
      </c>
      <c r="F273" s="87">
        <v>42369</v>
      </c>
      <c r="G273" s="93" t="s">
        <v>94</v>
      </c>
      <c r="H273" s="104"/>
      <c r="I273" s="121">
        <v>30000000</v>
      </c>
      <c r="J273" s="104"/>
      <c r="K273" s="124"/>
      <c r="L273" s="149"/>
      <c r="M273" s="104">
        <v>16190481.949999999</v>
      </c>
      <c r="N273" s="104"/>
      <c r="O273" s="104"/>
      <c r="P273" s="104"/>
      <c r="Q273" s="104">
        <v>16190481.949999999</v>
      </c>
      <c r="R273" s="104"/>
      <c r="S273" s="104"/>
      <c r="T273" s="82">
        <f>I273-M273</f>
        <v>13809518.050000001</v>
      </c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</row>
    <row r="274" spans="1:1589" s="24" customFormat="1" ht="28.5" customHeight="1">
      <c r="B274" s="53"/>
      <c r="C274" s="317"/>
      <c r="D274" s="318"/>
      <c r="E274" s="197">
        <v>42370</v>
      </c>
      <c r="F274" s="197">
        <v>42735</v>
      </c>
      <c r="G274" s="93" t="s">
        <v>8</v>
      </c>
      <c r="H274" s="115"/>
      <c r="I274" s="121">
        <v>200000000</v>
      </c>
      <c r="J274" s="115"/>
      <c r="K274" s="124"/>
      <c r="L274" s="115"/>
      <c r="M274" s="104">
        <v>200000000</v>
      </c>
      <c r="N274" s="115"/>
      <c r="O274" s="115"/>
      <c r="P274" s="115"/>
      <c r="Q274" s="121">
        <v>199758784.02000001</v>
      </c>
      <c r="R274" s="115"/>
      <c r="S274" s="115"/>
      <c r="T274" s="147">
        <f>M274-Q274</f>
        <v>241215.97999998927</v>
      </c>
      <c r="U274" s="147">
        <f>J274-R274</f>
        <v>0</v>
      </c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  <c r="IS274" s="9"/>
      <c r="IT274" s="9"/>
      <c r="IU274" s="9"/>
      <c r="IV274" s="9"/>
      <c r="IW274" s="9"/>
      <c r="IX274" s="9"/>
      <c r="IY274" s="9"/>
      <c r="IZ274" s="9"/>
      <c r="JA274" s="9"/>
      <c r="JB274" s="9"/>
      <c r="JC274" s="9"/>
      <c r="JD274" s="9"/>
      <c r="JE274" s="9"/>
      <c r="JF274" s="9"/>
      <c r="JG274" s="9"/>
      <c r="JH274" s="9"/>
      <c r="JI274" s="9"/>
      <c r="JJ274" s="9"/>
      <c r="JK274" s="9"/>
      <c r="JL274" s="9"/>
      <c r="JM274" s="9"/>
      <c r="JN274" s="9"/>
      <c r="JO274" s="9"/>
      <c r="JP274" s="9"/>
      <c r="JQ274" s="9"/>
      <c r="JR274" s="9"/>
      <c r="JS274" s="9"/>
      <c r="JT274" s="9"/>
      <c r="JU274" s="9"/>
      <c r="JV274" s="9"/>
      <c r="JW274" s="9"/>
      <c r="JX274" s="9"/>
      <c r="JY274" s="9"/>
      <c r="JZ274" s="9"/>
      <c r="KA274" s="9"/>
      <c r="KB274" s="9"/>
      <c r="KC274" s="9"/>
      <c r="KD274" s="9"/>
      <c r="KE274" s="9"/>
      <c r="KF274" s="9"/>
      <c r="KG274" s="9"/>
      <c r="KH274" s="9"/>
      <c r="KI274" s="9"/>
      <c r="KJ274" s="9"/>
      <c r="KK274" s="9"/>
      <c r="KL274" s="9"/>
      <c r="KM274" s="9"/>
      <c r="KN274" s="9"/>
      <c r="KO274" s="9"/>
      <c r="KP274" s="9"/>
      <c r="KQ274" s="9"/>
      <c r="KR274" s="9"/>
      <c r="KS274" s="9"/>
      <c r="KT274" s="9"/>
      <c r="KU274" s="9"/>
      <c r="KV274" s="9"/>
      <c r="KW274" s="9"/>
      <c r="KX274" s="9"/>
      <c r="KY274" s="9"/>
      <c r="KZ274" s="9"/>
      <c r="LA274" s="9"/>
      <c r="LB274" s="9"/>
      <c r="LC274" s="9"/>
      <c r="LD274" s="9"/>
      <c r="LE274" s="9"/>
      <c r="LF274" s="9"/>
      <c r="LG274" s="9"/>
      <c r="LH274" s="9"/>
      <c r="LI274" s="9"/>
      <c r="LJ274" s="9"/>
      <c r="LK274" s="9"/>
      <c r="LL274" s="9"/>
      <c r="LM274" s="9"/>
      <c r="LN274" s="9"/>
      <c r="LO274" s="9"/>
      <c r="LP274" s="9"/>
      <c r="LQ274" s="9"/>
      <c r="LR274" s="9"/>
      <c r="LS274" s="9"/>
      <c r="LT274" s="9"/>
      <c r="LU274" s="9"/>
      <c r="LV274" s="9"/>
      <c r="LW274" s="9"/>
      <c r="LX274" s="9"/>
      <c r="LY274" s="9"/>
      <c r="LZ274" s="9"/>
      <c r="MA274" s="9"/>
      <c r="MB274" s="9"/>
      <c r="MC274" s="9"/>
      <c r="MD274" s="9"/>
      <c r="ME274" s="9"/>
      <c r="MF274" s="9"/>
      <c r="MG274" s="9"/>
      <c r="MH274" s="9"/>
      <c r="MI274" s="9"/>
      <c r="MJ274" s="9"/>
      <c r="MK274" s="9"/>
      <c r="ML274" s="9"/>
      <c r="MM274" s="9"/>
      <c r="MN274" s="9"/>
      <c r="MO274" s="9"/>
      <c r="MP274" s="9"/>
      <c r="MQ274" s="9"/>
      <c r="MR274" s="9"/>
      <c r="MS274" s="9"/>
      <c r="MT274" s="9"/>
      <c r="MU274" s="9"/>
      <c r="MV274" s="9"/>
      <c r="MW274" s="9"/>
      <c r="MX274" s="9"/>
      <c r="MY274" s="9"/>
      <c r="MZ274" s="9"/>
      <c r="NA274" s="9"/>
      <c r="NB274" s="9"/>
      <c r="NC274" s="9"/>
      <c r="ND274" s="9"/>
      <c r="NE274" s="9"/>
      <c r="NF274" s="9"/>
      <c r="NG274" s="9"/>
      <c r="NH274" s="9"/>
      <c r="NI274" s="9"/>
      <c r="NJ274" s="9"/>
      <c r="NK274" s="9"/>
      <c r="NL274" s="9"/>
      <c r="NM274" s="9"/>
      <c r="NN274" s="9"/>
      <c r="NO274" s="9"/>
      <c r="NP274" s="9"/>
      <c r="NQ274" s="9"/>
      <c r="NR274" s="9"/>
      <c r="NS274" s="9"/>
      <c r="NT274" s="9"/>
      <c r="NU274" s="9"/>
      <c r="NV274" s="9"/>
      <c r="NW274" s="9"/>
      <c r="NX274" s="9"/>
      <c r="NY274" s="9"/>
      <c r="NZ274" s="9"/>
      <c r="OA274" s="9"/>
      <c r="OB274" s="9"/>
      <c r="OC274" s="9"/>
      <c r="OD274" s="9"/>
      <c r="OE274" s="9"/>
      <c r="OF274" s="9"/>
      <c r="OG274" s="9"/>
      <c r="OH274" s="9"/>
      <c r="OI274" s="9"/>
      <c r="OJ274" s="9"/>
      <c r="OK274" s="9"/>
      <c r="OL274" s="9"/>
      <c r="OM274" s="9"/>
      <c r="ON274" s="9"/>
      <c r="OO274" s="9"/>
      <c r="OP274" s="9"/>
      <c r="OQ274" s="9"/>
      <c r="OR274" s="9"/>
      <c r="OS274" s="9"/>
      <c r="OT274" s="9"/>
      <c r="OU274" s="9"/>
      <c r="OV274" s="9"/>
      <c r="OW274" s="9"/>
      <c r="OX274" s="9"/>
      <c r="OY274" s="9"/>
      <c r="OZ274" s="9"/>
      <c r="PA274" s="9"/>
      <c r="PB274" s="9"/>
      <c r="PC274" s="9"/>
      <c r="PD274" s="9"/>
      <c r="PE274" s="9"/>
      <c r="PF274" s="9"/>
      <c r="PG274" s="9"/>
      <c r="PH274" s="9"/>
      <c r="PI274" s="9"/>
      <c r="PJ274" s="9"/>
      <c r="PK274" s="9"/>
      <c r="PL274" s="9"/>
      <c r="PM274" s="9"/>
      <c r="PN274" s="9"/>
      <c r="PO274" s="9"/>
      <c r="PP274" s="9"/>
      <c r="PQ274" s="9"/>
      <c r="PR274" s="9"/>
      <c r="PS274" s="9"/>
      <c r="PT274" s="9"/>
      <c r="PU274" s="9"/>
      <c r="PV274" s="9"/>
      <c r="PW274" s="9"/>
      <c r="PX274" s="9"/>
      <c r="PY274" s="9"/>
      <c r="PZ274" s="9"/>
      <c r="QA274" s="9"/>
      <c r="QB274" s="9"/>
      <c r="QC274" s="9"/>
      <c r="QD274" s="9"/>
      <c r="QE274" s="9"/>
      <c r="QF274" s="9"/>
      <c r="QG274" s="9"/>
      <c r="QH274" s="9"/>
      <c r="QI274" s="9"/>
      <c r="QJ274" s="9"/>
      <c r="QK274" s="9"/>
      <c r="QL274" s="9"/>
      <c r="QM274" s="9"/>
      <c r="QN274" s="9"/>
      <c r="QO274" s="9"/>
      <c r="QP274" s="9"/>
      <c r="QQ274" s="9"/>
      <c r="QR274" s="9"/>
      <c r="QS274" s="9"/>
      <c r="QT274" s="9"/>
      <c r="QU274" s="9"/>
      <c r="QV274" s="9"/>
      <c r="QW274" s="9"/>
      <c r="QX274" s="9"/>
      <c r="QY274" s="9"/>
      <c r="QZ274" s="9"/>
      <c r="RA274" s="9"/>
      <c r="RB274" s="9"/>
      <c r="RC274" s="9"/>
      <c r="RD274" s="9"/>
      <c r="RE274" s="9"/>
      <c r="RF274" s="9"/>
      <c r="RG274" s="9"/>
      <c r="RH274" s="9"/>
      <c r="RI274" s="9"/>
      <c r="RJ274" s="9"/>
      <c r="RK274" s="9"/>
      <c r="RL274" s="9"/>
      <c r="RM274" s="9"/>
      <c r="RN274" s="9"/>
      <c r="RO274" s="9"/>
      <c r="RP274" s="9"/>
      <c r="RQ274" s="9"/>
      <c r="RR274" s="9"/>
      <c r="RS274" s="9"/>
      <c r="RT274" s="9"/>
      <c r="RU274" s="9"/>
      <c r="RV274" s="9"/>
      <c r="RW274" s="9"/>
      <c r="RX274" s="9"/>
      <c r="RY274" s="9"/>
      <c r="RZ274" s="9"/>
      <c r="SA274" s="9"/>
      <c r="SB274" s="9"/>
      <c r="SC274" s="9"/>
      <c r="SD274" s="9"/>
      <c r="SE274" s="9"/>
      <c r="SF274" s="9"/>
      <c r="SG274" s="9"/>
      <c r="SH274" s="9"/>
      <c r="SI274" s="9"/>
      <c r="SJ274" s="9"/>
      <c r="SK274" s="9"/>
      <c r="SL274" s="9"/>
      <c r="SM274" s="9"/>
      <c r="SN274" s="9"/>
      <c r="SO274" s="9"/>
      <c r="SP274" s="9"/>
      <c r="SQ274" s="9"/>
      <c r="SR274" s="9"/>
      <c r="SS274" s="9"/>
      <c r="ST274" s="9"/>
      <c r="SU274" s="9"/>
      <c r="SV274" s="9"/>
      <c r="SW274" s="9"/>
      <c r="SX274" s="9"/>
      <c r="SY274" s="9"/>
      <c r="SZ274" s="9"/>
      <c r="TA274" s="9"/>
      <c r="TB274" s="9"/>
      <c r="TC274" s="9"/>
      <c r="TD274" s="9"/>
      <c r="TE274" s="9"/>
      <c r="TF274" s="9"/>
      <c r="TG274" s="9"/>
      <c r="TH274" s="9"/>
      <c r="TI274" s="9"/>
      <c r="TJ274" s="9"/>
      <c r="TK274" s="9"/>
      <c r="TL274" s="9"/>
      <c r="TM274" s="9"/>
      <c r="TN274" s="9"/>
      <c r="TO274" s="9"/>
      <c r="TP274" s="9"/>
      <c r="TQ274" s="9"/>
      <c r="TR274" s="9"/>
      <c r="TS274" s="9"/>
      <c r="TT274" s="9"/>
      <c r="TU274" s="9"/>
      <c r="TV274" s="9"/>
      <c r="TW274" s="9"/>
      <c r="TX274" s="9"/>
      <c r="TY274" s="9"/>
      <c r="TZ274" s="9"/>
      <c r="UA274" s="9"/>
      <c r="UB274" s="9"/>
      <c r="UC274" s="9"/>
      <c r="UD274" s="9"/>
      <c r="UE274" s="9"/>
      <c r="UF274" s="9"/>
      <c r="UG274" s="9"/>
      <c r="UH274" s="9"/>
      <c r="UI274" s="9"/>
      <c r="UJ274" s="9"/>
      <c r="UK274" s="9"/>
      <c r="UL274" s="9"/>
      <c r="UM274" s="9"/>
      <c r="UN274" s="9"/>
      <c r="UO274" s="9"/>
      <c r="UP274" s="9"/>
      <c r="UQ274" s="9"/>
      <c r="UR274" s="9"/>
      <c r="US274" s="9"/>
      <c r="UT274" s="9"/>
      <c r="UU274" s="9"/>
      <c r="UV274" s="9"/>
      <c r="UW274" s="9"/>
      <c r="UX274" s="9"/>
      <c r="UY274" s="9"/>
      <c r="UZ274" s="9"/>
      <c r="VA274" s="9"/>
      <c r="VB274" s="9"/>
      <c r="VC274" s="9"/>
      <c r="VD274" s="9"/>
      <c r="VE274" s="9"/>
      <c r="VF274" s="9"/>
      <c r="VG274" s="9"/>
      <c r="VH274" s="9"/>
      <c r="VI274" s="9"/>
      <c r="VJ274" s="9"/>
      <c r="VK274" s="9"/>
      <c r="VL274" s="9"/>
      <c r="VM274" s="9"/>
      <c r="VN274" s="9"/>
      <c r="VO274" s="9"/>
      <c r="VP274" s="9"/>
      <c r="VQ274" s="9"/>
      <c r="VR274" s="9"/>
      <c r="VS274" s="9"/>
      <c r="VT274" s="9"/>
      <c r="VU274" s="9"/>
      <c r="VV274" s="9"/>
      <c r="VW274" s="9"/>
      <c r="VX274" s="9"/>
      <c r="VY274" s="9"/>
      <c r="VZ274" s="9"/>
      <c r="WA274" s="9"/>
      <c r="WB274" s="9"/>
      <c r="WC274" s="9"/>
      <c r="WD274" s="9"/>
      <c r="WE274" s="9"/>
      <c r="WF274" s="9"/>
      <c r="WG274" s="9"/>
      <c r="WH274" s="9"/>
      <c r="WI274" s="9"/>
      <c r="WJ274" s="9"/>
      <c r="WK274" s="9"/>
      <c r="WL274" s="9"/>
      <c r="WM274" s="9"/>
      <c r="WN274" s="9"/>
      <c r="WO274" s="9"/>
      <c r="WP274" s="9"/>
      <c r="WQ274" s="9"/>
      <c r="WR274" s="9"/>
      <c r="WS274" s="9"/>
      <c r="WT274" s="9"/>
      <c r="WU274" s="9"/>
      <c r="WV274" s="9"/>
      <c r="WW274" s="9"/>
      <c r="WX274" s="9"/>
      <c r="WY274" s="9"/>
      <c r="WZ274" s="9"/>
      <c r="XA274" s="9"/>
      <c r="XB274" s="9"/>
      <c r="XC274" s="9"/>
      <c r="XD274" s="9"/>
      <c r="XE274" s="9"/>
      <c r="XF274" s="9"/>
      <c r="XG274" s="9"/>
      <c r="XH274" s="9"/>
      <c r="XI274" s="9"/>
      <c r="XJ274" s="9"/>
      <c r="XK274" s="9"/>
      <c r="XL274" s="9"/>
      <c r="XM274" s="9"/>
      <c r="XN274" s="9"/>
      <c r="XO274" s="9"/>
      <c r="XP274" s="9"/>
      <c r="XQ274" s="9"/>
      <c r="XR274" s="9"/>
      <c r="XS274" s="9"/>
      <c r="XT274" s="9"/>
      <c r="XU274" s="9"/>
      <c r="XV274" s="9"/>
      <c r="XW274" s="9"/>
      <c r="XX274" s="9"/>
      <c r="XY274" s="9"/>
      <c r="XZ274" s="9"/>
      <c r="YA274" s="9"/>
      <c r="YB274" s="9"/>
      <c r="YC274" s="9"/>
      <c r="YD274" s="9"/>
      <c r="YE274" s="9"/>
      <c r="YF274" s="9"/>
      <c r="YG274" s="9"/>
      <c r="YH274" s="9"/>
      <c r="YI274" s="9"/>
      <c r="YJ274" s="9"/>
      <c r="YK274" s="9"/>
      <c r="YL274" s="9"/>
      <c r="YM274" s="9"/>
      <c r="YN274" s="9"/>
      <c r="YO274" s="9"/>
      <c r="YP274" s="9"/>
      <c r="YQ274" s="9"/>
      <c r="YR274" s="9"/>
      <c r="YS274" s="9"/>
      <c r="YT274" s="9"/>
      <c r="YU274" s="9"/>
      <c r="YV274" s="9"/>
      <c r="YW274" s="9"/>
      <c r="YX274" s="9"/>
      <c r="YY274" s="9"/>
      <c r="YZ274" s="9"/>
      <c r="ZA274" s="9"/>
      <c r="ZB274" s="9"/>
      <c r="ZC274" s="9"/>
      <c r="ZD274" s="9"/>
      <c r="ZE274" s="9"/>
      <c r="ZF274" s="9"/>
      <c r="ZG274" s="9"/>
      <c r="ZH274" s="9"/>
      <c r="ZI274" s="9"/>
      <c r="ZJ274" s="9"/>
      <c r="ZK274" s="9"/>
      <c r="ZL274" s="9"/>
      <c r="ZM274" s="9"/>
      <c r="ZN274" s="9"/>
      <c r="ZO274" s="9"/>
      <c r="ZP274" s="9"/>
      <c r="ZQ274" s="9"/>
      <c r="ZR274" s="9"/>
      <c r="ZS274" s="9"/>
      <c r="ZT274" s="9"/>
      <c r="ZU274" s="9"/>
      <c r="ZV274" s="9"/>
      <c r="ZW274" s="9"/>
      <c r="ZX274" s="9"/>
      <c r="ZY274" s="9"/>
      <c r="ZZ274" s="9"/>
      <c r="AAA274" s="9"/>
      <c r="AAB274" s="9"/>
      <c r="AAC274" s="9"/>
      <c r="AAD274" s="9"/>
      <c r="AAE274" s="9"/>
      <c r="AAF274" s="9"/>
      <c r="AAG274" s="9"/>
      <c r="AAH274" s="9"/>
      <c r="AAI274" s="9"/>
      <c r="AAJ274" s="9"/>
      <c r="AAK274" s="9"/>
      <c r="AAL274" s="9"/>
      <c r="AAM274" s="9"/>
      <c r="AAN274" s="9"/>
      <c r="AAO274" s="9"/>
      <c r="AAP274" s="9"/>
      <c r="AAQ274" s="9"/>
      <c r="AAR274" s="9"/>
      <c r="AAS274" s="9"/>
      <c r="AAT274" s="9"/>
      <c r="AAU274" s="9"/>
      <c r="AAV274" s="9"/>
      <c r="AAW274" s="9"/>
      <c r="AAX274" s="9"/>
      <c r="AAY274" s="9"/>
      <c r="AAZ274" s="9"/>
      <c r="ABA274" s="9"/>
      <c r="ABB274" s="9"/>
      <c r="ABC274" s="9"/>
      <c r="ABD274" s="9"/>
      <c r="ABE274" s="9"/>
      <c r="ABF274" s="9"/>
      <c r="ABG274" s="9"/>
      <c r="ABH274" s="9"/>
      <c r="ABI274" s="9"/>
      <c r="ABJ274" s="9"/>
      <c r="ABK274" s="9"/>
      <c r="ABL274" s="9"/>
      <c r="ABM274" s="9"/>
      <c r="ABN274" s="9"/>
      <c r="ABO274" s="9"/>
      <c r="ABP274" s="9"/>
      <c r="ABQ274" s="9"/>
      <c r="ABR274" s="9"/>
      <c r="ABS274" s="9"/>
      <c r="ABT274" s="9"/>
      <c r="ABU274" s="9"/>
      <c r="ABV274" s="9"/>
      <c r="ABW274" s="9"/>
      <c r="ABX274" s="9"/>
      <c r="ABY274" s="9"/>
      <c r="ABZ274" s="9"/>
      <c r="ACA274" s="9"/>
      <c r="ACB274" s="9"/>
      <c r="ACC274" s="9"/>
      <c r="ACD274" s="9"/>
      <c r="ACE274" s="9"/>
      <c r="ACF274" s="9"/>
      <c r="ACG274" s="9"/>
      <c r="ACH274" s="9"/>
      <c r="ACI274" s="9"/>
      <c r="ACJ274" s="9"/>
      <c r="ACK274" s="9"/>
      <c r="ACL274" s="9"/>
      <c r="ACM274" s="9"/>
      <c r="ACN274" s="9"/>
      <c r="ACO274" s="9"/>
      <c r="ACP274" s="9"/>
      <c r="ACQ274" s="9"/>
      <c r="ACR274" s="9"/>
      <c r="ACS274" s="9"/>
      <c r="ACT274" s="9"/>
      <c r="ACU274" s="9"/>
      <c r="ACV274" s="9"/>
      <c r="ACW274" s="9"/>
      <c r="ACX274" s="9"/>
      <c r="ACY274" s="9"/>
      <c r="ACZ274" s="9"/>
      <c r="ADA274" s="9"/>
      <c r="ADB274" s="9"/>
      <c r="ADC274" s="9"/>
      <c r="ADD274" s="9"/>
      <c r="ADE274" s="9"/>
      <c r="ADF274" s="9"/>
      <c r="ADG274" s="9"/>
      <c r="ADH274" s="9"/>
      <c r="ADI274" s="9"/>
      <c r="ADJ274" s="9"/>
      <c r="ADK274" s="9"/>
      <c r="ADL274" s="9"/>
      <c r="ADM274" s="9"/>
      <c r="ADN274" s="9"/>
      <c r="ADO274" s="9"/>
      <c r="ADP274" s="9"/>
      <c r="ADQ274" s="9"/>
      <c r="ADR274" s="9"/>
      <c r="ADS274" s="9"/>
      <c r="ADT274" s="9"/>
      <c r="ADU274" s="9"/>
      <c r="ADV274" s="9"/>
      <c r="ADW274" s="9"/>
      <c r="ADX274" s="9"/>
      <c r="ADY274" s="9"/>
      <c r="ADZ274" s="9"/>
      <c r="AEA274" s="9"/>
      <c r="AEB274" s="9"/>
      <c r="AEC274" s="9"/>
      <c r="AED274" s="9"/>
      <c r="AEE274" s="9"/>
      <c r="AEF274" s="9"/>
      <c r="AEG274" s="9"/>
      <c r="AEH274" s="9"/>
      <c r="AEI274" s="9"/>
      <c r="AEJ274" s="9"/>
      <c r="AEK274" s="9"/>
      <c r="AEL274" s="9"/>
      <c r="AEM274" s="9"/>
      <c r="AEN274" s="9"/>
      <c r="AEO274" s="9"/>
      <c r="AEP274" s="9"/>
      <c r="AEQ274" s="9"/>
      <c r="AER274" s="9"/>
      <c r="AES274" s="9"/>
      <c r="AET274" s="9"/>
      <c r="AEU274" s="9"/>
      <c r="AEV274" s="9"/>
      <c r="AEW274" s="9"/>
      <c r="AEX274" s="9"/>
      <c r="AEY274" s="9"/>
      <c r="AEZ274" s="9"/>
      <c r="AFA274" s="9"/>
      <c r="AFB274" s="9"/>
      <c r="AFC274" s="9"/>
      <c r="AFD274" s="9"/>
      <c r="AFE274" s="9"/>
      <c r="AFF274" s="9"/>
      <c r="AFG274" s="9"/>
      <c r="AFH274" s="9"/>
      <c r="AFI274" s="9"/>
      <c r="AFJ274" s="9"/>
      <c r="AFK274" s="9"/>
      <c r="AFL274" s="9"/>
      <c r="AFM274" s="9"/>
      <c r="AFN274" s="9"/>
      <c r="AFO274" s="9"/>
      <c r="AFP274" s="9"/>
      <c r="AFQ274" s="9"/>
      <c r="AFR274" s="9"/>
      <c r="AFS274" s="9"/>
      <c r="AFT274" s="9"/>
      <c r="AFU274" s="9"/>
      <c r="AFV274" s="9"/>
      <c r="AFW274" s="9"/>
      <c r="AFX274" s="9"/>
      <c r="AFY274" s="9"/>
      <c r="AFZ274" s="9"/>
      <c r="AGA274" s="9"/>
      <c r="AGB274" s="9"/>
      <c r="AGC274" s="9"/>
      <c r="AGD274" s="9"/>
      <c r="AGE274" s="9"/>
      <c r="AGF274" s="9"/>
      <c r="AGG274" s="9"/>
      <c r="AGH274" s="9"/>
      <c r="AGI274" s="9"/>
      <c r="AGJ274" s="9"/>
      <c r="AGK274" s="9"/>
      <c r="AGL274" s="9"/>
      <c r="AGM274" s="9"/>
      <c r="AGN274" s="9"/>
      <c r="AGO274" s="9"/>
      <c r="AGP274" s="9"/>
      <c r="AGQ274" s="9"/>
      <c r="AGR274" s="9"/>
      <c r="AGS274" s="9"/>
      <c r="AGT274" s="9"/>
      <c r="AGU274" s="9"/>
      <c r="AGV274" s="9"/>
      <c r="AGW274" s="9"/>
      <c r="AGX274" s="9"/>
      <c r="AGY274" s="9"/>
      <c r="AGZ274" s="9"/>
      <c r="AHA274" s="9"/>
      <c r="AHB274" s="9"/>
      <c r="AHC274" s="9"/>
      <c r="AHD274" s="9"/>
      <c r="AHE274" s="9"/>
      <c r="AHF274" s="9"/>
      <c r="AHG274" s="9"/>
      <c r="AHH274" s="9"/>
      <c r="AHI274" s="9"/>
      <c r="AHJ274" s="9"/>
      <c r="AHK274" s="9"/>
      <c r="AHL274" s="9"/>
      <c r="AHM274" s="9"/>
      <c r="AHN274" s="9"/>
      <c r="AHO274" s="9"/>
      <c r="AHP274" s="9"/>
      <c r="AHQ274" s="9"/>
      <c r="AHR274" s="9"/>
      <c r="AHS274" s="9"/>
      <c r="AHT274" s="9"/>
      <c r="AHU274" s="9"/>
      <c r="AHV274" s="9"/>
      <c r="AHW274" s="9"/>
      <c r="AHX274" s="9"/>
      <c r="AHY274" s="9"/>
      <c r="AHZ274" s="9"/>
      <c r="AIA274" s="9"/>
      <c r="AIB274" s="9"/>
      <c r="AIC274" s="9"/>
      <c r="AID274" s="9"/>
      <c r="AIE274" s="9"/>
      <c r="AIF274" s="9"/>
      <c r="AIG274" s="9"/>
      <c r="AIH274" s="9"/>
      <c r="AII274" s="9"/>
      <c r="AIJ274" s="9"/>
      <c r="AIK274" s="9"/>
      <c r="AIL274" s="9"/>
      <c r="AIM274" s="9"/>
      <c r="AIN274" s="9"/>
      <c r="AIO274" s="9"/>
      <c r="AIP274" s="9"/>
      <c r="AIQ274" s="9"/>
      <c r="AIR274" s="9"/>
      <c r="AIS274" s="9"/>
      <c r="AIT274" s="9"/>
      <c r="AIU274" s="9"/>
      <c r="AIV274" s="9"/>
      <c r="AIW274" s="9"/>
      <c r="AIX274" s="9"/>
      <c r="AIY274" s="9"/>
      <c r="AIZ274" s="9"/>
      <c r="AJA274" s="9"/>
      <c r="AJB274" s="9"/>
      <c r="AJC274" s="9"/>
      <c r="AJD274" s="9"/>
      <c r="AJE274" s="9"/>
      <c r="AJF274" s="9"/>
      <c r="AJG274" s="9"/>
      <c r="AJH274" s="9"/>
      <c r="AJI274" s="9"/>
      <c r="AJJ274" s="9"/>
      <c r="AJK274" s="9"/>
      <c r="AJL274" s="9"/>
      <c r="AJM274" s="9"/>
      <c r="AJN274" s="9"/>
      <c r="AJO274" s="9"/>
      <c r="AJP274" s="9"/>
      <c r="AJQ274" s="9"/>
      <c r="AJR274" s="9"/>
      <c r="AJS274" s="9"/>
      <c r="AJT274" s="9"/>
      <c r="AJU274" s="9"/>
      <c r="AJV274" s="9"/>
      <c r="AJW274" s="9"/>
      <c r="AJX274" s="9"/>
      <c r="AJY274" s="9"/>
      <c r="AJZ274" s="9"/>
      <c r="AKA274" s="9"/>
      <c r="AKB274" s="9"/>
      <c r="AKC274" s="9"/>
      <c r="AKD274" s="9"/>
      <c r="AKE274" s="9"/>
      <c r="AKF274" s="9"/>
      <c r="AKG274" s="9"/>
      <c r="AKH274" s="9"/>
      <c r="AKI274" s="9"/>
      <c r="AKJ274" s="9"/>
      <c r="AKK274" s="9"/>
      <c r="AKL274" s="9"/>
      <c r="AKM274" s="9"/>
      <c r="AKN274" s="9"/>
      <c r="AKO274" s="9"/>
      <c r="AKP274" s="9"/>
      <c r="AKQ274" s="9"/>
      <c r="AKR274" s="9"/>
      <c r="AKS274" s="9"/>
      <c r="AKT274" s="9"/>
      <c r="AKU274" s="9"/>
      <c r="AKV274" s="9"/>
      <c r="AKW274" s="9"/>
      <c r="AKX274" s="9"/>
      <c r="AKY274" s="9"/>
      <c r="AKZ274" s="9"/>
      <c r="ALA274" s="9"/>
      <c r="ALB274" s="9"/>
      <c r="ALC274" s="9"/>
      <c r="ALD274" s="9"/>
      <c r="ALE274" s="9"/>
      <c r="ALF274" s="9"/>
      <c r="ALG274" s="9"/>
      <c r="ALH274" s="9"/>
      <c r="ALI274" s="9"/>
      <c r="ALJ274" s="9"/>
      <c r="ALK274" s="9"/>
      <c r="ALL274" s="9"/>
      <c r="ALM274" s="9"/>
      <c r="ALN274" s="9"/>
      <c r="ALO274" s="9"/>
      <c r="ALP274" s="9"/>
      <c r="ALQ274" s="9"/>
      <c r="ALR274" s="9"/>
      <c r="ALS274" s="9"/>
      <c r="ALT274" s="9"/>
      <c r="ALU274" s="9"/>
      <c r="ALV274" s="9"/>
      <c r="ALW274" s="9"/>
      <c r="ALX274" s="9"/>
      <c r="ALY274" s="9"/>
      <c r="ALZ274" s="9"/>
      <c r="AMA274" s="9"/>
      <c r="AMB274" s="9"/>
      <c r="AMC274" s="9"/>
      <c r="AMD274" s="9"/>
      <c r="AME274" s="9"/>
      <c r="AMF274" s="9"/>
      <c r="AMG274" s="9"/>
      <c r="AMH274" s="9"/>
      <c r="AMI274" s="9"/>
      <c r="AMJ274" s="9"/>
      <c r="AMK274" s="9"/>
      <c r="AML274" s="9"/>
      <c r="AMM274" s="9"/>
      <c r="AMN274" s="9"/>
      <c r="AMO274" s="9"/>
      <c r="AMP274" s="9"/>
      <c r="AMQ274" s="9"/>
      <c r="AMR274" s="9"/>
      <c r="AMS274" s="9"/>
      <c r="AMT274" s="9"/>
      <c r="AMU274" s="9"/>
      <c r="AMV274" s="9"/>
      <c r="AMW274" s="9"/>
      <c r="AMX274" s="9"/>
      <c r="AMY274" s="9"/>
      <c r="AMZ274" s="9"/>
      <c r="ANA274" s="9"/>
      <c r="ANB274" s="9"/>
      <c r="ANC274" s="9"/>
      <c r="AND274" s="9"/>
      <c r="ANE274" s="9"/>
      <c r="ANF274" s="9"/>
      <c r="ANG274" s="9"/>
      <c r="ANH274" s="9"/>
      <c r="ANI274" s="9"/>
      <c r="ANJ274" s="9"/>
      <c r="ANK274" s="9"/>
      <c r="ANL274" s="9"/>
      <c r="ANM274" s="9"/>
      <c r="ANN274" s="9"/>
      <c r="ANO274" s="9"/>
      <c r="ANP274" s="9"/>
      <c r="ANQ274" s="9"/>
      <c r="ANR274" s="9"/>
      <c r="ANS274" s="9"/>
      <c r="ANT274" s="9"/>
      <c r="ANU274" s="9"/>
      <c r="ANV274" s="9"/>
      <c r="ANW274" s="9"/>
      <c r="ANX274" s="9"/>
      <c r="ANY274" s="9"/>
      <c r="ANZ274" s="9"/>
      <c r="AOA274" s="9"/>
      <c r="AOB274" s="9"/>
      <c r="AOC274" s="9"/>
      <c r="AOD274" s="9"/>
      <c r="AOE274" s="9"/>
      <c r="AOF274" s="9"/>
      <c r="AOG274" s="9"/>
      <c r="AOH274" s="9"/>
      <c r="AOI274" s="9"/>
      <c r="AOJ274" s="9"/>
      <c r="AOK274" s="9"/>
      <c r="AOL274" s="9"/>
      <c r="AOM274" s="9"/>
      <c r="AON274" s="9"/>
      <c r="AOO274" s="9"/>
      <c r="AOP274" s="9"/>
      <c r="AOQ274" s="9"/>
      <c r="AOR274" s="9"/>
      <c r="AOS274" s="9"/>
      <c r="AOT274" s="9"/>
      <c r="AOU274" s="9"/>
      <c r="AOV274" s="9"/>
      <c r="AOW274" s="9"/>
      <c r="AOX274" s="9"/>
      <c r="AOY274" s="9"/>
      <c r="AOZ274" s="9"/>
      <c r="APA274" s="9"/>
      <c r="APB274" s="9"/>
      <c r="APC274" s="9"/>
      <c r="APD274" s="9"/>
      <c r="APE274" s="9"/>
      <c r="APF274" s="9"/>
      <c r="APG274" s="9"/>
      <c r="APH274" s="9"/>
      <c r="API274" s="9"/>
      <c r="APJ274" s="9"/>
      <c r="APK274" s="9"/>
      <c r="APL274" s="9"/>
      <c r="APM274" s="9"/>
      <c r="APN274" s="9"/>
      <c r="APO274" s="9"/>
      <c r="APP274" s="9"/>
      <c r="APQ274" s="9"/>
      <c r="APR274" s="9"/>
      <c r="APS274" s="9"/>
      <c r="APT274" s="9"/>
      <c r="APU274" s="9"/>
      <c r="APV274" s="9"/>
      <c r="APW274" s="9"/>
      <c r="APX274" s="9"/>
      <c r="APY274" s="9"/>
      <c r="APZ274" s="9"/>
      <c r="AQA274" s="9"/>
      <c r="AQB274" s="9"/>
      <c r="AQC274" s="9"/>
      <c r="AQD274" s="9"/>
      <c r="AQE274" s="9"/>
      <c r="AQF274" s="9"/>
      <c r="AQG274" s="9"/>
      <c r="AQH274" s="9"/>
      <c r="AQI274" s="9"/>
      <c r="AQJ274" s="9"/>
      <c r="AQK274" s="9"/>
      <c r="AQL274" s="9"/>
      <c r="AQM274" s="9"/>
      <c r="AQN274" s="9"/>
      <c r="AQO274" s="9"/>
      <c r="AQP274" s="9"/>
      <c r="AQQ274" s="9"/>
      <c r="AQR274" s="9"/>
      <c r="AQS274" s="9"/>
      <c r="AQT274" s="9"/>
      <c r="AQU274" s="9"/>
      <c r="AQV274" s="9"/>
      <c r="AQW274" s="9"/>
      <c r="AQX274" s="9"/>
      <c r="AQY274" s="9"/>
      <c r="AQZ274" s="9"/>
      <c r="ARA274" s="9"/>
      <c r="ARB274" s="9"/>
      <c r="ARC274" s="9"/>
      <c r="ARD274" s="9"/>
      <c r="ARE274" s="9"/>
      <c r="ARF274" s="9"/>
      <c r="ARG274" s="9"/>
      <c r="ARH274" s="9"/>
      <c r="ARI274" s="9"/>
      <c r="ARJ274" s="9"/>
      <c r="ARK274" s="9"/>
      <c r="ARL274" s="9"/>
      <c r="ARM274" s="9"/>
      <c r="ARN274" s="9"/>
      <c r="ARO274" s="9"/>
      <c r="ARP274" s="9"/>
      <c r="ARQ274" s="9"/>
      <c r="ARR274" s="9"/>
      <c r="ARS274" s="9"/>
      <c r="ART274" s="9"/>
      <c r="ARU274" s="9"/>
      <c r="ARV274" s="9"/>
      <c r="ARW274" s="9"/>
      <c r="ARX274" s="9"/>
      <c r="ARY274" s="9"/>
      <c r="ARZ274" s="9"/>
      <c r="ASA274" s="9"/>
      <c r="ASB274" s="9"/>
      <c r="ASC274" s="9"/>
      <c r="ASD274" s="9"/>
      <c r="ASE274" s="9"/>
      <c r="ASF274" s="9"/>
      <c r="ASG274" s="9"/>
      <c r="ASH274" s="9"/>
      <c r="ASI274" s="9"/>
      <c r="ASJ274" s="9"/>
      <c r="ASK274" s="9"/>
      <c r="ASL274" s="9"/>
      <c r="ASM274" s="9"/>
      <c r="ASN274" s="9"/>
      <c r="ASO274" s="9"/>
      <c r="ASP274" s="9"/>
      <c r="ASQ274" s="9"/>
      <c r="ASR274" s="9"/>
      <c r="ASS274" s="9"/>
      <c r="AST274" s="9"/>
      <c r="ASU274" s="9"/>
      <c r="ASV274" s="9"/>
      <c r="ASW274" s="9"/>
      <c r="ASX274" s="9"/>
      <c r="ASY274" s="9"/>
      <c r="ASZ274" s="9"/>
      <c r="ATA274" s="9"/>
      <c r="ATB274" s="9"/>
      <c r="ATC274" s="9"/>
      <c r="ATD274" s="9"/>
      <c r="ATE274" s="9"/>
      <c r="ATF274" s="9"/>
      <c r="ATG274" s="9"/>
      <c r="ATH274" s="9"/>
      <c r="ATI274" s="9"/>
      <c r="ATJ274" s="9"/>
      <c r="ATK274" s="9"/>
      <c r="ATL274" s="9"/>
      <c r="ATM274" s="9"/>
      <c r="ATN274" s="9"/>
      <c r="ATO274" s="9"/>
      <c r="ATP274" s="9"/>
      <c r="ATQ274" s="9"/>
      <c r="ATR274" s="9"/>
      <c r="ATS274" s="9"/>
      <c r="ATT274" s="9"/>
      <c r="ATU274" s="9"/>
      <c r="ATV274" s="9"/>
      <c r="ATW274" s="9"/>
      <c r="ATX274" s="9"/>
      <c r="ATY274" s="9"/>
      <c r="ATZ274" s="9"/>
      <c r="AUA274" s="9"/>
      <c r="AUB274" s="9"/>
      <c r="AUC274" s="9"/>
      <c r="AUD274" s="9"/>
      <c r="AUE274" s="9"/>
      <c r="AUF274" s="9"/>
      <c r="AUG274" s="9"/>
      <c r="AUH274" s="9"/>
      <c r="AUI274" s="9"/>
      <c r="AUJ274" s="9"/>
      <c r="AUK274" s="9"/>
      <c r="AUL274" s="9"/>
      <c r="AUM274" s="9"/>
      <c r="AUN274" s="9"/>
      <c r="AUO274" s="9"/>
      <c r="AUP274" s="9"/>
      <c r="AUQ274" s="9"/>
      <c r="AUR274" s="9"/>
      <c r="AUS274" s="9"/>
      <c r="AUT274" s="9"/>
      <c r="AUU274" s="9"/>
      <c r="AUV274" s="9"/>
      <c r="AUW274" s="9"/>
      <c r="AUX274" s="9"/>
      <c r="AUY274" s="9"/>
      <c r="AUZ274" s="9"/>
      <c r="AVA274" s="9"/>
      <c r="AVB274" s="9"/>
      <c r="AVC274" s="9"/>
      <c r="AVD274" s="9"/>
      <c r="AVE274" s="9"/>
      <c r="AVF274" s="9"/>
      <c r="AVG274" s="9"/>
      <c r="AVH274" s="9"/>
      <c r="AVI274" s="9"/>
      <c r="AVJ274" s="9"/>
      <c r="AVK274" s="9"/>
      <c r="AVL274" s="9"/>
      <c r="AVM274" s="9"/>
      <c r="AVN274" s="9"/>
      <c r="AVO274" s="9"/>
      <c r="AVP274" s="9"/>
      <c r="AVQ274" s="9"/>
      <c r="AVR274" s="9"/>
      <c r="AVS274" s="9"/>
      <c r="AVT274" s="9"/>
      <c r="AVU274" s="9"/>
      <c r="AVV274" s="9"/>
      <c r="AVW274" s="9"/>
      <c r="AVX274" s="9"/>
      <c r="AVY274" s="9"/>
      <c r="AVZ274" s="9"/>
      <c r="AWA274" s="9"/>
      <c r="AWB274" s="9"/>
      <c r="AWC274" s="9"/>
      <c r="AWD274" s="9"/>
      <c r="AWE274" s="9"/>
      <c r="AWF274" s="9"/>
      <c r="AWG274" s="9"/>
      <c r="AWH274" s="9"/>
      <c r="AWI274" s="9"/>
      <c r="AWJ274" s="9"/>
      <c r="AWK274" s="9"/>
      <c r="AWL274" s="9"/>
      <c r="AWM274" s="9"/>
      <c r="AWN274" s="9"/>
      <c r="AWO274" s="9"/>
      <c r="AWP274" s="9"/>
      <c r="AWQ274" s="9"/>
      <c r="AWR274" s="9"/>
      <c r="AWS274" s="9"/>
      <c r="AWT274" s="9"/>
      <c r="AWU274" s="9"/>
      <c r="AWV274" s="9"/>
      <c r="AWW274" s="9"/>
      <c r="AWX274" s="9"/>
      <c r="AWY274" s="9"/>
      <c r="AWZ274" s="9"/>
      <c r="AXA274" s="9"/>
      <c r="AXB274" s="9"/>
      <c r="AXC274" s="9"/>
      <c r="AXD274" s="9"/>
      <c r="AXE274" s="9"/>
      <c r="AXF274" s="9"/>
      <c r="AXG274" s="9"/>
      <c r="AXH274" s="9"/>
      <c r="AXI274" s="9"/>
      <c r="AXJ274" s="9"/>
      <c r="AXK274" s="9"/>
      <c r="AXL274" s="9"/>
      <c r="AXM274" s="9"/>
      <c r="AXN274" s="9"/>
      <c r="AXO274" s="9"/>
      <c r="AXP274" s="9"/>
      <c r="AXQ274" s="9"/>
      <c r="AXR274" s="9"/>
      <c r="AXS274" s="9"/>
      <c r="AXT274" s="9"/>
      <c r="AXU274" s="9"/>
      <c r="AXV274" s="9"/>
      <c r="AXW274" s="9"/>
      <c r="AXX274" s="9"/>
      <c r="AXY274" s="9"/>
      <c r="AXZ274" s="9"/>
      <c r="AYA274" s="9"/>
      <c r="AYB274" s="9"/>
      <c r="AYC274" s="9"/>
      <c r="AYD274" s="9"/>
      <c r="AYE274" s="9"/>
      <c r="AYF274" s="9"/>
      <c r="AYG274" s="9"/>
      <c r="AYH274" s="9"/>
      <c r="AYI274" s="9"/>
      <c r="AYJ274" s="9"/>
      <c r="AYK274" s="9"/>
      <c r="AYL274" s="9"/>
      <c r="AYM274" s="9"/>
      <c r="AYN274" s="9"/>
      <c r="AYO274" s="9"/>
      <c r="AYP274" s="9"/>
      <c r="AYQ274" s="9"/>
      <c r="AYR274" s="9"/>
      <c r="AYS274" s="9"/>
      <c r="AYT274" s="9"/>
      <c r="AYU274" s="9"/>
      <c r="AYV274" s="9"/>
      <c r="AYW274" s="9"/>
      <c r="AYX274" s="9"/>
      <c r="AYY274" s="9"/>
      <c r="AYZ274" s="9"/>
      <c r="AZA274" s="9"/>
      <c r="AZB274" s="9"/>
      <c r="AZC274" s="9"/>
      <c r="AZD274" s="9"/>
      <c r="AZE274" s="9"/>
      <c r="AZF274" s="9"/>
      <c r="AZG274" s="9"/>
      <c r="AZH274" s="9"/>
      <c r="AZI274" s="9"/>
      <c r="AZJ274" s="9"/>
      <c r="AZK274" s="9"/>
      <c r="AZL274" s="9"/>
      <c r="AZM274" s="9"/>
      <c r="AZN274" s="9"/>
      <c r="AZO274" s="9"/>
      <c r="AZP274" s="9"/>
      <c r="AZQ274" s="9"/>
      <c r="AZR274" s="9"/>
      <c r="AZS274" s="9"/>
      <c r="AZT274" s="9"/>
      <c r="AZU274" s="9"/>
      <c r="AZV274" s="9"/>
      <c r="AZW274" s="9"/>
      <c r="AZX274" s="9"/>
      <c r="AZY274" s="9"/>
      <c r="AZZ274" s="9"/>
      <c r="BAA274" s="9"/>
      <c r="BAB274" s="9"/>
      <c r="BAC274" s="9"/>
      <c r="BAD274" s="9"/>
      <c r="BAE274" s="9"/>
      <c r="BAF274" s="9"/>
      <c r="BAG274" s="9"/>
      <c r="BAH274" s="9"/>
      <c r="BAI274" s="9"/>
      <c r="BAJ274" s="9"/>
      <c r="BAK274" s="9"/>
      <c r="BAL274" s="9"/>
      <c r="BAM274" s="9"/>
      <c r="BAN274" s="9"/>
      <c r="BAO274" s="9"/>
      <c r="BAP274" s="9"/>
      <c r="BAQ274" s="9"/>
      <c r="BAR274" s="9"/>
      <c r="BAS274" s="9"/>
      <c r="BAT274" s="9"/>
      <c r="BAU274" s="9"/>
      <c r="BAV274" s="9"/>
      <c r="BAW274" s="9"/>
      <c r="BAX274" s="9"/>
      <c r="BAY274" s="9"/>
      <c r="BAZ274" s="9"/>
      <c r="BBA274" s="9"/>
      <c r="BBB274" s="9"/>
      <c r="BBC274" s="9"/>
      <c r="BBD274" s="9"/>
      <c r="BBE274" s="9"/>
      <c r="BBF274" s="9"/>
      <c r="BBG274" s="9"/>
      <c r="BBH274" s="9"/>
      <c r="BBI274" s="9"/>
      <c r="BBJ274" s="9"/>
      <c r="BBK274" s="9"/>
      <c r="BBL274" s="9"/>
      <c r="BBM274" s="9"/>
      <c r="BBN274" s="9"/>
      <c r="BBO274" s="9"/>
      <c r="BBP274" s="9"/>
      <c r="BBQ274" s="9"/>
      <c r="BBR274" s="9"/>
      <c r="BBS274" s="9"/>
      <c r="BBT274" s="9"/>
      <c r="BBU274" s="9"/>
      <c r="BBV274" s="9"/>
      <c r="BBW274" s="9"/>
      <c r="BBX274" s="9"/>
      <c r="BBY274" s="9"/>
      <c r="BBZ274" s="9"/>
      <c r="BCA274" s="9"/>
      <c r="BCB274" s="9"/>
      <c r="BCC274" s="9"/>
      <c r="BCD274" s="9"/>
      <c r="BCE274" s="9"/>
      <c r="BCF274" s="9"/>
      <c r="BCG274" s="9"/>
      <c r="BCH274" s="9"/>
      <c r="BCI274" s="9"/>
      <c r="BCJ274" s="9"/>
      <c r="BCK274" s="9"/>
      <c r="BCL274" s="9"/>
      <c r="BCM274" s="9"/>
      <c r="BCN274" s="9"/>
      <c r="BCO274" s="9"/>
      <c r="BCP274" s="9"/>
      <c r="BCQ274" s="9"/>
      <c r="BCR274" s="9"/>
      <c r="BCS274" s="9"/>
      <c r="BCT274" s="9"/>
      <c r="BCU274" s="9"/>
      <c r="BCV274" s="9"/>
      <c r="BCW274" s="9"/>
      <c r="BCX274" s="9"/>
      <c r="BCY274" s="9"/>
      <c r="BCZ274" s="9"/>
      <c r="BDA274" s="9"/>
      <c r="BDB274" s="9"/>
      <c r="BDC274" s="9"/>
      <c r="BDD274" s="9"/>
      <c r="BDE274" s="9"/>
      <c r="BDF274" s="9"/>
      <c r="BDG274" s="9"/>
      <c r="BDH274" s="9"/>
      <c r="BDI274" s="9"/>
      <c r="BDJ274" s="9"/>
      <c r="BDK274" s="9"/>
      <c r="BDL274" s="9"/>
      <c r="BDM274" s="9"/>
      <c r="BDN274" s="9"/>
      <c r="BDO274" s="9"/>
      <c r="BDP274" s="9"/>
      <c r="BDQ274" s="9"/>
      <c r="BDR274" s="9"/>
      <c r="BDS274" s="9"/>
      <c r="BDT274" s="9"/>
      <c r="BDU274" s="9"/>
      <c r="BDV274" s="9"/>
      <c r="BDW274" s="9"/>
      <c r="BDX274" s="9"/>
      <c r="BDY274" s="9"/>
      <c r="BDZ274" s="9"/>
      <c r="BEA274" s="9"/>
      <c r="BEB274" s="9"/>
      <c r="BEC274" s="9"/>
      <c r="BED274" s="9"/>
      <c r="BEE274" s="9"/>
      <c r="BEF274" s="9"/>
      <c r="BEG274" s="9"/>
      <c r="BEH274" s="9"/>
      <c r="BEI274" s="9"/>
      <c r="BEJ274" s="9"/>
      <c r="BEK274" s="9"/>
      <c r="BEL274" s="9"/>
      <c r="BEM274" s="9"/>
      <c r="BEN274" s="9"/>
      <c r="BEO274" s="9"/>
      <c r="BEP274" s="9"/>
      <c r="BEQ274" s="9"/>
      <c r="BER274" s="9"/>
      <c r="BES274" s="9"/>
      <c r="BET274" s="9"/>
      <c r="BEU274" s="9"/>
      <c r="BEV274" s="9"/>
      <c r="BEW274" s="9"/>
      <c r="BEX274" s="9"/>
      <c r="BEY274" s="9"/>
      <c r="BEZ274" s="9"/>
      <c r="BFA274" s="9"/>
      <c r="BFB274" s="9"/>
      <c r="BFC274" s="9"/>
      <c r="BFD274" s="9"/>
      <c r="BFE274" s="9"/>
      <c r="BFF274" s="9"/>
      <c r="BFG274" s="9"/>
      <c r="BFH274" s="9"/>
      <c r="BFI274" s="9"/>
      <c r="BFJ274" s="9"/>
      <c r="BFK274" s="9"/>
      <c r="BFL274" s="9"/>
      <c r="BFM274" s="9"/>
      <c r="BFN274" s="9"/>
      <c r="BFO274" s="9"/>
      <c r="BFP274" s="9"/>
      <c r="BFQ274" s="9"/>
      <c r="BFR274" s="9"/>
      <c r="BFS274" s="9"/>
      <c r="BFT274" s="9"/>
      <c r="BFU274" s="9"/>
      <c r="BFV274" s="9"/>
      <c r="BFW274" s="9"/>
      <c r="BFX274" s="9"/>
      <c r="BFY274" s="9"/>
      <c r="BFZ274" s="9"/>
      <c r="BGA274" s="9"/>
      <c r="BGB274" s="9"/>
      <c r="BGC274" s="9"/>
      <c r="BGD274" s="9"/>
      <c r="BGE274" s="9"/>
      <c r="BGF274" s="9"/>
      <c r="BGG274" s="9"/>
      <c r="BGH274" s="9"/>
      <c r="BGI274" s="9"/>
      <c r="BGJ274" s="9"/>
      <c r="BGK274" s="9"/>
      <c r="BGL274" s="9"/>
      <c r="BGM274" s="9"/>
      <c r="BGN274" s="9"/>
      <c r="BGO274" s="9"/>
      <c r="BGP274" s="9"/>
      <c r="BGQ274" s="9"/>
      <c r="BGR274" s="9"/>
      <c r="BGS274" s="9"/>
      <c r="BGT274" s="9"/>
      <c r="BGU274" s="9"/>
      <c r="BGV274" s="9"/>
      <c r="BGW274" s="9"/>
      <c r="BGX274" s="9"/>
      <c r="BGY274" s="9"/>
      <c r="BGZ274" s="9"/>
      <c r="BHA274" s="9"/>
      <c r="BHB274" s="9"/>
      <c r="BHC274" s="9"/>
      <c r="BHD274" s="9"/>
      <c r="BHE274" s="9"/>
      <c r="BHF274" s="9"/>
      <c r="BHG274" s="9"/>
      <c r="BHH274" s="9"/>
      <c r="BHI274" s="9"/>
      <c r="BHJ274" s="9"/>
      <c r="BHK274" s="9"/>
      <c r="BHL274" s="9"/>
      <c r="BHM274" s="9"/>
      <c r="BHN274" s="9"/>
      <c r="BHO274" s="9"/>
      <c r="BHP274" s="9"/>
      <c r="BHQ274" s="9"/>
      <c r="BHR274" s="9"/>
      <c r="BHS274" s="9"/>
      <c r="BHT274" s="9"/>
      <c r="BHU274" s="9"/>
      <c r="BHV274" s="9"/>
      <c r="BHW274" s="9"/>
      <c r="BHX274" s="9"/>
      <c r="BHY274" s="9"/>
      <c r="BHZ274" s="9"/>
      <c r="BIA274" s="9"/>
      <c r="BIB274" s="9"/>
      <c r="BIC274" s="9"/>
    </row>
    <row r="275" spans="1:1589" s="7" customFormat="1" ht="43.5" customHeight="1">
      <c r="A275" s="165" t="s">
        <v>133</v>
      </c>
      <c r="B275" s="47"/>
      <c r="C275" s="357"/>
      <c r="D275" s="358"/>
      <c r="E275" s="197">
        <v>42736</v>
      </c>
      <c r="F275" s="197">
        <v>43100</v>
      </c>
      <c r="G275" s="93" t="s">
        <v>220</v>
      </c>
      <c r="H275" s="121"/>
      <c r="I275" s="121">
        <v>259949000</v>
      </c>
      <c r="J275" s="115"/>
      <c r="K275" s="113"/>
      <c r="L275" s="115"/>
      <c r="M275" s="104">
        <v>223758826.36000001</v>
      </c>
      <c r="N275" s="115"/>
      <c r="O275" s="115"/>
      <c r="P275" s="115"/>
      <c r="Q275" s="121">
        <v>223758826.36000001</v>
      </c>
      <c r="R275" s="115"/>
      <c r="S275" s="115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  <c r="IW275" s="15"/>
      <c r="IX275" s="15"/>
      <c r="IY275" s="15"/>
      <c r="IZ275" s="15"/>
      <c r="JA275" s="15"/>
      <c r="JB275" s="15"/>
      <c r="JC275" s="15"/>
      <c r="JD275" s="15"/>
      <c r="JE275" s="15"/>
      <c r="JF275" s="15"/>
      <c r="JG275" s="15"/>
      <c r="JH275" s="15"/>
      <c r="JI275" s="15"/>
      <c r="JJ275" s="15"/>
      <c r="JK275" s="15"/>
      <c r="JL275" s="15"/>
      <c r="JM275" s="15"/>
      <c r="JN275" s="15"/>
      <c r="JO275" s="15"/>
      <c r="JP275" s="15"/>
      <c r="JQ275" s="15"/>
      <c r="JR275" s="15"/>
      <c r="JS275" s="15"/>
      <c r="JT275" s="15"/>
      <c r="JU275" s="15"/>
      <c r="JV275" s="15"/>
      <c r="JW275" s="15"/>
      <c r="JX275" s="15"/>
      <c r="JY275" s="15"/>
      <c r="JZ275" s="15"/>
      <c r="KA275" s="15"/>
      <c r="KB275" s="15"/>
      <c r="KC275" s="15"/>
      <c r="KD275" s="15"/>
      <c r="KE275" s="15"/>
      <c r="KF275" s="15"/>
      <c r="KG275" s="15"/>
      <c r="KH275" s="15"/>
      <c r="KI275" s="15"/>
      <c r="KJ275" s="15"/>
      <c r="KK275" s="15"/>
      <c r="KL275" s="15"/>
      <c r="KM275" s="15"/>
      <c r="KN275" s="15"/>
      <c r="KO275" s="15"/>
      <c r="KP275" s="15"/>
      <c r="KQ275" s="15"/>
      <c r="KR275" s="15"/>
      <c r="KS275" s="15"/>
      <c r="KT275" s="15"/>
      <c r="KU275" s="15"/>
      <c r="KV275" s="15"/>
      <c r="KW275" s="15"/>
      <c r="KX275" s="15"/>
      <c r="KY275" s="15"/>
      <c r="KZ275" s="15"/>
      <c r="LA275" s="15"/>
      <c r="LB275" s="15"/>
      <c r="LC275" s="15"/>
      <c r="LD275" s="15"/>
      <c r="LE275" s="15"/>
      <c r="LF275" s="15"/>
      <c r="LG275" s="15"/>
      <c r="LH275" s="15"/>
      <c r="LI275" s="15"/>
      <c r="LJ275" s="15"/>
      <c r="LK275" s="15"/>
      <c r="LL275" s="15"/>
      <c r="LM275" s="15"/>
      <c r="LN275" s="15"/>
      <c r="LO275" s="15"/>
      <c r="LP275" s="15"/>
      <c r="LQ275" s="15"/>
      <c r="LR275" s="15"/>
      <c r="LS275" s="15"/>
      <c r="LT275" s="15"/>
      <c r="LU275" s="15"/>
      <c r="LV275" s="15"/>
      <c r="LW275" s="15"/>
      <c r="LX275" s="15"/>
      <c r="LY275" s="15"/>
      <c r="LZ275" s="15"/>
      <c r="MA275" s="15"/>
      <c r="MB275" s="15"/>
      <c r="MC275" s="15"/>
      <c r="MD275" s="15"/>
      <c r="ME275" s="15"/>
      <c r="MF275" s="15"/>
      <c r="MG275" s="15"/>
      <c r="MH275" s="15"/>
      <c r="MI275" s="15"/>
      <c r="MJ275" s="15"/>
      <c r="MK275" s="15"/>
      <c r="ML275" s="15"/>
      <c r="MM275" s="15"/>
      <c r="MN275" s="15"/>
      <c r="MO275" s="15"/>
      <c r="MP275" s="15"/>
      <c r="MQ275" s="15"/>
      <c r="MR275" s="15"/>
      <c r="MS275" s="15"/>
      <c r="MT275" s="15"/>
      <c r="MU275" s="15"/>
      <c r="MV275" s="15"/>
      <c r="MW275" s="15"/>
      <c r="MX275" s="15"/>
      <c r="MY275" s="15"/>
      <c r="MZ275" s="15"/>
      <c r="NA275" s="15"/>
      <c r="NB275" s="15"/>
      <c r="NC275" s="15"/>
      <c r="ND275" s="15"/>
      <c r="NE275" s="15"/>
      <c r="NF275" s="15"/>
      <c r="NG275" s="15"/>
      <c r="NH275" s="15"/>
      <c r="NI275" s="15"/>
      <c r="NJ275" s="15"/>
      <c r="NK275" s="15"/>
      <c r="NL275" s="15"/>
      <c r="NM275" s="15"/>
      <c r="NN275" s="15"/>
      <c r="NO275" s="15"/>
      <c r="NP275" s="15"/>
      <c r="NQ275" s="15"/>
      <c r="NR275" s="15"/>
      <c r="NS275" s="15"/>
      <c r="NT275" s="15"/>
      <c r="NU275" s="15"/>
      <c r="NV275" s="15"/>
      <c r="NW275" s="15"/>
      <c r="NX275" s="15"/>
      <c r="NY275" s="15"/>
      <c r="NZ275" s="15"/>
      <c r="OA275" s="15"/>
      <c r="OB275" s="15"/>
      <c r="OC275" s="15"/>
      <c r="OD275" s="15"/>
      <c r="OE275" s="15"/>
      <c r="OF275" s="15"/>
      <c r="OG275" s="15"/>
      <c r="OH275" s="15"/>
      <c r="OI275" s="15"/>
      <c r="OJ275" s="15"/>
      <c r="OK275" s="15"/>
      <c r="OL275" s="15"/>
      <c r="OM275" s="15"/>
      <c r="ON275" s="15"/>
      <c r="OO275" s="15"/>
      <c r="OP275" s="15"/>
      <c r="OQ275" s="15"/>
      <c r="OR275" s="15"/>
      <c r="OS275" s="15"/>
      <c r="OT275" s="15"/>
      <c r="OU275" s="15"/>
      <c r="OV275" s="15"/>
      <c r="OW275" s="15"/>
      <c r="OX275" s="15"/>
      <c r="OY275" s="15"/>
      <c r="OZ275" s="15"/>
      <c r="PA275" s="15"/>
      <c r="PB275" s="15"/>
      <c r="PC275" s="15"/>
      <c r="PD275" s="15"/>
      <c r="PE275" s="15"/>
      <c r="PF275" s="15"/>
      <c r="PG275" s="15"/>
      <c r="PH275" s="15"/>
      <c r="PI275" s="15"/>
      <c r="PJ275" s="15"/>
      <c r="PK275" s="15"/>
      <c r="PL275" s="15"/>
      <c r="PM275" s="15"/>
      <c r="PN275" s="15"/>
      <c r="PO275" s="15"/>
      <c r="PP275" s="15"/>
      <c r="PQ275" s="15"/>
      <c r="PR275" s="15"/>
      <c r="PS275" s="15"/>
      <c r="PT275" s="15"/>
      <c r="PU275" s="15"/>
      <c r="PV275" s="15"/>
      <c r="PW275" s="15"/>
      <c r="PX275" s="15"/>
      <c r="PY275" s="15"/>
      <c r="PZ275" s="15"/>
      <c r="QA275" s="15"/>
      <c r="QB275" s="15"/>
      <c r="QC275" s="15"/>
      <c r="QD275" s="15"/>
      <c r="QE275" s="15"/>
      <c r="QF275" s="15"/>
      <c r="QG275" s="15"/>
      <c r="QH275" s="15"/>
      <c r="QI275" s="15"/>
      <c r="QJ275" s="15"/>
      <c r="QK275" s="15"/>
      <c r="QL275" s="15"/>
      <c r="QM275" s="15"/>
      <c r="QN275" s="15"/>
      <c r="QO275" s="15"/>
      <c r="QP275" s="15"/>
      <c r="QQ275" s="15"/>
      <c r="QR275" s="15"/>
      <c r="QS275" s="15"/>
      <c r="QT275" s="15"/>
      <c r="QU275" s="15"/>
      <c r="QV275" s="15"/>
      <c r="QW275" s="15"/>
      <c r="QX275" s="15"/>
      <c r="QY275" s="15"/>
      <c r="QZ275" s="15"/>
      <c r="RA275" s="15"/>
      <c r="RB275" s="15"/>
      <c r="RC275" s="15"/>
      <c r="RD275" s="15"/>
      <c r="RE275" s="15"/>
      <c r="RF275" s="15"/>
      <c r="RG275" s="15"/>
      <c r="RH275" s="15"/>
      <c r="RI275" s="15"/>
      <c r="RJ275" s="15"/>
      <c r="RK275" s="15"/>
      <c r="RL275" s="15"/>
      <c r="RM275" s="15"/>
      <c r="RN275" s="15"/>
      <c r="RO275" s="15"/>
      <c r="RP275" s="15"/>
      <c r="RQ275" s="15"/>
      <c r="RR275" s="15"/>
      <c r="RS275" s="15"/>
      <c r="RT275" s="15"/>
      <c r="RU275" s="15"/>
      <c r="RV275" s="15"/>
      <c r="RW275" s="15"/>
      <c r="RX275" s="15"/>
      <c r="RY275" s="15"/>
      <c r="RZ275" s="15"/>
      <c r="SA275" s="15"/>
      <c r="SB275" s="15"/>
      <c r="SC275" s="15"/>
      <c r="SD275" s="15"/>
      <c r="SE275" s="15"/>
      <c r="SF275" s="15"/>
      <c r="SG275" s="15"/>
      <c r="SH275" s="15"/>
      <c r="SI275" s="15"/>
      <c r="SJ275" s="15"/>
      <c r="SK275" s="15"/>
      <c r="SL275" s="15"/>
      <c r="SM275" s="15"/>
      <c r="SN275" s="15"/>
      <c r="SO275" s="15"/>
      <c r="SP275" s="15"/>
      <c r="SQ275" s="15"/>
      <c r="SR275" s="15"/>
      <c r="SS275" s="15"/>
      <c r="ST275" s="15"/>
      <c r="SU275" s="15"/>
      <c r="SV275" s="15"/>
      <c r="SW275" s="15"/>
      <c r="SX275" s="15"/>
      <c r="SY275" s="15"/>
      <c r="SZ275" s="15"/>
      <c r="TA275" s="15"/>
      <c r="TB275" s="15"/>
      <c r="TC275" s="15"/>
      <c r="TD275" s="15"/>
      <c r="TE275" s="15"/>
      <c r="TF275" s="15"/>
      <c r="TG275" s="15"/>
      <c r="TH275" s="15"/>
      <c r="TI275" s="15"/>
      <c r="TJ275" s="15"/>
      <c r="TK275" s="15"/>
      <c r="TL275" s="15"/>
      <c r="TM275" s="15"/>
      <c r="TN275" s="15"/>
      <c r="TO275" s="15"/>
      <c r="TP275" s="15"/>
      <c r="TQ275" s="15"/>
      <c r="TR275" s="15"/>
      <c r="TS275" s="15"/>
      <c r="TT275" s="15"/>
      <c r="TU275" s="15"/>
      <c r="TV275" s="15"/>
      <c r="TW275" s="15"/>
      <c r="TX275" s="15"/>
      <c r="TY275" s="15"/>
      <c r="TZ275" s="15"/>
      <c r="UA275" s="15"/>
      <c r="UB275" s="15"/>
      <c r="UC275" s="15"/>
      <c r="UD275" s="15"/>
      <c r="UE275" s="15"/>
      <c r="UF275" s="15"/>
      <c r="UG275" s="15"/>
      <c r="UH275" s="15"/>
      <c r="UI275" s="15"/>
      <c r="UJ275" s="15"/>
      <c r="UK275" s="15"/>
      <c r="UL275" s="15"/>
      <c r="UM275" s="15"/>
      <c r="UN275" s="15"/>
      <c r="UO275" s="15"/>
      <c r="UP275" s="15"/>
      <c r="UQ275" s="15"/>
      <c r="UR275" s="15"/>
      <c r="US275" s="15"/>
      <c r="UT275" s="15"/>
      <c r="UU275" s="15"/>
      <c r="UV275" s="15"/>
      <c r="UW275" s="15"/>
      <c r="UX275" s="15"/>
      <c r="UY275" s="15"/>
      <c r="UZ275" s="15"/>
      <c r="VA275" s="15"/>
      <c r="VB275" s="15"/>
      <c r="VC275" s="15"/>
      <c r="VD275" s="15"/>
      <c r="VE275" s="15"/>
      <c r="VF275" s="15"/>
      <c r="VG275" s="15"/>
      <c r="VH275" s="15"/>
      <c r="VI275" s="15"/>
      <c r="VJ275" s="15"/>
      <c r="VK275" s="15"/>
      <c r="VL275" s="15"/>
      <c r="VM275" s="15"/>
      <c r="VN275" s="15"/>
      <c r="VO275" s="15"/>
      <c r="VP275" s="15"/>
      <c r="VQ275" s="15"/>
      <c r="VR275" s="15"/>
      <c r="VS275" s="15"/>
      <c r="VT275" s="15"/>
      <c r="VU275" s="15"/>
      <c r="VV275" s="15"/>
      <c r="VW275" s="15"/>
      <c r="VX275" s="15"/>
      <c r="VY275" s="15"/>
      <c r="VZ275" s="15"/>
      <c r="WA275" s="15"/>
      <c r="WB275" s="15"/>
      <c r="WC275" s="15"/>
      <c r="WD275" s="15"/>
      <c r="WE275" s="15"/>
      <c r="WF275" s="15"/>
      <c r="WG275" s="15"/>
      <c r="WH275" s="15"/>
      <c r="WI275" s="15"/>
      <c r="WJ275" s="15"/>
      <c r="WK275" s="15"/>
      <c r="WL275" s="15"/>
      <c r="WM275" s="15"/>
      <c r="WN275" s="15"/>
      <c r="WO275" s="15"/>
      <c r="WP275" s="15"/>
      <c r="WQ275" s="15"/>
      <c r="WR275" s="15"/>
      <c r="WS275" s="15"/>
      <c r="WT275" s="15"/>
      <c r="WU275" s="15"/>
      <c r="WV275" s="15"/>
      <c r="WW275" s="15"/>
      <c r="WX275" s="15"/>
      <c r="WY275" s="15"/>
      <c r="WZ275" s="15"/>
      <c r="XA275" s="15"/>
      <c r="XB275" s="15"/>
      <c r="XC275" s="15"/>
      <c r="XD275" s="15"/>
      <c r="XE275" s="15"/>
      <c r="XF275" s="15"/>
      <c r="XG275" s="15"/>
      <c r="XH275" s="15"/>
      <c r="XI275" s="15"/>
      <c r="XJ275" s="15"/>
      <c r="XK275" s="15"/>
      <c r="XL275" s="15"/>
      <c r="XM275" s="15"/>
      <c r="XN275" s="15"/>
      <c r="XO275" s="15"/>
      <c r="XP275" s="15"/>
      <c r="XQ275" s="15"/>
      <c r="XR275" s="15"/>
      <c r="XS275" s="15"/>
      <c r="XT275" s="15"/>
      <c r="XU275" s="15"/>
      <c r="XV275" s="15"/>
      <c r="XW275" s="15"/>
      <c r="XX275" s="15"/>
      <c r="XY275" s="15"/>
      <c r="XZ275" s="15"/>
      <c r="YA275" s="15"/>
      <c r="YB275" s="15"/>
      <c r="YC275" s="15"/>
      <c r="YD275" s="15"/>
      <c r="YE275" s="15"/>
      <c r="YF275" s="15"/>
      <c r="YG275" s="15"/>
      <c r="YH275" s="15"/>
      <c r="YI275" s="15"/>
      <c r="YJ275" s="15"/>
      <c r="YK275" s="15"/>
      <c r="YL275" s="15"/>
      <c r="YM275" s="15"/>
      <c r="YN275" s="15"/>
      <c r="YO275" s="15"/>
      <c r="YP275" s="15"/>
      <c r="YQ275" s="15"/>
      <c r="YR275" s="15"/>
      <c r="YS275" s="15"/>
      <c r="YT275" s="15"/>
      <c r="YU275" s="15"/>
      <c r="YV275" s="15"/>
      <c r="YW275" s="15"/>
      <c r="YX275" s="15"/>
      <c r="YY275" s="15"/>
      <c r="YZ275" s="15"/>
      <c r="ZA275" s="15"/>
      <c r="ZB275" s="15"/>
      <c r="ZC275" s="15"/>
      <c r="ZD275" s="15"/>
      <c r="ZE275" s="15"/>
      <c r="ZF275" s="15"/>
      <c r="ZG275" s="15"/>
      <c r="ZH275" s="15"/>
      <c r="ZI275" s="15"/>
      <c r="ZJ275" s="15"/>
      <c r="ZK275" s="15"/>
      <c r="ZL275" s="15"/>
      <c r="ZM275" s="15"/>
      <c r="ZN275" s="15"/>
      <c r="ZO275" s="15"/>
      <c r="ZP275" s="15"/>
      <c r="ZQ275" s="15"/>
      <c r="ZR275" s="15"/>
      <c r="ZS275" s="15"/>
      <c r="ZT275" s="15"/>
      <c r="ZU275" s="15"/>
      <c r="ZV275" s="15"/>
      <c r="ZW275" s="15"/>
      <c r="ZX275" s="15"/>
      <c r="ZY275" s="15"/>
      <c r="ZZ275" s="15"/>
      <c r="AAA275" s="15"/>
      <c r="AAB275" s="15"/>
      <c r="AAC275" s="15"/>
      <c r="AAD275" s="15"/>
      <c r="AAE275" s="15"/>
      <c r="AAF275" s="15"/>
      <c r="AAG275" s="15"/>
      <c r="AAH275" s="15"/>
      <c r="AAI275" s="15"/>
      <c r="AAJ275" s="15"/>
      <c r="AAK275" s="15"/>
      <c r="AAL275" s="15"/>
      <c r="AAM275" s="15"/>
      <c r="AAN275" s="15"/>
      <c r="AAO275" s="15"/>
      <c r="AAP275" s="15"/>
      <c r="AAQ275" s="15"/>
      <c r="AAR275" s="15"/>
      <c r="AAS275" s="15"/>
      <c r="AAT275" s="15"/>
      <c r="AAU275" s="15"/>
      <c r="AAV275" s="15"/>
      <c r="AAW275" s="15"/>
      <c r="AAX275" s="15"/>
      <c r="AAY275" s="15"/>
      <c r="AAZ275" s="15"/>
      <c r="ABA275" s="15"/>
      <c r="ABB275" s="15"/>
      <c r="ABC275" s="15"/>
      <c r="ABD275" s="15"/>
      <c r="ABE275" s="15"/>
      <c r="ABF275" s="15"/>
      <c r="ABG275" s="15"/>
      <c r="ABH275" s="15"/>
      <c r="ABI275" s="15"/>
      <c r="ABJ275" s="15"/>
      <c r="ABK275" s="15"/>
      <c r="ABL275" s="15"/>
      <c r="ABM275" s="15"/>
      <c r="ABN275" s="15"/>
      <c r="ABO275" s="15"/>
      <c r="ABP275" s="15"/>
      <c r="ABQ275" s="15"/>
      <c r="ABR275" s="15"/>
      <c r="ABS275" s="15"/>
      <c r="ABT275" s="15"/>
      <c r="ABU275" s="15"/>
      <c r="ABV275" s="15"/>
      <c r="ABW275" s="15"/>
      <c r="ABX275" s="15"/>
      <c r="ABY275" s="15"/>
      <c r="ABZ275" s="15"/>
      <c r="ACA275" s="15"/>
      <c r="ACB275" s="15"/>
      <c r="ACC275" s="15"/>
      <c r="ACD275" s="15"/>
      <c r="ACE275" s="15"/>
      <c r="ACF275" s="15"/>
      <c r="ACG275" s="15"/>
      <c r="ACH275" s="15"/>
      <c r="ACI275" s="15"/>
      <c r="ACJ275" s="15"/>
      <c r="ACK275" s="15"/>
      <c r="ACL275" s="15"/>
      <c r="ACM275" s="15"/>
      <c r="ACN275" s="15"/>
      <c r="ACO275" s="15"/>
      <c r="ACP275" s="15"/>
      <c r="ACQ275" s="15"/>
      <c r="ACR275" s="15"/>
      <c r="ACS275" s="15"/>
      <c r="ACT275" s="15"/>
      <c r="ACU275" s="15"/>
      <c r="ACV275" s="15"/>
      <c r="ACW275" s="15"/>
      <c r="ACX275" s="15"/>
      <c r="ACY275" s="15"/>
      <c r="ACZ275" s="15"/>
      <c r="ADA275" s="15"/>
      <c r="ADB275" s="15"/>
      <c r="ADC275" s="15"/>
      <c r="ADD275" s="15"/>
      <c r="ADE275" s="15"/>
      <c r="ADF275" s="15"/>
      <c r="ADG275" s="15"/>
      <c r="ADH275" s="15"/>
      <c r="ADI275" s="15"/>
      <c r="ADJ275" s="15"/>
      <c r="ADK275" s="15"/>
      <c r="ADL275" s="15"/>
      <c r="ADM275" s="15"/>
      <c r="ADN275" s="15"/>
      <c r="ADO275" s="15"/>
      <c r="ADP275" s="15"/>
      <c r="ADQ275" s="15"/>
      <c r="ADR275" s="15"/>
      <c r="ADS275" s="15"/>
      <c r="ADT275" s="15"/>
      <c r="ADU275" s="15"/>
      <c r="ADV275" s="15"/>
      <c r="ADW275" s="15"/>
      <c r="ADX275" s="15"/>
      <c r="ADY275" s="15"/>
      <c r="ADZ275" s="15"/>
      <c r="AEA275" s="15"/>
      <c r="AEB275" s="15"/>
      <c r="AEC275" s="15"/>
      <c r="AED275" s="15"/>
      <c r="AEE275" s="15"/>
      <c r="AEF275" s="15"/>
      <c r="AEG275" s="15"/>
      <c r="AEH275" s="15"/>
      <c r="AEI275" s="15"/>
      <c r="AEJ275" s="15"/>
      <c r="AEK275" s="15"/>
      <c r="AEL275" s="15"/>
      <c r="AEM275" s="15"/>
      <c r="AEN275" s="15"/>
      <c r="AEO275" s="15"/>
      <c r="AEP275" s="15"/>
      <c r="AEQ275" s="15"/>
      <c r="AER275" s="15"/>
      <c r="AES275" s="15"/>
      <c r="AET275" s="15"/>
      <c r="AEU275" s="15"/>
      <c r="AEV275" s="15"/>
      <c r="AEW275" s="15"/>
      <c r="AEX275" s="15"/>
      <c r="AEY275" s="15"/>
      <c r="AEZ275" s="15"/>
      <c r="AFA275" s="15"/>
      <c r="AFB275" s="15"/>
      <c r="AFC275" s="15"/>
      <c r="AFD275" s="15"/>
      <c r="AFE275" s="15"/>
      <c r="AFF275" s="15"/>
      <c r="AFG275" s="15"/>
      <c r="AFH275" s="15"/>
      <c r="AFI275" s="15"/>
      <c r="AFJ275" s="15"/>
      <c r="AFK275" s="15"/>
      <c r="AFL275" s="15"/>
      <c r="AFM275" s="15"/>
      <c r="AFN275" s="15"/>
      <c r="AFO275" s="15"/>
      <c r="AFP275" s="15"/>
      <c r="AFQ275" s="15"/>
      <c r="AFR275" s="15"/>
      <c r="AFS275" s="15"/>
      <c r="AFT275" s="15"/>
      <c r="AFU275" s="15"/>
      <c r="AFV275" s="15"/>
      <c r="AFW275" s="15"/>
      <c r="AFX275" s="15"/>
      <c r="AFY275" s="15"/>
      <c r="AFZ275" s="15"/>
      <c r="AGA275" s="15"/>
      <c r="AGB275" s="15"/>
      <c r="AGC275" s="15"/>
      <c r="AGD275" s="15"/>
      <c r="AGE275" s="15"/>
      <c r="AGF275" s="15"/>
      <c r="AGG275" s="15"/>
      <c r="AGH275" s="15"/>
      <c r="AGI275" s="15"/>
      <c r="AGJ275" s="15"/>
      <c r="AGK275" s="15"/>
      <c r="AGL275" s="15"/>
      <c r="AGM275" s="15"/>
      <c r="AGN275" s="15"/>
      <c r="AGO275" s="15"/>
      <c r="AGP275" s="15"/>
      <c r="AGQ275" s="15"/>
      <c r="AGR275" s="15"/>
      <c r="AGS275" s="15"/>
      <c r="AGT275" s="15"/>
      <c r="AGU275" s="15"/>
      <c r="AGV275" s="15"/>
      <c r="AGW275" s="15"/>
      <c r="AGX275" s="15"/>
      <c r="AGY275" s="15"/>
      <c r="AGZ275" s="15"/>
      <c r="AHA275" s="15"/>
      <c r="AHB275" s="15"/>
      <c r="AHC275" s="15"/>
      <c r="AHD275" s="15"/>
      <c r="AHE275" s="15"/>
      <c r="AHF275" s="15"/>
      <c r="AHG275" s="15"/>
      <c r="AHH275" s="15"/>
      <c r="AHI275" s="15"/>
      <c r="AHJ275" s="15"/>
      <c r="AHK275" s="15"/>
      <c r="AHL275" s="15"/>
      <c r="AHM275" s="15"/>
      <c r="AHN275" s="15"/>
      <c r="AHO275" s="15"/>
      <c r="AHP275" s="15"/>
      <c r="AHQ275" s="15"/>
      <c r="AHR275" s="15"/>
      <c r="AHS275" s="15"/>
      <c r="AHT275" s="15"/>
      <c r="AHU275" s="15"/>
      <c r="AHV275" s="15"/>
      <c r="AHW275" s="15"/>
      <c r="AHX275" s="15"/>
      <c r="AHY275" s="15"/>
      <c r="AHZ275" s="15"/>
      <c r="AIA275" s="15"/>
      <c r="AIB275" s="15"/>
      <c r="AIC275" s="15"/>
      <c r="AID275" s="15"/>
      <c r="AIE275" s="15"/>
      <c r="AIF275" s="15"/>
      <c r="AIG275" s="15"/>
      <c r="AIH275" s="15"/>
      <c r="AII275" s="15"/>
      <c r="AIJ275" s="15"/>
      <c r="AIK275" s="15"/>
      <c r="AIL275" s="15"/>
      <c r="AIM275" s="15"/>
      <c r="AIN275" s="15"/>
      <c r="AIO275" s="15"/>
      <c r="AIP275" s="15"/>
      <c r="AIQ275" s="15"/>
      <c r="AIR275" s="15"/>
      <c r="AIS275" s="15"/>
      <c r="AIT275" s="15"/>
      <c r="AIU275" s="15"/>
      <c r="AIV275" s="15"/>
      <c r="AIW275" s="15"/>
      <c r="AIX275" s="15"/>
      <c r="AIY275" s="15"/>
      <c r="AIZ275" s="15"/>
      <c r="AJA275" s="15"/>
      <c r="AJB275" s="15"/>
      <c r="AJC275" s="15"/>
      <c r="AJD275" s="15"/>
      <c r="AJE275" s="15"/>
      <c r="AJF275" s="15"/>
      <c r="AJG275" s="15"/>
      <c r="AJH275" s="15"/>
      <c r="AJI275" s="15"/>
      <c r="AJJ275" s="15"/>
      <c r="AJK275" s="15"/>
      <c r="AJL275" s="15"/>
      <c r="AJM275" s="15"/>
      <c r="AJN275" s="15"/>
      <c r="AJO275" s="15"/>
      <c r="AJP275" s="15"/>
      <c r="AJQ275" s="15"/>
      <c r="AJR275" s="15"/>
      <c r="AJS275" s="15"/>
      <c r="AJT275" s="15"/>
      <c r="AJU275" s="15"/>
      <c r="AJV275" s="15"/>
      <c r="AJW275" s="15"/>
      <c r="AJX275" s="15"/>
      <c r="AJY275" s="15"/>
      <c r="AJZ275" s="15"/>
      <c r="AKA275" s="15"/>
      <c r="AKB275" s="15"/>
      <c r="AKC275" s="15"/>
      <c r="AKD275" s="15"/>
      <c r="AKE275" s="15"/>
      <c r="AKF275" s="15"/>
      <c r="AKG275" s="15"/>
      <c r="AKH275" s="15"/>
      <c r="AKI275" s="15"/>
      <c r="AKJ275" s="15"/>
      <c r="AKK275" s="15"/>
      <c r="AKL275" s="15"/>
      <c r="AKM275" s="15"/>
      <c r="AKN275" s="15"/>
      <c r="AKO275" s="15"/>
      <c r="AKP275" s="15"/>
      <c r="AKQ275" s="15"/>
      <c r="AKR275" s="15"/>
      <c r="AKS275" s="15"/>
      <c r="AKT275" s="15"/>
      <c r="AKU275" s="15"/>
      <c r="AKV275" s="15"/>
      <c r="AKW275" s="15"/>
      <c r="AKX275" s="15"/>
      <c r="AKY275" s="15"/>
      <c r="AKZ275" s="15"/>
      <c r="ALA275" s="15"/>
      <c r="ALB275" s="15"/>
      <c r="ALC275" s="15"/>
      <c r="ALD275" s="15"/>
      <c r="ALE275" s="15"/>
      <c r="ALF275" s="15"/>
      <c r="ALG275" s="15"/>
      <c r="ALH275" s="15"/>
      <c r="ALI275" s="15"/>
      <c r="ALJ275" s="15"/>
      <c r="ALK275" s="15"/>
      <c r="ALL275" s="15"/>
      <c r="ALM275" s="15"/>
      <c r="ALN275" s="15"/>
      <c r="ALO275" s="15"/>
      <c r="ALP275" s="15"/>
      <c r="ALQ275" s="15"/>
      <c r="ALR275" s="15"/>
      <c r="ALS275" s="15"/>
      <c r="ALT275" s="15"/>
      <c r="ALU275" s="15"/>
      <c r="ALV275" s="15"/>
      <c r="ALW275" s="15"/>
      <c r="ALX275" s="15"/>
      <c r="ALY275" s="15"/>
      <c r="ALZ275" s="15"/>
      <c r="AMA275" s="15"/>
      <c r="AMB275" s="15"/>
      <c r="AMC275" s="15"/>
      <c r="AMD275" s="15"/>
      <c r="AME275" s="15"/>
      <c r="AMF275" s="15"/>
      <c r="AMG275" s="15"/>
      <c r="AMH275" s="15"/>
      <c r="AMI275" s="15"/>
      <c r="AMJ275" s="15"/>
      <c r="AMK275" s="15"/>
      <c r="AML275" s="15"/>
      <c r="AMM275" s="15"/>
      <c r="AMN275" s="15"/>
      <c r="AMO275" s="15"/>
      <c r="AMP275" s="15"/>
      <c r="AMQ275" s="15"/>
      <c r="AMR275" s="15"/>
      <c r="AMS275" s="15"/>
      <c r="AMT275" s="15"/>
      <c r="AMU275" s="15"/>
      <c r="AMV275" s="15"/>
      <c r="AMW275" s="15"/>
      <c r="AMX275" s="15"/>
      <c r="AMY275" s="15"/>
      <c r="AMZ275" s="15"/>
      <c r="ANA275" s="15"/>
      <c r="ANB275" s="15"/>
      <c r="ANC275" s="15"/>
      <c r="AND275" s="15"/>
      <c r="ANE275" s="15"/>
      <c r="ANF275" s="15"/>
      <c r="ANG275" s="15"/>
      <c r="ANH275" s="15"/>
      <c r="ANI275" s="15"/>
      <c r="ANJ275" s="15"/>
      <c r="ANK275" s="15"/>
      <c r="ANL275" s="15"/>
      <c r="ANM275" s="15"/>
      <c r="ANN275" s="15"/>
      <c r="ANO275" s="15"/>
      <c r="ANP275" s="15"/>
      <c r="ANQ275" s="15"/>
      <c r="ANR275" s="15"/>
      <c r="ANS275" s="15"/>
      <c r="ANT275" s="15"/>
      <c r="ANU275" s="15"/>
      <c r="ANV275" s="15"/>
      <c r="ANW275" s="15"/>
      <c r="ANX275" s="15"/>
      <c r="ANY275" s="15"/>
      <c r="ANZ275" s="15"/>
      <c r="AOA275" s="15"/>
      <c r="AOB275" s="15"/>
      <c r="AOC275" s="15"/>
      <c r="AOD275" s="15"/>
      <c r="AOE275" s="15"/>
      <c r="AOF275" s="15"/>
      <c r="AOG275" s="15"/>
      <c r="AOH275" s="15"/>
      <c r="AOI275" s="15"/>
      <c r="AOJ275" s="15"/>
      <c r="AOK275" s="15"/>
      <c r="AOL275" s="15"/>
      <c r="AOM275" s="15"/>
      <c r="AON275" s="15"/>
      <c r="AOO275" s="15"/>
      <c r="AOP275" s="15"/>
      <c r="AOQ275" s="15"/>
      <c r="AOR275" s="15"/>
      <c r="AOS275" s="15"/>
      <c r="AOT275" s="15"/>
      <c r="AOU275" s="15"/>
      <c r="AOV275" s="15"/>
      <c r="AOW275" s="15"/>
      <c r="AOX275" s="15"/>
      <c r="AOY275" s="15"/>
      <c r="AOZ275" s="15"/>
      <c r="APA275" s="15"/>
      <c r="APB275" s="15"/>
      <c r="APC275" s="15"/>
      <c r="APD275" s="15"/>
      <c r="APE275" s="15"/>
      <c r="APF275" s="15"/>
      <c r="APG275" s="15"/>
      <c r="APH275" s="15"/>
      <c r="API275" s="15"/>
      <c r="APJ275" s="15"/>
      <c r="APK275" s="15"/>
      <c r="APL275" s="15"/>
      <c r="APM275" s="15"/>
      <c r="APN275" s="15"/>
      <c r="APO275" s="15"/>
      <c r="APP275" s="15"/>
      <c r="APQ275" s="15"/>
      <c r="APR275" s="15"/>
      <c r="APS275" s="15"/>
      <c r="APT275" s="15"/>
      <c r="APU275" s="15"/>
      <c r="APV275" s="15"/>
      <c r="APW275" s="15"/>
      <c r="APX275" s="15"/>
      <c r="APY275" s="15"/>
      <c r="APZ275" s="15"/>
      <c r="AQA275" s="15"/>
      <c r="AQB275" s="15"/>
      <c r="AQC275" s="15"/>
      <c r="AQD275" s="15"/>
      <c r="AQE275" s="15"/>
      <c r="AQF275" s="15"/>
      <c r="AQG275" s="15"/>
      <c r="AQH275" s="15"/>
      <c r="AQI275" s="15"/>
      <c r="AQJ275" s="15"/>
      <c r="AQK275" s="15"/>
      <c r="AQL275" s="15"/>
      <c r="AQM275" s="15"/>
      <c r="AQN275" s="15"/>
      <c r="AQO275" s="15"/>
      <c r="AQP275" s="15"/>
      <c r="AQQ275" s="15"/>
      <c r="AQR275" s="15"/>
      <c r="AQS275" s="15"/>
      <c r="AQT275" s="15"/>
      <c r="AQU275" s="15"/>
      <c r="AQV275" s="15"/>
      <c r="AQW275" s="15"/>
      <c r="AQX275" s="15"/>
      <c r="AQY275" s="15"/>
      <c r="AQZ275" s="15"/>
      <c r="ARA275" s="15"/>
      <c r="ARB275" s="15"/>
      <c r="ARC275" s="15"/>
      <c r="ARD275" s="15"/>
      <c r="ARE275" s="15"/>
      <c r="ARF275" s="15"/>
      <c r="ARG275" s="15"/>
      <c r="ARH275" s="15"/>
      <c r="ARI275" s="15"/>
      <c r="ARJ275" s="15"/>
      <c r="ARK275" s="15"/>
      <c r="ARL275" s="15"/>
      <c r="ARM275" s="15"/>
      <c r="ARN275" s="15"/>
      <c r="ARO275" s="15"/>
      <c r="ARP275" s="15"/>
      <c r="ARQ275" s="15"/>
      <c r="ARR275" s="15"/>
      <c r="ARS275" s="15"/>
      <c r="ART275" s="15"/>
      <c r="ARU275" s="15"/>
      <c r="ARV275" s="15"/>
      <c r="ARW275" s="15"/>
      <c r="ARX275" s="15"/>
      <c r="ARY275" s="15"/>
      <c r="ARZ275" s="15"/>
      <c r="ASA275" s="15"/>
      <c r="ASB275" s="15"/>
      <c r="ASC275" s="15"/>
      <c r="ASD275" s="15"/>
      <c r="ASE275" s="15"/>
      <c r="ASF275" s="15"/>
      <c r="ASG275" s="15"/>
      <c r="ASH275" s="15"/>
      <c r="ASI275" s="15"/>
      <c r="ASJ275" s="15"/>
      <c r="ASK275" s="15"/>
      <c r="ASL275" s="15"/>
      <c r="ASM275" s="15"/>
      <c r="ASN275" s="15"/>
      <c r="ASO275" s="15"/>
      <c r="ASP275" s="15"/>
      <c r="ASQ275" s="15"/>
      <c r="ASR275" s="15"/>
      <c r="ASS275" s="15"/>
      <c r="AST275" s="15"/>
      <c r="ASU275" s="15"/>
      <c r="ASV275" s="15"/>
      <c r="ASW275" s="15"/>
      <c r="ASX275" s="15"/>
      <c r="ASY275" s="15"/>
      <c r="ASZ275" s="15"/>
      <c r="ATA275" s="15"/>
      <c r="ATB275" s="15"/>
      <c r="ATC275" s="15"/>
      <c r="ATD275" s="15"/>
      <c r="ATE275" s="15"/>
      <c r="ATF275" s="15"/>
      <c r="ATG275" s="15"/>
      <c r="ATH275" s="15"/>
      <c r="ATI275" s="15"/>
      <c r="ATJ275" s="15"/>
      <c r="ATK275" s="15"/>
      <c r="ATL275" s="15"/>
      <c r="ATM275" s="15"/>
      <c r="ATN275" s="15"/>
      <c r="ATO275" s="15"/>
      <c r="ATP275" s="15"/>
      <c r="ATQ275" s="15"/>
      <c r="ATR275" s="15"/>
      <c r="ATS275" s="15"/>
      <c r="ATT275" s="15"/>
      <c r="ATU275" s="15"/>
      <c r="ATV275" s="15"/>
      <c r="ATW275" s="15"/>
      <c r="ATX275" s="15"/>
      <c r="ATY275" s="15"/>
      <c r="ATZ275" s="15"/>
      <c r="AUA275" s="15"/>
      <c r="AUB275" s="15"/>
      <c r="AUC275" s="15"/>
      <c r="AUD275" s="15"/>
      <c r="AUE275" s="15"/>
      <c r="AUF275" s="15"/>
      <c r="AUG275" s="15"/>
      <c r="AUH275" s="15"/>
      <c r="AUI275" s="15"/>
      <c r="AUJ275" s="15"/>
      <c r="AUK275" s="15"/>
      <c r="AUL275" s="15"/>
      <c r="AUM275" s="15"/>
      <c r="AUN275" s="15"/>
      <c r="AUO275" s="15"/>
      <c r="AUP275" s="15"/>
      <c r="AUQ275" s="15"/>
      <c r="AUR275" s="15"/>
      <c r="AUS275" s="15"/>
      <c r="AUT275" s="15"/>
      <c r="AUU275" s="15"/>
      <c r="AUV275" s="15"/>
      <c r="AUW275" s="15"/>
      <c r="AUX275" s="15"/>
      <c r="AUY275" s="15"/>
      <c r="AUZ275" s="15"/>
      <c r="AVA275" s="15"/>
      <c r="AVB275" s="15"/>
      <c r="AVC275" s="15"/>
      <c r="AVD275" s="15"/>
      <c r="AVE275" s="15"/>
      <c r="AVF275" s="15"/>
      <c r="AVG275" s="15"/>
      <c r="AVH275" s="15"/>
      <c r="AVI275" s="15"/>
      <c r="AVJ275" s="15"/>
      <c r="AVK275" s="15"/>
      <c r="AVL275" s="15"/>
      <c r="AVM275" s="15"/>
      <c r="AVN275" s="15"/>
      <c r="AVO275" s="15"/>
      <c r="AVP275" s="15"/>
      <c r="AVQ275" s="15"/>
      <c r="AVR275" s="15"/>
      <c r="AVS275" s="15"/>
      <c r="AVT275" s="15"/>
      <c r="AVU275" s="15"/>
      <c r="AVV275" s="15"/>
      <c r="AVW275" s="15"/>
      <c r="AVX275" s="15"/>
      <c r="AVY275" s="15"/>
      <c r="AVZ275" s="15"/>
      <c r="AWA275" s="15"/>
      <c r="AWB275" s="15"/>
      <c r="AWC275" s="15"/>
      <c r="AWD275" s="15"/>
      <c r="AWE275" s="15"/>
      <c r="AWF275" s="15"/>
      <c r="AWG275" s="15"/>
      <c r="AWH275" s="15"/>
      <c r="AWI275" s="15"/>
      <c r="AWJ275" s="15"/>
      <c r="AWK275" s="15"/>
      <c r="AWL275" s="15"/>
      <c r="AWM275" s="15"/>
      <c r="AWN275" s="15"/>
      <c r="AWO275" s="15"/>
      <c r="AWP275" s="15"/>
      <c r="AWQ275" s="15"/>
      <c r="AWR275" s="15"/>
      <c r="AWS275" s="15"/>
      <c r="AWT275" s="15"/>
      <c r="AWU275" s="15"/>
      <c r="AWV275" s="15"/>
      <c r="AWW275" s="15"/>
      <c r="AWX275" s="15"/>
      <c r="AWY275" s="15"/>
      <c r="AWZ275" s="15"/>
      <c r="AXA275" s="15"/>
      <c r="AXB275" s="15"/>
      <c r="AXC275" s="15"/>
      <c r="AXD275" s="15"/>
      <c r="AXE275" s="15"/>
      <c r="AXF275" s="15"/>
      <c r="AXG275" s="15"/>
      <c r="AXH275" s="15"/>
      <c r="AXI275" s="15"/>
      <c r="AXJ275" s="15"/>
      <c r="AXK275" s="15"/>
      <c r="AXL275" s="15"/>
      <c r="AXM275" s="15"/>
      <c r="AXN275" s="15"/>
      <c r="AXO275" s="15"/>
      <c r="AXP275" s="15"/>
      <c r="AXQ275" s="15"/>
      <c r="AXR275" s="15"/>
      <c r="AXS275" s="15"/>
      <c r="AXT275" s="15"/>
      <c r="AXU275" s="15"/>
      <c r="AXV275" s="15"/>
      <c r="AXW275" s="15"/>
      <c r="AXX275" s="15"/>
      <c r="AXY275" s="15"/>
      <c r="AXZ275" s="15"/>
      <c r="AYA275" s="15"/>
      <c r="AYB275" s="15"/>
      <c r="AYC275" s="15"/>
      <c r="AYD275" s="15"/>
      <c r="AYE275" s="15"/>
      <c r="AYF275" s="15"/>
      <c r="AYG275" s="15"/>
      <c r="AYH275" s="15"/>
      <c r="AYI275" s="15"/>
      <c r="AYJ275" s="15"/>
      <c r="AYK275" s="15"/>
      <c r="AYL275" s="15"/>
      <c r="AYM275" s="15"/>
      <c r="AYN275" s="15"/>
      <c r="AYO275" s="15"/>
      <c r="AYP275" s="15"/>
      <c r="AYQ275" s="15"/>
      <c r="AYR275" s="15"/>
      <c r="AYS275" s="15"/>
      <c r="AYT275" s="15"/>
      <c r="AYU275" s="15"/>
      <c r="AYV275" s="15"/>
      <c r="AYW275" s="15"/>
      <c r="AYX275" s="15"/>
      <c r="AYY275" s="15"/>
      <c r="AYZ275" s="15"/>
      <c r="AZA275" s="15"/>
      <c r="AZB275" s="15"/>
      <c r="AZC275" s="15"/>
      <c r="AZD275" s="15"/>
      <c r="AZE275" s="15"/>
      <c r="AZF275" s="15"/>
      <c r="AZG275" s="15"/>
      <c r="AZH275" s="15"/>
      <c r="AZI275" s="15"/>
      <c r="AZJ275" s="15"/>
      <c r="AZK275" s="15"/>
      <c r="AZL275" s="15"/>
      <c r="AZM275" s="15"/>
      <c r="AZN275" s="15"/>
      <c r="AZO275" s="15"/>
      <c r="AZP275" s="15"/>
      <c r="AZQ275" s="15"/>
      <c r="AZR275" s="15"/>
      <c r="AZS275" s="15"/>
      <c r="AZT275" s="15"/>
      <c r="AZU275" s="15"/>
      <c r="AZV275" s="15"/>
      <c r="AZW275" s="15"/>
      <c r="AZX275" s="15"/>
      <c r="AZY275" s="15"/>
      <c r="AZZ275" s="15"/>
      <c r="BAA275" s="15"/>
      <c r="BAB275" s="15"/>
      <c r="BAC275" s="15"/>
      <c r="BAD275" s="15"/>
      <c r="BAE275" s="15"/>
      <c r="BAF275" s="15"/>
      <c r="BAG275" s="15"/>
      <c r="BAH275" s="15"/>
      <c r="BAI275" s="15"/>
      <c r="BAJ275" s="15"/>
      <c r="BAK275" s="15"/>
      <c r="BAL275" s="15"/>
      <c r="BAM275" s="15"/>
      <c r="BAN275" s="15"/>
      <c r="BAO275" s="15"/>
      <c r="BAP275" s="15"/>
      <c r="BAQ275" s="15"/>
      <c r="BAR275" s="15"/>
      <c r="BAS275" s="15"/>
      <c r="BAT275" s="15"/>
      <c r="BAU275" s="15"/>
      <c r="BAV275" s="15"/>
      <c r="BAW275" s="15"/>
      <c r="BAX275" s="15"/>
      <c r="BAY275" s="15"/>
      <c r="BAZ275" s="15"/>
      <c r="BBA275" s="15"/>
      <c r="BBB275" s="15"/>
      <c r="BBC275" s="15"/>
      <c r="BBD275" s="15"/>
      <c r="BBE275" s="15"/>
      <c r="BBF275" s="15"/>
      <c r="BBG275" s="15"/>
      <c r="BBH275" s="15"/>
      <c r="BBI275" s="15"/>
      <c r="BBJ275" s="15"/>
      <c r="BBK275" s="15"/>
      <c r="BBL275" s="15"/>
      <c r="BBM275" s="15"/>
      <c r="BBN275" s="15"/>
      <c r="BBO275" s="15"/>
      <c r="BBP275" s="15"/>
      <c r="BBQ275" s="15"/>
      <c r="BBR275" s="15"/>
      <c r="BBS275" s="15"/>
      <c r="BBT275" s="15"/>
      <c r="BBU275" s="15"/>
      <c r="BBV275" s="15"/>
      <c r="BBW275" s="15"/>
      <c r="BBX275" s="15"/>
      <c r="BBY275" s="15"/>
      <c r="BBZ275" s="15"/>
      <c r="BCA275" s="15"/>
      <c r="BCB275" s="15"/>
      <c r="BCC275" s="15"/>
      <c r="BCD275" s="15"/>
      <c r="BCE275" s="15"/>
      <c r="BCF275" s="15"/>
      <c r="BCG275" s="15"/>
      <c r="BCH275" s="15"/>
      <c r="BCI275" s="15"/>
      <c r="BCJ275" s="15"/>
      <c r="BCK275" s="15"/>
      <c r="BCL275" s="15"/>
      <c r="BCM275" s="15"/>
      <c r="BCN275" s="15"/>
      <c r="BCO275" s="15"/>
      <c r="BCP275" s="15"/>
      <c r="BCQ275" s="15"/>
      <c r="BCR275" s="15"/>
      <c r="BCS275" s="15"/>
      <c r="BCT275" s="15"/>
      <c r="BCU275" s="15"/>
      <c r="BCV275" s="15"/>
      <c r="BCW275" s="15"/>
      <c r="BCX275" s="15"/>
      <c r="BCY275" s="15"/>
      <c r="BCZ275" s="15"/>
      <c r="BDA275" s="15"/>
      <c r="BDB275" s="15"/>
      <c r="BDC275" s="15"/>
      <c r="BDD275" s="15"/>
      <c r="BDE275" s="15"/>
      <c r="BDF275" s="15"/>
      <c r="BDG275" s="15"/>
      <c r="BDH275" s="15"/>
      <c r="BDI275" s="15"/>
      <c r="BDJ275" s="15"/>
      <c r="BDK275" s="15"/>
      <c r="BDL275" s="15"/>
      <c r="BDM275" s="15"/>
      <c r="BDN275" s="15"/>
      <c r="BDO275" s="15"/>
      <c r="BDP275" s="15"/>
      <c r="BDQ275" s="15"/>
      <c r="BDR275" s="15"/>
      <c r="BDS275" s="15"/>
      <c r="BDT275" s="15"/>
      <c r="BDU275" s="15"/>
      <c r="BDV275" s="15"/>
      <c r="BDW275" s="15"/>
      <c r="BDX275" s="15"/>
      <c r="BDY275" s="15"/>
      <c r="BDZ275" s="15"/>
      <c r="BEA275" s="15"/>
      <c r="BEB275" s="15"/>
      <c r="BEC275" s="15"/>
      <c r="BED275" s="15"/>
      <c r="BEE275" s="15"/>
      <c r="BEF275" s="15"/>
      <c r="BEG275" s="15"/>
      <c r="BEH275" s="15"/>
      <c r="BEI275" s="15"/>
      <c r="BEJ275" s="15"/>
      <c r="BEK275" s="15"/>
      <c r="BEL275" s="15"/>
      <c r="BEM275" s="15"/>
      <c r="BEN275" s="15"/>
      <c r="BEO275" s="15"/>
      <c r="BEP275" s="15"/>
      <c r="BEQ275" s="15"/>
      <c r="BER275" s="15"/>
      <c r="BES275" s="15"/>
      <c r="BET275" s="15"/>
      <c r="BEU275" s="15"/>
      <c r="BEV275" s="15"/>
      <c r="BEW275" s="15"/>
      <c r="BEX275" s="15"/>
      <c r="BEY275" s="15"/>
      <c r="BEZ275" s="15"/>
      <c r="BFA275" s="15"/>
      <c r="BFB275" s="15"/>
      <c r="BFC275" s="15"/>
      <c r="BFD275" s="15"/>
      <c r="BFE275" s="15"/>
      <c r="BFF275" s="15"/>
      <c r="BFG275" s="15"/>
      <c r="BFH275" s="15"/>
      <c r="BFI275" s="15"/>
      <c r="BFJ275" s="15"/>
      <c r="BFK275" s="15"/>
      <c r="BFL275" s="15"/>
      <c r="BFM275" s="15"/>
      <c r="BFN275" s="15"/>
      <c r="BFO275" s="15"/>
      <c r="BFP275" s="15"/>
      <c r="BFQ275" s="15"/>
      <c r="BFR275" s="15"/>
      <c r="BFS275" s="15"/>
      <c r="BFT275" s="15"/>
      <c r="BFU275" s="15"/>
      <c r="BFV275" s="15"/>
      <c r="BFW275" s="15"/>
      <c r="BFX275" s="15"/>
      <c r="BFY275" s="15"/>
      <c r="BFZ275" s="15"/>
      <c r="BGA275" s="15"/>
      <c r="BGB275" s="15"/>
      <c r="BGC275" s="15"/>
      <c r="BGD275" s="15"/>
      <c r="BGE275" s="15"/>
      <c r="BGF275" s="15"/>
      <c r="BGG275" s="15"/>
      <c r="BGH275" s="15"/>
      <c r="BGI275" s="15"/>
      <c r="BGJ275" s="15"/>
      <c r="BGK275" s="15"/>
      <c r="BGL275" s="15"/>
      <c r="BGM275" s="15"/>
      <c r="BGN275" s="15"/>
      <c r="BGO275" s="15"/>
      <c r="BGP275" s="15"/>
      <c r="BGQ275" s="15"/>
      <c r="BGR275" s="15"/>
      <c r="BGS275" s="15"/>
      <c r="BGT275" s="15"/>
      <c r="BGU275" s="15"/>
      <c r="BGV275" s="15"/>
      <c r="BGW275" s="15"/>
      <c r="BGX275" s="15"/>
      <c r="BGY275" s="15"/>
      <c r="BGZ275" s="15"/>
      <c r="BHA275" s="15"/>
      <c r="BHB275" s="15"/>
      <c r="BHC275" s="15"/>
      <c r="BHD275" s="15"/>
      <c r="BHE275" s="15"/>
      <c r="BHF275" s="15"/>
      <c r="BHG275" s="15"/>
      <c r="BHH275" s="15"/>
      <c r="BHI275" s="15"/>
      <c r="BHJ275" s="15"/>
      <c r="BHK275" s="15"/>
      <c r="BHL275" s="15"/>
      <c r="BHM275" s="15"/>
      <c r="BHN275" s="15"/>
      <c r="BHO275" s="15"/>
      <c r="BHP275" s="15"/>
      <c r="BHQ275" s="15"/>
      <c r="BHR275" s="15"/>
      <c r="BHS275" s="15"/>
      <c r="BHT275" s="15"/>
      <c r="BHU275" s="15"/>
      <c r="BHV275" s="15"/>
      <c r="BHW275" s="15"/>
      <c r="BHX275" s="15"/>
      <c r="BHY275" s="15"/>
      <c r="BHZ275" s="15"/>
      <c r="BIA275" s="15"/>
      <c r="BIB275" s="15"/>
      <c r="BIC275" s="15"/>
    </row>
    <row r="276" spans="1:1589" s="24" customFormat="1" ht="43.5" customHeight="1">
      <c r="A276" s="239" t="s">
        <v>134</v>
      </c>
      <c r="B276" s="53"/>
      <c r="C276" s="316" t="s">
        <v>240</v>
      </c>
      <c r="D276" s="313" t="s">
        <v>222</v>
      </c>
      <c r="E276" s="197">
        <v>42736</v>
      </c>
      <c r="F276" s="197">
        <v>43100</v>
      </c>
      <c r="G276" s="93" t="s">
        <v>220</v>
      </c>
      <c r="H276" s="115"/>
      <c r="I276" s="115"/>
      <c r="J276" s="121">
        <v>1969000</v>
      </c>
      <c r="K276" s="124"/>
      <c r="L276" s="115"/>
      <c r="M276" s="104"/>
      <c r="N276" s="118">
        <v>1969000</v>
      </c>
      <c r="O276" s="115"/>
      <c r="P276" s="115"/>
      <c r="Q276" s="115"/>
      <c r="R276" s="118">
        <v>1969000</v>
      </c>
      <c r="S276" s="115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  <c r="IW276" s="15"/>
      <c r="IX276" s="15"/>
      <c r="IY276" s="15"/>
      <c r="IZ276" s="15"/>
      <c r="JA276" s="15"/>
      <c r="JB276" s="15"/>
      <c r="JC276" s="15"/>
      <c r="JD276" s="15"/>
      <c r="JE276" s="15"/>
      <c r="JF276" s="15"/>
      <c r="JG276" s="15"/>
      <c r="JH276" s="15"/>
      <c r="JI276" s="15"/>
      <c r="JJ276" s="15"/>
      <c r="JK276" s="15"/>
      <c r="JL276" s="15"/>
      <c r="JM276" s="15"/>
      <c r="JN276" s="15"/>
      <c r="JO276" s="15"/>
      <c r="JP276" s="15"/>
      <c r="JQ276" s="15"/>
      <c r="JR276" s="15"/>
      <c r="JS276" s="15"/>
      <c r="JT276" s="15"/>
      <c r="JU276" s="15"/>
      <c r="JV276" s="15"/>
      <c r="JW276" s="15"/>
      <c r="JX276" s="15"/>
      <c r="JY276" s="15"/>
      <c r="JZ276" s="15"/>
      <c r="KA276" s="15"/>
      <c r="KB276" s="15"/>
      <c r="KC276" s="15"/>
      <c r="KD276" s="15"/>
      <c r="KE276" s="15"/>
      <c r="KF276" s="15"/>
      <c r="KG276" s="15"/>
      <c r="KH276" s="15"/>
      <c r="KI276" s="15"/>
      <c r="KJ276" s="15"/>
      <c r="KK276" s="15"/>
      <c r="KL276" s="15"/>
      <c r="KM276" s="15"/>
      <c r="KN276" s="15"/>
      <c r="KO276" s="15"/>
      <c r="KP276" s="15"/>
      <c r="KQ276" s="15"/>
      <c r="KR276" s="15"/>
      <c r="KS276" s="15"/>
      <c r="KT276" s="15"/>
      <c r="KU276" s="15"/>
      <c r="KV276" s="15"/>
      <c r="KW276" s="15"/>
      <c r="KX276" s="15"/>
      <c r="KY276" s="15"/>
      <c r="KZ276" s="15"/>
      <c r="LA276" s="15"/>
      <c r="LB276" s="15"/>
      <c r="LC276" s="15"/>
      <c r="LD276" s="15"/>
      <c r="LE276" s="15"/>
      <c r="LF276" s="15"/>
      <c r="LG276" s="15"/>
      <c r="LH276" s="15"/>
      <c r="LI276" s="15"/>
      <c r="LJ276" s="15"/>
      <c r="LK276" s="15"/>
      <c r="LL276" s="15"/>
      <c r="LM276" s="15"/>
      <c r="LN276" s="15"/>
      <c r="LO276" s="15"/>
      <c r="LP276" s="15"/>
      <c r="LQ276" s="15"/>
      <c r="LR276" s="15"/>
      <c r="LS276" s="15"/>
      <c r="LT276" s="15"/>
      <c r="LU276" s="15"/>
      <c r="LV276" s="15"/>
      <c r="LW276" s="15"/>
      <c r="LX276" s="15"/>
      <c r="LY276" s="15"/>
      <c r="LZ276" s="15"/>
      <c r="MA276" s="15"/>
      <c r="MB276" s="15"/>
      <c r="MC276" s="15"/>
      <c r="MD276" s="15"/>
      <c r="ME276" s="15"/>
      <c r="MF276" s="15"/>
      <c r="MG276" s="15"/>
      <c r="MH276" s="15"/>
      <c r="MI276" s="15"/>
      <c r="MJ276" s="15"/>
      <c r="MK276" s="15"/>
      <c r="ML276" s="15"/>
      <c r="MM276" s="15"/>
      <c r="MN276" s="15"/>
      <c r="MO276" s="15"/>
      <c r="MP276" s="15"/>
      <c r="MQ276" s="15"/>
      <c r="MR276" s="15"/>
      <c r="MS276" s="15"/>
      <c r="MT276" s="15"/>
      <c r="MU276" s="15"/>
      <c r="MV276" s="15"/>
      <c r="MW276" s="15"/>
      <c r="MX276" s="15"/>
      <c r="MY276" s="15"/>
      <c r="MZ276" s="15"/>
      <c r="NA276" s="15"/>
      <c r="NB276" s="15"/>
      <c r="NC276" s="15"/>
      <c r="ND276" s="15"/>
      <c r="NE276" s="15"/>
      <c r="NF276" s="15"/>
      <c r="NG276" s="15"/>
      <c r="NH276" s="15"/>
      <c r="NI276" s="15"/>
      <c r="NJ276" s="15"/>
      <c r="NK276" s="15"/>
      <c r="NL276" s="15"/>
      <c r="NM276" s="15"/>
      <c r="NN276" s="15"/>
      <c r="NO276" s="15"/>
      <c r="NP276" s="15"/>
      <c r="NQ276" s="15"/>
      <c r="NR276" s="15"/>
      <c r="NS276" s="15"/>
      <c r="NT276" s="15"/>
      <c r="NU276" s="15"/>
      <c r="NV276" s="15"/>
      <c r="NW276" s="15"/>
      <c r="NX276" s="15"/>
      <c r="NY276" s="15"/>
      <c r="NZ276" s="15"/>
      <c r="OA276" s="15"/>
      <c r="OB276" s="15"/>
      <c r="OC276" s="15"/>
      <c r="OD276" s="15"/>
      <c r="OE276" s="15"/>
      <c r="OF276" s="15"/>
      <c r="OG276" s="15"/>
      <c r="OH276" s="15"/>
      <c r="OI276" s="15"/>
      <c r="OJ276" s="15"/>
      <c r="OK276" s="15"/>
      <c r="OL276" s="15"/>
      <c r="OM276" s="15"/>
      <c r="ON276" s="15"/>
      <c r="OO276" s="15"/>
      <c r="OP276" s="15"/>
      <c r="OQ276" s="15"/>
      <c r="OR276" s="15"/>
      <c r="OS276" s="15"/>
      <c r="OT276" s="15"/>
      <c r="OU276" s="15"/>
      <c r="OV276" s="15"/>
      <c r="OW276" s="15"/>
      <c r="OX276" s="15"/>
      <c r="OY276" s="15"/>
      <c r="OZ276" s="15"/>
      <c r="PA276" s="15"/>
      <c r="PB276" s="15"/>
      <c r="PC276" s="15"/>
      <c r="PD276" s="15"/>
      <c r="PE276" s="15"/>
      <c r="PF276" s="15"/>
      <c r="PG276" s="15"/>
      <c r="PH276" s="15"/>
      <c r="PI276" s="15"/>
      <c r="PJ276" s="15"/>
      <c r="PK276" s="15"/>
      <c r="PL276" s="15"/>
      <c r="PM276" s="15"/>
      <c r="PN276" s="15"/>
      <c r="PO276" s="15"/>
      <c r="PP276" s="15"/>
      <c r="PQ276" s="15"/>
      <c r="PR276" s="15"/>
      <c r="PS276" s="15"/>
      <c r="PT276" s="15"/>
      <c r="PU276" s="15"/>
      <c r="PV276" s="15"/>
      <c r="PW276" s="15"/>
      <c r="PX276" s="15"/>
      <c r="PY276" s="15"/>
      <c r="PZ276" s="15"/>
      <c r="QA276" s="15"/>
      <c r="QB276" s="15"/>
      <c r="QC276" s="15"/>
      <c r="QD276" s="15"/>
      <c r="QE276" s="15"/>
      <c r="QF276" s="15"/>
      <c r="QG276" s="15"/>
      <c r="QH276" s="15"/>
      <c r="QI276" s="15"/>
      <c r="QJ276" s="15"/>
      <c r="QK276" s="15"/>
      <c r="QL276" s="15"/>
      <c r="QM276" s="15"/>
      <c r="QN276" s="15"/>
      <c r="QO276" s="15"/>
      <c r="QP276" s="15"/>
      <c r="QQ276" s="15"/>
      <c r="QR276" s="15"/>
      <c r="QS276" s="15"/>
      <c r="QT276" s="15"/>
      <c r="QU276" s="15"/>
      <c r="QV276" s="15"/>
      <c r="QW276" s="15"/>
      <c r="QX276" s="15"/>
      <c r="QY276" s="15"/>
      <c r="QZ276" s="15"/>
      <c r="RA276" s="15"/>
      <c r="RB276" s="15"/>
      <c r="RC276" s="15"/>
      <c r="RD276" s="15"/>
      <c r="RE276" s="15"/>
      <c r="RF276" s="15"/>
      <c r="RG276" s="15"/>
      <c r="RH276" s="15"/>
      <c r="RI276" s="15"/>
      <c r="RJ276" s="15"/>
      <c r="RK276" s="15"/>
      <c r="RL276" s="15"/>
      <c r="RM276" s="15"/>
      <c r="RN276" s="15"/>
      <c r="RO276" s="15"/>
      <c r="RP276" s="15"/>
      <c r="RQ276" s="15"/>
      <c r="RR276" s="15"/>
      <c r="RS276" s="15"/>
      <c r="RT276" s="15"/>
      <c r="RU276" s="15"/>
      <c r="RV276" s="15"/>
      <c r="RW276" s="15"/>
      <c r="RX276" s="15"/>
      <c r="RY276" s="15"/>
      <c r="RZ276" s="15"/>
      <c r="SA276" s="15"/>
      <c r="SB276" s="15"/>
      <c r="SC276" s="15"/>
      <c r="SD276" s="15"/>
      <c r="SE276" s="15"/>
      <c r="SF276" s="15"/>
      <c r="SG276" s="15"/>
      <c r="SH276" s="15"/>
      <c r="SI276" s="15"/>
      <c r="SJ276" s="15"/>
      <c r="SK276" s="15"/>
      <c r="SL276" s="15"/>
      <c r="SM276" s="15"/>
      <c r="SN276" s="15"/>
      <c r="SO276" s="15"/>
      <c r="SP276" s="15"/>
      <c r="SQ276" s="15"/>
      <c r="SR276" s="15"/>
      <c r="SS276" s="15"/>
      <c r="ST276" s="15"/>
      <c r="SU276" s="15"/>
      <c r="SV276" s="15"/>
      <c r="SW276" s="15"/>
      <c r="SX276" s="15"/>
      <c r="SY276" s="15"/>
      <c r="SZ276" s="15"/>
      <c r="TA276" s="15"/>
      <c r="TB276" s="15"/>
      <c r="TC276" s="15"/>
      <c r="TD276" s="15"/>
      <c r="TE276" s="15"/>
      <c r="TF276" s="15"/>
      <c r="TG276" s="15"/>
      <c r="TH276" s="15"/>
      <c r="TI276" s="15"/>
      <c r="TJ276" s="15"/>
      <c r="TK276" s="15"/>
      <c r="TL276" s="15"/>
      <c r="TM276" s="15"/>
      <c r="TN276" s="15"/>
      <c r="TO276" s="15"/>
      <c r="TP276" s="15"/>
      <c r="TQ276" s="15"/>
      <c r="TR276" s="15"/>
      <c r="TS276" s="15"/>
      <c r="TT276" s="15"/>
      <c r="TU276" s="15"/>
      <c r="TV276" s="15"/>
      <c r="TW276" s="15"/>
      <c r="TX276" s="15"/>
      <c r="TY276" s="15"/>
      <c r="TZ276" s="15"/>
      <c r="UA276" s="15"/>
      <c r="UB276" s="15"/>
      <c r="UC276" s="15"/>
      <c r="UD276" s="15"/>
      <c r="UE276" s="15"/>
      <c r="UF276" s="15"/>
      <c r="UG276" s="15"/>
      <c r="UH276" s="15"/>
      <c r="UI276" s="15"/>
      <c r="UJ276" s="15"/>
      <c r="UK276" s="15"/>
      <c r="UL276" s="15"/>
      <c r="UM276" s="15"/>
      <c r="UN276" s="15"/>
      <c r="UO276" s="15"/>
      <c r="UP276" s="15"/>
      <c r="UQ276" s="15"/>
      <c r="UR276" s="15"/>
      <c r="US276" s="15"/>
      <c r="UT276" s="15"/>
      <c r="UU276" s="15"/>
      <c r="UV276" s="15"/>
      <c r="UW276" s="15"/>
      <c r="UX276" s="15"/>
      <c r="UY276" s="15"/>
      <c r="UZ276" s="15"/>
      <c r="VA276" s="15"/>
      <c r="VB276" s="15"/>
      <c r="VC276" s="15"/>
      <c r="VD276" s="15"/>
      <c r="VE276" s="15"/>
      <c r="VF276" s="15"/>
      <c r="VG276" s="15"/>
      <c r="VH276" s="15"/>
      <c r="VI276" s="15"/>
      <c r="VJ276" s="15"/>
      <c r="VK276" s="15"/>
      <c r="VL276" s="15"/>
      <c r="VM276" s="15"/>
      <c r="VN276" s="15"/>
      <c r="VO276" s="15"/>
      <c r="VP276" s="15"/>
      <c r="VQ276" s="15"/>
      <c r="VR276" s="15"/>
      <c r="VS276" s="15"/>
      <c r="VT276" s="15"/>
      <c r="VU276" s="15"/>
      <c r="VV276" s="15"/>
      <c r="VW276" s="15"/>
      <c r="VX276" s="15"/>
      <c r="VY276" s="15"/>
      <c r="VZ276" s="15"/>
      <c r="WA276" s="15"/>
      <c r="WB276" s="15"/>
      <c r="WC276" s="15"/>
      <c r="WD276" s="15"/>
      <c r="WE276" s="15"/>
      <c r="WF276" s="15"/>
      <c r="WG276" s="15"/>
      <c r="WH276" s="15"/>
      <c r="WI276" s="15"/>
      <c r="WJ276" s="15"/>
      <c r="WK276" s="15"/>
      <c r="WL276" s="15"/>
      <c r="WM276" s="15"/>
      <c r="WN276" s="15"/>
      <c r="WO276" s="15"/>
      <c r="WP276" s="15"/>
      <c r="WQ276" s="15"/>
      <c r="WR276" s="15"/>
      <c r="WS276" s="15"/>
      <c r="WT276" s="15"/>
      <c r="WU276" s="15"/>
      <c r="WV276" s="15"/>
      <c r="WW276" s="15"/>
      <c r="WX276" s="15"/>
      <c r="WY276" s="15"/>
      <c r="WZ276" s="15"/>
      <c r="XA276" s="15"/>
      <c r="XB276" s="15"/>
      <c r="XC276" s="15"/>
      <c r="XD276" s="15"/>
      <c r="XE276" s="15"/>
      <c r="XF276" s="15"/>
      <c r="XG276" s="15"/>
      <c r="XH276" s="15"/>
      <c r="XI276" s="15"/>
      <c r="XJ276" s="15"/>
      <c r="XK276" s="15"/>
      <c r="XL276" s="15"/>
      <c r="XM276" s="15"/>
      <c r="XN276" s="15"/>
      <c r="XO276" s="15"/>
      <c r="XP276" s="15"/>
      <c r="XQ276" s="15"/>
      <c r="XR276" s="15"/>
      <c r="XS276" s="15"/>
      <c r="XT276" s="15"/>
      <c r="XU276" s="15"/>
      <c r="XV276" s="15"/>
      <c r="XW276" s="15"/>
      <c r="XX276" s="15"/>
      <c r="XY276" s="15"/>
      <c r="XZ276" s="15"/>
      <c r="YA276" s="15"/>
      <c r="YB276" s="15"/>
      <c r="YC276" s="15"/>
      <c r="YD276" s="15"/>
      <c r="YE276" s="15"/>
      <c r="YF276" s="15"/>
      <c r="YG276" s="15"/>
      <c r="YH276" s="15"/>
      <c r="YI276" s="15"/>
      <c r="YJ276" s="15"/>
      <c r="YK276" s="15"/>
      <c r="YL276" s="15"/>
      <c r="YM276" s="15"/>
      <c r="YN276" s="15"/>
      <c r="YO276" s="15"/>
      <c r="YP276" s="15"/>
      <c r="YQ276" s="15"/>
      <c r="YR276" s="15"/>
      <c r="YS276" s="15"/>
      <c r="YT276" s="15"/>
      <c r="YU276" s="15"/>
      <c r="YV276" s="15"/>
      <c r="YW276" s="15"/>
      <c r="YX276" s="15"/>
      <c r="YY276" s="15"/>
      <c r="YZ276" s="15"/>
      <c r="ZA276" s="15"/>
      <c r="ZB276" s="15"/>
      <c r="ZC276" s="15"/>
      <c r="ZD276" s="15"/>
      <c r="ZE276" s="15"/>
      <c r="ZF276" s="15"/>
      <c r="ZG276" s="15"/>
      <c r="ZH276" s="15"/>
      <c r="ZI276" s="15"/>
      <c r="ZJ276" s="15"/>
      <c r="ZK276" s="15"/>
      <c r="ZL276" s="15"/>
      <c r="ZM276" s="15"/>
      <c r="ZN276" s="15"/>
      <c r="ZO276" s="15"/>
      <c r="ZP276" s="15"/>
      <c r="ZQ276" s="15"/>
      <c r="ZR276" s="15"/>
      <c r="ZS276" s="15"/>
      <c r="ZT276" s="15"/>
      <c r="ZU276" s="15"/>
      <c r="ZV276" s="15"/>
      <c r="ZW276" s="15"/>
      <c r="ZX276" s="15"/>
      <c r="ZY276" s="15"/>
      <c r="ZZ276" s="15"/>
      <c r="AAA276" s="15"/>
      <c r="AAB276" s="15"/>
      <c r="AAC276" s="15"/>
      <c r="AAD276" s="15"/>
      <c r="AAE276" s="15"/>
      <c r="AAF276" s="15"/>
      <c r="AAG276" s="15"/>
      <c r="AAH276" s="15"/>
      <c r="AAI276" s="15"/>
      <c r="AAJ276" s="15"/>
      <c r="AAK276" s="15"/>
      <c r="AAL276" s="15"/>
      <c r="AAM276" s="15"/>
      <c r="AAN276" s="15"/>
      <c r="AAO276" s="15"/>
      <c r="AAP276" s="15"/>
      <c r="AAQ276" s="15"/>
      <c r="AAR276" s="15"/>
      <c r="AAS276" s="15"/>
      <c r="AAT276" s="15"/>
      <c r="AAU276" s="15"/>
      <c r="AAV276" s="15"/>
      <c r="AAW276" s="15"/>
      <c r="AAX276" s="15"/>
      <c r="AAY276" s="15"/>
      <c r="AAZ276" s="15"/>
      <c r="ABA276" s="15"/>
      <c r="ABB276" s="15"/>
      <c r="ABC276" s="15"/>
      <c r="ABD276" s="15"/>
      <c r="ABE276" s="15"/>
      <c r="ABF276" s="15"/>
      <c r="ABG276" s="15"/>
      <c r="ABH276" s="15"/>
      <c r="ABI276" s="15"/>
      <c r="ABJ276" s="15"/>
      <c r="ABK276" s="15"/>
      <c r="ABL276" s="15"/>
      <c r="ABM276" s="15"/>
      <c r="ABN276" s="15"/>
      <c r="ABO276" s="15"/>
      <c r="ABP276" s="15"/>
      <c r="ABQ276" s="15"/>
      <c r="ABR276" s="15"/>
      <c r="ABS276" s="15"/>
      <c r="ABT276" s="15"/>
      <c r="ABU276" s="15"/>
      <c r="ABV276" s="15"/>
      <c r="ABW276" s="15"/>
      <c r="ABX276" s="15"/>
      <c r="ABY276" s="15"/>
      <c r="ABZ276" s="15"/>
      <c r="ACA276" s="15"/>
      <c r="ACB276" s="15"/>
      <c r="ACC276" s="15"/>
      <c r="ACD276" s="15"/>
      <c r="ACE276" s="15"/>
      <c r="ACF276" s="15"/>
      <c r="ACG276" s="15"/>
      <c r="ACH276" s="15"/>
      <c r="ACI276" s="15"/>
      <c r="ACJ276" s="15"/>
      <c r="ACK276" s="15"/>
      <c r="ACL276" s="15"/>
      <c r="ACM276" s="15"/>
      <c r="ACN276" s="15"/>
      <c r="ACO276" s="15"/>
      <c r="ACP276" s="15"/>
      <c r="ACQ276" s="15"/>
      <c r="ACR276" s="15"/>
      <c r="ACS276" s="15"/>
      <c r="ACT276" s="15"/>
      <c r="ACU276" s="15"/>
      <c r="ACV276" s="15"/>
      <c r="ACW276" s="15"/>
      <c r="ACX276" s="15"/>
      <c r="ACY276" s="15"/>
      <c r="ACZ276" s="15"/>
      <c r="ADA276" s="15"/>
      <c r="ADB276" s="15"/>
      <c r="ADC276" s="15"/>
      <c r="ADD276" s="15"/>
      <c r="ADE276" s="15"/>
      <c r="ADF276" s="15"/>
      <c r="ADG276" s="15"/>
      <c r="ADH276" s="15"/>
      <c r="ADI276" s="15"/>
      <c r="ADJ276" s="15"/>
      <c r="ADK276" s="15"/>
      <c r="ADL276" s="15"/>
      <c r="ADM276" s="15"/>
      <c r="ADN276" s="15"/>
      <c r="ADO276" s="15"/>
      <c r="ADP276" s="15"/>
      <c r="ADQ276" s="15"/>
      <c r="ADR276" s="15"/>
      <c r="ADS276" s="15"/>
      <c r="ADT276" s="15"/>
      <c r="ADU276" s="15"/>
      <c r="ADV276" s="15"/>
      <c r="ADW276" s="15"/>
      <c r="ADX276" s="15"/>
      <c r="ADY276" s="15"/>
      <c r="ADZ276" s="15"/>
      <c r="AEA276" s="15"/>
      <c r="AEB276" s="15"/>
      <c r="AEC276" s="15"/>
      <c r="AED276" s="15"/>
      <c r="AEE276" s="15"/>
      <c r="AEF276" s="15"/>
      <c r="AEG276" s="15"/>
      <c r="AEH276" s="15"/>
      <c r="AEI276" s="15"/>
      <c r="AEJ276" s="15"/>
      <c r="AEK276" s="15"/>
      <c r="AEL276" s="15"/>
      <c r="AEM276" s="15"/>
      <c r="AEN276" s="15"/>
      <c r="AEO276" s="15"/>
      <c r="AEP276" s="15"/>
      <c r="AEQ276" s="15"/>
      <c r="AER276" s="15"/>
      <c r="AES276" s="15"/>
      <c r="AET276" s="15"/>
      <c r="AEU276" s="15"/>
      <c r="AEV276" s="15"/>
      <c r="AEW276" s="15"/>
      <c r="AEX276" s="15"/>
      <c r="AEY276" s="15"/>
      <c r="AEZ276" s="15"/>
      <c r="AFA276" s="15"/>
      <c r="AFB276" s="15"/>
      <c r="AFC276" s="15"/>
      <c r="AFD276" s="15"/>
      <c r="AFE276" s="15"/>
      <c r="AFF276" s="15"/>
      <c r="AFG276" s="15"/>
      <c r="AFH276" s="15"/>
      <c r="AFI276" s="15"/>
      <c r="AFJ276" s="15"/>
      <c r="AFK276" s="15"/>
      <c r="AFL276" s="15"/>
      <c r="AFM276" s="15"/>
      <c r="AFN276" s="15"/>
      <c r="AFO276" s="15"/>
      <c r="AFP276" s="15"/>
      <c r="AFQ276" s="15"/>
      <c r="AFR276" s="15"/>
      <c r="AFS276" s="15"/>
      <c r="AFT276" s="15"/>
      <c r="AFU276" s="15"/>
      <c r="AFV276" s="15"/>
      <c r="AFW276" s="15"/>
      <c r="AFX276" s="15"/>
      <c r="AFY276" s="15"/>
      <c r="AFZ276" s="15"/>
      <c r="AGA276" s="15"/>
      <c r="AGB276" s="15"/>
      <c r="AGC276" s="15"/>
      <c r="AGD276" s="15"/>
      <c r="AGE276" s="15"/>
      <c r="AGF276" s="15"/>
      <c r="AGG276" s="15"/>
      <c r="AGH276" s="15"/>
      <c r="AGI276" s="15"/>
      <c r="AGJ276" s="15"/>
      <c r="AGK276" s="15"/>
      <c r="AGL276" s="15"/>
      <c r="AGM276" s="15"/>
      <c r="AGN276" s="15"/>
      <c r="AGO276" s="15"/>
      <c r="AGP276" s="15"/>
      <c r="AGQ276" s="15"/>
      <c r="AGR276" s="15"/>
      <c r="AGS276" s="15"/>
      <c r="AGT276" s="15"/>
      <c r="AGU276" s="15"/>
      <c r="AGV276" s="15"/>
      <c r="AGW276" s="15"/>
      <c r="AGX276" s="15"/>
      <c r="AGY276" s="15"/>
      <c r="AGZ276" s="15"/>
      <c r="AHA276" s="15"/>
      <c r="AHB276" s="15"/>
      <c r="AHC276" s="15"/>
      <c r="AHD276" s="15"/>
      <c r="AHE276" s="15"/>
      <c r="AHF276" s="15"/>
      <c r="AHG276" s="15"/>
      <c r="AHH276" s="15"/>
      <c r="AHI276" s="15"/>
      <c r="AHJ276" s="15"/>
      <c r="AHK276" s="15"/>
      <c r="AHL276" s="15"/>
      <c r="AHM276" s="15"/>
      <c r="AHN276" s="15"/>
      <c r="AHO276" s="15"/>
      <c r="AHP276" s="15"/>
      <c r="AHQ276" s="15"/>
      <c r="AHR276" s="15"/>
      <c r="AHS276" s="15"/>
      <c r="AHT276" s="15"/>
      <c r="AHU276" s="15"/>
      <c r="AHV276" s="15"/>
      <c r="AHW276" s="15"/>
      <c r="AHX276" s="15"/>
      <c r="AHY276" s="15"/>
      <c r="AHZ276" s="15"/>
      <c r="AIA276" s="15"/>
      <c r="AIB276" s="15"/>
      <c r="AIC276" s="15"/>
      <c r="AID276" s="15"/>
      <c r="AIE276" s="15"/>
      <c r="AIF276" s="15"/>
      <c r="AIG276" s="15"/>
      <c r="AIH276" s="15"/>
      <c r="AII276" s="15"/>
      <c r="AIJ276" s="15"/>
      <c r="AIK276" s="15"/>
      <c r="AIL276" s="15"/>
      <c r="AIM276" s="15"/>
      <c r="AIN276" s="15"/>
      <c r="AIO276" s="15"/>
      <c r="AIP276" s="15"/>
      <c r="AIQ276" s="15"/>
      <c r="AIR276" s="15"/>
      <c r="AIS276" s="15"/>
      <c r="AIT276" s="15"/>
      <c r="AIU276" s="15"/>
      <c r="AIV276" s="15"/>
      <c r="AIW276" s="15"/>
      <c r="AIX276" s="15"/>
      <c r="AIY276" s="15"/>
      <c r="AIZ276" s="15"/>
      <c r="AJA276" s="15"/>
      <c r="AJB276" s="15"/>
      <c r="AJC276" s="15"/>
      <c r="AJD276" s="15"/>
      <c r="AJE276" s="15"/>
      <c r="AJF276" s="15"/>
      <c r="AJG276" s="15"/>
      <c r="AJH276" s="15"/>
      <c r="AJI276" s="15"/>
      <c r="AJJ276" s="15"/>
      <c r="AJK276" s="15"/>
      <c r="AJL276" s="15"/>
      <c r="AJM276" s="15"/>
      <c r="AJN276" s="15"/>
      <c r="AJO276" s="15"/>
      <c r="AJP276" s="15"/>
      <c r="AJQ276" s="15"/>
      <c r="AJR276" s="15"/>
      <c r="AJS276" s="15"/>
      <c r="AJT276" s="15"/>
      <c r="AJU276" s="15"/>
      <c r="AJV276" s="15"/>
      <c r="AJW276" s="15"/>
      <c r="AJX276" s="15"/>
      <c r="AJY276" s="15"/>
      <c r="AJZ276" s="15"/>
      <c r="AKA276" s="15"/>
      <c r="AKB276" s="15"/>
      <c r="AKC276" s="15"/>
      <c r="AKD276" s="15"/>
      <c r="AKE276" s="15"/>
      <c r="AKF276" s="15"/>
      <c r="AKG276" s="15"/>
      <c r="AKH276" s="15"/>
      <c r="AKI276" s="15"/>
      <c r="AKJ276" s="15"/>
      <c r="AKK276" s="15"/>
      <c r="AKL276" s="15"/>
      <c r="AKM276" s="15"/>
      <c r="AKN276" s="15"/>
      <c r="AKO276" s="15"/>
      <c r="AKP276" s="15"/>
      <c r="AKQ276" s="15"/>
      <c r="AKR276" s="15"/>
      <c r="AKS276" s="15"/>
      <c r="AKT276" s="15"/>
      <c r="AKU276" s="15"/>
      <c r="AKV276" s="15"/>
      <c r="AKW276" s="15"/>
      <c r="AKX276" s="15"/>
      <c r="AKY276" s="15"/>
      <c r="AKZ276" s="15"/>
      <c r="ALA276" s="15"/>
      <c r="ALB276" s="15"/>
      <c r="ALC276" s="15"/>
      <c r="ALD276" s="15"/>
      <c r="ALE276" s="15"/>
      <c r="ALF276" s="15"/>
      <c r="ALG276" s="15"/>
      <c r="ALH276" s="15"/>
      <c r="ALI276" s="15"/>
      <c r="ALJ276" s="15"/>
      <c r="ALK276" s="15"/>
      <c r="ALL276" s="15"/>
      <c r="ALM276" s="15"/>
      <c r="ALN276" s="15"/>
      <c r="ALO276" s="15"/>
      <c r="ALP276" s="15"/>
      <c r="ALQ276" s="15"/>
      <c r="ALR276" s="15"/>
      <c r="ALS276" s="15"/>
      <c r="ALT276" s="15"/>
      <c r="ALU276" s="15"/>
      <c r="ALV276" s="15"/>
      <c r="ALW276" s="15"/>
      <c r="ALX276" s="15"/>
      <c r="ALY276" s="15"/>
      <c r="ALZ276" s="15"/>
      <c r="AMA276" s="15"/>
      <c r="AMB276" s="15"/>
      <c r="AMC276" s="15"/>
      <c r="AMD276" s="15"/>
      <c r="AME276" s="15"/>
      <c r="AMF276" s="15"/>
      <c r="AMG276" s="15"/>
      <c r="AMH276" s="15"/>
      <c r="AMI276" s="15"/>
      <c r="AMJ276" s="15"/>
      <c r="AMK276" s="15"/>
      <c r="AML276" s="15"/>
      <c r="AMM276" s="15"/>
      <c r="AMN276" s="15"/>
      <c r="AMO276" s="15"/>
      <c r="AMP276" s="15"/>
      <c r="AMQ276" s="15"/>
      <c r="AMR276" s="15"/>
      <c r="AMS276" s="15"/>
      <c r="AMT276" s="15"/>
      <c r="AMU276" s="15"/>
      <c r="AMV276" s="15"/>
      <c r="AMW276" s="15"/>
      <c r="AMX276" s="15"/>
      <c r="AMY276" s="15"/>
      <c r="AMZ276" s="15"/>
      <c r="ANA276" s="15"/>
      <c r="ANB276" s="15"/>
      <c r="ANC276" s="15"/>
      <c r="AND276" s="15"/>
      <c r="ANE276" s="15"/>
      <c r="ANF276" s="15"/>
      <c r="ANG276" s="15"/>
      <c r="ANH276" s="15"/>
      <c r="ANI276" s="15"/>
      <c r="ANJ276" s="15"/>
      <c r="ANK276" s="15"/>
      <c r="ANL276" s="15"/>
      <c r="ANM276" s="15"/>
      <c r="ANN276" s="15"/>
      <c r="ANO276" s="15"/>
      <c r="ANP276" s="15"/>
      <c r="ANQ276" s="15"/>
      <c r="ANR276" s="15"/>
      <c r="ANS276" s="15"/>
      <c r="ANT276" s="15"/>
      <c r="ANU276" s="15"/>
      <c r="ANV276" s="15"/>
      <c r="ANW276" s="15"/>
      <c r="ANX276" s="15"/>
      <c r="ANY276" s="15"/>
      <c r="ANZ276" s="15"/>
      <c r="AOA276" s="15"/>
      <c r="AOB276" s="15"/>
      <c r="AOC276" s="15"/>
      <c r="AOD276" s="15"/>
      <c r="AOE276" s="15"/>
      <c r="AOF276" s="15"/>
      <c r="AOG276" s="15"/>
      <c r="AOH276" s="15"/>
      <c r="AOI276" s="15"/>
      <c r="AOJ276" s="15"/>
      <c r="AOK276" s="15"/>
      <c r="AOL276" s="15"/>
      <c r="AOM276" s="15"/>
      <c r="AON276" s="15"/>
      <c r="AOO276" s="15"/>
      <c r="AOP276" s="15"/>
      <c r="AOQ276" s="15"/>
      <c r="AOR276" s="15"/>
      <c r="AOS276" s="15"/>
      <c r="AOT276" s="15"/>
      <c r="AOU276" s="15"/>
      <c r="AOV276" s="15"/>
      <c r="AOW276" s="15"/>
      <c r="AOX276" s="15"/>
      <c r="AOY276" s="15"/>
      <c r="AOZ276" s="15"/>
      <c r="APA276" s="15"/>
      <c r="APB276" s="15"/>
      <c r="APC276" s="15"/>
      <c r="APD276" s="15"/>
      <c r="APE276" s="15"/>
      <c r="APF276" s="15"/>
      <c r="APG276" s="15"/>
      <c r="APH276" s="15"/>
      <c r="API276" s="15"/>
      <c r="APJ276" s="15"/>
      <c r="APK276" s="15"/>
      <c r="APL276" s="15"/>
      <c r="APM276" s="15"/>
      <c r="APN276" s="15"/>
      <c r="APO276" s="15"/>
      <c r="APP276" s="15"/>
      <c r="APQ276" s="15"/>
      <c r="APR276" s="15"/>
      <c r="APS276" s="15"/>
      <c r="APT276" s="15"/>
      <c r="APU276" s="15"/>
      <c r="APV276" s="15"/>
      <c r="APW276" s="15"/>
      <c r="APX276" s="15"/>
      <c r="APY276" s="15"/>
      <c r="APZ276" s="15"/>
      <c r="AQA276" s="15"/>
      <c r="AQB276" s="15"/>
      <c r="AQC276" s="15"/>
      <c r="AQD276" s="15"/>
      <c r="AQE276" s="15"/>
      <c r="AQF276" s="15"/>
      <c r="AQG276" s="15"/>
      <c r="AQH276" s="15"/>
      <c r="AQI276" s="15"/>
      <c r="AQJ276" s="15"/>
      <c r="AQK276" s="15"/>
      <c r="AQL276" s="15"/>
      <c r="AQM276" s="15"/>
      <c r="AQN276" s="15"/>
      <c r="AQO276" s="15"/>
      <c r="AQP276" s="15"/>
      <c r="AQQ276" s="15"/>
      <c r="AQR276" s="15"/>
      <c r="AQS276" s="15"/>
      <c r="AQT276" s="15"/>
      <c r="AQU276" s="15"/>
      <c r="AQV276" s="15"/>
      <c r="AQW276" s="15"/>
      <c r="AQX276" s="15"/>
      <c r="AQY276" s="15"/>
      <c r="AQZ276" s="15"/>
      <c r="ARA276" s="15"/>
      <c r="ARB276" s="15"/>
      <c r="ARC276" s="15"/>
      <c r="ARD276" s="15"/>
      <c r="ARE276" s="15"/>
      <c r="ARF276" s="15"/>
      <c r="ARG276" s="15"/>
      <c r="ARH276" s="15"/>
      <c r="ARI276" s="15"/>
      <c r="ARJ276" s="15"/>
      <c r="ARK276" s="15"/>
      <c r="ARL276" s="15"/>
      <c r="ARM276" s="15"/>
      <c r="ARN276" s="15"/>
      <c r="ARO276" s="15"/>
      <c r="ARP276" s="15"/>
      <c r="ARQ276" s="15"/>
      <c r="ARR276" s="15"/>
      <c r="ARS276" s="15"/>
      <c r="ART276" s="15"/>
      <c r="ARU276" s="15"/>
      <c r="ARV276" s="15"/>
      <c r="ARW276" s="15"/>
      <c r="ARX276" s="15"/>
      <c r="ARY276" s="15"/>
      <c r="ARZ276" s="15"/>
      <c r="ASA276" s="15"/>
      <c r="ASB276" s="15"/>
      <c r="ASC276" s="15"/>
      <c r="ASD276" s="15"/>
      <c r="ASE276" s="15"/>
      <c r="ASF276" s="15"/>
      <c r="ASG276" s="15"/>
      <c r="ASH276" s="15"/>
      <c r="ASI276" s="15"/>
      <c r="ASJ276" s="15"/>
      <c r="ASK276" s="15"/>
      <c r="ASL276" s="15"/>
      <c r="ASM276" s="15"/>
      <c r="ASN276" s="15"/>
      <c r="ASO276" s="15"/>
      <c r="ASP276" s="15"/>
      <c r="ASQ276" s="15"/>
      <c r="ASR276" s="15"/>
      <c r="ASS276" s="15"/>
      <c r="AST276" s="15"/>
      <c r="ASU276" s="15"/>
      <c r="ASV276" s="15"/>
      <c r="ASW276" s="15"/>
      <c r="ASX276" s="15"/>
      <c r="ASY276" s="15"/>
      <c r="ASZ276" s="15"/>
      <c r="ATA276" s="15"/>
      <c r="ATB276" s="15"/>
      <c r="ATC276" s="15"/>
      <c r="ATD276" s="15"/>
      <c r="ATE276" s="15"/>
      <c r="ATF276" s="15"/>
      <c r="ATG276" s="15"/>
      <c r="ATH276" s="15"/>
      <c r="ATI276" s="15"/>
      <c r="ATJ276" s="15"/>
      <c r="ATK276" s="15"/>
      <c r="ATL276" s="15"/>
      <c r="ATM276" s="15"/>
      <c r="ATN276" s="15"/>
      <c r="ATO276" s="15"/>
      <c r="ATP276" s="15"/>
      <c r="ATQ276" s="15"/>
      <c r="ATR276" s="15"/>
      <c r="ATS276" s="15"/>
      <c r="ATT276" s="15"/>
      <c r="ATU276" s="15"/>
      <c r="ATV276" s="15"/>
      <c r="ATW276" s="15"/>
      <c r="ATX276" s="15"/>
      <c r="ATY276" s="15"/>
      <c r="ATZ276" s="15"/>
      <c r="AUA276" s="15"/>
      <c r="AUB276" s="15"/>
      <c r="AUC276" s="15"/>
      <c r="AUD276" s="15"/>
      <c r="AUE276" s="15"/>
      <c r="AUF276" s="15"/>
      <c r="AUG276" s="15"/>
      <c r="AUH276" s="15"/>
      <c r="AUI276" s="15"/>
      <c r="AUJ276" s="15"/>
      <c r="AUK276" s="15"/>
      <c r="AUL276" s="15"/>
      <c r="AUM276" s="15"/>
      <c r="AUN276" s="15"/>
      <c r="AUO276" s="15"/>
      <c r="AUP276" s="15"/>
      <c r="AUQ276" s="15"/>
      <c r="AUR276" s="15"/>
      <c r="AUS276" s="15"/>
      <c r="AUT276" s="15"/>
      <c r="AUU276" s="15"/>
      <c r="AUV276" s="15"/>
      <c r="AUW276" s="15"/>
      <c r="AUX276" s="15"/>
      <c r="AUY276" s="15"/>
      <c r="AUZ276" s="15"/>
      <c r="AVA276" s="15"/>
      <c r="AVB276" s="15"/>
      <c r="AVC276" s="15"/>
      <c r="AVD276" s="15"/>
      <c r="AVE276" s="15"/>
      <c r="AVF276" s="15"/>
      <c r="AVG276" s="15"/>
      <c r="AVH276" s="15"/>
      <c r="AVI276" s="15"/>
      <c r="AVJ276" s="15"/>
      <c r="AVK276" s="15"/>
      <c r="AVL276" s="15"/>
      <c r="AVM276" s="15"/>
      <c r="AVN276" s="15"/>
      <c r="AVO276" s="15"/>
      <c r="AVP276" s="15"/>
      <c r="AVQ276" s="15"/>
      <c r="AVR276" s="15"/>
      <c r="AVS276" s="15"/>
      <c r="AVT276" s="15"/>
      <c r="AVU276" s="15"/>
      <c r="AVV276" s="15"/>
      <c r="AVW276" s="15"/>
      <c r="AVX276" s="15"/>
      <c r="AVY276" s="15"/>
      <c r="AVZ276" s="15"/>
      <c r="AWA276" s="15"/>
      <c r="AWB276" s="15"/>
      <c r="AWC276" s="15"/>
      <c r="AWD276" s="15"/>
      <c r="AWE276" s="15"/>
      <c r="AWF276" s="15"/>
      <c r="AWG276" s="15"/>
      <c r="AWH276" s="15"/>
      <c r="AWI276" s="15"/>
      <c r="AWJ276" s="15"/>
      <c r="AWK276" s="15"/>
      <c r="AWL276" s="15"/>
      <c r="AWM276" s="15"/>
      <c r="AWN276" s="15"/>
      <c r="AWO276" s="15"/>
      <c r="AWP276" s="15"/>
      <c r="AWQ276" s="15"/>
      <c r="AWR276" s="15"/>
      <c r="AWS276" s="15"/>
      <c r="AWT276" s="15"/>
      <c r="AWU276" s="15"/>
      <c r="AWV276" s="15"/>
      <c r="AWW276" s="15"/>
      <c r="AWX276" s="15"/>
      <c r="AWY276" s="15"/>
      <c r="AWZ276" s="15"/>
      <c r="AXA276" s="15"/>
      <c r="AXB276" s="15"/>
      <c r="AXC276" s="15"/>
      <c r="AXD276" s="15"/>
      <c r="AXE276" s="15"/>
      <c r="AXF276" s="15"/>
      <c r="AXG276" s="15"/>
      <c r="AXH276" s="15"/>
      <c r="AXI276" s="15"/>
      <c r="AXJ276" s="15"/>
      <c r="AXK276" s="15"/>
      <c r="AXL276" s="15"/>
      <c r="AXM276" s="15"/>
      <c r="AXN276" s="15"/>
      <c r="AXO276" s="15"/>
      <c r="AXP276" s="15"/>
      <c r="AXQ276" s="15"/>
      <c r="AXR276" s="15"/>
      <c r="AXS276" s="15"/>
      <c r="AXT276" s="15"/>
      <c r="AXU276" s="15"/>
      <c r="AXV276" s="15"/>
      <c r="AXW276" s="15"/>
      <c r="AXX276" s="15"/>
      <c r="AXY276" s="15"/>
      <c r="AXZ276" s="15"/>
      <c r="AYA276" s="15"/>
      <c r="AYB276" s="15"/>
      <c r="AYC276" s="15"/>
      <c r="AYD276" s="15"/>
      <c r="AYE276" s="15"/>
      <c r="AYF276" s="15"/>
      <c r="AYG276" s="15"/>
      <c r="AYH276" s="15"/>
      <c r="AYI276" s="15"/>
      <c r="AYJ276" s="15"/>
      <c r="AYK276" s="15"/>
      <c r="AYL276" s="15"/>
      <c r="AYM276" s="15"/>
      <c r="AYN276" s="15"/>
      <c r="AYO276" s="15"/>
      <c r="AYP276" s="15"/>
      <c r="AYQ276" s="15"/>
      <c r="AYR276" s="15"/>
      <c r="AYS276" s="15"/>
      <c r="AYT276" s="15"/>
      <c r="AYU276" s="15"/>
      <c r="AYV276" s="15"/>
      <c r="AYW276" s="15"/>
      <c r="AYX276" s="15"/>
      <c r="AYY276" s="15"/>
      <c r="AYZ276" s="15"/>
      <c r="AZA276" s="15"/>
      <c r="AZB276" s="15"/>
      <c r="AZC276" s="15"/>
      <c r="AZD276" s="15"/>
      <c r="AZE276" s="15"/>
      <c r="AZF276" s="15"/>
      <c r="AZG276" s="15"/>
      <c r="AZH276" s="15"/>
      <c r="AZI276" s="15"/>
      <c r="AZJ276" s="15"/>
      <c r="AZK276" s="15"/>
      <c r="AZL276" s="15"/>
      <c r="AZM276" s="15"/>
      <c r="AZN276" s="15"/>
      <c r="AZO276" s="15"/>
      <c r="AZP276" s="15"/>
      <c r="AZQ276" s="15"/>
      <c r="AZR276" s="15"/>
      <c r="AZS276" s="15"/>
      <c r="AZT276" s="15"/>
      <c r="AZU276" s="15"/>
      <c r="AZV276" s="15"/>
      <c r="AZW276" s="15"/>
      <c r="AZX276" s="15"/>
      <c r="AZY276" s="15"/>
      <c r="AZZ276" s="15"/>
      <c r="BAA276" s="15"/>
      <c r="BAB276" s="15"/>
      <c r="BAC276" s="15"/>
      <c r="BAD276" s="15"/>
      <c r="BAE276" s="15"/>
      <c r="BAF276" s="15"/>
      <c r="BAG276" s="15"/>
      <c r="BAH276" s="15"/>
      <c r="BAI276" s="15"/>
      <c r="BAJ276" s="15"/>
      <c r="BAK276" s="15"/>
      <c r="BAL276" s="15"/>
      <c r="BAM276" s="15"/>
      <c r="BAN276" s="15"/>
      <c r="BAO276" s="15"/>
      <c r="BAP276" s="15"/>
      <c r="BAQ276" s="15"/>
      <c r="BAR276" s="15"/>
      <c r="BAS276" s="15"/>
      <c r="BAT276" s="15"/>
      <c r="BAU276" s="15"/>
      <c r="BAV276" s="15"/>
      <c r="BAW276" s="15"/>
      <c r="BAX276" s="15"/>
      <c r="BAY276" s="15"/>
      <c r="BAZ276" s="15"/>
      <c r="BBA276" s="15"/>
      <c r="BBB276" s="15"/>
      <c r="BBC276" s="15"/>
      <c r="BBD276" s="15"/>
      <c r="BBE276" s="15"/>
      <c r="BBF276" s="15"/>
      <c r="BBG276" s="15"/>
      <c r="BBH276" s="15"/>
      <c r="BBI276" s="15"/>
      <c r="BBJ276" s="15"/>
      <c r="BBK276" s="15"/>
      <c r="BBL276" s="15"/>
      <c r="BBM276" s="15"/>
      <c r="BBN276" s="15"/>
      <c r="BBO276" s="15"/>
      <c r="BBP276" s="15"/>
      <c r="BBQ276" s="15"/>
      <c r="BBR276" s="15"/>
      <c r="BBS276" s="15"/>
      <c r="BBT276" s="15"/>
      <c r="BBU276" s="15"/>
      <c r="BBV276" s="15"/>
      <c r="BBW276" s="15"/>
      <c r="BBX276" s="15"/>
      <c r="BBY276" s="15"/>
      <c r="BBZ276" s="15"/>
      <c r="BCA276" s="15"/>
      <c r="BCB276" s="15"/>
      <c r="BCC276" s="15"/>
      <c r="BCD276" s="15"/>
      <c r="BCE276" s="15"/>
      <c r="BCF276" s="15"/>
      <c r="BCG276" s="15"/>
      <c r="BCH276" s="15"/>
      <c r="BCI276" s="15"/>
      <c r="BCJ276" s="15"/>
      <c r="BCK276" s="15"/>
      <c r="BCL276" s="15"/>
      <c r="BCM276" s="15"/>
      <c r="BCN276" s="15"/>
      <c r="BCO276" s="15"/>
      <c r="BCP276" s="15"/>
      <c r="BCQ276" s="15"/>
      <c r="BCR276" s="15"/>
      <c r="BCS276" s="15"/>
      <c r="BCT276" s="15"/>
      <c r="BCU276" s="15"/>
      <c r="BCV276" s="15"/>
      <c r="BCW276" s="15"/>
      <c r="BCX276" s="15"/>
      <c r="BCY276" s="15"/>
      <c r="BCZ276" s="15"/>
      <c r="BDA276" s="15"/>
      <c r="BDB276" s="15"/>
      <c r="BDC276" s="15"/>
      <c r="BDD276" s="15"/>
      <c r="BDE276" s="15"/>
      <c r="BDF276" s="15"/>
      <c r="BDG276" s="15"/>
      <c r="BDH276" s="15"/>
      <c r="BDI276" s="15"/>
      <c r="BDJ276" s="15"/>
      <c r="BDK276" s="15"/>
      <c r="BDL276" s="15"/>
      <c r="BDM276" s="15"/>
      <c r="BDN276" s="15"/>
      <c r="BDO276" s="15"/>
      <c r="BDP276" s="15"/>
      <c r="BDQ276" s="15"/>
      <c r="BDR276" s="15"/>
      <c r="BDS276" s="15"/>
      <c r="BDT276" s="15"/>
      <c r="BDU276" s="15"/>
      <c r="BDV276" s="15"/>
      <c r="BDW276" s="15"/>
      <c r="BDX276" s="15"/>
      <c r="BDY276" s="15"/>
      <c r="BDZ276" s="15"/>
      <c r="BEA276" s="15"/>
      <c r="BEB276" s="15"/>
      <c r="BEC276" s="15"/>
      <c r="BED276" s="15"/>
      <c r="BEE276" s="15"/>
      <c r="BEF276" s="15"/>
      <c r="BEG276" s="15"/>
      <c r="BEH276" s="15"/>
      <c r="BEI276" s="15"/>
      <c r="BEJ276" s="15"/>
      <c r="BEK276" s="15"/>
      <c r="BEL276" s="15"/>
      <c r="BEM276" s="15"/>
      <c r="BEN276" s="15"/>
      <c r="BEO276" s="15"/>
      <c r="BEP276" s="15"/>
      <c r="BEQ276" s="15"/>
      <c r="BER276" s="15"/>
      <c r="BES276" s="15"/>
      <c r="BET276" s="15"/>
      <c r="BEU276" s="15"/>
      <c r="BEV276" s="15"/>
      <c r="BEW276" s="15"/>
      <c r="BEX276" s="15"/>
      <c r="BEY276" s="15"/>
      <c r="BEZ276" s="15"/>
      <c r="BFA276" s="15"/>
      <c r="BFB276" s="15"/>
      <c r="BFC276" s="15"/>
      <c r="BFD276" s="15"/>
      <c r="BFE276" s="15"/>
      <c r="BFF276" s="15"/>
      <c r="BFG276" s="15"/>
      <c r="BFH276" s="15"/>
      <c r="BFI276" s="15"/>
      <c r="BFJ276" s="15"/>
      <c r="BFK276" s="15"/>
      <c r="BFL276" s="15"/>
      <c r="BFM276" s="15"/>
      <c r="BFN276" s="15"/>
      <c r="BFO276" s="15"/>
      <c r="BFP276" s="15"/>
      <c r="BFQ276" s="15"/>
      <c r="BFR276" s="15"/>
      <c r="BFS276" s="15"/>
      <c r="BFT276" s="15"/>
      <c r="BFU276" s="15"/>
      <c r="BFV276" s="15"/>
      <c r="BFW276" s="15"/>
      <c r="BFX276" s="15"/>
      <c r="BFY276" s="15"/>
      <c r="BFZ276" s="15"/>
      <c r="BGA276" s="15"/>
      <c r="BGB276" s="15"/>
      <c r="BGC276" s="15"/>
      <c r="BGD276" s="15"/>
      <c r="BGE276" s="15"/>
      <c r="BGF276" s="15"/>
      <c r="BGG276" s="15"/>
      <c r="BGH276" s="15"/>
      <c r="BGI276" s="15"/>
      <c r="BGJ276" s="15"/>
      <c r="BGK276" s="15"/>
      <c r="BGL276" s="15"/>
      <c r="BGM276" s="15"/>
      <c r="BGN276" s="15"/>
      <c r="BGO276" s="15"/>
      <c r="BGP276" s="15"/>
      <c r="BGQ276" s="15"/>
      <c r="BGR276" s="15"/>
      <c r="BGS276" s="15"/>
      <c r="BGT276" s="15"/>
      <c r="BGU276" s="15"/>
      <c r="BGV276" s="15"/>
      <c r="BGW276" s="15"/>
      <c r="BGX276" s="15"/>
      <c r="BGY276" s="15"/>
      <c r="BGZ276" s="15"/>
      <c r="BHA276" s="15"/>
      <c r="BHB276" s="15"/>
      <c r="BHC276" s="15"/>
      <c r="BHD276" s="15"/>
      <c r="BHE276" s="15"/>
      <c r="BHF276" s="15"/>
      <c r="BHG276" s="15"/>
      <c r="BHH276" s="15"/>
      <c r="BHI276" s="15"/>
      <c r="BHJ276" s="15"/>
      <c r="BHK276" s="15"/>
      <c r="BHL276" s="15"/>
      <c r="BHM276" s="15"/>
      <c r="BHN276" s="15"/>
      <c r="BHO276" s="15"/>
      <c r="BHP276" s="15"/>
      <c r="BHQ276" s="15"/>
      <c r="BHR276" s="15"/>
      <c r="BHS276" s="15"/>
      <c r="BHT276" s="15"/>
      <c r="BHU276" s="15"/>
      <c r="BHV276" s="15"/>
      <c r="BHW276" s="15"/>
      <c r="BHX276" s="15"/>
      <c r="BHY276" s="15"/>
      <c r="BHZ276" s="15"/>
      <c r="BIA276" s="15"/>
      <c r="BIB276" s="15"/>
      <c r="BIC276" s="15"/>
    </row>
    <row r="277" spans="1:1589" s="24" customFormat="1" ht="43.5" customHeight="1">
      <c r="A277" s="166" t="s">
        <v>134</v>
      </c>
      <c r="B277" s="53"/>
      <c r="C277" s="314"/>
      <c r="D277" s="314"/>
      <c r="E277" s="197">
        <v>43101</v>
      </c>
      <c r="F277" s="197">
        <v>43465</v>
      </c>
      <c r="G277" s="93" t="s">
        <v>115</v>
      </c>
      <c r="H277" s="115"/>
      <c r="I277" s="121">
        <v>25287203.629999999</v>
      </c>
      <c r="J277" s="121">
        <v>550539.47</v>
      </c>
      <c r="K277" s="124"/>
      <c r="L277" s="115"/>
      <c r="M277" s="104">
        <v>25287203.629999999</v>
      </c>
      <c r="N277" s="121">
        <v>550539.47</v>
      </c>
      <c r="O277" s="115"/>
      <c r="P277" s="115"/>
      <c r="Q277" s="121">
        <v>24658706.59</v>
      </c>
      <c r="R277" s="121">
        <v>550539.47</v>
      </c>
      <c r="S277" s="115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  <c r="IW277" s="15"/>
      <c r="IX277" s="15"/>
      <c r="IY277" s="15"/>
      <c r="IZ277" s="15"/>
      <c r="JA277" s="15"/>
      <c r="JB277" s="15"/>
      <c r="JC277" s="15"/>
      <c r="JD277" s="15"/>
      <c r="JE277" s="15"/>
      <c r="JF277" s="15"/>
      <c r="JG277" s="15"/>
      <c r="JH277" s="15"/>
      <c r="JI277" s="15"/>
      <c r="JJ277" s="15"/>
      <c r="JK277" s="15"/>
      <c r="JL277" s="15"/>
      <c r="JM277" s="15"/>
      <c r="JN277" s="15"/>
      <c r="JO277" s="15"/>
      <c r="JP277" s="15"/>
      <c r="JQ277" s="15"/>
      <c r="JR277" s="15"/>
      <c r="JS277" s="15"/>
      <c r="JT277" s="15"/>
      <c r="JU277" s="15"/>
      <c r="JV277" s="15"/>
      <c r="JW277" s="15"/>
      <c r="JX277" s="15"/>
      <c r="JY277" s="15"/>
      <c r="JZ277" s="15"/>
      <c r="KA277" s="15"/>
      <c r="KB277" s="15"/>
      <c r="KC277" s="15"/>
      <c r="KD277" s="15"/>
      <c r="KE277" s="15"/>
      <c r="KF277" s="15"/>
      <c r="KG277" s="15"/>
      <c r="KH277" s="15"/>
      <c r="KI277" s="15"/>
      <c r="KJ277" s="15"/>
      <c r="KK277" s="15"/>
      <c r="KL277" s="15"/>
      <c r="KM277" s="15"/>
      <c r="KN277" s="15"/>
      <c r="KO277" s="15"/>
      <c r="KP277" s="15"/>
      <c r="KQ277" s="15"/>
      <c r="KR277" s="15"/>
      <c r="KS277" s="15"/>
      <c r="KT277" s="15"/>
      <c r="KU277" s="15"/>
      <c r="KV277" s="15"/>
      <c r="KW277" s="15"/>
      <c r="KX277" s="15"/>
      <c r="KY277" s="15"/>
      <c r="KZ277" s="15"/>
      <c r="LA277" s="15"/>
      <c r="LB277" s="15"/>
      <c r="LC277" s="15"/>
      <c r="LD277" s="15"/>
      <c r="LE277" s="15"/>
      <c r="LF277" s="15"/>
      <c r="LG277" s="15"/>
      <c r="LH277" s="15"/>
      <c r="LI277" s="15"/>
      <c r="LJ277" s="15"/>
      <c r="LK277" s="15"/>
      <c r="LL277" s="15"/>
      <c r="LM277" s="15"/>
      <c r="LN277" s="15"/>
      <c r="LO277" s="15"/>
      <c r="LP277" s="15"/>
      <c r="LQ277" s="15"/>
      <c r="LR277" s="15"/>
      <c r="LS277" s="15"/>
      <c r="LT277" s="15"/>
      <c r="LU277" s="15"/>
      <c r="LV277" s="15"/>
      <c r="LW277" s="15"/>
      <c r="LX277" s="15"/>
      <c r="LY277" s="15"/>
      <c r="LZ277" s="15"/>
      <c r="MA277" s="15"/>
      <c r="MB277" s="15"/>
      <c r="MC277" s="15"/>
      <c r="MD277" s="15"/>
      <c r="ME277" s="15"/>
      <c r="MF277" s="15"/>
      <c r="MG277" s="15"/>
      <c r="MH277" s="15"/>
      <c r="MI277" s="15"/>
      <c r="MJ277" s="15"/>
      <c r="MK277" s="15"/>
      <c r="ML277" s="15"/>
      <c r="MM277" s="15"/>
      <c r="MN277" s="15"/>
      <c r="MO277" s="15"/>
      <c r="MP277" s="15"/>
      <c r="MQ277" s="15"/>
      <c r="MR277" s="15"/>
      <c r="MS277" s="15"/>
      <c r="MT277" s="15"/>
      <c r="MU277" s="15"/>
      <c r="MV277" s="15"/>
      <c r="MW277" s="15"/>
      <c r="MX277" s="15"/>
      <c r="MY277" s="15"/>
      <c r="MZ277" s="15"/>
      <c r="NA277" s="15"/>
      <c r="NB277" s="15"/>
      <c r="NC277" s="15"/>
      <c r="ND277" s="15"/>
      <c r="NE277" s="15"/>
      <c r="NF277" s="15"/>
      <c r="NG277" s="15"/>
      <c r="NH277" s="15"/>
      <c r="NI277" s="15"/>
      <c r="NJ277" s="15"/>
      <c r="NK277" s="15"/>
      <c r="NL277" s="15"/>
      <c r="NM277" s="15"/>
      <c r="NN277" s="15"/>
      <c r="NO277" s="15"/>
      <c r="NP277" s="15"/>
      <c r="NQ277" s="15"/>
      <c r="NR277" s="15"/>
      <c r="NS277" s="15"/>
      <c r="NT277" s="15"/>
      <c r="NU277" s="15"/>
      <c r="NV277" s="15"/>
      <c r="NW277" s="15"/>
      <c r="NX277" s="15"/>
      <c r="NY277" s="15"/>
      <c r="NZ277" s="15"/>
      <c r="OA277" s="15"/>
      <c r="OB277" s="15"/>
      <c r="OC277" s="15"/>
      <c r="OD277" s="15"/>
      <c r="OE277" s="15"/>
      <c r="OF277" s="15"/>
      <c r="OG277" s="15"/>
      <c r="OH277" s="15"/>
      <c r="OI277" s="15"/>
      <c r="OJ277" s="15"/>
      <c r="OK277" s="15"/>
      <c r="OL277" s="15"/>
      <c r="OM277" s="15"/>
      <c r="ON277" s="15"/>
      <c r="OO277" s="15"/>
      <c r="OP277" s="15"/>
      <c r="OQ277" s="15"/>
      <c r="OR277" s="15"/>
      <c r="OS277" s="15"/>
      <c r="OT277" s="15"/>
      <c r="OU277" s="15"/>
      <c r="OV277" s="15"/>
      <c r="OW277" s="15"/>
      <c r="OX277" s="15"/>
      <c r="OY277" s="15"/>
      <c r="OZ277" s="15"/>
      <c r="PA277" s="15"/>
      <c r="PB277" s="15"/>
      <c r="PC277" s="15"/>
      <c r="PD277" s="15"/>
      <c r="PE277" s="15"/>
      <c r="PF277" s="15"/>
      <c r="PG277" s="15"/>
      <c r="PH277" s="15"/>
      <c r="PI277" s="15"/>
      <c r="PJ277" s="15"/>
      <c r="PK277" s="15"/>
      <c r="PL277" s="15"/>
      <c r="PM277" s="15"/>
      <c r="PN277" s="15"/>
      <c r="PO277" s="15"/>
      <c r="PP277" s="15"/>
      <c r="PQ277" s="15"/>
      <c r="PR277" s="15"/>
      <c r="PS277" s="15"/>
      <c r="PT277" s="15"/>
      <c r="PU277" s="15"/>
      <c r="PV277" s="15"/>
      <c r="PW277" s="15"/>
      <c r="PX277" s="15"/>
      <c r="PY277" s="15"/>
      <c r="PZ277" s="15"/>
      <c r="QA277" s="15"/>
      <c r="QB277" s="15"/>
      <c r="QC277" s="15"/>
      <c r="QD277" s="15"/>
      <c r="QE277" s="15"/>
      <c r="QF277" s="15"/>
      <c r="QG277" s="15"/>
      <c r="QH277" s="15"/>
      <c r="QI277" s="15"/>
      <c r="QJ277" s="15"/>
      <c r="QK277" s="15"/>
      <c r="QL277" s="15"/>
      <c r="QM277" s="15"/>
      <c r="QN277" s="15"/>
      <c r="QO277" s="15"/>
      <c r="QP277" s="15"/>
      <c r="QQ277" s="15"/>
      <c r="QR277" s="15"/>
      <c r="QS277" s="15"/>
      <c r="QT277" s="15"/>
      <c r="QU277" s="15"/>
      <c r="QV277" s="15"/>
      <c r="QW277" s="15"/>
      <c r="QX277" s="15"/>
      <c r="QY277" s="15"/>
      <c r="QZ277" s="15"/>
      <c r="RA277" s="15"/>
      <c r="RB277" s="15"/>
      <c r="RC277" s="15"/>
      <c r="RD277" s="15"/>
      <c r="RE277" s="15"/>
      <c r="RF277" s="15"/>
      <c r="RG277" s="15"/>
      <c r="RH277" s="15"/>
      <c r="RI277" s="15"/>
      <c r="RJ277" s="15"/>
      <c r="RK277" s="15"/>
      <c r="RL277" s="15"/>
      <c r="RM277" s="15"/>
      <c r="RN277" s="15"/>
      <c r="RO277" s="15"/>
      <c r="RP277" s="15"/>
      <c r="RQ277" s="15"/>
      <c r="RR277" s="15"/>
      <c r="RS277" s="15"/>
      <c r="RT277" s="15"/>
      <c r="RU277" s="15"/>
      <c r="RV277" s="15"/>
      <c r="RW277" s="15"/>
      <c r="RX277" s="15"/>
      <c r="RY277" s="15"/>
      <c r="RZ277" s="15"/>
      <c r="SA277" s="15"/>
      <c r="SB277" s="15"/>
      <c r="SC277" s="15"/>
      <c r="SD277" s="15"/>
      <c r="SE277" s="15"/>
      <c r="SF277" s="15"/>
      <c r="SG277" s="15"/>
      <c r="SH277" s="15"/>
      <c r="SI277" s="15"/>
      <c r="SJ277" s="15"/>
      <c r="SK277" s="15"/>
      <c r="SL277" s="15"/>
      <c r="SM277" s="15"/>
      <c r="SN277" s="15"/>
      <c r="SO277" s="15"/>
      <c r="SP277" s="15"/>
      <c r="SQ277" s="15"/>
      <c r="SR277" s="15"/>
      <c r="SS277" s="15"/>
      <c r="ST277" s="15"/>
      <c r="SU277" s="15"/>
      <c r="SV277" s="15"/>
      <c r="SW277" s="15"/>
      <c r="SX277" s="15"/>
      <c r="SY277" s="15"/>
      <c r="SZ277" s="15"/>
      <c r="TA277" s="15"/>
      <c r="TB277" s="15"/>
      <c r="TC277" s="15"/>
      <c r="TD277" s="15"/>
      <c r="TE277" s="15"/>
      <c r="TF277" s="15"/>
      <c r="TG277" s="15"/>
      <c r="TH277" s="15"/>
      <c r="TI277" s="15"/>
      <c r="TJ277" s="15"/>
      <c r="TK277" s="15"/>
      <c r="TL277" s="15"/>
      <c r="TM277" s="15"/>
      <c r="TN277" s="15"/>
      <c r="TO277" s="15"/>
      <c r="TP277" s="15"/>
      <c r="TQ277" s="15"/>
      <c r="TR277" s="15"/>
      <c r="TS277" s="15"/>
      <c r="TT277" s="15"/>
      <c r="TU277" s="15"/>
      <c r="TV277" s="15"/>
      <c r="TW277" s="15"/>
      <c r="TX277" s="15"/>
      <c r="TY277" s="15"/>
      <c r="TZ277" s="15"/>
      <c r="UA277" s="15"/>
      <c r="UB277" s="15"/>
      <c r="UC277" s="15"/>
      <c r="UD277" s="15"/>
      <c r="UE277" s="15"/>
      <c r="UF277" s="15"/>
      <c r="UG277" s="15"/>
      <c r="UH277" s="15"/>
      <c r="UI277" s="15"/>
      <c r="UJ277" s="15"/>
      <c r="UK277" s="15"/>
      <c r="UL277" s="15"/>
      <c r="UM277" s="15"/>
      <c r="UN277" s="15"/>
      <c r="UO277" s="15"/>
      <c r="UP277" s="15"/>
      <c r="UQ277" s="15"/>
      <c r="UR277" s="15"/>
      <c r="US277" s="15"/>
      <c r="UT277" s="15"/>
      <c r="UU277" s="15"/>
      <c r="UV277" s="15"/>
      <c r="UW277" s="15"/>
      <c r="UX277" s="15"/>
      <c r="UY277" s="15"/>
      <c r="UZ277" s="15"/>
      <c r="VA277" s="15"/>
      <c r="VB277" s="15"/>
      <c r="VC277" s="15"/>
      <c r="VD277" s="15"/>
      <c r="VE277" s="15"/>
      <c r="VF277" s="15"/>
      <c r="VG277" s="15"/>
      <c r="VH277" s="15"/>
      <c r="VI277" s="15"/>
      <c r="VJ277" s="15"/>
      <c r="VK277" s="15"/>
      <c r="VL277" s="15"/>
      <c r="VM277" s="15"/>
      <c r="VN277" s="15"/>
      <c r="VO277" s="15"/>
      <c r="VP277" s="15"/>
      <c r="VQ277" s="15"/>
      <c r="VR277" s="15"/>
      <c r="VS277" s="15"/>
      <c r="VT277" s="15"/>
      <c r="VU277" s="15"/>
      <c r="VV277" s="15"/>
      <c r="VW277" s="15"/>
      <c r="VX277" s="15"/>
      <c r="VY277" s="15"/>
      <c r="VZ277" s="15"/>
      <c r="WA277" s="15"/>
      <c r="WB277" s="15"/>
      <c r="WC277" s="15"/>
      <c r="WD277" s="15"/>
      <c r="WE277" s="15"/>
      <c r="WF277" s="15"/>
      <c r="WG277" s="15"/>
      <c r="WH277" s="15"/>
      <c r="WI277" s="15"/>
      <c r="WJ277" s="15"/>
      <c r="WK277" s="15"/>
      <c r="WL277" s="15"/>
      <c r="WM277" s="15"/>
      <c r="WN277" s="15"/>
      <c r="WO277" s="15"/>
      <c r="WP277" s="15"/>
      <c r="WQ277" s="15"/>
      <c r="WR277" s="15"/>
      <c r="WS277" s="15"/>
      <c r="WT277" s="15"/>
      <c r="WU277" s="15"/>
      <c r="WV277" s="15"/>
      <c r="WW277" s="15"/>
      <c r="WX277" s="15"/>
      <c r="WY277" s="15"/>
      <c r="WZ277" s="15"/>
      <c r="XA277" s="15"/>
      <c r="XB277" s="15"/>
      <c r="XC277" s="15"/>
      <c r="XD277" s="15"/>
      <c r="XE277" s="15"/>
      <c r="XF277" s="15"/>
      <c r="XG277" s="15"/>
      <c r="XH277" s="15"/>
      <c r="XI277" s="15"/>
      <c r="XJ277" s="15"/>
      <c r="XK277" s="15"/>
      <c r="XL277" s="15"/>
      <c r="XM277" s="15"/>
      <c r="XN277" s="15"/>
      <c r="XO277" s="15"/>
      <c r="XP277" s="15"/>
      <c r="XQ277" s="15"/>
      <c r="XR277" s="15"/>
      <c r="XS277" s="15"/>
      <c r="XT277" s="15"/>
      <c r="XU277" s="15"/>
      <c r="XV277" s="15"/>
      <c r="XW277" s="15"/>
      <c r="XX277" s="15"/>
      <c r="XY277" s="15"/>
      <c r="XZ277" s="15"/>
      <c r="YA277" s="15"/>
      <c r="YB277" s="15"/>
      <c r="YC277" s="15"/>
      <c r="YD277" s="15"/>
      <c r="YE277" s="15"/>
      <c r="YF277" s="15"/>
      <c r="YG277" s="15"/>
      <c r="YH277" s="15"/>
      <c r="YI277" s="15"/>
      <c r="YJ277" s="15"/>
      <c r="YK277" s="15"/>
      <c r="YL277" s="15"/>
      <c r="YM277" s="15"/>
      <c r="YN277" s="15"/>
      <c r="YO277" s="15"/>
      <c r="YP277" s="15"/>
      <c r="YQ277" s="15"/>
      <c r="YR277" s="15"/>
      <c r="YS277" s="15"/>
      <c r="YT277" s="15"/>
      <c r="YU277" s="15"/>
      <c r="YV277" s="15"/>
      <c r="YW277" s="15"/>
      <c r="YX277" s="15"/>
      <c r="YY277" s="15"/>
      <c r="YZ277" s="15"/>
      <c r="ZA277" s="15"/>
      <c r="ZB277" s="15"/>
      <c r="ZC277" s="15"/>
      <c r="ZD277" s="15"/>
      <c r="ZE277" s="15"/>
      <c r="ZF277" s="15"/>
      <c r="ZG277" s="15"/>
      <c r="ZH277" s="15"/>
      <c r="ZI277" s="15"/>
      <c r="ZJ277" s="15"/>
      <c r="ZK277" s="15"/>
      <c r="ZL277" s="15"/>
      <c r="ZM277" s="15"/>
      <c r="ZN277" s="15"/>
      <c r="ZO277" s="15"/>
      <c r="ZP277" s="15"/>
      <c r="ZQ277" s="15"/>
      <c r="ZR277" s="15"/>
      <c r="ZS277" s="15"/>
      <c r="ZT277" s="15"/>
      <c r="ZU277" s="15"/>
      <c r="ZV277" s="15"/>
      <c r="ZW277" s="15"/>
      <c r="ZX277" s="15"/>
      <c r="ZY277" s="15"/>
      <c r="ZZ277" s="15"/>
      <c r="AAA277" s="15"/>
      <c r="AAB277" s="15"/>
      <c r="AAC277" s="15"/>
      <c r="AAD277" s="15"/>
      <c r="AAE277" s="15"/>
      <c r="AAF277" s="15"/>
      <c r="AAG277" s="15"/>
      <c r="AAH277" s="15"/>
      <c r="AAI277" s="15"/>
      <c r="AAJ277" s="15"/>
      <c r="AAK277" s="15"/>
      <c r="AAL277" s="15"/>
      <c r="AAM277" s="15"/>
      <c r="AAN277" s="15"/>
      <c r="AAO277" s="15"/>
      <c r="AAP277" s="15"/>
      <c r="AAQ277" s="15"/>
      <c r="AAR277" s="15"/>
      <c r="AAS277" s="15"/>
      <c r="AAT277" s="15"/>
      <c r="AAU277" s="15"/>
      <c r="AAV277" s="15"/>
      <c r="AAW277" s="15"/>
      <c r="AAX277" s="15"/>
      <c r="AAY277" s="15"/>
      <c r="AAZ277" s="15"/>
      <c r="ABA277" s="15"/>
      <c r="ABB277" s="15"/>
      <c r="ABC277" s="15"/>
      <c r="ABD277" s="15"/>
      <c r="ABE277" s="15"/>
      <c r="ABF277" s="15"/>
      <c r="ABG277" s="15"/>
      <c r="ABH277" s="15"/>
      <c r="ABI277" s="15"/>
      <c r="ABJ277" s="15"/>
      <c r="ABK277" s="15"/>
      <c r="ABL277" s="15"/>
      <c r="ABM277" s="15"/>
      <c r="ABN277" s="15"/>
      <c r="ABO277" s="15"/>
      <c r="ABP277" s="15"/>
      <c r="ABQ277" s="15"/>
      <c r="ABR277" s="15"/>
      <c r="ABS277" s="15"/>
      <c r="ABT277" s="15"/>
      <c r="ABU277" s="15"/>
      <c r="ABV277" s="15"/>
      <c r="ABW277" s="15"/>
      <c r="ABX277" s="15"/>
      <c r="ABY277" s="15"/>
      <c r="ABZ277" s="15"/>
      <c r="ACA277" s="15"/>
      <c r="ACB277" s="15"/>
      <c r="ACC277" s="15"/>
      <c r="ACD277" s="15"/>
      <c r="ACE277" s="15"/>
      <c r="ACF277" s="15"/>
      <c r="ACG277" s="15"/>
      <c r="ACH277" s="15"/>
      <c r="ACI277" s="15"/>
      <c r="ACJ277" s="15"/>
      <c r="ACK277" s="15"/>
      <c r="ACL277" s="15"/>
      <c r="ACM277" s="15"/>
      <c r="ACN277" s="15"/>
      <c r="ACO277" s="15"/>
      <c r="ACP277" s="15"/>
      <c r="ACQ277" s="15"/>
      <c r="ACR277" s="15"/>
      <c r="ACS277" s="15"/>
      <c r="ACT277" s="15"/>
      <c r="ACU277" s="15"/>
      <c r="ACV277" s="15"/>
      <c r="ACW277" s="15"/>
      <c r="ACX277" s="15"/>
      <c r="ACY277" s="15"/>
      <c r="ACZ277" s="15"/>
      <c r="ADA277" s="15"/>
      <c r="ADB277" s="15"/>
      <c r="ADC277" s="15"/>
      <c r="ADD277" s="15"/>
      <c r="ADE277" s="15"/>
      <c r="ADF277" s="15"/>
      <c r="ADG277" s="15"/>
      <c r="ADH277" s="15"/>
      <c r="ADI277" s="15"/>
      <c r="ADJ277" s="15"/>
      <c r="ADK277" s="15"/>
      <c r="ADL277" s="15"/>
      <c r="ADM277" s="15"/>
      <c r="ADN277" s="15"/>
      <c r="ADO277" s="15"/>
      <c r="ADP277" s="15"/>
      <c r="ADQ277" s="15"/>
      <c r="ADR277" s="15"/>
      <c r="ADS277" s="15"/>
      <c r="ADT277" s="15"/>
      <c r="ADU277" s="15"/>
      <c r="ADV277" s="15"/>
      <c r="ADW277" s="15"/>
      <c r="ADX277" s="15"/>
      <c r="ADY277" s="15"/>
      <c r="ADZ277" s="15"/>
      <c r="AEA277" s="15"/>
      <c r="AEB277" s="15"/>
      <c r="AEC277" s="15"/>
      <c r="AED277" s="15"/>
      <c r="AEE277" s="15"/>
      <c r="AEF277" s="15"/>
      <c r="AEG277" s="15"/>
      <c r="AEH277" s="15"/>
      <c r="AEI277" s="15"/>
      <c r="AEJ277" s="15"/>
      <c r="AEK277" s="15"/>
      <c r="AEL277" s="15"/>
      <c r="AEM277" s="15"/>
      <c r="AEN277" s="15"/>
      <c r="AEO277" s="15"/>
      <c r="AEP277" s="15"/>
      <c r="AEQ277" s="15"/>
      <c r="AER277" s="15"/>
      <c r="AES277" s="15"/>
      <c r="AET277" s="15"/>
      <c r="AEU277" s="15"/>
      <c r="AEV277" s="15"/>
      <c r="AEW277" s="15"/>
      <c r="AEX277" s="15"/>
      <c r="AEY277" s="15"/>
      <c r="AEZ277" s="15"/>
      <c r="AFA277" s="15"/>
      <c r="AFB277" s="15"/>
      <c r="AFC277" s="15"/>
      <c r="AFD277" s="15"/>
      <c r="AFE277" s="15"/>
      <c r="AFF277" s="15"/>
      <c r="AFG277" s="15"/>
      <c r="AFH277" s="15"/>
      <c r="AFI277" s="15"/>
      <c r="AFJ277" s="15"/>
      <c r="AFK277" s="15"/>
      <c r="AFL277" s="15"/>
      <c r="AFM277" s="15"/>
      <c r="AFN277" s="15"/>
      <c r="AFO277" s="15"/>
      <c r="AFP277" s="15"/>
      <c r="AFQ277" s="15"/>
      <c r="AFR277" s="15"/>
      <c r="AFS277" s="15"/>
      <c r="AFT277" s="15"/>
      <c r="AFU277" s="15"/>
      <c r="AFV277" s="15"/>
      <c r="AFW277" s="15"/>
      <c r="AFX277" s="15"/>
      <c r="AFY277" s="15"/>
      <c r="AFZ277" s="15"/>
      <c r="AGA277" s="15"/>
      <c r="AGB277" s="15"/>
      <c r="AGC277" s="15"/>
      <c r="AGD277" s="15"/>
      <c r="AGE277" s="15"/>
      <c r="AGF277" s="15"/>
      <c r="AGG277" s="15"/>
      <c r="AGH277" s="15"/>
      <c r="AGI277" s="15"/>
      <c r="AGJ277" s="15"/>
      <c r="AGK277" s="15"/>
      <c r="AGL277" s="15"/>
      <c r="AGM277" s="15"/>
      <c r="AGN277" s="15"/>
      <c r="AGO277" s="15"/>
      <c r="AGP277" s="15"/>
      <c r="AGQ277" s="15"/>
      <c r="AGR277" s="15"/>
      <c r="AGS277" s="15"/>
      <c r="AGT277" s="15"/>
      <c r="AGU277" s="15"/>
      <c r="AGV277" s="15"/>
      <c r="AGW277" s="15"/>
      <c r="AGX277" s="15"/>
      <c r="AGY277" s="15"/>
      <c r="AGZ277" s="15"/>
      <c r="AHA277" s="15"/>
      <c r="AHB277" s="15"/>
      <c r="AHC277" s="15"/>
      <c r="AHD277" s="15"/>
      <c r="AHE277" s="15"/>
      <c r="AHF277" s="15"/>
      <c r="AHG277" s="15"/>
      <c r="AHH277" s="15"/>
      <c r="AHI277" s="15"/>
      <c r="AHJ277" s="15"/>
      <c r="AHK277" s="15"/>
      <c r="AHL277" s="15"/>
      <c r="AHM277" s="15"/>
      <c r="AHN277" s="15"/>
      <c r="AHO277" s="15"/>
      <c r="AHP277" s="15"/>
      <c r="AHQ277" s="15"/>
      <c r="AHR277" s="15"/>
      <c r="AHS277" s="15"/>
      <c r="AHT277" s="15"/>
      <c r="AHU277" s="15"/>
      <c r="AHV277" s="15"/>
      <c r="AHW277" s="15"/>
      <c r="AHX277" s="15"/>
      <c r="AHY277" s="15"/>
      <c r="AHZ277" s="15"/>
      <c r="AIA277" s="15"/>
      <c r="AIB277" s="15"/>
      <c r="AIC277" s="15"/>
      <c r="AID277" s="15"/>
      <c r="AIE277" s="15"/>
      <c r="AIF277" s="15"/>
      <c r="AIG277" s="15"/>
      <c r="AIH277" s="15"/>
      <c r="AII277" s="15"/>
      <c r="AIJ277" s="15"/>
      <c r="AIK277" s="15"/>
      <c r="AIL277" s="15"/>
      <c r="AIM277" s="15"/>
      <c r="AIN277" s="15"/>
      <c r="AIO277" s="15"/>
      <c r="AIP277" s="15"/>
      <c r="AIQ277" s="15"/>
      <c r="AIR277" s="15"/>
      <c r="AIS277" s="15"/>
      <c r="AIT277" s="15"/>
      <c r="AIU277" s="15"/>
      <c r="AIV277" s="15"/>
      <c r="AIW277" s="15"/>
      <c r="AIX277" s="15"/>
      <c r="AIY277" s="15"/>
      <c r="AIZ277" s="15"/>
      <c r="AJA277" s="15"/>
      <c r="AJB277" s="15"/>
      <c r="AJC277" s="15"/>
      <c r="AJD277" s="15"/>
      <c r="AJE277" s="15"/>
      <c r="AJF277" s="15"/>
      <c r="AJG277" s="15"/>
      <c r="AJH277" s="15"/>
      <c r="AJI277" s="15"/>
      <c r="AJJ277" s="15"/>
      <c r="AJK277" s="15"/>
      <c r="AJL277" s="15"/>
      <c r="AJM277" s="15"/>
      <c r="AJN277" s="15"/>
      <c r="AJO277" s="15"/>
      <c r="AJP277" s="15"/>
      <c r="AJQ277" s="15"/>
      <c r="AJR277" s="15"/>
      <c r="AJS277" s="15"/>
      <c r="AJT277" s="15"/>
      <c r="AJU277" s="15"/>
      <c r="AJV277" s="15"/>
      <c r="AJW277" s="15"/>
      <c r="AJX277" s="15"/>
      <c r="AJY277" s="15"/>
      <c r="AJZ277" s="15"/>
      <c r="AKA277" s="15"/>
      <c r="AKB277" s="15"/>
      <c r="AKC277" s="15"/>
      <c r="AKD277" s="15"/>
      <c r="AKE277" s="15"/>
      <c r="AKF277" s="15"/>
      <c r="AKG277" s="15"/>
      <c r="AKH277" s="15"/>
      <c r="AKI277" s="15"/>
      <c r="AKJ277" s="15"/>
      <c r="AKK277" s="15"/>
      <c r="AKL277" s="15"/>
      <c r="AKM277" s="15"/>
      <c r="AKN277" s="15"/>
      <c r="AKO277" s="15"/>
      <c r="AKP277" s="15"/>
      <c r="AKQ277" s="15"/>
      <c r="AKR277" s="15"/>
      <c r="AKS277" s="15"/>
      <c r="AKT277" s="15"/>
      <c r="AKU277" s="15"/>
      <c r="AKV277" s="15"/>
      <c r="AKW277" s="15"/>
      <c r="AKX277" s="15"/>
      <c r="AKY277" s="15"/>
      <c r="AKZ277" s="15"/>
      <c r="ALA277" s="15"/>
      <c r="ALB277" s="15"/>
      <c r="ALC277" s="15"/>
      <c r="ALD277" s="15"/>
      <c r="ALE277" s="15"/>
      <c r="ALF277" s="15"/>
      <c r="ALG277" s="15"/>
      <c r="ALH277" s="15"/>
      <c r="ALI277" s="15"/>
      <c r="ALJ277" s="15"/>
      <c r="ALK277" s="15"/>
      <c r="ALL277" s="15"/>
      <c r="ALM277" s="15"/>
      <c r="ALN277" s="15"/>
      <c r="ALO277" s="15"/>
      <c r="ALP277" s="15"/>
      <c r="ALQ277" s="15"/>
      <c r="ALR277" s="15"/>
      <c r="ALS277" s="15"/>
      <c r="ALT277" s="15"/>
      <c r="ALU277" s="15"/>
      <c r="ALV277" s="15"/>
      <c r="ALW277" s="15"/>
      <c r="ALX277" s="15"/>
      <c r="ALY277" s="15"/>
      <c r="ALZ277" s="15"/>
      <c r="AMA277" s="15"/>
      <c r="AMB277" s="15"/>
      <c r="AMC277" s="15"/>
      <c r="AMD277" s="15"/>
      <c r="AME277" s="15"/>
      <c r="AMF277" s="15"/>
      <c r="AMG277" s="15"/>
      <c r="AMH277" s="15"/>
      <c r="AMI277" s="15"/>
      <c r="AMJ277" s="15"/>
      <c r="AMK277" s="15"/>
      <c r="AML277" s="15"/>
      <c r="AMM277" s="15"/>
      <c r="AMN277" s="15"/>
      <c r="AMO277" s="15"/>
      <c r="AMP277" s="15"/>
      <c r="AMQ277" s="15"/>
      <c r="AMR277" s="15"/>
      <c r="AMS277" s="15"/>
      <c r="AMT277" s="15"/>
      <c r="AMU277" s="15"/>
      <c r="AMV277" s="15"/>
      <c r="AMW277" s="15"/>
      <c r="AMX277" s="15"/>
      <c r="AMY277" s="15"/>
      <c r="AMZ277" s="15"/>
      <c r="ANA277" s="15"/>
      <c r="ANB277" s="15"/>
      <c r="ANC277" s="15"/>
      <c r="AND277" s="15"/>
      <c r="ANE277" s="15"/>
      <c r="ANF277" s="15"/>
      <c r="ANG277" s="15"/>
      <c r="ANH277" s="15"/>
      <c r="ANI277" s="15"/>
      <c r="ANJ277" s="15"/>
      <c r="ANK277" s="15"/>
      <c r="ANL277" s="15"/>
      <c r="ANM277" s="15"/>
      <c r="ANN277" s="15"/>
      <c r="ANO277" s="15"/>
      <c r="ANP277" s="15"/>
      <c r="ANQ277" s="15"/>
      <c r="ANR277" s="15"/>
      <c r="ANS277" s="15"/>
      <c r="ANT277" s="15"/>
      <c r="ANU277" s="15"/>
      <c r="ANV277" s="15"/>
      <c r="ANW277" s="15"/>
      <c r="ANX277" s="15"/>
      <c r="ANY277" s="15"/>
      <c r="ANZ277" s="15"/>
      <c r="AOA277" s="15"/>
      <c r="AOB277" s="15"/>
      <c r="AOC277" s="15"/>
      <c r="AOD277" s="15"/>
      <c r="AOE277" s="15"/>
      <c r="AOF277" s="15"/>
      <c r="AOG277" s="15"/>
      <c r="AOH277" s="15"/>
      <c r="AOI277" s="15"/>
      <c r="AOJ277" s="15"/>
      <c r="AOK277" s="15"/>
      <c r="AOL277" s="15"/>
      <c r="AOM277" s="15"/>
      <c r="AON277" s="15"/>
      <c r="AOO277" s="15"/>
      <c r="AOP277" s="15"/>
      <c r="AOQ277" s="15"/>
      <c r="AOR277" s="15"/>
      <c r="AOS277" s="15"/>
      <c r="AOT277" s="15"/>
      <c r="AOU277" s="15"/>
      <c r="AOV277" s="15"/>
      <c r="AOW277" s="15"/>
      <c r="AOX277" s="15"/>
      <c r="AOY277" s="15"/>
      <c r="AOZ277" s="15"/>
      <c r="APA277" s="15"/>
      <c r="APB277" s="15"/>
      <c r="APC277" s="15"/>
      <c r="APD277" s="15"/>
      <c r="APE277" s="15"/>
      <c r="APF277" s="15"/>
      <c r="APG277" s="15"/>
      <c r="APH277" s="15"/>
      <c r="API277" s="15"/>
      <c r="APJ277" s="15"/>
      <c r="APK277" s="15"/>
      <c r="APL277" s="15"/>
      <c r="APM277" s="15"/>
      <c r="APN277" s="15"/>
      <c r="APO277" s="15"/>
      <c r="APP277" s="15"/>
      <c r="APQ277" s="15"/>
      <c r="APR277" s="15"/>
      <c r="APS277" s="15"/>
      <c r="APT277" s="15"/>
      <c r="APU277" s="15"/>
      <c r="APV277" s="15"/>
      <c r="APW277" s="15"/>
      <c r="APX277" s="15"/>
      <c r="APY277" s="15"/>
      <c r="APZ277" s="15"/>
      <c r="AQA277" s="15"/>
      <c r="AQB277" s="15"/>
      <c r="AQC277" s="15"/>
      <c r="AQD277" s="15"/>
      <c r="AQE277" s="15"/>
      <c r="AQF277" s="15"/>
      <c r="AQG277" s="15"/>
      <c r="AQH277" s="15"/>
      <c r="AQI277" s="15"/>
      <c r="AQJ277" s="15"/>
      <c r="AQK277" s="15"/>
      <c r="AQL277" s="15"/>
      <c r="AQM277" s="15"/>
      <c r="AQN277" s="15"/>
      <c r="AQO277" s="15"/>
      <c r="AQP277" s="15"/>
      <c r="AQQ277" s="15"/>
      <c r="AQR277" s="15"/>
      <c r="AQS277" s="15"/>
      <c r="AQT277" s="15"/>
      <c r="AQU277" s="15"/>
      <c r="AQV277" s="15"/>
      <c r="AQW277" s="15"/>
      <c r="AQX277" s="15"/>
      <c r="AQY277" s="15"/>
      <c r="AQZ277" s="15"/>
      <c r="ARA277" s="15"/>
      <c r="ARB277" s="15"/>
      <c r="ARC277" s="15"/>
      <c r="ARD277" s="15"/>
      <c r="ARE277" s="15"/>
      <c r="ARF277" s="15"/>
      <c r="ARG277" s="15"/>
      <c r="ARH277" s="15"/>
      <c r="ARI277" s="15"/>
      <c r="ARJ277" s="15"/>
      <c r="ARK277" s="15"/>
      <c r="ARL277" s="15"/>
      <c r="ARM277" s="15"/>
      <c r="ARN277" s="15"/>
      <c r="ARO277" s="15"/>
      <c r="ARP277" s="15"/>
      <c r="ARQ277" s="15"/>
      <c r="ARR277" s="15"/>
      <c r="ARS277" s="15"/>
      <c r="ART277" s="15"/>
      <c r="ARU277" s="15"/>
      <c r="ARV277" s="15"/>
      <c r="ARW277" s="15"/>
      <c r="ARX277" s="15"/>
      <c r="ARY277" s="15"/>
      <c r="ARZ277" s="15"/>
      <c r="ASA277" s="15"/>
      <c r="ASB277" s="15"/>
      <c r="ASC277" s="15"/>
      <c r="ASD277" s="15"/>
      <c r="ASE277" s="15"/>
      <c r="ASF277" s="15"/>
      <c r="ASG277" s="15"/>
      <c r="ASH277" s="15"/>
      <c r="ASI277" s="15"/>
      <c r="ASJ277" s="15"/>
      <c r="ASK277" s="15"/>
      <c r="ASL277" s="15"/>
      <c r="ASM277" s="15"/>
      <c r="ASN277" s="15"/>
      <c r="ASO277" s="15"/>
      <c r="ASP277" s="15"/>
      <c r="ASQ277" s="15"/>
      <c r="ASR277" s="15"/>
      <c r="ASS277" s="15"/>
      <c r="AST277" s="15"/>
      <c r="ASU277" s="15"/>
      <c r="ASV277" s="15"/>
      <c r="ASW277" s="15"/>
      <c r="ASX277" s="15"/>
      <c r="ASY277" s="15"/>
      <c r="ASZ277" s="15"/>
      <c r="ATA277" s="15"/>
      <c r="ATB277" s="15"/>
      <c r="ATC277" s="15"/>
      <c r="ATD277" s="15"/>
      <c r="ATE277" s="15"/>
      <c r="ATF277" s="15"/>
      <c r="ATG277" s="15"/>
      <c r="ATH277" s="15"/>
      <c r="ATI277" s="15"/>
      <c r="ATJ277" s="15"/>
      <c r="ATK277" s="15"/>
      <c r="ATL277" s="15"/>
      <c r="ATM277" s="15"/>
      <c r="ATN277" s="15"/>
      <c r="ATO277" s="15"/>
      <c r="ATP277" s="15"/>
      <c r="ATQ277" s="15"/>
      <c r="ATR277" s="15"/>
      <c r="ATS277" s="15"/>
      <c r="ATT277" s="15"/>
      <c r="ATU277" s="15"/>
      <c r="ATV277" s="15"/>
      <c r="ATW277" s="15"/>
      <c r="ATX277" s="15"/>
      <c r="ATY277" s="15"/>
      <c r="ATZ277" s="15"/>
      <c r="AUA277" s="15"/>
      <c r="AUB277" s="15"/>
      <c r="AUC277" s="15"/>
      <c r="AUD277" s="15"/>
      <c r="AUE277" s="15"/>
      <c r="AUF277" s="15"/>
      <c r="AUG277" s="15"/>
      <c r="AUH277" s="15"/>
      <c r="AUI277" s="15"/>
      <c r="AUJ277" s="15"/>
      <c r="AUK277" s="15"/>
      <c r="AUL277" s="15"/>
      <c r="AUM277" s="15"/>
      <c r="AUN277" s="15"/>
      <c r="AUO277" s="15"/>
      <c r="AUP277" s="15"/>
      <c r="AUQ277" s="15"/>
      <c r="AUR277" s="15"/>
      <c r="AUS277" s="15"/>
      <c r="AUT277" s="15"/>
      <c r="AUU277" s="15"/>
      <c r="AUV277" s="15"/>
      <c r="AUW277" s="15"/>
      <c r="AUX277" s="15"/>
      <c r="AUY277" s="15"/>
      <c r="AUZ277" s="15"/>
      <c r="AVA277" s="15"/>
      <c r="AVB277" s="15"/>
      <c r="AVC277" s="15"/>
      <c r="AVD277" s="15"/>
      <c r="AVE277" s="15"/>
      <c r="AVF277" s="15"/>
      <c r="AVG277" s="15"/>
      <c r="AVH277" s="15"/>
      <c r="AVI277" s="15"/>
      <c r="AVJ277" s="15"/>
      <c r="AVK277" s="15"/>
      <c r="AVL277" s="15"/>
      <c r="AVM277" s="15"/>
      <c r="AVN277" s="15"/>
      <c r="AVO277" s="15"/>
      <c r="AVP277" s="15"/>
      <c r="AVQ277" s="15"/>
      <c r="AVR277" s="15"/>
      <c r="AVS277" s="15"/>
      <c r="AVT277" s="15"/>
      <c r="AVU277" s="15"/>
      <c r="AVV277" s="15"/>
      <c r="AVW277" s="15"/>
      <c r="AVX277" s="15"/>
      <c r="AVY277" s="15"/>
      <c r="AVZ277" s="15"/>
      <c r="AWA277" s="15"/>
      <c r="AWB277" s="15"/>
      <c r="AWC277" s="15"/>
      <c r="AWD277" s="15"/>
      <c r="AWE277" s="15"/>
      <c r="AWF277" s="15"/>
      <c r="AWG277" s="15"/>
      <c r="AWH277" s="15"/>
      <c r="AWI277" s="15"/>
      <c r="AWJ277" s="15"/>
      <c r="AWK277" s="15"/>
      <c r="AWL277" s="15"/>
      <c r="AWM277" s="15"/>
      <c r="AWN277" s="15"/>
      <c r="AWO277" s="15"/>
      <c r="AWP277" s="15"/>
      <c r="AWQ277" s="15"/>
      <c r="AWR277" s="15"/>
      <c r="AWS277" s="15"/>
      <c r="AWT277" s="15"/>
      <c r="AWU277" s="15"/>
      <c r="AWV277" s="15"/>
      <c r="AWW277" s="15"/>
      <c r="AWX277" s="15"/>
      <c r="AWY277" s="15"/>
      <c r="AWZ277" s="15"/>
      <c r="AXA277" s="15"/>
      <c r="AXB277" s="15"/>
      <c r="AXC277" s="15"/>
      <c r="AXD277" s="15"/>
      <c r="AXE277" s="15"/>
      <c r="AXF277" s="15"/>
      <c r="AXG277" s="15"/>
      <c r="AXH277" s="15"/>
      <c r="AXI277" s="15"/>
      <c r="AXJ277" s="15"/>
      <c r="AXK277" s="15"/>
      <c r="AXL277" s="15"/>
      <c r="AXM277" s="15"/>
      <c r="AXN277" s="15"/>
      <c r="AXO277" s="15"/>
      <c r="AXP277" s="15"/>
      <c r="AXQ277" s="15"/>
      <c r="AXR277" s="15"/>
      <c r="AXS277" s="15"/>
      <c r="AXT277" s="15"/>
      <c r="AXU277" s="15"/>
      <c r="AXV277" s="15"/>
      <c r="AXW277" s="15"/>
      <c r="AXX277" s="15"/>
      <c r="AXY277" s="15"/>
      <c r="AXZ277" s="15"/>
      <c r="AYA277" s="15"/>
      <c r="AYB277" s="15"/>
      <c r="AYC277" s="15"/>
      <c r="AYD277" s="15"/>
      <c r="AYE277" s="15"/>
      <c r="AYF277" s="15"/>
      <c r="AYG277" s="15"/>
      <c r="AYH277" s="15"/>
      <c r="AYI277" s="15"/>
      <c r="AYJ277" s="15"/>
      <c r="AYK277" s="15"/>
      <c r="AYL277" s="15"/>
      <c r="AYM277" s="15"/>
      <c r="AYN277" s="15"/>
      <c r="AYO277" s="15"/>
      <c r="AYP277" s="15"/>
      <c r="AYQ277" s="15"/>
      <c r="AYR277" s="15"/>
      <c r="AYS277" s="15"/>
      <c r="AYT277" s="15"/>
      <c r="AYU277" s="15"/>
      <c r="AYV277" s="15"/>
      <c r="AYW277" s="15"/>
      <c r="AYX277" s="15"/>
      <c r="AYY277" s="15"/>
      <c r="AYZ277" s="15"/>
      <c r="AZA277" s="15"/>
      <c r="AZB277" s="15"/>
      <c r="AZC277" s="15"/>
      <c r="AZD277" s="15"/>
      <c r="AZE277" s="15"/>
      <c r="AZF277" s="15"/>
      <c r="AZG277" s="15"/>
      <c r="AZH277" s="15"/>
      <c r="AZI277" s="15"/>
      <c r="AZJ277" s="15"/>
      <c r="AZK277" s="15"/>
      <c r="AZL277" s="15"/>
      <c r="AZM277" s="15"/>
      <c r="AZN277" s="15"/>
      <c r="AZO277" s="15"/>
      <c r="AZP277" s="15"/>
      <c r="AZQ277" s="15"/>
      <c r="AZR277" s="15"/>
      <c r="AZS277" s="15"/>
      <c r="AZT277" s="15"/>
      <c r="AZU277" s="15"/>
      <c r="AZV277" s="15"/>
      <c r="AZW277" s="15"/>
      <c r="AZX277" s="15"/>
      <c r="AZY277" s="15"/>
      <c r="AZZ277" s="15"/>
      <c r="BAA277" s="15"/>
      <c r="BAB277" s="15"/>
      <c r="BAC277" s="15"/>
      <c r="BAD277" s="15"/>
      <c r="BAE277" s="15"/>
      <c r="BAF277" s="15"/>
      <c r="BAG277" s="15"/>
      <c r="BAH277" s="15"/>
      <c r="BAI277" s="15"/>
      <c r="BAJ277" s="15"/>
      <c r="BAK277" s="15"/>
      <c r="BAL277" s="15"/>
      <c r="BAM277" s="15"/>
      <c r="BAN277" s="15"/>
      <c r="BAO277" s="15"/>
      <c r="BAP277" s="15"/>
      <c r="BAQ277" s="15"/>
      <c r="BAR277" s="15"/>
      <c r="BAS277" s="15"/>
      <c r="BAT277" s="15"/>
      <c r="BAU277" s="15"/>
      <c r="BAV277" s="15"/>
      <c r="BAW277" s="15"/>
      <c r="BAX277" s="15"/>
      <c r="BAY277" s="15"/>
      <c r="BAZ277" s="15"/>
      <c r="BBA277" s="15"/>
      <c r="BBB277" s="15"/>
      <c r="BBC277" s="15"/>
      <c r="BBD277" s="15"/>
      <c r="BBE277" s="15"/>
      <c r="BBF277" s="15"/>
      <c r="BBG277" s="15"/>
      <c r="BBH277" s="15"/>
      <c r="BBI277" s="15"/>
      <c r="BBJ277" s="15"/>
      <c r="BBK277" s="15"/>
      <c r="BBL277" s="15"/>
      <c r="BBM277" s="15"/>
      <c r="BBN277" s="15"/>
      <c r="BBO277" s="15"/>
      <c r="BBP277" s="15"/>
      <c r="BBQ277" s="15"/>
      <c r="BBR277" s="15"/>
      <c r="BBS277" s="15"/>
      <c r="BBT277" s="15"/>
      <c r="BBU277" s="15"/>
      <c r="BBV277" s="15"/>
      <c r="BBW277" s="15"/>
      <c r="BBX277" s="15"/>
      <c r="BBY277" s="15"/>
      <c r="BBZ277" s="15"/>
      <c r="BCA277" s="15"/>
      <c r="BCB277" s="15"/>
      <c r="BCC277" s="15"/>
      <c r="BCD277" s="15"/>
      <c r="BCE277" s="15"/>
      <c r="BCF277" s="15"/>
      <c r="BCG277" s="15"/>
      <c r="BCH277" s="15"/>
      <c r="BCI277" s="15"/>
      <c r="BCJ277" s="15"/>
      <c r="BCK277" s="15"/>
      <c r="BCL277" s="15"/>
      <c r="BCM277" s="15"/>
      <c r="BCN277" s="15"/>
      <c r="BCO277" s="15"/>
      <c r="BCP277" s="15"/>
      <c r="BCQ277" s="15"/>
      <c r="BCR277" s="15"/>
      <c r="BCS277" s="15"/>
      <c r="BCT277" s="15"/>
      <c r="BCU277" s="15"/>
      <c r="BCV277" s="15"/>
      <c r="BCW277" s="15"/>
      <c r="BCX277" s="15"/>
      <c r="BCY277" s="15"/>
      <c r="BCZ277" s="15"/>
      <c r="BDA277" s="15"/>
      <c r="BDB277" s="15"/>
      <c r="BDC277" s="15"/>
      <c r="BDD277" s="15"/>
      <c r="BDE277" s="15"/>
      <c r="BDF277" s="15"/>
      <c r="BDG277" s="15"/>
      <c r="BDH277" s="15"/>
      <c r="BDI277" s="15"/>
      <c r="BDJ277" s="15"/>
      <c r="BDK277" s="15"/>
      <c r="BDL277" s="15"/>
      <c r="BDM277" s="15"/>
      <c r="BDN277" s="15"/>
      <c r="BDO277" s="15"/>
      <c r="BDP277" s="15"/>
      <c r="BDQ277" s="15"/>
      <c r="BDR277" s="15"/>
      <c r="BDS277" s="15"/>
      <c r="BDT277" s="15"/>
      <c r="BDU277" s="15"/>
      <c r="BDV277" s="15"/>
      <c r="BDW277" s="15"/>
      <c r="BDX277" s="15"/>
      <c r="BDY277" s="15"/>
      <c r="BDZ277" s="15"/>
      <c r="BEA277" s="15"/>
      <c r="BEB277" s="15"/>
      <c r="BEC277" s="15"/>
      <c r="BED277" s="15"/>
      <c r="BEE277" s="15"/>
      <c r="BEF277" s="15"/>
      <c r="BEG277" s="15"/>
      <c r="BEH277" s="15"/>
      <c r="BEI277" s="15"/>
      <c r="BEJ277" s="15"/>
      <c r="BEK277" s="15"/>
      <c r="BEL277" s="15"/>
      <c r="BEM277" s="15"/>
      <c r="BEN277" s="15"/>
      <c r="BEO277" s="15"/>
      <c r="BEP277" s="15"/>
      <c r="BEQ277" s="15"/>
      <c r="BER277" s="15"/>
      <c r="BES277" s="15"/>
      <c r="BET277" s="15"/>
      <c r="BEU277" s="15"/>
      <c r="BEV277" s="15"/>
      <c r="BEW277" s="15"/>
      <c r="BEX277" s="15"/>
      <c r="BEY277" s="15"/>
      <c r="BEZ277" s="15"/>
      <c r="BFA277" s="15"/>
      <c r="BFB277" s="15"/>
      <c r="BFC277" s="15"/>
      <c r="BFD277" s="15"/>
      <c r="BFE277" s="15"/>
      <c r="BFF277" s="15"/>
      <c r="BFG277" s="15"/>
      <c r="BFH277" s="15"/>
      <c r="BFI277" s="15"/>
      <c r="BFJ277" s="15"/>
      <c r="BFK277" s="15"/>
      <c r="BFL277" s="15"/>
      <c r="BFM277" s="15"/>
      <c r="BFN277" s="15"/>
      <c r="BFO277" s="15"/>
      <c r="BFP277" s="15"/>
      <c r="BFQ277" s="15"/>
      <c r="BFR277" s="15"/>
      <c r="BFS277" s="15"/>
      <c r="BFT277" s="15"/>
      <c r="BFU277" s="15"/>
      <c r="BFV277" s="15"/>
      <c r="BFW277" s="15"/>
      <c r="BFX277" s="15"/>
      <c r="BFY277" s="15"/>
      <c r="BFZ277" s="15"/>
      <c r="BGA277" s="15"/>
      <c r="BGB277" s="15"/>
      <c r="BGC277" s="15"/>
      <c r="BGD277" s="15"/>
      <c r="BGE277" s="15"/>
      <c r="BGF277" s="15"/>
      <c r="BGG277" s="15"/>
      <c r="BGH277" s="15"/>
      <c r="BGI277" s="15"/>
      <c r="BGJ277" s="15"/>
      <c r="BGK277" s="15"/>
      <c r="BGL277" s="15"/>
      <c r="BGM277" s="15"/>
      <c r="BGN277" s="15"/>
      <c r="BGO277" s="15"/>
      <c r="BGP277" s="15"/>
      <c r="BGQ277" s="15"/>
      <c r="BGR277" s="15"/>
      <c r="BGS277" s="15"/>
      <c r="BGT277" s="15"/>
      <c r="BGU277" s="15"/>
      <c r="BGV277" s="15"/>
      <c r="BGW277" s="15"/>
      <c r="BGX277" s="15"/>
      <c r="BGY277" s="15"/>
      <c r="BGZ277" s="15"/>
      <c r="BHA277" s="15"/>
      <c r="BHB277" s="15"/>
      <c r="BHC277" s="15"/>
      <c r="BHD277" s="15"/>
      <c r="BHE277" s="15"/>
      <c r="BHF277" s="15"/>
      <c r="BHG277" s="15"/>
      <c r="BHH277" s="15"/>
      <c r="BHI277" s="15"/>
      <c r="BHJ277" s="15"/>
      <c r="BHK277" s="15"/>
      <c r="BHL277" s="15"/>
      <c r="BHM277" s="15"/>
      <c r="BHN277" s="15"/>
      <c r="BHO277" s="15"/>
      <c r="BHP277" s="15"/>
      <c r="BHQ277" s="15"/>
      <c r="BHR277" s="15"/>
      <c r="BHS277" s="15"/>
      <c r="BHT277" s="15"/>
      <c r="BHU277" s="15"/>
      <c r="BHV277" s="15"/>
      <c r="BHW277" s="15"/>
      <c r="BHX277" s="15"/>
      <c r="BHY277" s="15"/>
      <c r="BHZ277" s="15"/>
      <c r="BIA277" s="15"/>
      <c r="BIB277" s="15"/>
      <c r="BIC277" s="15"/>
    </row>
    <row r="278" spans="1:1589" s="24" customFormat="1" ht="43.5" customHeight="1">
      <c r="A278" s="71"/>
      <c r="B278" s="53"/>
      <c r="C278" s="315"/>
      <c r="D278" s="315"/>
      <c r="E278" s="94"/>
      <c r="F278" s="94"/>
      <c r="G278" s="95"/>
      <c r="H278" s="115"/>
      <c r="I278" s="115"/>
      <c r="J278" s="115"/>
      <c r="K278" s="124"/>
      <c r="L278" s="115"/>
      <c r="M278" s="104"/>
      <c r="N278" s="115"/>
      <c r="O278" s="115"/>
      <c r="P278" s="115"/>
      <c r="Q278" s="115"/>
      <c r="R278" s="115"/>
      <c r="S278" s="115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  <c r="IW278" s="15"/>
      <c r="IX278" s="15"/>
      <c r="IY278" s="15"/>
      <c r="IZ278" s="15"/>
      <c r="JA278" s="15"/>
      <c r="JB278" s="15"/>
      <c r="JC278" s="15"/>
      <c r="JD278" s="15"/>
      <c r="JE278" s="15"/>
      <c r="JF278" s="15"/>
      <c r="JG278" s="15"/>
      <c r="JH278" s="15"/>
      <c r="JI278" s="15"/>
      <c r="JJ278" s="15"/>
      <c r="JK278" s="15"/>
      <c r="JL278" s="15"/>
      <c r="JM278" s="15"/>
      <c r="JN278" s="15"/>
      <c r="JO278" s="15"/>
      <c r="JP278" s="15"/>
      <c r="JQ278" s="15"/>
      <c r="JR278" s="15"/>
      <c r="JS278" s="15"/>
      <c r="JT278" s="15"/>
      <c r="JU278" s="15"/>
      <c r="JV278" s="15"/>
      <c r="JW278" s="15"/>
      <c r="JX278" s="15"/>
      <c r="JY278" s="15"/>
      <c r="JZ278" s="15"/>
      <c r="KA278" s="15"/>
      <c r="KB278" s="15"/>
      <c r="KC278" s="15"/>
      <c r="KD278" s="15"/>
      <c r="KE278" s="15"/>
      <c r="KF278" s="15"/>
      <c r="KG278" s="15"/>
      <c r="KH278" s="15"/>
      <c r="KI278" s="15"/>
      <c r="KJ278" s="15"/>
      <c r="KK278" s="15"/>
      <c r="KL278" s="15"/>
      <c r="KM278" s="15"/>
      <c r="KN278" s="15"/>
      <c r="KO278" s="15"/>
      <c r="KP278" s="15"/>
      <c r="KQ278" s="15"/>
      <c r="KR278" s="15"/>
      <c r="KS278" s="15"/>
      <c r="KT278" s="15"/>
      <c r="KU278" s="15"/>
      <c r="KV278" s="15"/>
      <c r="KW278" s="15"/>
      <c r="KX278" s="15"/>
      <c r="KY278" s="15"/>
      <c r="KZ278" s="15"/>
      <c r="LA278" s="15"/>
      <c r="LB278" s="15"/>
      <c r="LC278" s="15"/>
      <c r="LD278" s="15"/>
      <c r="LE278" s="15"/>
      <c r="LF278" s="15"/>
      <c r="LG278" s="15"/>
      <c r="LH278" s="15"/>
      <c r="LI278" s="15"/>
      <c r="LJ278" s="15"/>
      <c r="LK278" s="15"/>
      <c r="LL278" s="15"/>
      <c r="LM278" s="15"/>
      <c r="LN278" s="15"/>
      <c r="LO278" s="15"/>
      <c r="LP278" s="15"/>
      <c r="LQ278" s="15"/>
      <c r="LR278" s="15"/>
      <c r="LS278" s="15"/>
      <c r="LT278" s="15"/>
      <c r="LU278" s="15"/>
      <c r="LV278" s="15"/>
      <c r="LW278" s="15"/>
      <c r="LX278" s="15"/>
      <c r="LY278" s="15"/>
      <c r="LZ278" s="15"/>
      <c r="MA278" s="15"/>
      <c r="MB278" s="15"/>
      <c r="MC278" s="15"/>
      <c r="MD278" s="15"/>
      <c r="ME278" s="15"/>
      <c r="MF278" s="15"/>
      <c r="MG278" s="15"/>
      <c r="MH278" s="15"/>
      <c r="MI278" s="15"/>
      <c r="MJ278" s="15"/>
      <c r="MK278" s="15"/>
      <c r="ML278" s="15"/>
      <c r="MM278" s="15"/>
      <c r="MN278" s="15"/>
      <c r="MO278" s="15"/>
      <c r="MP278" s="15"/>
      <c r="MQ278" s="15"/>
      <c r="MR278" s="15"/>
      <c r="MS278" s="15"/>
      <c r="MT278" s="15"/>
      <c r="MU278" s="15"/>
      <c r="MV278" s="15"/>
      <c r="MW278" s="15"/>
      <c r="MX278" s="15"/>
      <c r="MY278" s="15"/>
      <c r="MZ278" s="15"/>
      <c r="NA278" s="15"/>
      <c r="NB278" s="15"/>
      <c r="NC278" s="15"/>
      <c r="ND278" s="15"/>
      <c r="NE278" s="15"/>
      <c r="NF278" s="15"/>
      <c r="NG278" s="15"/>
      <c r="NH278" s="15"/>
      <c r="NI278" s="15"/>
      <c r="NJ278" s="15"/>
      <c r="NK278" s="15"/>
      <c r="NL278" s="15"/>
      <c r="NM278" s="15"/>
      <c r="NN278" s="15"/>
      <c r="NO278" s="15"/>
      <c r="NP278" s="15"/>
      <c r="NQ278" s="15"/>
      <c r="NR278" s="15"/>
      <c r="NS278" s="15"/>
      <c r="NT278" s="15"/>
      <c r="NU278" s="15"/>
      <c r="NV278" s="15"/>
      <c r="NW278" s="15"/>
      <c r="NX278" s="15"/>
      <c r="NY278" s="15"/>
      <c r="NZ278" s="15"/>
      <c r="OA278" s="15"/>
      <c r="OB278" s="15"/>
      <c r="OC278" s="15"/>
      <c r="OD278" s="15"/>
      <c r="OE278" s="15"/>
      <c r="OF278" s="15"/>
      <c r="OG278" s="15"/>
      <c r="OH278" s="15"/>
      <c r="OI278" s="15"/>
      <c r="OJ278" s="15"/>
      <c r="OK278" s="15"/>
      <c r="OL278" s="15"/>
      <c r="OM278" s="15"/>
      <c r="ON278" s="15"/>
      <c r="OO278" s="15"/>
      <c r="OP278" s="15"/>
      <c r="OQ278" s="15"/>
      <c r="OR278" s="15"/>
      <c r="OS278" s="15"/>
      <c r="OT278" s="15"/>
      <c r="OU278" s="15"/>
      <c r="OV278" s="15"/>
      <c r="OW278" s="15"/>
      <c r="OX278" s="15"/>
      <c r="OY278" s="15"/>
      <c r="OZ278" s="15"/>
      <c r="PA278" s="15"/>
      <c r="PB278" s="15"/>
      <c r="PC278" s="15"/>
      <c r="PD278" s="15"/>
      <c r="PE278" s="15"/>
      <c r="PF278" s="15"/>
      <c r="PG278" s="15"/>
      <c r="PH278" s="15"/>
      <c r="PI278" s="15"/>
      <c r="PJ278" s="15"/>
      <c r="PK278" s="15"/>
      <c r="PL278" s="15"/>
      <c r="PM278" s="15"/>
      <c r="PN278" s="15"/>
      <c r="PO278" s="15"/>
      <c r="PP278" s="15"/>
      <c r="PQ278" s="15"/>
      <c r="PR278" s="15"/>
      <c r="PS278" s="15"/>
      <c r="PT278" s="15"/>
      <c r="PU278" s="15"/>
      <c r="PV278" s="15"/>
      <c r="PW278" s="15"/>
      <c r="PX278" s="15"/>
      <c r="PY278" s="15"/>
      <c r="PZ278" s="15"/>
      <c r="QA278" s="15"/>
      <c r="QB278" s="15"/>
      <c r="QC278" s="15"/>
      <c r="QD278" s="15"/>
      <c r="QE278" s="15"/>
      <c r="QF278" s="15"/>
      <c r="QG278" s="15"/>
      <c r="QH278" s="15"/>
      <c r="QI278" s="15"/>
      <c r="QJ278" s="15"/>
      <c r="QK278" s="15"/>
      <c r="QL278" s="15"/>
      <c r="QM278" s="15"/>
      <c r="QN278" s="15"/>
      <c r="QO278" s="15"/>
      <c r="QP278" s="15"/>
      <c r="QQ278" s="15"/>
      <c r="QR278" s="15"/>
      <c r="QS278" s="15"/>
      <c r="QT278" s="15"/>
      <c r="QU278" s="15"/>
      <c r="QV278" s="15"/>
      <c r="QW278" s="15"/>
      <c r="QX278" s="15"/>
      <c r="QY278" s="15"/>
      <c r="QZ278" s="15"/>
      <c r="RA278" s="15"/>
      <c r="RB278" s="15"/>
      <c r="RC278" s="15"/>
      <c r="RD278" s="15"/>
      <c r="RE278" s="15"/>
      <c r="RF278" s="15"/>
      <c r="RG278" s="15"/>
      <c r="RH278" s="15"/>
      <c r="RI278" s="15"/>
      <c r="RJ278" s="15"/>
      <c r="RK278" s="15"/>
      <c r="RL278" s="15"/>
      <c r="RM278" s="15"/>
      <c r="RN278" s="15"/>
      <c r="RO278" s="15"/>
      <c r="RP278" s="15"/>
      <c r="RQ278" s="15"/>
      <c r="RR278" s="15"/>
      <c r="RS278" s="15"/>
      <c r="RT278" s="15"/>
      <c r="RU278" s="15"/>
      <c r="RV278" s="15"/>
      <c r="RW278" s="15"/>
      <c r="RX278" s="15"/>
      <c r="RY278" s="15"/>
      <c r="RZ278" s="15"/>
      <c r="SA278" s="15"/>
      <c r="SB278" s="15"/>
      <c r="SC278" s="15"/>
      <c r="SD278" s="15"/>
      <c r="SE278" s="15"/>
      <c r="SF278" s="15"/>
      <c r="SG278" s="15"/>
      <c r="SH278" s="15"/>
      <c r="SI278" s="15"/>
      <c r="SJ278" s="15"/>
      <c r="SK278" s="15"/>
      <c r="SL278" s="15"/>
      <c r="SM278" s="15"/>
      <c r="SN278" s="15"/>
      <c r="SO278" s="15"/>
      <c r="SP278" s="15"/>
      <c r="SQ278" s="15"/>
      <c r="SR278" s="15"/>
      <c r="SS278" s="15"/>
      <c r="ST278" s="15"/>
      <c r="SU278" s="15"/>
      <c r="SV278" s="15"/>
      <c r="SW278" s="15"/>
      <c r="SX278" s="15"/>
      <c r="SY278" s="15"/>
      <c r="SZ278" s="15"/>
      <c r="TA278" s="15"/>
      <c r="TB278" s="15"/>
      <c r="TC278" s="15"/>
      <c r="TD278" s="15"/>
      <c r="TE278" s="15"/>
      <c r="TF278" s="15"/>
      <c r="TG278" s="15"/>
      <c r="TH278" s="15"/>
      <c r="TI278" s="15"/>
      <c r="TJ278" s="15"/>
      <c r="TK278" s="15"/>
      <c r="TL278" s="15"/>
      <c r="TM278" s="15"/>
      <c r="TN278" s="15"/>
      <c r="TO278" s="15"/>
      <c r="TP278" s="15"/>
      <c r="TQ278" s="15"/>
      <c r="TR278" s="15"/>
      <c r="TS278" s="15"/>
      <c r="TT278" s="15"/>
      <c r="TU278" s="15"/>
      <c r="TV278" s="15"/>
      <c r="TW278" s="15"/>
      <c r="TX278" s="15"/>
      <c r="TY278" s="15"/>
      <c r="TZ278" s="15"/>
      <c r="UA278" s="15"/>
      <c r="UB278" s="15"/>
      <c r="UC278" s="15"/>
      <c r="UD278" s="15"/>
      <c r="UE278" s="15"/>
      <c r="UF278" s="15"/>
      <c r="UG278" s="15"/>
      <c r="UH278" s="15"/>
      <c r="UI278" s="15"/>
      <c r="UJ278" s="15"/>
      <c r="UK278" s="15"/>
      <c r="UL278" s="15"/>
      <c r="UM278" s="15"/>
      <c r="UN278" s="15"/>
      <c r="UO278" s="15"/>
      <c r="UP278" s="15"/>
      <c r="UQ278" s="15"/>
      <c r="UR278" s="15"/>
      <c r="US278" s="15"/>
      <c r="UT278" s="15"/>
      <c r="UU278" s="15"/>
      <c r="UV278" s="15"/>
      <c r="UW278" s="15"/>
      <c r="UX278" s="15"/>
      <c r="UY278" s="15"/>
      <c r="UZ278" s="15"/>
      <c r="VA278" s="15"/>
      <c r="VB278" s="15"/>
      <c r="VC278" s="15"/>
      <c r="VD278" s="15"/>
      <c r="VE278" s="15"/>
      <c r="VF278" s="15"/>
      <c r="VG278" s="15"/>
      <c r="VH278" s="15"/>
      <c r="VI278" s="15"/>
      <c r="VJ278" s="15"/>
      <c r="VK278" s="15"/>
      <c r="VL278" s="15"/>
      <c r="VM278" s="15"/>
      <c r="VN278" s="15"/>
      <c r="VO278" s="15"/>
      <c r="VP278" s="15"/>
      <c r="VQ278" s="15"/>
      <c r="VR278" s="15"/>
      <c r="VS278" s="15"/>
      <c r="VT278" s="15"/>
      <c r="VU278" s="15"/>
      <c r="VV278" s="15"/>
      <c r="VW278" s="15"/>
      <c r="VX278" s="15"/>
      <c r="VY278" s="15"/>
      <c r="VZ278" s="15"/>
      <c r="WA278" s="15"/>
      <c r="WB278" s="15"/>
      <c r="WC278" s="15"/>
      <c r="WD278" s="15"/>
      <c r="WE278" s="15"/>
      <c r="WF278" s="15"/>
      <c r="WG278" s="15"/>
      <c r="WH278" s="15"/>
      <c r="WI278" s="15"/>
      <c r="WJ278" s="15"/>
      <c r="WK278" s="15"/>
      <c r="WL278" s="15"/>
      <c r="WM278" s="15"/>
      <c r="WN278" s="15"/>
      <c r="WO278" s="15"/>
      <c r="WP278" s="15"/>
      <c r="WQ278" s="15"/>
      <c r="WR278" s="15"/>
      <c r="WS278" s="15"/>
      <c r="WT278" s="15"/>
      <c r="WU278" s="15"/>
      <c r="WV278" s="15"/>
      <c r="WW278" s="15"/>
      <c r="WX278" s="15"/>
      <c r="WY278" s="15"/>
      <c r="WZ278" s="15"/>
      <c r="XA278" s="15"/>
      <c r="XB278" s="15"/>
      <c r="XC278" s="15"/>
      <c r="XD278" s="15"/>
      <c r="XE278" s="15"/>
      <c r="XF278" s="15"/>
      <c r="XG278" s="15"/>
      <c r="XH278" s="15"/>
      <c r="XI278" s="15"/>
      <c r="XJ278" s="15"/>
      <c r="XK278" s="15"/>
      <c r="XL278" s="15"/>
      <c r="XM278" s="15"/>
      <c r="XN278" s="15"/>
      <c r="XO278" s="15"/>
      <c r="XP278" s="15"/>
      <c r="XQ278" s="15"/>
      <c r="XR278" s="15"/>
      <c r="XS278" s="15"/>
      <c r="XT278" s="15"/>
      <c r="XU278" s="15"/>
      <c r="XV278" s="15"/>
      <c r="XW278" s="15"/>
      <c r="XX278" s="15"/>
      <c r="XY278" s="15"/>
      <c r="XZ278" s="15"/>
      <c r="YA278" s="15"/>
      <c r="YB278" s="15"/>
      <c r="YC278" s="15"/>
      <c r="YD278" s="15"/>
      <c r="YE278" s="15"/>
      <c r="YF278" s="15"/>
      <c r="YG278" s="15"/>
      <c r="YH278" s="15"/>
      <c r="YI278" s="15"/>
      <c r="YJ278" s="15"/>
      <c r="YK278" s="15"/>
      <c r="YL278" s="15"/>
      <c r="YM278" s="15"/>
      <c r="YN278" s="15"/>
      <c r="YO278" s="15"/>
      <c r="YP278" s="15"/>
      <c r="YQ278" s="15"/>
      <c r="YR278" s="15"/>
      <c r="YS278" s="15"/>
      <c r="YT278" s="15"/>
      <c r="YU278" s="15"/>
      <c r="YV278" s="15"/>
      <c r="YW278" s="15"/>
      <c r="YX278" s="15"/>
      <c r="YY278" s="15"/>
      <c r="YZ278" s="15"/>
      <c r="ZA278" s="15"/>
      <c r="ZB278" s="15"/>
      <c r="ZC278" s="15"/>
      <c r="ZD278" s="15"/>
      <c r="ZE278" s="15"/>
      <c r="ZF278" s="15"/>
      <c r="ZG278" s="15"/>
      <c r="ZH278" s="15"/>
      <c r="ZI278" s="15"/>
      <c r="ZJ278" s="15"/>
      <c r="ZK278" s="15"/>
      <c r="ZL278" s="15"/>
      <c r="ZM278" s="15"/>
      <c r="ZN278" s="15"/>
      <c r="ZO278" s="15"/>
      <c r="ZP278" s="15"/>
      <c r="ZQ278" s="15"/>
      <c r="ZR278" s="15"/>
      <c r="ZS278" s="15"/>
      <c r="ZT278" s="15"/>
      <c r="ZU278" s="15"/>
      <c r="ZV278" s="15"/>
      <c r="ZW278" s="15"/>
      <c r="ZX278" s="15"/>
      <c r="ZY278" s="15"/>
      <c r="ZZ278" s="15"/>
      <c r="AAA278" s="15"/>
      <c r="AAB278" s="15"/>
      <c r="AAC278" s="15"/>
      <c r="AAD278" s="15"/>
      <c r="AAE278" s="15"/>
      <c r="AAF278" s="15"/>
      <c r="AAG278" s="15"/>
      <c r="AAH278" s="15"/>
      <c r="AAI278" s="15"/>
      <c r="AAJ278" s="15"/>
      <c r="AAK278" s="15"/>
      <c r="AAL278" s="15"/>
      <c r="AAM278" s="15"/>
      <c r="AAN278" s="15"/>
      <c r="AAO278" s="15"/>
      <c r="AAP278" s="15"/>
      <c r="AAQ278" s="15"/>
      <c r="AAR278" s="15"/>
      <c r="AAS278" s="15"/>
      <c r="AAT278" s="15"/>
      <c r="AAU278" s="15"/>
      <c r="AAV278" s="15"/>
      <c r="AAW278" s="15"/>
      <c r="AAX278" s="15"/>
      <c r="AAY278" s="15"/>
      <c r="AAZ278" s="15"/>
      <c r="ABA278" s="15"/>
      <c r="ABB278" s="15"/>
      <c r="ABC278" s="15"/>
      <c r="ABD278" s="15"/>
      <c r="ABE278" s="15"/>
      <c r="ABF278" s="15"/>
      <c r="ABG278" s="15"/>
      <c r="ABH278" s="15"/>
      <c r="ABI278" s="15"/>
      <c r="ABJ278" s="15"/>
      <c r="ABK278" s="15"/>
      <c r="ABL278" s="15"/>
      <c r="ABM278" s="15"/>
      <c r="ABN278" s="15"/>
      <c r="ABO278" s="15"/>
      <c r="ABP278" s="15"/>
      <c r="ABQ278" s="15"/>
      <c r="ABR278" s="15"/>
      <c r="ABS278" s="15"/>
      <c r="ABT278" s="15"/>
      <c r="ABU278" s="15"/>
      <c r="ABV278" s="15"/>
      <c r="ABW278" s="15"/>
      <c r="ABX278" s="15"/>
      <c r="ABY278" s="15"/>
      <c r="ABZ278" s="15"/>
      <c r="ACA278" s="15"/>
      <c r="ACB278" s="15"/>
      <c r="ACC278" s="15"/>
      <c r="ACD278" s="15"/>
      <c r="ACE278" s="15"/>
      <c r="ACF278" s="15"/>
      <c r="ACG278" s="15"/>
      <c r="ACH278" s="15"/>
      <c r="ACI278" s="15"/>
      <c r="ACJ278" s="15"/>
      <c r="ACK278" s="15"/>
      <c r="ACL278" s="15"/>
      <c r="ACM278" s="15"/>
      <c r="ACN278" s="15"/>
      <c r="ACO278" s="15"/>
      <c r="ACP278" s="15"/>
      <c r="ACQ278" s="15"/>
      <c r="ACR278" s="15"/>
      <c r="ACS278" s="15"/>
      <c r="ACT278" s="15"/>
      <c r="ACU278" s="15"/>
      <c r="ACV278" s="15"/>
      <c r="ACW278" s="15"/>
      <c r="ACX278" s="15"/>
      <c r="ACY278" s="15"/>
      <c r="ACZ278" s="15"/>
      <c r="ADA278" s="15"/>
      <c r="ADB278" s="15"/>
      <c r="ADC278" s="15"/>
      <c r="ADD278" s="15"/>
      <c r="ADE278" s="15"/>
      <c r="ADF278" s="15"/>
      <c r="ADG278" s="15"/>
      <c r="ADH278" s="15"/>
      <c r="ADI278" s="15"/>
      <c r="ADJ278" s="15"/>
      <c r="ADK278" s="15"/>
      <c r="ADL278" s="15"/>
      <c r="ADM278" s="15"/>
      <c r="ADN278" s="15"/>
      <c r="ADO278" s="15"/>
      <c r="ADP278" s="15"/>
      <c r="ADQ278" s="15"/>
      <c r="ADR278" s="15"/>
      <c r="ADS278" s="15"/>
      <c r="ADT278" s="15"/>
      <c r="ADU278" s="15"/>
      <c r="ADV278" s="15"/>
      <c r="ADW278" s="15"/>
      <c r="ADX278" s="15"/>
      <c r="ADY278" s="15"/>
      <c r="ADZ278" s="15"/>
      <c r="AEA278" s="15"/>
      <c r="AEB278" s="15"/>
      <c r="AEC278" s="15"/>
      <c r="AED278" s="15"/>
      <c r="AEE278" s="15"/>
      <c r="AEF278" s="15"/>
      <c r="AEG278" s="15"/>
      <c r="AEH278" s="15"/>
      <c r="AEI278" s="15"/>
      <c r="AEJ278" s="15"/>
      <c r="AEK278" s="15"/>
      <c r="AEL278" s="15"/>
      <c r="AEM278" s="15"/>
      <c r="AEN278" s="15"/>
      <c r="AEO278" s="15"/>
      <c r="AEP278" s="15"/>
      <c r="AEQ278" s="15"/>
      <c r="AER278" s="15"/>
      <c r="AES278" s="15"/>
      <c r="AET278" s="15"/>
      <c r="AEU278" s="15"/>
      <c r="AEV278" s="15"/>
      <c r="AEW278" s="15"/>
      <c r="AEX278" s="15"/>
      <c r="AEY278" s="15"/>
      <c r="AEZ278" s="15"/>
      <c r="AFA278" s="15"/>
      <c r="AFB278" s="15"/>
      <c r="AFC278" s="15"/>
      <c r="AFD278" s="15"/>
      <c r="AFE278" s="15"/>
      <c r="AFF278" s="15"/>
      <c r="AFG278" s="15"/>
      <c r="AFH278" s="15"/>
      <c r="AFI278" s="15"/>
      <c r="AFJ278" s="15"/>
      <c r="AFK278" s="15"/>
      <c r="AFL278" s="15"/>
      <c r="AFM278" s="15"/>
      <c r="AFN278" s="15"/>
      <c r="AFO278" s="15"/>
      <c r="AFP278" s="15"/>
      <c r="AFQ278" s="15"/>
      <c r="AFR278" s="15"/>
      <c r="AFS278" s="15"/>
      <c r="AFT278" s="15"/>
      <c r="AFU278" s="15"/>
      <c r="AFV278" s="15"/>
      <c r="AFW278" s="15"/>
      <c r="AFX278" s="15"/>
      <c r="AFY278" s="15"/>
      <c r="AFZ278" s="15"/>
      <c r="AGA278" s="15"/>
      <c r="AGB278" s="15"/>
      <c r="AGC278" s="15"/>
      <c r="AGD278" s="15"/>
      <c r="AGE278" s="15"/>
      <c r="AGF278" s="15"/>
      <c r="AGG278" s="15"/>
      <c r="AGH278" s="15"/>
      <c r="AGI278" s="15"/>
      <c r="AGJ278" s="15"/>
      <c r="AGK278" s="15"/>
      <c r="AGL278" s="15"/>
      <c r="AGM278" s="15"/>
      <c r="AGN278" s="15"/>
      <c r="AGO278" s="15"/>
      <c r="AGP278" s="15"/>
      <c r="AGQ278" s="15"/>
      <c r="AGR278" s="15"/>
      <c r="AGS278" s="15"/>
      <c r="AGT278" s="15"/>
      <c r="AGU278" s="15"/>
      <c r="AGV278" s="15"/>
      <c r="AGW278" s="15"/>
      <c r="AGX278" s="15"/>
      <c r="AGY278" s="15"/>
      <c r="AGZ278" s="15"/>
      <c r="AHA278" s="15"/>
      <c r="AHB278" s="15"/>
      <c r="AHC278" s="15"/>
      <c r="AHD278" s="15"/>
      <c r="AHE278" s="15"/>
      <c r="AHF278" s="15"/>
      <c r="AHG278" s="15"/>
      <c r="AHH278" s="15"/>
      <c r="AHI278" s="15"/>
      <c r="AHJ278" s="15"/>
      <c r="AHK278" s="15"/>
      <c r="AHL278" s="15"/>
      <c r="AHM278" s="15"/>
      <c r="AHN278" s="15"/>
      <c r="AHO278" s="15"/>
      <c r="AHP278" s="15"/>
      <c r="AHQ278" s="15"/>
      <c r="AHR278" s="15"/>
      <c r="AHS278" s="15"/>
      <c r="AHT278" s="15"/>
      <c r="AHU278" s="15"/>
      <c r="AHV278" s="15"/>
      <c r="AHW278" s="15"/>
      <c r="AHX278" s="15"/>
      <c r="AHY278" s="15"/>
      <c r="AHZ278" s="15"/>
      <c r="AIA278" s="15"/>
      <c r="AIB278" s="15"/>
      <c r="AIC278" s="15"/>
      <c r="AID278" s="15"/>
      <c r="AIE278" s="15"/>
      <c r="AIF278" s="15"/>
      <c r="AIG278" s="15"/>
      <c r="AIH278" s="15"/>
      <c r="AII278" s="15"/>
      <c r="AIJ278" s="15"/>
      <c r="AIK278" s="15"/>
      <c r="AIL278" s="15"/>
      <c r="AIM278" s="15"/>
      <c r="AIN278" s="15"/>
      <c r="AIO278" s="15"/>
      <c r="AIP278" s="15"/>
      <c r="AIQ278" s="15"/>
      <c r="AIR278" s="15"/>
      <c r="AIS278" s="15"/>
      <c r="AIT278" s="15"/>
      <c r="AIU278" s="15"/>
      <c r="AIV278" s="15"/>
      <c r="AIW278" s="15"/>
      <c r="AIX278" s="15"/>
      <c r="AIY278" s="15"/>
      <c r="AIZ278" s="15"/>
      <c r="AJA278" s="15"/>
      <c r="AJB278" s="15"/>
      <c r="AJC278" s="15"/>
      <c r="AJD278" s="15"/>
      <c r="AJE278" s="15"/>
      <c r="AJF278" s="15"/>
      <c r="AJG278" s="15"/>
      <c r="AJH278" s="15"/>
      <c r="AJI278" s="15"/>
      <c r="AJJ278" s="15"/>
      <c r="AJK278" s="15"/>
      <c r="AJL278" s="15"/>
      <c r="AJM278" s="15"/>
      <c r="AJN278" s="15"/>
      <c r="AJO278" s="15"/>
      <c r="AJP278" s="15"/>
      <c r="AJQ278" s="15"/>
      <c r="AJR278" s="15"/>
      <c r="AJS278" s="15"/>
      <c r="AJT278" s="15"/>
      <c r="AJU278" s="15"/>
      <c r="AJV278" s="15"/>
      <c r="AJW278" s="15"/>
      <c r="AJX278" s="15"/>
      <c r="AJY278" s="15"/>
      <c r="AJZ278" s="15"/>
      <c r="AKA278" s="15"/>
      <c r="AKB278" s="15"/>
      <c r="AKC278" s="15"/>
      <c r="AKD278" s="15"/>
      <c r="AKE278" s="15"/>
      <c r="AKF278" s="15"/>
      <c r="AKG278" s="15"/>
      <c r="AKH278" s="15"/>
      <c r="AKI278" s="15"/>
      <c r="AKJ278" s="15"/>
      <c r="AKK278" s="15"/>
      <c r="AKL278" s="15"/>
      <c r="AKM278" s="15"/>
      <c r="AKN278" s="15"/>
      <c r="AKO278" s="15"/>
      <c r="AKP278" s="15"/>
      <c r="AKQ278" s="15"/>
      <c r="AKR278" s="15"/>
      <c r="AKS278" s="15"/>
      <c r="AKT278" s="15"/>
      <c r="AKU278" s="15"/>
      <c r="AKV278" s="15"/>
      <c r="AKW278" s="15"/>
      <c r="AKX278" s="15"/>
      <c r="AKY278" s="15"/>
      <c r="AKZ278" s="15"/>
      <c r="ALA278" s="15"/>
      <c r="ALB278" s="15"/>
      <c r="ALC278" s="15"/>
      <c r="ALD278" s="15"/>
      <c r="ALE278" s="15"/>
      <c r="ALF278" s="15"/>
      <c r="ALG278" s="15"/>
      <c r="ALH278" s="15"/>
      <c r="ALI278" s="15"/>
      <c r="ALJ278" s="15"/>
      <c r="ALK278" s="15"/>
      <c r="ALL278" s="15"/>
      <c r="ALM278" s="15"/>
      <c r="ALN278" s="15"/>
      <c r="ALO278" s="15"/>
      <c r="ALP278" s="15"/>
      <c r="ALQ278" s="15"/>
      <c r="ALR278" s="15"/>
      <c r="ALS278" s="15"/>
      <c r="ALT278" s="15"/>
      <c r="ALU278" s="15"/>
      <c r="ALV278" s="15"/>
      <c r="ALW278" s="15"/>
      <c r="ALX278" s="15"/>
      <c r="ALY278" s="15"/>
      <c r="ALZ278" s="15"/>
      <c r="AMA278" s="15"/>
      <c r="AMB278" s="15"/>
      <c r="AMC278" s="15"/>
      <c r="AMD278" s="15"/>
      <c r="AME278" s="15"/>
      <c r="AMF278" s="15"/>
      <c r="AMG278" s="15"/>
      <c r="AMH278" s="15"/>
      <c r="AMI278" s="15"/>
      <c r="AMJ278" s="15"/>
      <c r="AMK278" s="15"/>
      <c r="AML278" s="15"/>
      <c r="AMM278" s="15"/>
      <c r="AMN278" s="15"/>
      <c r="AMO278" s="15"/>
      <c r="AMP278" s="15"/>
      <c r="AMQ278" s="15"/>
      <c r="AMR278" s="15"/>
      <c r="AMS278" s="15"/>
      <c r="AMT278" s="15"/>
      <c r="AMU278" s="15"/>
      <c r="AMV278" s="15"/>
      <c r="AMW278" s="15"/>
      <c r="AMX278" s="15"/>
      <c r="AMY278" s="15"/>
      <c r="AMZ278" s="15"/>
      <c r="ANA278" s="15"/>
      <c r="ANB278" s="15"/>
      <c r="ANC278" s="15"/>
      <c r="AND278" s="15"/>
      <c r="ANE278" s="15"/>
      <c r="ANF278" s="15"/>
      <c r="ANG278" s="15"/>
      <c r="ANH278" s="15"/>
      <c r="ANI278" s="15"/>
      <c r="ANJ278" s="15"/>
      <c r="ANK278" s="15"/>
      <c r="ANL278" s="15"/>
      <c r="ANM278" s="15"/>
      <c r="ANN278" s="15"/>
      <c r="ANO278" s="15"/>
      <c r="ANP278" s="15"/>
      <c r="ANQ278" s="15"/>
      <c r="ANR278" s="15"/>
      <c r="ANS278" s="15"/>
      <c r="ANT278" s="15"/>
      <c r="ANU278" s="15"/>
      <c r="ANV278" s="15"/>
      <c r="ANW278" s="15"/>
      <c r="ANX278" s="15"/>
      <c r="ANY278" s="15"/>
      <c r="ANZ278" s="15"/>
      <c r="AOA278" s="15"/>
      <c r="AOB278" s="15"/>
      <c r="AOC278" s="15"/>
      <c r="AOD278" s="15"/>
      <c r="AOE278" s="15"/>
      <c r="AOF278" s="15"/>
      <c r="AOG278" s="15"/>
      <c r="AOH278" s="15"/>
      <c r="AOI278" s="15"/>
      <c r="AOJ278" s="15"/>
      <c r="AOK278" s="15"/>
      <c r="AOL278" s="15"/>
      <c r="AOM278" s="15"/>
      <c r="AON278" s="15"/>
      <c r="AOO278" s="15"/>
      <c r="AOP278" s="15"/>
      <c r="AOQ278" s="15"/>
      <c r="AOR278" s="15"/>
      <c r="AOS278" s="15"/>
      <c r="AOT278" s="15"/>
      <c r="AOU278" s="15"/>
      <c r="AOV278" s="15"/>
      <c r="AOW278" s="15"/>
      <c r="AOX278" s="15"/>
      <c r="AOY278" s="15"/>
      <c r="AOZ278" s="15"/>
      <c r="APA278" s="15"/>
      <c r="APB278" s="15"/>
      <c r="APC278" s="15"/>
      <c r="APD278" s="15"/>
      <c r="APE278" s="15"/>
      <c r="APF278" s="15"/>
      <c r="APG278" s="15"/>
      <c r="APH278" s="15"/>
      <c r="API278" s="15"/>
      <c r="APJ278" s="15"/>
      <c r="APK278" s="15"/>
      <c r="APL278" s="15"/>
      <c r="APM278" s="15"/>
      <c r="APN278" s="15"/>
      <c r="APO278" s="15"/>
      <c r="APP278" s="15"/>
      <c r="APQ278" s="15"/>
      <c r="APR278" s="15"/>
      <c r="APS278" s="15"/>
      <c r="APT278" s="15"/>
      <c r="APU278" s="15"/>
      <c r="APV278" s="15"/>
      <c r="APW278" s="15"/>
      <c r="APX278" s="15"/>
      <c r="APY278" s="15"/>
      <c r="APZ278" s="15"/>
      <c r="AQA278" s="15"/>
      <c r="AQB278" s="15"/>
      <c r="AQC278" s="15"/>
      <c r="AQD278" s="15"/>
      <c r="AQE278" s="15"/>
      <c r="AQF278" s="15"/>
      <c r="AQG278" s="15"/>
      <c r="AQH278" s="15"/>
      <c r="AQI278" s="15"/>
      <c r="AQJ278" s="15"/>
      <c r="AQK278" s="15"/>
      <c r="AQL278" s="15"/>
      <c r="AQM278" s="15"/>
      <c r="AQN278" s="15"/>
      <c r="AQO278" s="15"/>
      <c r="AQP278" s="15"/>
      <c r="AQQ278" s="15"/>
      <c r="AQR278" s="15"/>
      <c r="AQS278" s="15"/>
      <c r="AQT278" s="15"/>
      <c r="AQU278" s="15"/>
      <c r="AQV278" s="15"/>
      <c r="AQW278" s="15"/>
      <c r="AQX278" s="15"/>
      <c r="AQY278" s="15"/>
      <c r="AQZ278" s="15"/>
      <c r="ARA278" s="15"/>
      <c r="ARB278" s="15"/>
      <c r="ARC278" s="15"/>
      <c r="ARD278" s="15"/>
      <c r="ARE278" s="15"/>
      <c r="ARF278" s="15"/>
      <c r="ARG278" s="15"/>
      <c r="ARH278" s="15"/>
      <c r="ARI278" s="15"/>
      <c r="ARJ278" s="15"/>
      <c r="ARK278" s="15"/>
      <c r="ARL278" s="15"/>
      <c r="ARM278" s="15"/>
      <c r="ARN278" s="15"/>
      <c r="ARO278" s="15"/>
      <c r="ARP278" s="15"/>
      <c r="ARQ278" s="15"/>
      <c r="ARR278" s="15"/>
      <c r="ARS278" s="15"/>
      <c r="ART278" s="15"/>
      <c r="ARU278" s="15"/>
      <c r="ARV278" s="15"/>
      <c r="ARW278" s="15"/>
      <c r="ARX278" s="15"/>
      <c r="ARY278" s="15"/>
      <c r="ARZ278" s="15"/>
      <c r="ASA278" s="15"/>
      <c r="ASB278" s="15"/>
      <c r="ASC278" s="15"/>
      <c r="ASD278" s="15"/>
      <c r="ASE278" s="15"/>
      <c r="ASF278" s="15"/>
      <c r="ASG278" s="15"/>
      <c r="ASH278" s="15"/>
      <c r="ASI278" s="15"/>
      <c r="ASJ278" s="15"/>
      <c r="ASK278" s="15"/>
      <c r="ASL278" s="15"/>
      <c r="ASM278" s="15"/>
      <c r="ASN278" s="15"/>
      <c r="ASO278" s="15"/>
      <c r="ASP278" s="15"/>
      <c r="ASQ278" s="15"/>
      <c r="ASR278" s="15"/>
      <c r="ASS278" s="15"/>
      <c r="AST278" s="15"/>
      <c r="ASU278" s="15"/>
      <c r="ASV278" s="15"/>
      <c r="ASW278" s="15"/>
      <c r="ASX278" s="15"/>
      <c r="ASY278" s="15"/>
      <c r="ASZ278" s="15"/>
      <c r="ATA278" s="15"/>
      <c r="ATB278" s="15"/>
      <c r="ATC278" s="15"/>
      <c r="ATD278" s="15"/>
      <c r="ATE278" s="15"/>
      <c r="ATF278" s="15"/>
      <c r="ATG278" s="15"/>
      <c r="ATH278" s="15"/>
      <c r="ATI278" s="15"/>
      <c r="ATJ278" s="15"/>
      <c r="ATK278" s="15"/>
      <c r="ATL278" s="15"/>
      <c r="ATM278" s="15"/>
      <c r="ATN278" s="15"/>
      <c r="ATO278" s="15"/>
      <c r="ATP278" s="15"/>
      <c r="ATQ278" s="15"/>
      <c r="ATR278" s="15"/>
      <c r="ATS278" s="15"/>
      <c r="ATT278" s="15"/>
      <c r="ATU278" s="15"/>
      <c r="ATV278" s="15"/>
      <c r="ATW278" s="15"/>
      <c r="ATX278" s="15"/>
      <c r="ATY278" s="15"/>
      <c r="ATZ278" s="15"/>
      <c r="AUA278" s="15"/>
      <c r="AUB278" s="15"/>
      <c r="AUC278" s="15"/>
      <c r="AUD278" s="15"/>
      <c r="AUE278" s="15"/>
      <c r="AUF278" s="15"/>
      <c r="AUG278" s="15"/>
      <c r="AUH278" s="15"/>
      <c r="AUI278" s="15"/>
      <c r="AUJ278" s="15"/>
      <c r="AUK278" s="15"/>
      <c r="AUL278" s="15"/>
      <c r="AUM278" s="15"/>
      <c r="AUN278" s="15"/>
      <c r="AUO278" s="15"/>
      <c r="AUP278" s="15"/>
      <c r="AUQ278" s="15"/>
      <c r="AUR278" s="15"/>
      <c r="AUS278" s="15"/>
      <c r="AUT278" s="15"/>
      <c r="AUU278" s="15"/>
      <c r="AUV278" s="15"/>
      <c r="AUW278" s="15"/>
      <c r="AUX278" s="15"/>
      <c r="AUY278" s="15"/>
      <c r="AUZ278" s="15"/>
      <c r="AVA278" s="15"/>
      <c r="AVB278" s="15"/>
      <c r="AVC278" s="15"/>
      <c r="AVD278" s="15"/>
      <c r="AVE278" s="15"/>
      <c r="AVF278" s="15"/>
      <c r="AVG278" s="15"/>
      <c r="AVH278" s="15"/>
      <c r="AVI278" s="15"/>
      <c r="AVJ278" s="15"/>
      <c r="AVK278" s="15"/>
      <c r="AVL278" s="15"/>
      <c r="AVM278" s="15"/>
      <c r="AVN278" s="15"/>
      <c r="AVO278" s="15"/>
      <c r="AVP278" s="15"/>
      <c r="AVQ278" s="15"/>
      <c r="AVR278" s="15"/>
      <c r="AVS278" s="15"/>
      <c r="AVT278" s="15"/>
      <c r="AVU278" s="15"/>
      <c r="AVV278" s="15"/>
      <c r="AVW278" s="15"/>
      <c r="AVX278" s="15"/>
      <c r="AVY278" s="15"/>
      <c r="AVZ278" s="15"/>
      <c r="AWA278" s="15"/>
      <c r="AWB278" s="15"/>
      <c r="AWC278" s="15"/>
      <c r="AWD278" s="15"/>
      <c r="AWE278" s="15"/>
      <c r="AWF278" s="15"/>
      <c r="AWG278" s="15"/>
      <c r="AWH278" s="15"/>
      <c r="AWI278" s="15"/>
      <c r="AWJ278" s="15"/>
      <c r="AWK278" s="15"/>
      <c r="AWL278" s="15"/>
      <c r="AWM278" s="15"/>
      <c r="AWN278" s="15"/>
      <c r="AWO278" s="15"/>
      <c r="AWP278" s="15"/>
      <c r="AWQ278" s="15"/>
      <c r="AWR278" s="15"/>
      <c r="AWS278" s="15"/>
      <c r="AWT278" s="15"/>
      <c r="AWU278" s="15"/>
      <c r="AWV278" s="15"/>
      <c r="AWW278" s="15"/>
      <c r="AWX278" s="15"/>
      <c r="AWY278" s="15"/>
      <c r="AWZ278" s="15"/>
      <c r="AXA278" s="15"/>
      <c r="AXB278" s="15"/>
      <c r="AXC278" s="15"/>
      <c r="AXD278" s="15"/>
      <c r="AXE278" s="15"/>
      <c r="AXF278" s="15"/>
      <c r="AXG278" s="15"/>
      <c r="AXH278" s="15"/>
      <c r="AXI278" s="15"/>
      <c r="AXJ278" s="15"/>
      <c r="AXK278" s="15"/>
      <c r="AXL278" s="15"/>
      <c r="AXM278" s="15"/>
      <c r="AXN278" s="15"/>
      <c r="AXO278" s="15"/>
      <c r="AXP278" s="15"/>
      <c r="AXQ278" s="15"/>
      <c r="AXR278" s="15"/>
      <c r="AXS278" s="15"/>
      <c r="AXT278" s="15"/>
      <c r="AXU278" s="15"/>
      <c r="AXV278" s="15"/>
      <c r="AXW278" s="15"/>
      <c r="AXX278" s="15"/>
      <c r="AXY278" s="15"/>
      <c r="AXZ278" s="15"/>
      <c r="AYA278" s="15"/>
      <c r="AYB278" s="15"/>
      <c r="AYC278" s="15"/>
      <c r="AYD278" s="15"/>
      <c r="AYE278" s="15"/>
      <c r="AYF278" s="15"/>
      <c r="AYG278" s="15"/>
      <c r="AYH278" s="15"/>
      <c r="AYI278" s="15"/>
      <c r="AYJ278" s="15"/>
      <c r="AYK278" s="15"/>
      <c r="AYL278" s="15"/>
      <c r="AYM278" s="15"/>
      <c r="AYN278" s="15"/>
      <c r="AYO278" s="15"/>
      <c r="AYP278" s="15"/>
      <c r="AYQ278" s="15"/>
      <c r="AYR278" s="15"/>
      <c r="AYS278" s="15"/>
      <c r="AYT278" s="15"/>
      <c r="AYU278" s="15"/>
      <c r="AYV278" s="15"/>
      <c r="AYW278" s="15"/>
      <c r="AYX278" s="15"/>
      <c r="AYY278" s="15"/>
      <c r="AYZ278" s="15"/>
      <c r="AZA278" s="15"/>
      <c r="AZB278" s="15"/>
      <c r="AZC278" s="15"/>
      <c r="AZD278" s="15"/>
      <c r="AZE278" s="15"/>
      <c r="AZF278" s="15"/>
      <c r="AZG278" s="15"/>
      <c r="AZH278" s="15"/>
      <c r="AZI278" s="15"/>
      <c r="AZJ278" s="15"/>
      <c r="AZK278" s="15"/>
      <c r="AZL278" s="15"/>
      <c r="AZM278" s="15"/>
      <c r="AZN278" s="15"/>
      <c r="AZO278" s="15"/>
      <c r="AZP278" s="15"/>
      <c r="AZQ278" s="15"/>
      <c r="AZR278" s="15"/>
      <c r="AZS278" s="15"/>
      <c r="AZT278" s="15"/>
      <c r="AZU278" s="15"/>
      <c r="AZV278" s="15"/>
      <c r="AZW278" s="15"/>
      <c r="AZX278" s="15"/>
      <c r="AZY278" s="15"/>
      <c r="AZZ278" s="15"/>
      <c r="BAA278" s="15"/>
      <c r="BAB278" s="15"/>
      <c r="BAC278" s="15"/>
      <c r="BAD278" s="15"/>
      <c r="BAE278" s="15"/>
      <c r="BAF278" s="15"/>
      <c r="BAG278" s="15"/>
      <c r="BAH278" s="15"/>
      <c r="BAI278" s="15"/>
      <c r="BAJ278" s="15"/>
      <c r="BAK278" s="15"/>
      <c r="BAL278" s="15"/>
      <c r="BAM278" s="15"/>
      <c r="BAN278" s="15"/>
      <c r="BAO278" s="15"/>
      <c r="BAP278" s="15"/>
      <c r="BAQ278" s="15"/>
      <c r="BAR278" s="15"/>
      <c r="BAS278" s="15"/>
      <c r="BAT278" s="15"/>
      <c r="BAU278" s="15"/>
      <c r="BAV278" s="15"/>
      <c r="BAW278" s="15"/>
      <c r="BAX278" s="15"/>
      <c r="BAY278" s="15"/>
      <c r="BAZ278" s="15"/>
      <c r="BBA278" s="15"/>
      <c r="BBB278" s="15"/>
      <c r="BBC278" s="15"/>
      <c r="BBD278" s="15"/>
      <c r="BBE278" s="15"/>
      <c r="BBF278" s="15"/>
      <c r="BBG278" s="15"/>
      <c r="BBH278" s="15"/>
      <c r="BBI278" s="15"/>
      <c r="BBJ278" s="15"/>
      <c r="BBK278" s="15"/>
      <c r="BBL278" s="15"/>
      <c r="BBM278" s="15"/>
      <c r="BBN278" s="15"/>
      <c r="BBO278" s="15"/>
      <c r="BBP278" s="15"/>
      <c r="BBQ278" s="15"/>
      <c r="BBR278" s="15"/>
      <c r="BBS278" s="15"/>
      <c r="BBT278" s="15"/>
      <c r="BBU278" s="15"/>
      <c r="BBV278" s="15"/>
      <c r="BBW278" s="15"/>
      <c r="BBX278" s="15"/>
      <c r="BBY278" s="15"/>
      <c r="BBZ278" s="15"/>
      <c r="BCA278" s="15"/>
      <c r="BCB278" s="15"/>
      <c r="BCC278" s="15"/>
      <c r="BCD278" s="15"/>
      <c r="BCE278" s="15"/>
      <c r="BCF278" s="15"/>
      <c r="BCG278" s="15"/>
      <c r="BCH278" s="15"/>
      <c r="BCI278" s="15"/>
      <c r="BCJ278" s="15"/>
      <c r="BCK278" s="15"/>
      <c r="BCL278" s="15"/>
      <c r="BCM278" s="15"/>
      <c r="BCN278" s="15"/>
      <c r="BCO278" s="15"/>
      <c r="BCP278" s="15"/>
      <c r="BCQ278" s="15"/>
      <c r="BCR278" s="15"/>
      <c r="BCS278" s="15"/>
      <c r="BCT278" s="15"/>
      <c r="BCU278" s="15"/>
      <c r="BCV278" s="15"/>
      <c r="BCW278" s="15"/>
      <c r="BCX278" s="15"/>
      <c r="BCY278" s="15"/>
      <c r="BCZ278" s="15"/>
      <c r="BDA278" s="15"/>
      <c r="BDB278" s="15"/>
      <c r="BDC278" s="15"/>
      <c r="BDD278" s="15"/>
      <c r="BDE278" s="15"/>
      <c r="BDF278" s="15"/>
      <c r="BDG278" s="15"/>
      <c r="BDH278" s="15"/>
      <c r="BDI278" s="15"/>
      <c r="BDJ278" s="15"/>
      <c r="BDK278" s="15"/>
      <c r="BDL278" s="15"/>
      <c r="BDM278" s="15"/>
      <c r="BDN278" s="15"/>
      <c r="BDO278" s="15"/>
      <c r="BDP278" s="15"/>
      <c r="BDQ278" s="15"/>
      <c r="BDR278" s="15"/>
      <c r="BDS278" s="15"/>
      <c r="BDT278" s="15"/>
      <c r="BDU278" s="15"/>
      <c r="BDV278" s="15"/>
      <c r="BDW278" s="15"/>
      <c r="BDX278" s="15"/>
      <c r="BDY278" s="15"/>
      <c r="BDZ278" s="15"/>
      <c r="BEA278" s="15"/>
      <c r="BEB278" s="15"/>
      <c r="BEC278" s="15"/>
      <c r="BED278" s="15"/>
      <c r="BEE278" s="15"/>
      <c r="BEF278" s="15"/>
      <c r="BEG278" s="15"/>
      <c r="BEH278" s="15"/>
      <c r="BEI278" s="15"/>
      <c r="BEJ278" s="15"/>
      <c r="BEK278" s="15"/>
      <c r="BEL278" s="15"/>
      <c r="BEM278" s="15"/>
      <c r="BEN278" s="15"/>
      <c r="BEO278" s="15"/>
      <c r="BEP278" s="15"/>
      <c r="BEQ278" s="15"/>
      <c r="BER278" s="15"/>
      <c r="BES278" s="15"/>
      <c r="BET278" s="15"/>
      <c r="BEU278" s="15"/>
      <c r="BEV278" s="15"/>
      <c r="BEW278" s="15"/>
      <c r="BEX278" s="15"/>
      <c r="BEY278" s="15"/>
      <c r="BEZ278" s="15"/>
      <c r="BFA278" s="15"/>
      <c r="BFB278" s="15"/>
      <c r="BFC278" s="15"/>
      <c r="BFD278" s="15"/>
      <c r="BFE278" s="15"/>
      <c r="BFF278" s="15"/>
      <c r="BFG278" s="15"/>
      <c r="BFH278" s="15"/>
      <c r="BFI278" s="15"/>
      <c r="BFJ278" s="15"/>
      <c r="BFK278" s="15"/>
      <c r="BFL278" s="15"/>
      <c r="BFM278" s="15"/>
      <c r="BFN278" s="15"/>
      <c r="BFO278" s="15"/>
      <c r="BFP278" s="15"/>
      <c r="BFQ278" s="15"/>
      <c r="BFR278" s="15"/>
      <c r="BFS278" s="15"/>
      <c r="BFT278" s="15"/>
      <c r="BFU278" s="15"/>
      <c r="BFV278" s="15"/>
      <c r="BFW278" s="15"/>
      <c r="BFX278" s="15"/>
      <c r="BFY278" s="15"/>
      <c r="BFZ278" s="15"/>
      <c r="BGA278" s="15"/>
      <c r="BGB278" s="15"/>
      <c r="BGC278" s="15"/>
      <c r="BGD278" s="15"/>
      <c r="BGE278" s="15"/>
      <c r="BGF278" s="15"/>
      <c r="BGG278" s="15"/>
      <c r="BGH278" s="15"/>
      <c r="BGI278" s="15"/>
      <c r="BGJ278" s="15"/>
      <c r="BGK278" s="15"/>
      <c r="BGL278" s="15"/>
      <c r="BGM278" s="15"/>
      <c r="BGN278" s="15"/>
      <c r="BGO278" s="15"/>
      <c r="BGP278" s="15"/>
      <c r="BGQ278" s="15"/>
      <c r="BGR278" s="15"/>
      <c r="BGS278" s="15"/>
      <c r="BGT278" s="15"/>
      <c r="BGU278" s="15"/>
      <c r="BGV278" s="15"/>
      <c r="BGW278" s="15"/>
      <c r="BGX278" s="15"/>
      <c r="BGY278" s="15"/>
      <c r="BGZ278" s="15"/>
      <c r="BHA278" s="15"/>
      <c r="BHB278" s="15"/>
      <c r="BHC278" s="15"/>
      <c r="BHD278" s="15"/>
      <c r="BHE278" s="15"/>
      <c r="BHF278" s="15"/>
      <c r="BHG278" s="15"/>
      <c r="BHH278" s="15"/>
      <c r="BHI278" s="15"/>
      <c r="BHJ278" s="15"/>
      <c r="BHK278" s="15"/>
      <c r="BHL278" s="15"/>
      <c r="BHM278" s="15"/>
      <c r="BHN278" s="15"/>
      <c r="BHO278" s="15"/>
      <c r="BHP278" s="15"/>
      <c r="BHQ278" s="15"/>
      <c r="BHR278" s="15"/>
      <c r="BHS278" s="15"/>
      <c r="BHT278" s="15"/>
      <c r="BHU278" s="15"/>
      <c r="BHV278" s="15"/>
      <c r="BHW278" s="15"/>
      <c r="BHX278" s="15"/>
      <c r="BHY278" s="15"/>
      <c r="BHZ278" s="15"/>
      <c r="BIA278" s="15"/>
      <c r="BIB278" s="15"/>
      <c r="BIC278" s="15"/>
    </row>
    <row r="279" spans="1:1589" s="7" customFormat="1" ht="43.5" customHeight="1">
      <c r="A279" s="64" t="s">
        <v>238</v>
      </c>
      <c r="B279" s="47"/>
      <c r="C279" s="316" t="s">
        <v>239</v>
      </c>
      <c r="D279" s="313" t="s">
        <v>222</v>
      </c>
      <c r="E279" s="197">
        <v>42736</v>
      </c>
      <c r="F279" s="197">
        <v>43100</v>
      </c>
      <c r="G279" s="93" t="s">
        <v>220</v>
      </c>
      <c r="H279" s="115"/>
      <c r="I279" s="115"/>
      <c r="J279" s="121">
        <v>0</v>
      </c>
      <c r="K279" s="113"/>
      <c r="L279" s="115"/>
      <c r="M279" s="104"/>
      <c r="N279" s="121">
        <v>0</v>
      </c>
      <c r="O279" s="115"/>
      <c r="P279" s="115"/>
      <c r="Q279" s="115"/>
      <c r="R279" s="121">
        <v>0</v>
      </c>
      <c r="S279" s="115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  <c r="IW279" s="15"/>
      <c r="IX279" s="15"/>
      <c r="IY279" s="15"/>
      <c r="IZ279" s="15"/>
      <c r="JA279" s="15"/>
      <c r="JB279" s="15"/>
      <c r="JC279" s="15"/>
      <c r="JD279" s="15"/>
      <c r="JE279" s="15"/>
      <c r="JF279" s="15"/>
      <c r="JG279" s="15"/>
      <c r="JH279" s="15"/>
      <c r="JI279" s="15"/>
      <c r="JJ279" s="15"/>
      <c r="JK279" s="15"/>
      <c r="JL279" s="15"/>
      <c r="JM279" s="15"/>
      <c r="JN279" s="15"/>
      <c r="JO279" s="15"/>
      <c r="JP279" s="15"/>
      <c r="JQ279" s="15"/>
      <c r="JR279" s="15"/>
      <c r="JS279" s="15"/>
      <c r="JT279" s="15"/>
      <c r="JU279" s="15"/>
      <c r="JV279" s="15"/>
      <c r="JW279" s="15"/>
      <c r="JX279" s="15"/>
      <c r="JY279" s="15"/>
      <c r="JZ279" s="15"/>
      <c r="KA279" s="15"/>
      <c r="KB279" s="15"/>
      <c r="KC279" s="15"/>
      <c r="KD279" s="15"/>
      <c r="KE279" s="15"/>
      <c r="KF279" s="15"/>
      <c r="KG279" s="15"/>
      <c r="KH279" s="15"/>
      <c r="KI279" s="15"/>
      <c r="KJ279" s="15"/>
      <c r="KK279" s="15"/>
      <c r="KL279" s="15"/>
      <c r="KM279" s="15"/>
      <c r="KN279" s="15"/>
      <c r="KO279" s="15"/>
      <c r="KP279" s="15"/>
      <c r="KQ279" s="15"/>
      <c r="KR279" s="15"/>
      <c r="KS279" s="15"/>
      <c r="KT279" s="15"/>
      <c r="KU279" s="15"/>
      <c r="KV279" s="15"/>
      <c r="KW279" s="15"/>
      <c r="KX279" s="15"/>
      <c r="KY279" s="15"/>
      <c r="KZ279" s="15"/>
      <c r="LA279" s="15"/>
      <c r="LB279" s="15"/>
      <c r="LC279" s="15"/>
      <c r="LD279" s="15"/>
      <c r="LE279" s="15"/>
      <c r="LF279" s="15"/>
      <c r="LG279" s="15"/>
      <c r="LH279" s="15"/>
      <c r="LI279" s="15"/>
      <c r="LJ279" s="15"/>
      <c r="LK279" s="15"/>
      <c r="LL279" s="15"/>
      <c r="LM279" s="15"/>
      <c r="LN279" s="15"/>
      <c r="LO279" s="15"/>
      <c r="LP279" s="15"/>
      <c r="LQ279" s="15"/>
      <c r="LR279" s="15"/>
      <c r="LS279" s="15"/>
      <c r="LT279" s="15"/>
      <c r="LU279" s="15"/>
      <c r="LV279" s="15"/>
      <c r="LW279" s="15"/>
      <c r="LX279" s="15"/>
      <c r="LY279" s="15"/>
      <c r="LZ279" s="15"/>
      <c r="MA279" s="15"/>
      <c r="MB279" s="15"/>
      <c r="MC279" s="15"/>
      <c r="MD279" s="15"/>
      <c r="ME279" s="15"/>
      <c r="MF279" s="15"/>
      <c r="MG279" s="15"/>
      <c r="MH279" s="15"/>
      <c r="MI279" s="15"/>
      <c r="MJ279" s="15"/>
      <c r="MK279" s="15"/>
      <c r="ML279" s="15"/>
      <c r="MM279" s="15"/>
      <c r="MN279" s="15"/>
      <c r="MO279" s="15"/>
      <c r="MP279" s="15"/>
      <c r="MQ279" s="15"/>
      <c r="MR279" s="15"/>
      <c r="MS279" s="15"/>
      <c r="MT279" s="15"/>
      <c r="MU279" s="15"/>
      <c r="MV279" s="15"/>
      <c r="MW279" s="15"/>
      <c r="MX279" s="15"/>
      <c r="MY279" s="15"/>
      <c r="MZ279" s="15"/>
      <c r="NA279" s="15"/>
      <c r="NB279" s="15"/>
      <c r="NC279" s="15"/>
      <c r="ND279" s="15"/>
      <c r="NE279" s="15"/>
      <c r="NF279" s="15"/>
      <c r="NG279" s="15"/>
      <c r="NH279" s="15"/>
      <c r="NI279" s="15"/>
      <c r="NJ279" s="15"/>
      <c r="NK279" s="15"/>
      <c r="NL279" s="15"/>
      <c r="NM279" s="15"/>
      <c r="NN279" s="15"/>
      <c r="NO279" s="15"/>
      <c r="NP279" s="15"/>
      <c r="NQ279" s="15"/>
      <c r="NR279" s="15"/>
      <c r="NS279" s="15"/>
      <c r="NT279" s="15"/>
      <c r="NU279" s="15"/>
      <c r="NV279" s="15"/>
      <c r="NW279" s="15"/>
      <c r="NX279" s="15"/>
      <c r="NY279" s="15"/>
      <c r="NZ279" s="15"/>
      <c r="OA279" s="15"/>
      <c r="OB279" s="15"/>
      <c r="OC279" s="15"/>
      <c r="OD279" s="15"/>
      <c r="OE279" s="15"/>
      <c r="OF279" s="15"/>
      <c r="OG279" s="15"/>
      <c r="OH279" s="15"/>
      <c r="OI279" s="15"/>
      <c r="OJ279" s="15"/>
      <c r="OK279" s="15"/>
      <c r="OL279" s="15"/>
      <c r="OM279" s="15"/>
      <c r="ON279" s="15"/>
      <c r="OO279" s="15"/>
      <c r="OP279" s="15"/>
      <c r="OQ279" s="15"/>
      <c r="OR279" s="15"/>
      <c r="OS279" s="15"/>
      <c r="OT279" s="15"/>
      <c r="OU279" s="15"/>
      <c r="OV279" s="15"/>
      <c r="OW279" s="15"/>
      <c r="OX279" s="15"/>
      <c r="OY279" s="15"/>
      <c r="OZ279" s="15"/>
      <c r="PA279" s="15"/>
      <c r="PB279" s="15"/>
      <c r="PC279" s="15"/>
      <c r="PD279" s="15"/>
      <c r="PE279" s="15"/>
      <c r="PF279" s="15"/>
      <c r="PG279" s="15"/>
      <c r="PH279" s="15"/>
      <c r="PI279" s="15"/>
      <c r="PJ279" s="15"/>
      <c r="PK279" s="15"/>
      <c r="PL279" s="15"/>
      <c r="PM279" s="15"/>
      <c r="PN279" s="15"/>
      <c r="PO279" s="15"/>
      <c r="PP279" s="15"/>
      <c r="PQ279" s="15"/>
      <c r="PR279" s="15"/>
      <c r="PS279" s="15"/>
      <c r="PT279" s="15"/>
      <c r="PU279" s="15"/>
      <c r="PV279" s="15"/>
      <c r="PW279" s="15"/>
      <c r="PX279" s="15"/>
      <c r="PY279" s="15"/>
      <c r="PZ279" s="15"/>
      <c r="QA279" s="15"/>
      <c r="QB279" s="15"/>
      <c r="QC279" s="15"/>
      <c r="QD279" s="15"/>
      <c r="QE279" s="15"/>
      <c r="QF279" s="15"/>
      <c r="QG279" s="15"/>
      <c r="QH279" s="15"/>
      <c r="QI279" s="15"/>
      <c r="QJ279" s="15"/>
      <c r="QK279" s="15"/>
      <c r="QL279" s="15"/>
      <c r="QM279" s="15"/>
      <c r="QN279" s="15"/>
      <c r="QO279" s="15"/>
      <c r="QP279" s="15"/>
      <c r="QQ279" s="15"/>
      <c r="QR279" s="15"/>
      <c r="QS279" s="15"/>
      <c r="QT279" s="15"/>
      <c r="QU279" s="15"/>
      <c r="QV279" s="15"/>
      <c r="QW279" s="15"/>
      <c r="QX279" s="15"/>
      <c r="QY279" s="15"/>
      <c r="QZ279" s="15"/>
      <c r="RA279" s="15"/>
      <c r="RB279" s="15"/>
      <c r="RC279" s="15"/>
      <c r="RD279" s="15"/>
      <c r="RE279" s="15"/>
      <c r="RF279" s="15"/>
      <c r="RG279" s="15"/>
      <c r="RH279" s="15"/>
      <c r="RI279" s="15"/>
      <c r="RJ279" s="15"/>
      <c r="RK279" s="15"/>
      <c r="RL279" s="15"/>
      <c r="RM279" s="15"/>
      <c r="RN279" s="15"/>
      <c r="RO279" s="15"/>
      <c r="RP279" s="15"/>
      <c r="RQ279" s="15"/>
      <c r="RR279" s="15"/>
      <c r="RS279" s="15"/>
      <c r="RT279" s="15"/>
      <c r="RU279" s="15"/>
      <c r="RV279" s="15"/>
      <c r="RW279" s="15"/>
      <c r="RX279" s="15"/>
      <c r="RY279" s="15"/>
      <c r="RZ279" s="15"/>
      <c r="SA279" s="15"/>
      <c r="SB279" s="15"/>
      <c r="SC279" s="15"/>
      <c r="SD279" s="15"/>
      <c r="SE279" s="15"/>
      <c r="SF279" s="15"/>
      <c r="SG279" s="15"/>
      <c r="SH279" s="15"/>
      <c r="SI279" s="15"/>
      <c r="SJ279" s="15"/>
      <c r="SK279" s="15"/>
      <c r="SL279" s="15"/>
      <c r="SM279" s="15"/>
      <c r="SN279" s="15"/>
      <c r="SO279" s="15"/>
      <c r="SP279" s="15"/>
      <c r="SQ279" s="15"/>
      <c r="SR279" s="15"/>
      <c r="SS279" s="15"/>
      <c r="ST279" s="15"/>
      <c r="SU279" s="15"/>
      <c r="SV279" s="15"/>
      <c r="SW279" s="15"/>
      <c r="SX279" s="15"/>
      <c r="SY279" s="15"/>
      <c r="SZ279" s="15"/>
      <c r="TA279" s="15"/>
      <c r="TB279" s="15"/>
      <c r="TC279" s="15"/>
      <c r="TD279" s="15"/>
      <c r="TE279" s="15"/>
      <c r="TF279" s="15"/>
      <c r="TG279" s="15"/>
      <c r="TH279" s="15"/>
      <c r="TI279" s="15"/>
      <c r="TJ279" s="15"/>
      <c r="TK279" s="15"/>
      <c r="TL279" s="15"/>
      <c r="TM279" s="15"/>
      <c r="TN279" s="15"/>
      <c r="TO279" s="15"/>
      <c r="TP279" s="15"/>
      <c r="TQ279" s="15"/>
      <c r="TR279" s="15"/>
      <c r="TS279" s="15"/>
      <c r="TT279" s="15"/>
      <c r="TU279" s="15"/>
      <c r="TV279" s="15"/>
      <c r="TW279" s="15"/>
      <c r="TX279" s="15"/>
      <c r="TY279" s="15"/>
      <c r="TZ279" s="15"/>
      <c r="UA279" s="15"/>
      <c r="UB279" s="15"/>
      <c r="UC279" s="15"/>
      <c r="UD279" s="15"/>
      <c r="UE279" s="15"/>
      <c r="UF279" s="15"/>
      <c r="UG279" s="15"/>
      <c r="UH279" s="15"/>
      <c r="UI279" s="15"/>
      <c r="UJ279" s="15"/>
      <c r="UK279" s="15"/>
      <c r="UL279" s="15"/>
      <c r="UM279" s="15"/>
      <c r="UN279" s="15"/>
      <c r="UO279" s="15"/>
      <c r="UP279" s="15"/>
      <c r="UQ279" s="15"/>
      <c r="UR279" s="15"/>
      <c r="US279" s="15"/>
      <c r="UT279" s="15"/>
      <c r="UU279" s="15"/>
      <c r="UV279" s="15"/>
      <c r="UW279" s="15"/>
      <c r="UX279" s="15"/>
      <c r="UY279" s="15"/>
      <c r="UZ279" s="15"/>
      <c r="VA279" s="15"/>
      <c r="VB279" s="15"/>
      <c r="VC279" s="15"/>
      <c r="VD279" s="15"/>
      <c r="VE279" s="15"/>
      <c r="VF279" s="15"/>
      <c r="VG279" s="15"/>
      <c r="VH279" s="15"/>
      <c r="VI279" s="15"/>
      <c r="VJ279" s="15"/>
      <c r="VK279" s="15"/>
      <c r="VL279" s="15"/>
      <c r="VM279" s="15"/>
      <c r="VN279" s="15"/>
      <c r="VO279" s="15"/>
      <c r="VP279" s="15"/>
      <c r="VQ279" s="15"/>
      <c r="VR279" s="15"/>
      <c r="VS279" s="15"/>
      <c r="VT279" s="15"/>
      <c r="VU279" s="15"/>
      <c r="VV279" s="15"/>
      <c r="VW279" s="15"/>
      <c r="VX279" s="15"/>
      <c r="VY279" s="15"/>
      <c r="VZ279" s="15"/>
      <c r="WA279" s="15"/>
      <c r="WB279" s="15"/>
      <c r="WC279" s="15"/>
      <c r="WD279" s="15"/>
      <c r="WE279" s="15"/>
      <c r="WF279" s="15"/>
      <c r="WG279" s="15"/>
      <c r="WH279" s="15"/>
      <c r="WI279" s="15"/>
      <c r="WJ279" s="15"/>
      <c r="WK279" s="15"/>
      <c r="WL279" s="15"/>
      <c r="WM279" s="15"/>
      <c r="WN279" s="15"/>
      <c r="WO279" s="15"/>
      <c r="WP279" s="15"/>
      <c r="WQ279" s="15"/>
      <c r="WR279" s="15"/>
      <c r="WS279" s="15"/>
      <c r="WT279" s="15"/>
      <c r="WU279" s="15"/>
      <c r="WV279" s="15"/>
      <c r="WW279" s="15"/>
      <c r="WX279" s="15"/>
      <c r="WY279" s="15"/>
      <c r="WZ279" s="15"/>
      <c r="XA279" s="15"/>
      <c r="XB279" s="15"/>
      <c r="XC279" s="15"/>
      <c r="XD279" s="15"/>
      <c r="XE279" s="15"/>
      <c r="XF279" s="15"/>
      <c r="XG279" s="15"/>
      <c r="XH279" s="15"/>
      <c r="XI279" s="15"/>
      <c r="XJ279" s="15"/>
      <c r="XK279" s="15"/>
      <c r="XL279" s="15"/>
      <c r="XM279" s="15"/>
      <c r="XN279" s="15"/>
      <c r="XO279" s="15"/>
      <c r="XP279" s="15"/>
      <c r="XQ279" s="15"/>
      <c r="XR279" s="15"/>
      <c r="XS279" s="15"/>
      <c r="XT279" s="15"/>
      <c r="XU279" s="15"/>
      <c r="XV279" s="15"/>
      <c r="XW279" s="15"/>
      <c r="XX279" s="15"/>
      <c r="XY279" s="15"/>
      <c r="XZ279" s="15"/>
      <c r="YA279" s="15"/>
      <c r="YB279" s="15"/>
      <c r="YC279" s="15"/>
      <c r="YD279" s="15"/>
      <c r="YE279" s="15"/>
      <c r="YF279" s="15"/>
      <c r="YG279" s="15"/>
      <c r="YH279" s="15"/>
      <c r="YI279" s="15"/>
      <c r="YJ279" s="15"/>
      <c r="YK279" s="15"/>
      <c r="YL279" s="15"/>
      <c r="YM279" s="15"/>
      <c r="YN279" s="15"/>
      <c r="YO279" s="15"/>
      <c r="YP279" s="15"/>
      <c r="YQ279" s="15"/>
      <c r="YR279" s="15"/>
      <c r="YS279" s="15"/>
      <c r="YT279" s="15"/>
      <c r="YU279" s="15"/>
      <c r="YV279" s="15"/>
      <c r="YW279" s="15"/>
      <c r="YX279" s="15"/>
      <c r="YY279" s="15"/>
      <c r="YZ279" s="15"/>
      <c r="ZA279" s="15"/>
      <c r="ZB279" s="15"/>
      <c r="ZC279" s="15"/>
      <c r="ZD279" s="15"/>
      <c r="ZE279" s="15"/>
      <c r="ZF279" s="15"/>
      <c r="ZG279" s="15"/>
      <c r="ZH279" s="15"/>
      <c r="ZI279" s="15"/>
      <c r="ZJ279" s="15"/>
      <c r="ZK279" s="15"/>
      <c r="ZL279" s="15"/>
      <c r="ZM279" s="15"/>
      <c r="ZN279" s="15"/>
      <c r="ZO279" s="15"/>
      <c r="ZP279" s="15"/>
      <c r="ZQ279" s="15"/>
      <c r="ZR279" s="15"/>
      <c r="ZS279" s="15"/>
      <c r="ZT279" s="15"/>
      <c r="ZU279" s="15"/>
      <c r="ZV279" s="15"/>
      <c r="ZW279" s="15"/>
      <c r="ZX279" s="15"/>
      <c r="ZY279" s="15"/>
      <c r="ZZ279" s="15"/>
      <c r="AAA279" s="15"/>
      <c r="AAB279" s="15"/>
      <c r="AAC279" s="15"/>
      <c r="AAD279" s="15"/>
      <c r="AAE279" s="15"/>
      <c r="AAF279" s="15"/>
      <c r="AAG279" s="15"/>
      <c r="AAH279" s="15"/>
      <c r="AAI279" s="15"/>
      <c r="AAJ279" s="15"/>
      <c r="AAK279" s="15"/>
      <c r="AAL279" s="15"/>
      <c r="AAM279" s="15"/>
      <c r="AAN279" s="15"/>
      <c r="AAO279" s="15"/>
      <c r="AAP279" s="15"/>
      <c r="AAQ279" s="15"/>
      <c r="AAR279" s="15"/>
      <c r="AAS279" s="15"/>
      <c r="AAT279" s="15"/>
      <c r="AAU279" s="15"/>
      <c r="AAV279" s="15"/>
      <c r="AAW279" s="15"/>
      <c r="AAX279" s="15"/>
      <c r="AAY279" s="15"/>
      <c r="AAZ279" s="15"/>
      <c r="ABA279" s="15"/>
      <c r="ABB279" s="15"/>
      <c r="ABC279" s="15"/>
      <c r="ABD279" s="15"/>
      <c r="ABE279" s="15"/>
      <c r="ABF279" s="15"/>
      <c r="ABG279" s="15"/>
      <c r="ABH279" s="15"/>
      <c r="ABI279" s="15"/>
      <c r="ABJ279" s="15"/>
      <c r="ABK279" s="15"/>
      <c r="ABL279" s="15"/>
      <c r="ABM279" s="15"/>
      <c r="ABN279" s="15"/>
      <c r="ABO279" s="15"/>
      <c r="ABP279" s="15"/>
      <c r="ABQ279" s="15"/>
      <c r="ABR279" s="15"/>
      <c r="ABS279" s="15"/>
      <c r="ABT279" s="15"/>
      <c r="ABU279" s="15"/>
      <c r="ABV279" s="15"/>
      <c r="ABW279" s="15"/>
      <c r="ABX279" s="15"/>
      <c r="ABY279" s="15"/>
      <c r="ABZ279" s="15"/>
      <c r="ACA279" s="15"/>
      <c r="ACB279" s="15"/>
      <c r="ACC279" s="15"/>
      <c r="ACD279" s="15"/>
      <c r="ACE279" s="15"/>
      <c r="ACF279" s="15"/>
      <c r="ACG279" s="15"/>
      <c r="ACH279" s="15"/>
      <c r="ACI279" s="15"/>
      <c r="ACJ279" s="15"/>
      <c r="ACK279" s="15"/>
      <c r="ACL279" s="15"/>
      <c r="ACM279" s="15"/>
      <c r="ACN279" s="15"/>
      <c r="ACO279" s="15"/>
      <c r="ACP279" s="15"/>
      <c r="ACQ279" s="15"/>
      <c r="ACR279" s="15"/>
      <c r="ACS279" s="15"/>
      <c r="ACT279" s="15"/>
      <c r="ACU279" s="15"/>
      <c r="ACV279" s="15"/>
      <c r="ACW279" s="15"/>
      <c r="ACX279" s="15"/>
      <c r="ACY279" s="15"/>
      <c r="ACZ279" s="15"/>
      <c r="ADA279" s="15"/>
      <c r="ADB279" s="15"/>
      <c r="ADC279" s="15"/>
      <c r="ADD279" s="15"/>
      <c r="ADE279" s="15"/>
      <c r="ADF279" s="15"/>
      <c r="ADG279" s="15"/>
      <c r="ADH279" s="15"/>
      <c r="ADI279" s="15"/>
      <c r="ADJ279" s="15"/>
      <c r="ADK279" s="15"/>
      <c r="ADL279" s="15"/>
      <c r="ADM279" s="15"/>
      <c r="ADN279" s="15"/>
      <c r="ADO279" s="15"/>
      <c r="ADP279" s="15"/>
      <c r="ADQ279" s="15"/>
      <c r="ADR279" s="15"/>
      <c r="ADS279" s="15"/>
      <c r="ADT279" s="15"/>
      <c r="ADU279" s="15"/>
      <c r="ADV279" s="15"/>
      <c r="ADW279" s="15"/>
      <c r="ADX279" s="15"/>
      <c r="ADY279" s="15"/>
      <c r="ADZ279" s="15"/>
      <c r="AEA279" s="15"/>
      <c r="AEB279" s="15"/>
      <c r="AEC279" s="15"/>
      <c r="AED279" s="15"/>
      <c r="AEE279" s="15"/>
      <c r="AEF279" s="15"/>
      <c r="AEG279" s="15"/>
      <c r="AEH279" s="15"/>
      <c r="AEI279" s="15"/>
      <c r="AEJ279" s="15"/>
      <c r="AEK279" s="15"/>
      <c r="AEL279" s="15"/>
      <c r="AEM279" s="15"/>
      <c r="AEN279" s="15"/>
      <c r="AEO279" s="15"/>
      <c r="AEP279" s="15"/>
      <c r="AEQ279" s="15"/>
      <c r="AER279" s="15"/>
      <c r="AES279" s="15"/>
      <c r="AET279" s="15"/>
      <c r="AEU279" s="15"/>
      <c r="AEV279" s="15"/>
      <c r="AEW279" s="15"/>
      <c r="AEX279" s="15"/>
      <c r="AEY279" s="15"/>
      <c r="AEZ279" s="15"/>
      <c r="AFA279" s="15"/>
      <c r="AFB279" s="15"/>
      <c r="AFC279" s="15"/>
      <c r="AFD279" s="15"/>
      <c r="AFE279" s="15"/>
      <c r="AFF279" s="15"/>
      <c r="AFG279" s="15"/>
      <c r="AFH279" s="15"/>
      <c r="AFI279" s="15"/>
      <c r="AFJ279" s="15"/>
      <c r="AFK279" s="15"/>
      <c r="AFL279" s="15"/>
      <c r="AFM279" s="15"/>
      <c r="AFN279" s="15"/>
      <c r="AFO279" s="15"/>
      <c r="AFP279" s="15"/>
      <c r="AFQ279" s="15"/>
      <c r="AFR279" s="15"/>
      <c r="AFS279" s="15"/>
      <c r="AFT279" s="15"/>
      <c r="AFU279" s="15"/>
      <c r="AFV279" s="15"/>
      <c r="AFW279" s="15"/>
      <c r="AFX279" s="15"/>
      <c r="AFY279" s="15"/>
      <c r="AFZ279" s="15"/>
      <c r="AGA279" s="15"/>
      <c r="AGB279" s="15"/>
      <c r="AGC279" s="15"/>
      <c r="AGD279" s="15"/>
      <c r="AGE279" s="15"/>
      <c r="AGF279" s="15"/>
      <c r="AGG279" s="15"/>
      <c r="AGH279" s="15"/>
      <c r="AGI279" s="15"/>
      <c r="AGJ279" s="15"/>
      <c r="AGK279" s="15"/>
      <c r="AGL279" s="15"/>
      <c r="AGM279" s="15"/>
      <c r="AGN279" s="15"/>
      <c r="AGO279" s="15"/>
      <c r="AGP279" s="15"/>
      <c r="AGQ279" s="15"/>
      <c r="AGR279" s="15"/>
      <c r="AGS279" s="15"/>
      <c r="AGT279" s="15"/>
      <c r="AGU279" s="15"/>
      <c r="AGV279" s="15"/>
      <c r="AGW279" s="15"/>
      <c r="AGX279" s="15"/>
      <c r="AGY279" s="15"/>
      <c r="AGZ279" s="15"/>
      <c r="AHA279" s="15"/>
      <c r="AHB279" s="15"/>
      <c r="AHC279" s="15"/>
      <c r="AHD279" s="15"/>
      <c r="AHE279" s="15"/>
      <c r="AHF279" s="15"/>
      <c r="AHG279" s="15"/>
      <c r="AHH279" s="15"/>
      <c r="AHI279" s="15"/>
      <c r="AHJ279" s="15"/>
      <c r="AHK279" s="15"/>
      <c r="AHL279" s="15"/>
      <c r="AHM279" s="15"/>
      <c r="AHN279" s="15"/>
      <c r="AHO279" s="15"/>
      <c r="AHP279" s="15"/>
      <c r="AHQ279" s="15"/>
      <c r="AHR279" s="15"/>
      <c r="AHS279" s="15"/>
      <c r="AHT279" s="15"/>
      <c r="AHU279" s="15"/>
      <c r="AHV279" s="15"/>
      <c r="AHW279" s="15"/>
      <c r="AHX279" s="15"/>
      <c r="AHY279" s="15"/>
      <c r="AHZ279" s="15"/>
      <c r="AIA279" s="15"/>
      <c r="AIB279" s="15"/>
      <c r="AIC279" s="15"/>
      <c r="AID279" s="15"/>
      <c r="AIE279" s="15"/>
      <c r="AIF279" s="15"/>
      <c r="AIG279" s="15"/>
      <c r="AIH279" s="15"/>
      <c r="AII279" s="15"/>
      <c r="AIJ279" s="15"/>
      <c r="AIK279" s="15"/>
      <c r="AIL279" s="15"/>
      <c r="AIM279" s="15"/>
      <c r="AIN279" s="15"/>
      <c r="AIO279" s="15"/>
      <c r="AIP279" s="15"/>
      <c r="AIQ279" s="15"/>
      <c r="AIR279" s="15"/>
      <c r="AIS279" s="15"/>
      <c r="AIT279" s="15"/>
      <c r="AIU279" s="15"/>
      <c r="AIV279" s="15"/>
      <c r="AIW279" s="15"/>
      <c r="AIX279" s="15"/>
      <c r="AIY279" s="15"/>
      <c r="AIZ279" s="15"/>
      <c r="AJA279" s="15"/>
      <c r="AJB279" s="15"/>
      <c r="AJC279" s="15"/>
      <c r="AJD279" s="15"/>
      <c r="AJE279" s="15"/>
      <c r="AJF279" s="15"/>
      <c r="AJG279" s="15"/>
      <c r="AJH279" s="15"/>
      <c r="AJI279" s="15"/>
      <c r="AJJ279" s="15"/>
      <c r="AJK279" s="15"/>
      <c r="AJL279" s="15"/>
      <c r="AJM279" s="15"/>
      <c r="AJN279" s="15"/>
      <c r="AJO279" s="15"/>
      <c r="AJP279" s="15"/>
      <c r="AJQ279" s="15"/>
      <c r="AJR279" s="15"/>
      <c r="AJS279" s="15"/>
      <c r="AJT279" s="15"/>
      <c r="AJU279" s="15"/>
      <c r="AJV279" s="15"/>
      <c r="AJW279" s="15"/>
      <c r="AJX279" s="15"/>
      <c r="AJY279" s="15"/>
      <c r="AJZ279" s="15"/>
      <c r="AKA279" s="15"/>
      <c r="AKB279" s="15"/>
      <c r="AKC279" s="15"/>
      <c r="AKD279" s="15"/>
      <c r="AKE279" s="15"/>
      <c r="AKF279" s="15"/>
      <c r="AKG279" s="15"/>
      <c r="AKH279" s="15"/>
      <c r="AKI279" s="15"/>
      <c r="AKJ279" s="15"/>
      <c r="AKK279" s="15"/>
      <c r="AKL279" s="15"/>
      <c r="AKM279" s="15"/>
      <c r="AKN279" s="15"/>
      <c r="AKO279" s="15"/>
      <c r="AKP279" s="15"/>
      <c r="AKQ279" s="15"/>
      <c r="AKR279" s="15"/>
      <c r="AKS279" s="15"/>
      <c r="AKT279" s="15"/>
      <c r="AKU279" s="15"/>
      <c r="AKV279" s="15"/>
      <c r="AKW279" s="15"/>
      <c r="AKX279" s="15"/>
      <c r="AKY279" s="15"/>
      <c r="AKZ279" s="15"/>
      <c r="ALA279" s="15"/>
      <c r="ALB279" s="15"/>
      <c r="ALC279" s="15"/>
      <c r="ALD279" s="15"/>
      <c r="ALE279" s="15"/>
      <c r="ALF279" s="15"/>
      <c r="ALG279" s="15"/>
      <c r="ALH279" s="15"/>
      <c r="ALI279" s="15"/>
      <c r="ALJ279" s="15"/>
      <c r="ALK279" s="15"/>
      <c r="ALL279" s="15"/>
      <c r="ALM279" s="15"/>
      <c r="ALN279" s="15"/>
      <c r="ALO279" s="15"/>
      <c r="ALP279" s="15"/>
      <c r="ALQ279" s="15"/>
      <c r="ALR279" s="15"/>
      <c r="ALS279" s="15"/>
      <c r="ALT279" s="15"/>
      <c r="ALU279" s="15"/>
      <c r="ALV279" s="15"/>
      <c r="ALW279" s="15"/>
      <c r="ALX279" s="15"/>
      <c r="ALY279" s="15"/>
      <c r="ALZ279" s="15"/>
      <c r="AMA279" s="15"/>
      <c r="AMB279" s="15"/>
      <c r="AMC279" s="15"/>
      <c r="AMD279" s="15"/>
      <c r="AME279" s="15"/>
      <c r="AMF279" s="15"/>
      <c r="AMG279" s="15"/>
      <c r="AMH279" s="15"/>
      <c r="AMI279" s="15"/>
      <c r="AMJ279" s="15"/>
      <c r="AMK279" s="15"/>
      <c r="AML279" s="15"/>
      <c r="AMM279" s="15"/>
      <c r="AMN279" s="15"/>
      <c r="AMO279" s="15"/>
      <c r="AMP279" s="15"/>
      <c r="AMQ279" s="15"/>
      <c r="AMR279" s="15"/>
      <c r="AMS279" s="15"/>
      <c r="AMT279" s="15"/>
      <c r="AMU279" s="15"/>
      <c r="AMV279" s="15"/>
      <c r="AMW279" s="15"/>
      <c r="AMX279" s="15"/>
      <c r="AMY279" s="15"/>
      <c r="AMZ279" s="15"/>
      <c r="ANA279" s="15"/>
      <c r="ANB279" s="15"/>
      <c r="ANC279" s="15"/>
      <c r="AND279" s="15"/>
      <c r="ANE279" s="15"/>
      <c r="ANF279" s="15"/>
      <c r="ANG279" s="15"/>
      <c r="ANH279" s="15"/>
      <c r="ANI279" s="15"/>
      <c r="ANJ279" s="15"/>
      <c r="ANK279" s="15"/>
      <c r="ANL279" s="15"/>
      <c r="ANM279" s="15"/>
      <c r="ANN279" s="15"/>
      <c r="ANO279" s="15"/>
      <c r="ANP279" s="15"/>
      <c r="ANQ279" s="15"/>
      <c r="ANR279" s="15"/>
      <c r="ANS279" s="15"/>
      <c r="ANT279" s="15"/>
      <c r="ANU279" s="15"/>
      <c r="ANV279" s="15"/>
      <c r="ANW279" s="15"/>
      <c r="ANX279" s="15"/>
      <c r="ANY279" s="15"/>
      <c r="ANZ279" s="15"/>
      <c r="AOA279" s="15"/>
      <c r="AOB279" s="15"/>
      <c r="AOC279" s="15"/>
      <c r="AOD279" s="15"/>
      <c r="AOE279" s="15"/>
      <c r="AOF279" s="15"/>
      <c r="AOG279" s="15"/>
      <c r="AOH279" s="15"/>
      <c r="AOI279" s="15"/>
      <c r="AOJ279" s="15"/>
      <c r="AOK279" s="15"/>
      <c r="AOL279" s="15"/>
      <c r="AOM279" s="15"/>
      <c r="AON279" s="15"/>
      <c r="AOO279" s="15"/>
      <c r="AOP279" s="15"/>
      <c r="AOQ279" s="15"/>
      <c r="AOR279" s="15"/>
      <c r="AOS279" s="15"/>
      <c r="AOT279" s="15"/>
      <c r="AOU279" s="15"/>
      <c r="AOV279" s="15"/>
      <c r="AOW279" s="15"/>
      <c r="AOX279" s="15"/>
      <c r="AOY279" s="15"/>
      <c r="AOZ279" s="15"/>
      <c r="APA279" s="15"/>
      <c r="APB279" s="15"/>
      <c r="APC279" s="15"/>
      <c r="APD279" s="15"/>
      <c r="APE279" s="15"/>
      <c r="APF279" s="15"/>
      <c r="APG279" s="15"/>
      <c r="APH279" s="15"/>
      <c r="API279" s="15"/>
      <c r="APJ279" s="15"/>
      <c r="APK279" s="15"/>
      <c r="APL279" s="15"/>
      <c r="APM279" s="15"/>
      <c r="APN279" s="15"/>
      <c r="APO279" s="15"/>
      <c r="APP279" s="15"/>
      <c r="APQ279" s="15"/>
      <c r="APR279" s="15"/>
      <c r="APS279" s="15"/>
      <c r="APT279" s="15"/>
      <c r="APU279" s="15"/>
      <c r="APV279" s="15"/>
      <c r="APW279" s="15"/>
      <c r="APX279" s="15"/>
      <c r="APY279" s="15"/>
      <c r="APZ279" s="15"/>
      <c r="AQA279" s="15"/>
      <c r="AQB279" s="15"/>
      <c r="AQC279" s="15"/>
      <c r="AQD279" s="15"/>
      <c r="AQE279" s="15"/>
      <c r="AQF279" s="15"/>
      <c r="AQG279" s="15"/>
      <c r="AQH279" s="15"/>
      <c r="AQI279" s="15"/>
      <c r="AQJ279" s="15"/>
      <c r="AQK279" s="15"/>
      <c r="AQL279" s="15"/>
      <c r="AQM279" s="15"/>
      <c r="AQN279" s="15"/>
      <c r="AQO279" s="15"/>
      <c r="AQP279" s="15"/>
      <c r="AQQ279" s="15"/>
      <c r="AQR279" s="15"/>
      <c r="AQS279" s="15"/>
      <c r="AQT279" s="15"/>
      <c r="AQU279" s="15"/>
      <c r="AQV279" s="15"/>
      <c r="AQW279" s="15"/>
      <c r="AQX279" s="15"/>
      <c r="AQY279" s="15"/>
      <c r="AQZ279" s="15"/>
      <c r="ARA279" s="15"/>
      <c r="ARB279" s="15"/>
      <c r="ARC279" s="15"/>
      <c r="ARD279" s="15"/>
      <c r="ARE279" s="15"/>
      <c r="ARF279" s="15"/>
      <c r="ARG279" s="15"/>
      <c r="ARH279" s="15"/>
      <c r="ARI279" s="15"/>
      <c r="ARJ279" s="15"/>
      <c r="ARK279" s="15"/>
      <c r="ARL279" s="15"/>
      <c r="ARM279" s="15"/>
      <c r="ARN279" s="15"/>
      <c r="ARO279" s="15"/>
      <c r="ARP279" s="15"/>
      <c r="ARQ279" s="15"/>
      <c r="ARR279" s="15"/>
      <c r="ARS279" s="15"/>
      <c r="ART279" s="15"/>
      <c r="ARU279" s="15"/>
      <c r="ARV279" s="15"/>
      <c r="ARW279" s="15"/>
      <c r="ARX279" s="15"/>
      <c r="ARY279" s="15"/>
      <c r="ARZ279" s="15"/>
      <c r="ASA279" s="15"/>
      <c r="ASB279" s="15"/>
      <c r="ASC279" s="15"/>
      <c r="ASD279" s="15"/>
      <c r="ASE279" s="15"/>
      <c r="ASF279" s="15"/>
      <c r="ASG279" s="15"/>
      <c r="ASH279" s="15"/>
      <c r="ASI279" s="15"/>
      <c r="ASJ279" s="15"/>
      <c r="ASK279" s="15"/>
      <c r="ASL279" s="15"/>
      <c r="ASM279" s="15"/>
      <c r="ASN279" s="15"/>
      <c r="ASO279" s="15"/>
      <c r="ASP279" s="15"/>
      <c r="ASQ279" s="15"/>
      <c r="ASR279" s="15"/>
      <c r="ASS279" s="15"/>
      <c r="AST279" s="15"/>
      <c r="ASU279" s="15"/>
      <c r="ASV279" s="15"/>
      <c r="ASW279" s="15"/>
      <c r="ASX279" s="15"/>
      <c r="ASY279" s="15"/>
      <c r="ASZ279" s="15"/>
      <c r="ATA279" s="15"/>
      <c r="ATB279" s="15"/>
      <c r="ATC279" s="15"/>
      <c r="ATD279" s="15"/>
      <c r="ATE279" s="15"/>
      <c r="ATF279" s="15"/>
      <c r="ATG279" s="15"/>
      <c r="ATH279" s="15"/>
      <c r="ATI279" s="15"/>
      <c r="ATJ279" s="15"/>
      <c r="ATK279" s="15"/>
      <c r="ATL279" s="15"/>
      <c r="ATM279" s="15"/>
      <c r="ATN279" s="15"/>
      <c r="ATO279" s="15"/>
      <c r="ATP279" s="15"/>
      <c r="ATQ279" s="15"/>
      <c r="ATR279" s="15"/>
      <c r="ATS279" s="15"/>
      <c r="ATT279" s="15"/>
      <c r="ATU279" s="15"/>
      <c r="ATV279" s="15"/>
      <c r="ATW279" s="15"/>
      <c r="ATX279" s="15"/>
      <c r="ATY279" s="15"/>
      <c r="ATZ279" s="15"/>
      <c r="AUA279" s="15"/>
      <c r="AUB279" s="15"/>
      <c r="AUC279" s="15"/>
      <c r="AUD279" s="15"/>
      <c r="AUE279" s="15"/>
      <c r="AUF279" s="15"/>
      <c r="AUG279" s="15"/>
      <c r="AUH279" s="15"/>
      <c r="AUI279" s="15"/>
      <c r="AUJ279" s="15"/>
      <c r="AUK279" s="15"/>
      <c r="AUL279" s="15"/>
      <c r="AUM279" s="15"/>
      <c r="AUN279" s="15"/>
      <c r="AUO279" s="15"/>
      <c r="AUP279" s="15"/>
      <c r="AUQ279" s="15"/>
      <c r="AUR279" s="15"/>
      <c r="AUS279" s="15"/>
      <c r="AUT279" s="15"/>
      <c r="AUU279" s="15"/>
      <c r="AUV279" s="15"/>
      <c r="AUW279" s="15"/>
      <c r="AUX279" s="15"/>
      <c r="AUY279" s="15"/>
      <c r="AUZ279" s="15"/>
      <c r="AVA279" s="15"/>
      <c r="AVB279" s="15"/>
      <c r="AVC279" s="15"/>
      <c r="AVD279" s="15"/>
      <c r="AVE279" s="15"/>
      <c r="AVF279" s="15"/>
      <c r="AVG279" s="15"/>
      <c r="AVH279" s="15"/>
      <c r="AVI279" s="15"/>
      <c r="AVJ279" s="15"/>
      <c r="AVK279" s="15"/>
      <c r="AVL279" s="15"/>
      <c r="AVM279" s="15"/>
      <c r="AVN279" s="15"/>
      <c r="AVO279" s="15"/>
      <c r="AVP279" s="15"/>
      <c r="AVQ279" s="15"/>
      <c r="AVR279" s="15"/>
      <c r="AVS279" s="15"/>
      <c r="AVT279" s="15"/>
      <c r="AVU279" s="15"/>
      <c r="AVV279" s="15"/>
      <c r="AVW279" s="15"/>
      <c r="AVX279" s="15"/>
      <c r="AVY279" s="15"/>
      <c r="AVZ279" s="15"/>
      <c r="AWA279" s="15"/>
      <c r="AWB279" s="15"/>
      <c r="AWC279" s="15"/>
      <c r="AWD279" s="15"/>
      <c r="AWE279" s="15"/>
      <c r="AWF279" s="15"/>
      <c r="AWG279" s="15"/>
      <c r="AWH279" s="15"/>
      <c r="AWI279" s="15"/>
      <c r="AWJ279" s="15"/>
      <c r="AWK279" s="15"/>
      <c r="AWL279" s="15"/>
      <c r="AWM279" s="15"/>
      <c r="AWN279" s="15"/>
      <c r="AWO279" s="15"/>
      <c r="AWP279" s="15"/>
      <c r="AWQ279" s="15"/>
      <c r="AWR279" s="15"/>
      <c r="AWS279" s="15"/>
      <c r="AWT279" s="15"/>
      <c r="AWU279" s="15"/>
      <c r="AWV279" s="15"/>
      <c r="AWW279" s="15"/>
      <c r="AWX279" s="15"/>
      <c r="AWY279" s="15"/>
      <c r="AWZ279" s="15"/>
      <c r="AXA279" s="15"/>
      <c r="AXB279" s="15"/>
      <c r="AXC279" s="15"/>
      <c r="AXD279" s="15"/>
      <c r="AXE279" s="15"/>
      <c r="AXF279" s="15"/>
      <c r="AXG279" s="15"/>
      <c r="AXH279" s="15"/>
      <c r="AXI279" s="15"/>
      <c r="AXJ279" s="15"/>
      <c r="AXK279" s="15"/>
      <c r="AXL279" s="15"/>
      <c r="AXM279" s="15"/>
      <c r="AXN279" s="15"/>
      <c r="AXO279" s="15"/>
      <c r="AXP279" s="15"/>
      <c r="AXQ279" s="15"/>
      <c r="AXR279" s="15"/>
      <c r="AXS279" s="15"/>
      <c r="AXT279" s="15"/>
      <c r="AXU279" s="15"/>
      <c r="AXV279" s="15"/>
      <c r="AXW279" s="15"/>
      <c r="AXX279" s="15"/>
      <c r="AXY279" s="15"/>
      <c r="AXZ279" s="15"/>
      <c r="AYA279" s="15"/>
      <c r="AYB279" s="15"/>
      <c r="AYC279" s="15"/>
      <c r="AYD279" s="15"/>
      <c r="AYE279" s="15"/>
      <c r="AYF279" s="15"/>
      <c r="AYG279" s="15"/>
      <c r="AYH279" s="15"/>
      <c r="AYI279" s="15"/>
      <c r="AYJ279" s="15"/>
      <c r="AYK279" s="15"/>
      <c r="AYL279" s="15"/>
      <c r="AYM279" s="15"/>
      <c r="AYN279" s="15"/>
      <c r="AYO279" s="15"/>
      <c r="AYP279" s="15"/>
      <c r="AYQ279" s="15"/>
      <c r="AYR279" s="15"/>
      <c r="AYS279" s="15"/>
      <c r="AYT279" s="15"/>
      <c r="AYU279" s="15"/>
      <c r="AYV279" s="15"/>
      <c r="AYW279" s="15"/>
      <c r="AYX279" s="15"/>
      <c r="AYY279" s="15"/>
      <c r="AYZ279" s="15"/>
      <c r="AZA279" s="15"/>
      <c r="AZB279" s="15"/>
      <c r="AZC279" s="15"/>
      <c r="AZD279" s="15"/>
      <c r="AZE279" s="15"/>
      <c r="AZF279" s="15"/>
      <c r="AZG279" s="15"/>
      <c r="AZH279" s="15"/>
      <c r="AZI279" s="15"/>
      <c r="AZJ279" s="15"/>
      <c r="AZK279" s="15"/>
      <c r="AZL279" s="15"/>
      <c r="AZM279" s="15"/>
      <c r="AZN279" s="15"/>
      <c r="AZO279" s="15"/>
      <c r="AZP279" s="15"/>
      <c r="AZQ279" s="15"/>
      <c r="AZR279" s="15"/>
      <c r="AZS279" s="15"/>
      <c r="AZT279" s="15"/>
      <c r="AZU279" s="15"/>
      <c r="AZV279" s="15"/>
      <c r="AZW279" s="15"/>
      <c r="AZX279" s="15"/>
      <c r="AZY279" s="15"/>
      <c r="AZZ279" s="15"/>
      <c r="BAA279" s="15"/>
      <c r="BAB279" s="15"/>
      <c r="BAC279" s="15"/>
      <c r="BAD279" s="15"/>
      <c r="BAE279" s="15"/>
      <c r="BAF279" s="15"/>
      <c r="BAG279" s="15"/>
      <c r="BAH279" s="15"/>
      <c r="BAI279" s="15"/>
      <c r="BAJ279" s="15"/>
      <c r="BAK279" s="15"/>
      <c r="BAL279" s="15"/>
      <c r="BAM279" s="15"/>
      <c r="BAN279" s="15"/>
      <c r="BAO279" s="15"/>
      <c r="BAP279" s="15"/>
      <c r="BAQ279" s="15"/>
      <c r="BAR279" s="15"/>
      <c r="BAS279" s="15"/>
      <c r="BAT279" s="15"/>
      <c r="BAU279" s="15"/>
      <c r="BAV279" s="15"/>
      <c r="BAW279" s="15"/>
      <c r="BAX279" s="15"/>
      <c r="BAY279" s="15"/>
      <c r="BAZ279" s="15"/>
      <c r="BBA279" s="15"/>
      <c r="BBB279" s="15"/>
      <c r="BBC279" s="15"/>
      <c r="BBD279" s="15"/>
      <c r="BBE279" s="15"/>
      <c r="BBF279" s="15"/>
      <c r="BBG279" s="15"/>
      <c r="BBH279" s="15"/>
      <c r="BBI279" s="15"/>
      <c r="BBJ279" s="15"/>
      <c r="BBK279" s="15"/>
      <c r="BBL279" s="15"/>
      <c r="BBM279" s="15"/>
      <c r="BBN279" s="15"/>
      <c r="BBO279" s="15"/>
      <c r="BBP279" s="15"/>
      <c r="BBQ279" s="15"/>
      <c r="BBR279" s="15"/>
      <c r="BBS279" s="15"/>
      <c r="BBT279" s="15"/>
      <c r="BBU279" s="15"/>
      <c r="BBV279" s="15"/>
      <c r="BBW279" s="15"/>
      <c r="BBX279" s="15"/>
      <c r="BBY279" s="15"/>
      <c r="BBZ279" s="15"/>
      <c r="BCA279" s="15"/>
      <c r="BCB279" s="15"/>
      <c r="BCC279" s="15"/>
      <c r="BCD279" s="15"/>
      <c r="BCE279" s="15"/>
      <c r="BCF279" s="15"/>
      <c r="BCG279" s="15"/>
      <c r="BCH279" s="15"/>
      <c r="BCI279" s="15"/>
      <c r="BCJ279" s="15"/>
      <c r="BCK279" s="15"/>
      <c r="BCL279" s="15"/>
      <c r="BCM279" s="15"/>
      <c r="BCN279" s="15"/>
      <c r="BCO279" s="15"/>
      <c r="BCP279" s="15"/>
      <c r="BCQ279" s="15"/>
      <c r="BCR279" s="15"/>
      <c r="BCS279" s="15"/>
      <c r="BCT279" s="15"/>
      <c r="BCU279" s="15"/>
      <c r="BCV279" s="15"/>
      <c r="BCW279" s="15"/>
      <c r="BCX279" s="15"/>
      <c r="BCY279" s="15"/>
      <c r="BCZ279" s="15"/>
      <c r="BDA279" s="15"/>
      <c r="BDB279" s="15"/>
      <c r="BDC279" s="15"/>
      <c r="BDD279" s="15"/>
      <c r="BDE279" s="15"/>
      <c r="BDF279" s="15"/>
      <c r="BDG279" s="15"/>
      <c r="BDH279" s="15"/>
      <c r="BDI279" s="15"/>
      <c r="BDJ279" s="15"/>
      <c r="BDK279" s="15"/>
      <c r="BDL279" s="15"/>
      <c r="BDM279" s="15"/>
      <c r="BDN279" s="15"/>
      <c r="BDO279" s="15"/>
      <c r="BDP279" s="15"/>
      <c r="BDQ279" s="15"/>
      <c r="BDR279" s="15"/>
      <c r="BDS279" s="15"/>
      <c r="BDT279" s="15"/>
      <c r="BDU279" s="15"/>
      <c r="BDV279" s="15"/>
      <c r="BDW279" s="15"/>
      <c r="BDX279" s="15"/>
      <c r="BDY279" s="15"/>
      <c r="BDZ279" s="15"/>
      <c r="BEA279" s="15"/>
      <c r="BEB279" s="15"/>
      <c r="BEC279" s="15"/>
      <c r="BED279" s="15"/>
      <c r="BEE279" s="15"/>
      <c r="BEF279" s="15"/>
      <c r="BEG279" s="15"/>
      <c r="BEH279" s="15"/>
      <c r="BEI279" s="15"/>
      <c r="BEJ279" s="15"/>
      <c r="BEK279" s="15"/>
      <c r="BEL279" s="15"/>
      <c r="BEM279" s="15"/>
      <c r="BEN279" s="15"/>
      <c r="BEO279" s="15"/>
      <c r="BEP279" s="15"/>
      <c r="BEQ279" s="15"/>
      <c r="BER279" s="15"/>
      <c r="BES279" s="15"/>
      <c r="BET279" s="15"/>
      <c r="BEU279" s="15"/>
      <c r="BEV279" s="15"/>
      <c r="BEW279" s="15"/>
      <c r="BEX279" s="15"/>
      <c r="BEY279" s="15"/>
      <c r="BEZ279" s="15"/>
      <c r="BFA279" s="15"/>
      <c r="BFB279" s="15"/>
      <c r="BFC279" s="15"/>
      <c r="BFD279" s="15"/>
      <c r="BFE279" s="15"/>
      <c r="BFF279" s="15"/>
      <c r="BFG279" s="15"/>
      <c r="BFH279" s="15"/>
      <c r="BFI279" s="15"/>
      <c r="BFJ279" s="15"/>
      <c r="BFK279" s="15"/>
      <c r="BFL279" s="15"/>
      <c r="BFM279" s="15"/>
      <c r="BFN279" s="15"/>
      <c r="BFO279" s="15"/>
      <c r="BFP279" s="15"/>
      <c r="BFQ279" s="15"/>
      <c r="BFR279" s="15"/>
      <c r="BFS279" s="15"/>
      <c r="BFT279" s="15"/>
      <c r="BFU279" s="15"/>
      <c r="BFV279" s="15"/>
      <c r="BFW279" s="15"/>
      <c r="BFX279" s="15"/>
      <c r="BFY279" s="15"/>
      <c r="BFZ279" s="15"/>
      <c r="BGA279" s="15"/>
      <c r="BGB279" s="15"/>
      <c r="BGC279" s="15"/>
      <c r="BGD279" s="15"/>
      <c r="BGE279" s="15"/>
      <c r="BGF279" s="15"/>
      <c r="BGG279" s="15"/>
      <c r="BGH279" s="15"/>
      <c r="BGI279" s="15"/>
      <c r="BGJ279" s="15"/>
      <c r="BGK279" s="15"/>
      <c r="BGL279" s="15"/>
      <c r="BGM279" s="15"/>
      <c r="BGN279" s="15"/>
      <c r="BGO279" s="15"/>
      <c r="BGP279" s="15"/>
      <c r="BGQ279" s="15"/>
      <c r="BGR279" s="15"/>
      <c r="BGS279" s="15"/>
      <c r="BGT279" s="15"/>
      <c r="BGU279" s="15"/>
      <c r="BGV279" s="15"/>
      <c r="BGW279" s="15"/>
      <c r="BGX279" s="15"/>
      <c r="BGY279" s="15"/>
      <c r="BGZ279" s="15"/>
      <c r="BHA279" s="15"/>
      <c r="BHB279" s="15"/>
      <c r="BHC279" s="15"/>
      <c r="BHD279" s="15"/>
      <c r="BHE279" s="15"/>
      <c r="BHF279" s="15"/>
      <c r="BHG279" s="15"/>
      <c r="BHH279" s="15"/>
      <c r="BHI279" s="15"/>
      <c r="BHJ279" s="15"/>
      <c r="BHK279" s="15"/>
      <c r="BHL279" s="15"/>
      <c r="BHM279" s="15"/>
      <c r="BHN279" s="15"/>
      <c r="BHO279" s="15"/>
      <c r="BHP279" s="15"/>
      <c r="BHQ279" s="15"/>
      <c r="BHR279" s="15"/>
      <c r="BHS279" s="15"/>
      <c r="BHT279" s="15"/>
      <c r="BHU279" s="15"/>
      <c r="BHV279" s="15"/>
      <c r="BHW279" s="15"/>
      <c r="BHX279" s="15"/>
      <c r="BHY279" s="15"/>
      <c r="BHZ279" s="15"/>
      <c r="BIA279" s="15"/>
      <c r="BIB279" s="15"/>
      <c r="BIC279" s="15"/>
    </row>
    <row r="280" spans="1:1589" s="24" customFormat="1" ht="43.5" customHeight="1">
      <c r="A280" s="166" t="s">
        <v>238</v>
      </c>
      <c r="B280" s="53"/>
      <c r="C280" s="314"/>
      <c r="D280" s="314"/>
      <c r="E280" s="197">
        <v>43101</v>
      </c>
      <c r="F280" s="197">
        <v>43465</v>
      </c>
      <c r="G280" s="93" t="s">
        <v>115</v>
      </c>
      <c r="H280" s="115"/>
      <c r="I280" s="115"/>
      <c r="J280" s="121">
        <v>11958172.09</v>
      </c>
      <c r="K280" s="124"/>
      <c r="L280" s="115"/>
      <c r="M280" s="104"/>
      <c r="N280" s="121">
        <v>11958172.09</v>
      </c>
      <c r="O280" s="115"/>
      <c r="P280" s="115"/>
      <c r="Q280" s="115"/>
      <c r="R280" s="121">
        <v>11958172.09</v>
      </c>
      <c r="S280" s="115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  <c r="IW280" s="15"/>
      <c r="IX280" s="15"/>
      <c r="IY280" s="15"/>
      <c r="IZ280" s="15"/>
      <c r="JA280" s="15"/>
      <c r="JB280" s="15"/>
      <c r="JC280" s="15"/>
      <c r="JD280" s="15"/>
      <c r="JE280" s="15"/>
      <c r="JF280" s="15"/>
      <c r="JG280" s="15"/>
      <c r="JH280" s="15"/>
      <c r="JI280" s="15"/>
      <c r="JJ280" s="15"/>
      <c r="JK280" s="15"/>
      <c r="JL280" s="15"/>
      <c r="JM280" s="15"/>
      <c r="JN280" s="15"/>
      <c r="JO280" s="15"/>
      <c r="JP280" s="15"/>
      <c r="JQ280" s="15"/>
      <c r="JR280" s="15"/>
      <c r="JS280" s="15"/>
      <c r="JT280" s="15"/>
      <c r="JU280" s="15"/>
      <c r="JV280" s="15"/>
      <c r="JW280" s="15"/>
      <c r="JX280" s="15"/>
      <c r="JY280" s="15"/>
      <c r="JZ280" s="15"/>
      <c r="KA280" s="15"/>
      <c r="KB280" s="15"/>
      <c r="KC280" s="15"/>
      <c r="KD280" s="15"/>
      <c r="KE280" s="15"/>
      <c r="KF280" s="15"/>
      <c r="KG280" s="15"/>
      <c r="KH280" s="15"/>
      <c r="KI280" s="15"/>
      <c r="KJ280" s="15"/>
      <c r="KK280" s="15"/>
      <c r="KL280" s="15"/>
      <c r="KM280" s="15"/>
      <c r="KN280" s="15"/>
      <c r="KO280" s="15"/>
      <c r="KP280" s="15"/>
      <c r="KQ280" s="15"/>
      <c r="KR280" s="15"/>
      <c r="KS280" s="15"/>
      <c r="KT280" s="15"/>
      <c r="KU280" s="15"/>
      <c r="KV280" s="15"/>
      <c r="KW280" s="15"/>
      <c r="KX280" s="15"/>
      <c r="KY280" s="15"/>
      <c r="KZ280" s="15"/>
      <c r="LA280" s="15"/>
      <c r="LB280" s="15"/>
      <c r="LC280" s="15"/>
      <c r="LD280" s="15"/>
      <c r="LE280" s="15"/>
      <c r="LF280" s="15"/>
      <c r="LG280" s="15"/>
      <c r="LH280" s="15"/>
      <c r="LI280" s="15"/>
      <c r="LJ280" s="15"/>
      <c r="LK280" s="15"/>
      <c r="LL280" s="15"/>
      <c r="LM280" s="15"/>
      <c r="LN280" s="15"/>
      <c r="LO280" s="15"/>
      <c r="LP280" s="15"/>
      <c r="LQ280" s="15"/>
      <c r="LR280" s="15"/>
      <c r="LS280" s="15"/>
      <c r="LT280" s="15"/>
      <c r="LU280" s="15"/>
      <c r="LV280" s="15"/>
      <c r="LW280" s="15"/>
      <c r="LX280" s="15"/>
      <c r="LY280" s="15"/>
      <c r="LZ280" s="15"/>
      <c r="MA280" s="15"/>
      <c r="MB280" s="15"/>
      <c r="MC280" s="15"/>
      <c r="MD280" s="15"/>
      <c r="ME280" s="15"/>
      <c r="MF280" s="15"/>
      <c r="MG280" s="15"/>
      <c r="MH280" s="15"/>
      <c r="MI280" s="15"/>
      <c r="MJ280" s="15"/>
      <c r="MK280" s="15"/>
      <c r="ML280" s="15"/>
      <c r="MM280" s="15"/>
      <c r="MN280" s="15"/>
      <c r="MO280" s="15"/>
      <c r="MP280" s="15"/>
      <c r="MQ280" s="15"/>
      <c r="MR280" s="15"/>
      <c r="MS280" s="15"/>
      <c r="MT280" s="15"/>
      <c r="MU280" s="15"/>
      <c r="MV280" s="15"/>
      <c r="MW280" s="15"/>
      <c r="MX280" s="15"/>
      <c r="MY280" s="15"/>
      <c r="MZ280" s="15"/>
      <c r="NA280" s="15"/>
      <c r="NB280" s="15"/>
      <c r="NC280" s="15"/>
      <c r="ND280" s="15"/>
      <c r="NE280" s="15"/>
      <c r="NF280" s="15"/>
      <c r="NG280" s="15"/>
      <c r="NH280" s="15"/>
      <c r="NI280" s="15"/>
      <c r="NJ280" s="15"/>
      <c r="NK280" s="15"/>
      <c r="NL280" s="15"/>
      <c r="NM280" s="15"/>
      <c r="NN280" s="15"/>
      <c r="NO280" s="15"/>
      <c r="NP280" s="15"/>
      <c r="NQ280" s="15"/>
      <c r="NR280" s="15"/>
      <c r="NS280" s="15"/>
      <c r="NT280" s="15"/>
      <c r="NU280" s="15"/>
      <c r="NV280" s="15"/>
      <c r="NW280" s="15"/>
      <c r="NX280" s="15"/>
      <c r="NY280" s="15"/>
      <c r="NZ280" s="15"/>
      <c r="OA280" s="15"/>
      <c r="OB280" s="15"/>
      <c r="OC280" s="15"/>
      <c r="OD280" s="15"/>
      <c r="OE280" s="15"/>
      <c r="OF280" s="15"/>
      <c r="OG280" s="15"/>
      <c r="OH280" s="15"/>
      <c r="OI280" s="15"/>
      <c r="OJ280" s="15"/>
      <c r="OK280" s="15"/>
      <c r="OL280" s="15"/>
      <c r="OM280" s="15"/>
      <c r="ON280" s="15"/>
      <c r="OO280" s="15"/>
      <c r="OP280" s="15"/>
      <c r="OQ280" s="15"/>
      <c r="OR280" s="15"/>
      <c r="OS280" s="15"/>
      <c r="OT280" s="15"/>
      <c r="OU280" s="15"/>
      <c r="OV280" s="15"/>
      <c r="OW280" s="15"/>
      <c r="OX280" s="15"/>
      <c r="OY280" s="15"/>
      <c r="OZ280" s="15"/>
      <c r="PA280" s="15"/>
      <c r="PB280" s="15"/>
      <c r="PC280" s="15"/>
      <c r="PD280" s="15"/>
      <c r="PE280" s="15"/>
      <c r="PF280" s="15"/>
      <c r="PG280" s="15"/>
      <c r="PH280" s="15"/>
      <c r="PI280" s="15"/>
      <c r="PJ280" s="15"/>
      <c r="PK280" s="15"/>
      <c r="PL280" s="15"/>
      <c r="PM280" s="15"/>
      <c r="PN280" s="15"/>
      <c r="PO280" s="15"/>
      <c r="PP280" s="15"/>
      <c r="PQ280" s="15"/>
      <c r="PR280" s="15"/>
      <c r="PS280" s="15"/>
      <c r="PT280" s="15"/>
      <c r="PU280" s="15"/>
      <c r="PV280" s="15"/>
      <c r="PW280" s="15"/>
      <c r="PX280" s="15"/>
      <c r="PY280" s="15"/>
      <c r="PZ280" s="15"/>
      <c r="QA280" s="15"/>
      <c r="QB280" s="15"/>
      <c r="QC280" s="15"/>
      <c r="QD280" s="15"/>
      <c r="QE280" s="15"/>
      <c r="QF280" s="15"/>
      <c r="QG280" s="15"/>
      <c r="QH280" s="15"/>
      <c r="QI280" s="15"/>
      <c r="QJ280" s="15"/>
      <c r="QK280" s="15"/>
      <c r="QL280" s="15"/>
      <c r="QM280" s="15"/>
      <c r="QN280" s="15"/>
      <c r="QO280" s="15"/>
      <c r="QP280" s="15"/>
      <c r="QQ280" s="15"/>
      <c r="QR280" s="15"/>
      <c r="QS280" s="15"/>
      <c r="QT280" s="15"/>
      <c r="QU280" s="15"/>
      <c r="QV280" s="15"/>
      <c r="QW280" s="15"/>
      <c r="QX280" s="15"/>
      <c r="QY280" s="15"/>
      <c r="QZ280" s="15"/>
      <c r="RA280" s="15"/>
      <c r="RB280" s="15"/>
      <c r="RC280" s="15"/>
      <c r="RD280" s="15"/>
      <c r="RE280" s="15"/>
      <c r="RF280" s="15"/>
      <c r="RG280" s="15"/>
      <c r="RH280" s="15"/>
      <c r="RI280" s="15"/>
      <c r="RJ280" s="15"/>
      <c r="RK280" s="15"/>
      <c r="RL280" s="15"/>
      <c r="RM280" s="15"/>
      <c r="RN280" s="15"/>
      <c r="RO280" s="15"/>
      <c r="RP280" s="15"/>
      <c r="RQ280" s="15"/>
      <c r="RR280" s="15"/>
      <c r="RS280" s="15"/>
      <c r="RT280" s="15"/>
      <c r="RU280" s="15"/>
      <c r="RV280" s="15"/>
      <c r="RW280" s="15"/>
      <c r="RX280" s="15"/>
      <c r="RY280" s="15"/>
      <c r="RZ280" s="15"/>
      <c r="SA280" s="15"/>
      <c r="SB280" s="15"/>
      <c r="SC280" s="15"/>
      <c r="SD280" s="15"/>
      <c r="SE280" s="15"/>
      <c r="SF280" s="15"/>
      <c r="SG280" s="15"/>
      <c r="SH280" s="15"/>
      <c r="SI280" s="15"/>
      <c r="SJ280" s="15"/>
      <c r="SK280" s="15"/>
      <c r="SL280" s="15"/>
      <c r="SM280" s="15"/>
      <c r="SN280" s="15"/>
      <c r="SO280" s="15"/>
      <c r="SP280" s="15"/>
      <c r="SQ280" s="15"/>
      <c r="SR280" s="15"/>
      <c r="SS280" s="15"/>
      <c r="ST280" s="15"/>
      <c r="SU280" s="15"/>
      <c r="SV280" s="15"/>
      <c r="SW280" s="15"/>
      <c r="SX280" s="15"/>
      <c r="SY280" s="15"/>
      <c r="SZ280" s="15"/>
      <c r="TA280" s="15"/>
      <c r="TB280" s="15"/>
      <c r="TC280" s="15"/>
      <c r="TD280" s="15"/>
      <c r="TE280" s="15"/>
      <c r="TF280" s="15"/>
      <c r="TG280" s="15"/>
      <c r="TH280" s="15"/>
      <c r="TI280" s="15"/>
      <c r="TJ280" s="15"/>
      <c r="TK280" s="15"/>
      <c r="TL280" s="15"/>
      <c r="TM280" s="15"/>
      <c r="TN280" s="15"/>
      <c r="TO280" s="15"/>
      <c r="TP280" s="15"/>
      <c r="TQ280" s="15"/>
      <c r="TR280" s="15"/>
      <c r="TS280" s="15"/>
      <c r="TT280" s="15"/>
      <c r="TU280" s="15"/>
      <c r="TV280" s="15"/>
      <c r="TW280" s="15"/>
      <c r="TX280" s="15"/>
      <c r="TY280" s="15"/>
      <c r="TZ280" s="15"/>
      <c r="UA280" s="15"/>
      <c r="UB280" s="15"/>
      <c r="UC280" s="15"/>
      <c r="UD280" s="15"/>
      <c r="UE280" s="15"/>
      <c r="UF280" s="15"/>
      <c r="UG280" s="15"/>
      <c r="UH280" s="15"/>
      <c r="UI280" s="15"/>
      <c r="UJ280" s="15"/>
      <c r="UK280" s="15"/>
      <c r="UL280" s="15"/>
      <c r="UM280" s="15"/>
      <c r="UN280" s="15"/>
      <c r="UO280" s="15"/>
      <c r="UP280" s="15"/>
      <c r="UQ280" s="15"/>
      <c r="UR280" s="15"/>
      <c r="US280" s="15"/>
      <c r="UT280" s="15"/>
      <c r="UU280" s="15"/>
      <c r="UV280" s="15"/>
      <c r="UW280" s="15"/>
      <c r="UX280" s="15"/>
      <c r="UY280" s="15"/>
      <c r="UZ280" s="15"/>
      <c r="VA280" s="15"/>
      <c r="VB280" s="15"/>
      <c r="VC280" s="15"/>
      <c r="VD280" s="15"/>
      <c r="VE280" s="15"/>
      <c r="VF280" s="15"/>
      <c r="VG280" s="15"/>
      <c r="VH280" s="15"/>
      <c r="VI280" s="15"/>
      <c r="VJ280" s="15"/>
      <c r="VK280" s="15"/>
      <c r="VL280" s="15"/>
      <c r="VM280" s="15"/>
      <c r="VN280" s="15"/>
      <c r="VO280" s="15"/>
      <c r="VP280" s="15"/>
      <c r="VQ280" s="15"/>
      <c r="VR280" s="15"/>
      <c r="VS280" s="15"/>
      <c r="VT280" s="15"/>
      <c r="VU280" s="15"/>
      <c r="VV280" s="15"/>
      <c r="VW280" s="15"/>
      <c r="VX280" s="15"/>
      <c r="VY280" s="15"/>
      <c r="VZ280" s="15"/>
      <c r="WA280" s="15"/>
      <c r="WB280" s="15"/>
      <c r="WC280" s="15"/>
      <c r="WD280" s="15"/>
      <c r="WE280" s="15"/>
      <c r="WF280" s="15"/>
      <c r="WG280" s="15"/>
      <c r="WH280" s="15"/>
      <c r="WI280" s="15"/>
      <c r="WJ280" s="15"/>
      <c r="WK280" s="15"/>
      <c r="WL280" s="15"/>
      <c r="WM280" s="15"/>
      <c r="WN280" s="15"/>
      <c r="WO280" s="15"/>
      <c r="WP280" s="15"/>
      <c r="WQ280" s="15"/>
      <c r="WR280" s="15"/>
      <c r="WS280" s="15"/>
      <c r="WT280" s="15"/>
      <c r="WU280" s="15"/>
      <c r="WV280" s="15"/>
      <c r="WW280" s="15"/>
      <c r="WX280" s="15"/>
      <c r="WY280" s="15"/>
      <c r="WZ280" s="15"/>
      <c r="XA280" s="15"/>
      <c r="XB280" s="15"/>
      <c r="XC280" s="15"/>
      <c r="XD280" s="15"/>
      <c r="XE280" s="15"/>
      <c r="XF280" s="15"/>
      <c r="XG280" s="15"/>
      <c r="XH280" s="15"/>
      <c r="XI280" s="15"/>
      <c r="XJ280" s="15"/>
      <c r="XK280" s="15"/>
      <c r="XL280" s="15"/>
      <c r="XM280" s="15"/>
      <c r="XN280" s="15"/>
      <c r="XO280" s="15"/>
      <c r="XP280" s="15"/>
      <c r="XQ280" s="15"/>
      <c r="XR280" s="15"/>
      <c r="XS280" s="15"/>
      <c r="XT280" s="15"/>
      <c r="XU280" s="15"/>
      <c r="XV280" s="15"/>
      <c r="XW280" s="15"/>
      <c r="XX280" s="15"/>
      <c r="XY280" s="15"/>
      <c r="XZ280" s="15"/>
      <c r="YA280" s="15"/>
      <c r="YB280" s="15"/>
      <c r="YC280" s="15"/>
      <c r="YD280" s="15"/>
      <c r="YE280" s="15"/>
      <c r="YF280" s="15"/>
      <c r="YG280" s="15"/>
      <c r="YH280" s="15"/>
      <c r="YI280" s="15"/>
      <c r="YJ280" s="15"/>
      <c r="YK280" s="15"/>
      <c r="YL280" s="15"/>
      <c r="YM280" s="15"/>
      <c r="YN280" s="15"/>
      <c r="YO280" s="15"/>
      <c r="YP280" s="15"/>
      <c r="YQ280" s="15"/>
      <c r="YR280" s="15"/>
      <c r="YS280" s="15"/>
      <c r="YT280" s="15"/>
      <c r="YU280" s="15"/>
      <c r="YV280" s="15"/>
      <c r="YW280" s="15"/>
      <c r="YX280" s="15"/>
      <c r="YY280" s="15"/>
      <c r="YZ280" s="15"/>
      <c r="ZA280" s="15"/>
      <c r="ZB280" s="15"/>
      <c r="ZC280" s="15"/>
      <c r="ZD280" s="15"/>
      <c r="ZE280" s="15"/>
      <c r="ZF280" s="15"/>
      <c r="ZG280" s="15"/>
      <c r="ZH280" s="15"/>
      <c r="ZI280" s="15"/>
      <c r="ZJ280" s="15"/>
      <c r="ZK280" s="15"/>
      <c r="ZL280" s="15"/>
      <c r="ZM280" s="15"/>
      <c r="ZN280" s="15"/>
      <c r="ZO280" s="15"/>
      <c r="ZP280" s="15"/>
      <c r="ZQ280" s="15"/>
      <c r="ZR280" s="15"/>
      <c r="ZS280" s="15"/>
      <c r="ZT280" s="15"/>
      <c r="ZU280" s="15"/>
      <c r="ZV280" s="15"/>
      <c r="ZW280" s="15"/>
      <c r="ZX280" s="15"/>
      <c r="ZY280" s="15"/>
      <c r="ZZ280" s="15"/>
      <c r="AAA280" s="15"/>
      <c r="AAB280" s="15"/>
      <c r="AAC280" s="15"/>
      <c r="AAD280" s="15"/>
      <c r="AAE280" s="15"/>
      <c r="AAF280" s="15"/>
      <c r="AAG280" s="15"/>
      <c r="AAH280" s="15"/>
      <c r="AAI280" s="15"/>
      <c r="AAJ280" s="15"/>
      <c r="AAK280" s="15"/>
      <c r="AAL280" s="15"/>
      <c r="AAM280" s="15"/>
      <c r="AAN280" s="15"/>
      <c r="AAO280" s="15"/>
      <c r="AAP280" s="15"/>
      <c r="AAQ280" s="15"/>
      <c r="AAR280" s="15"/>
      <c r="AAS280" s="15"/>
      <c r="AAT280" s="15"/>
      <c r="AAU280" s="15"/>
      <c r="AAV280" s="15"/>
      <c r="AAW280" s="15"/>
      <c r="AAX280" s="15"/>
      <c r="AAY280" s="15"/>
      <c r="AAZ280" s="15"/>
      <c r="ABA280" s="15"/>
      <c r="ABB280" s="15"/>
      <c r="ABC280" s="15"/>
      <c r="ABD280" s="15"/>
      <c r="ABE280" s="15"/>
      <c r="ABF280" s="15"/>
      <c r="ABG280" s="15"/>
      <c r="ABH280" s="15"/>
      <c r="ABI280" s="15"/>
      <c r="ABJ280" s="15"/>
      <c r="ABK280" s="15"/>
      <c r="ABL280" s="15"/>
      <c r="ABM280" s="15"/>
      <c r="ABN280" s="15"/>
      <c r="ABO280" s="15"/>
      <c r="ABP280" s="15"/>
      <c r="ABQ280" s="15"/>
      <c r="ABR280" s="15"/>
      <c r="ABS280" s="15"/>
      <c r="ABT280" s="15"/>
      <c r="ABU280" s="15"/>
      <c r="ABV280" s="15"/>
      <c r="ABW280" s="15"/>
      <c r="ABX280" s="15"/>
      <c r="ABY280" s="15"/>
      <c r="ABZ280" s="15"/>
      <c r="ACA280" s="15"/>
      <c r="ACB280" s="15"/>
      <c r="ACC280" s="15"/>
      <c r="ACD280" s="15"/>
      <c r="ACE280" s="15"/>
      <c r="ACF280" s="15"/>
      <c r="ACG280" s="15"/>
      <c r="ACH280" s="15"/>
      <c r="ACI280" s="15"/>
      <c r="ACJ280" s="15"/>
      <c r="ACK280" s="15"/>
      <c r="ACL280" s="15"/>
      <c r="ACM280" s="15"/>
      <c r="ACN280" s="15"/>
      <c r="ACO280" s="15"/>
      <c r="ACP280" s="15"/>
      <c r="ACQ280" s="15"/>
      <c r="ACR280" s="15"/>
      <c r="ACS280" s="15"/>
      <c r="ACT280" s="15"/>
      <c r="ACU280" s="15"/>
      <c r="ACV280" s="15"/>
      <c r="ACW280" s="15"/>
      <c r="ACX280" s="15"/>
      <c r="ACY280" s="15"/>
      <c r="ACZ280" s="15"/>
      <c r="ADA280" s="15"/>
      <c r="ADB280" s="15"/>
      <c r="ADC280" s="15"/>
      <c r="ADD280" s="15"/>
      <c r="ADE280" s="15"/>
      <c r="ADF280" s="15"/>
      <c r="ADG280" s="15"/>
      <c r="ADH280" s="15"/>
      <c r="ADI280" s="15"/>
      <c r="ADJ280" s="15"/>
      <c r="ADK280" s="15"/>
      <c r="ADL280" s="15"/>
      <c r="ADM280" s="15"/>
      <c r="ADN280" s="15"/>
      <c r="ADO280" s="15"/>
      <c r="ADP280" s="15"/>
      <c r="ADQ280" s="15"/>
      <c r="ADR280" s="15"/>
      <c r="ADS280" s="15"/>
      <c r="ADT280" s="15"/>
      <c r="ADU280" s="15"/>
      <c r="ADV280" s="15"/>
      <c r="ADW280" s="15"/>
      <c r="ADX280" s="15"/>
      <c r="ADY280" s="15"/>
      <c r="ADZ280" s="15"/>
      <c r="AEA280" s="15"/>
      <c r="AEB280" s="15"/>
      <c r="AEC280" s="15"/>
      <c r="AED280" s="15"/>
      <c r="AEE280" s="15"/>
      <c r="AEF280" s="15"/>
      <c r="AEG280" s="15"/>
      <c r="AEH280" s="15"/>
      <c r="AEI280" s="15"/>
      <c r="AEJ280" s="15"/>
      <c r="AEK280" s="15"/>
      <c r="AEL280" s="15"/>
      <c r="AEM280" s="15"/>
      <c r="AEN280" s="15"/>
      <c r="AEO280" s="15"/>
      <c r="AEP280" s="15"/>
      <c r="AEQ280" s="15"/>
      <c r="AER280" s="15"/>
      <c r="AES280" s="15"/>
      <c r="AET280" s="15"/>
      <c r="AEU280" s="15"/>
      <c r="AEV280" s="15"/>
      <c r="AEW280" s="15"/>
      <c r="AEX280" s="15"/>
      <c r="AEY280" s="15"/>
      <c r="AEZ280" s="15"/>
      <c r="AFA280" s="15"/>
      <c r="AFB280" s="15"/>
      <c r="AFC280" s="15"/>
      <c r="AFD280" s="15"/>
      <c r="AFE280" s="15"/>
      <c r="AFF280" s="15"/>
      <c r="AFG280" s="15"/>
      <c r="AFH280" s="15"/>
      <c r="AFI280" s="15"/>
      <c r="AFJ280" s="15"/>
      <c r="AFK280" s="15"/>
      <c r="AFL280" s="15"/>
      <c r="AFM280" s="15"/>
      <c r="AFN280" s="15"/>
      <c r="AFO280" s="15"/>
      <c r="AFP280" s="15"/>
      <c r="AFQ280" s="15"/>
      <c r="AFR280" s="15"/>
      <c r="AFS280" s="15"/>
      <c r="AFT280" s="15"/>
      <c r="AFU280" s="15"/>
      <c r="AFV280" s="15"/>
      <c r="AFW280" s="15"/>
      <c r="AFX280" s="15"/>
      <c r="AFY280" s="15"/>
      <c r="AFZ280" s="15"/>
      <c r="AGA280" s="15"/>
      <c r="AGB280" s="15"/>
      <c r="AGC280" s="15"/>
      <c r="AGD280" s="15"/>
      <c r="AGE280" s="15"/>
      <c r="AGF280" s="15"/>
      <c r="AGG280" s="15"/>
      <c r="AGH280" s="15"/>
      <c r="AGI280" s="15"/>
      <c r="AGJ280" s="15"/>
      <c r="AGK280" s="15"/>
      <c r="AGL280" s="15"/>
      <c r="AGM280" s="15"/>
      <c r="AGN280" s="15"/>
      <c r="AGO280" s="15"/>
      <c r="AGP280" s="15"/>
      <c r="AGQ280" s="15"/>
      <c r="AGR280" s="15"/>
      <c r="AGS280" s="15"/>
      <c r="AGT280" s="15"/>
      <c r="AGU280" s="15"/>
      <c r="AGV280" s="15"/>
      <c r="AGW280" s="15"/>
      <c r="AGX280" s="15"/>
      <c r="AGY280" s="15"/>
      <c r="AGZ280" s="15"/>
      <c r="AHA280" s="15"/>
      <c r="AHB280" s="15"/>
      <c r="AHC280" s="15"/>
      <c r="AHD280" s="15"/>
      <c r="AHE280" s="15"/>
      <c r="AHF280" s="15"/>
      <c r="AHG280" s="15"/>
      <c r="AHH280" s="15"/>
      <c r="AHI280" s="15"/>
      <c r="AHJ280" s="15"/>
      <c r="AHK280" s="15"/>
      <c r="AHL280" s="15"/>
      <c r="AHM280" s="15"/>
      <c r="AHN280" s="15"/>
      <c r="AHO280" s="15"/>
      <c r="AHP280" s="15"/>
      <c r="AHQ280" s="15"/>
      <c r="AHR280" s="15"/>
      <c r="AHS280" s="15"/>
      <c r="AHT280" s="15"/>
      <c r="AHU280" s="15"/>
      <c r="AHV280" s="15"/>
      <c r="AHW280" s="15"/>
      <c r="AHX280" s="15"/>
      <c r="AHY280" s="15"/>
      <c r="AHZ280" s="15"/>
      <c r="AIA280" s="15"/>
      <c r="AIB280" s="15"/>
      <c r="AIC280" s="15"/>
      <c r="AID280" s="15"/>
      <c r="AIE280" s="15"/>
      <c r="AIF280" s="15"/>
      <c r="AIG280" s="15"/>
      <c r="AIH280" s="15"/>
      <c r="AII280" s="15"/>
      <c r="AIJ280" s="15"/>
      <c r="AIK280" s="15"/>
      <c r="AIL280" s="15"/>
      <c r="AIM280" s="15"/>
      <c r="AIN280" s="15"/>
      <c r="AIO280" s="15"/>
      <c r="AIP280" s="15"/>
      <c r="AIQ280" s="15"/>
      <c r="AIR280" s="15"/>
      <c r="AIS280" s="15"/>
      <c r="AIT280" s="15"/>
      <c r="AIU280" s="15"/>
      <c r="AIV280" s="15"/>
      <c r="AIW280" s="15"/>
      <c r="AIX280" s="15"/>
      <c r="AIY280" s="15"/>
      <c r="AIZ280" s="15"/>
      <c r="AJA280" s="15"/>
      <c r="AJB280" s="15"/>
      <c r="AJC280" s="15"/>
      <c r="AJD280" s="15"/>
      <c r="AJE280" s="15"/>
      <c r="AJF280" s="15"/>
      <c r="AJG280" s="15"/>
      <c r="AJH280" s="15"/>
      <c r="AJI280" s="15"/>
      <c r="AJJ280" s="15"/>
      <c r="AJK280" s="15"/>
      <c r="AJL280" s="15"/>
      <c r="AJM280" s="15"/>
      <c r="AJN280" s="15"/>
      <c r="AJO280" s="15"/>
      <c r="AJP280" s="15"/>
      <c r="AJQ280" s="15"/>
      <c r="AJR280" s="15"/>
      <c r="AJS280" s="15"/>
      <c r="AJT280" s="15"/>
      <c r="AJU280" s="15"/>
      <c r="AJV280" s="15"/>
      <c r="AJW280" s="15"/>
      <c r="AJX280" s="15"/>
      <c r="AJY280" s="15"/>
      <c r="AJZ280" s="15"/>
      <c r="AKA280" s="15"/>
      <c r="AKB280" s="15"/>
      <c r="AKC280" s="15"/>
      <c r="AKD280" s="15"/>
      <c r="AKE280" s="15"/>
      <c r="AKF280" s="15"/>
      <c r="AKG280" s="15"/>
      <c r="AKH280" s="15"/>
      <c r="AKI280" s="15"/>
      <c r="AKJ280" s="15"/>
      <c r="AKK280" s="15"/>
      <c r="AKL280" s="15"/>
      <c r="AKM280" s="15"/>
      <c r="AKN280" s="15"/>
      <c r="AKO280" s="15"/>
      <c r="AKP280" s="15"/>
      <c r="AKQ280" s="15"/>
      <c r="AKR280" s="15"/>
      <c r="AKS280" s="15"/>
      <c r="AKT280" s="15"/>
      <c r="AKU280" s="15"/>
      <c r="AKV280" s="15"/>
      <c r="AKW280" s="15"/>
      <c r="AKX280" s="15"/>
      <c r="AKY280" s="15"/>
      <c r="AKZ280" s="15"/>
      <c r="ALA280" s="15"/>
      <c r="ALB280" s="15"/>
      <c r="ALC280" s="15"/>
      <c r="ALD280" s="15"/>
      <c r="ALE280" s="15"/>
      <c r="ALF280" s="15"/>
      <c r="ALG280" s="15"/>
      <c r="ALH280" s="15"/>
      <c r="ALI280" s="15"/>
      <c r="ALJ280" s="15"/>
      <c r="ALK280" s="15"/>
      <c r="ALL280" s="15"/>
      <c r="ALM280" s="15"/>
      <c r="ALN280" s="15"/>
      <c r="ALO280" s="15"/>
      <c r="ALP280" s="15"/>
      <c r="ALQ280" s="15"/>
      <c r="ALR280" s="15"/>
      <c r="ALS280" s="15"/>
      <c r="ALT280" s="15"/>
      <c r="ALU280" s="15"/>
      <c r="ALV280" s="15"/>
      <c r="ALW280" s="15"/>
      <c r="ALX280" s="15"/>
      <c r="ALY280" s="15"/>
      <c r="ALZ280" s="15"/>
      <c r="AMA280" s="15"/>
      <c r="AMB280" s="15"/>
      <c r="AMC280" s="15"/>
      <c r="AMD280" s="15"/>
      <c r="AME280" s="15"/>
      <c r="AMF280" s="15"/>
      <c r="AMG280" s="15"/>
      <c r="AMH280" s="15"/>
      <c r="AMI280" s="15"/>
      <c r="AMJ280" s="15"/>
      <c r="AMK280" s="15"/>
      <c r="AML280" s="15"/>
      <c r="AMM280" s="15"/>
      <c r="AMN280" s="15"/>
      <c r="AMO280" s="15"/>
      <c r="AMP280" s="15"/>
      <c r="AMQ280" s="15"/>
      <c r="AMR280" s="15"/>
      <c r="AMS280" s="15"/>
      <c r="AMT280" s="15"/>
      <c r="AMU280" s="15"/>
      <c r="AMV280" s="15"/>
      <c r="AMW280" s="15"/>
      <c r="AMX280" s="15"/>
      <c r="AMY280" s="15"/>
      <c r="AMZ280" s="15"/>
      <c r="ANA280" s="15"/>
      <c r="ANB280" s="15"/>
      <c r="ANC280" s="15"/>
      <c r="AND280" s="15"/>
      <c r="ANE280" s="15"/>
      <c r="ANF280" s="15"/>
      <c r="ANG280" s="15"/>
      <c r="ANH280" s="15"/>
      <c r="ANI280" s="15"/>
      <c r="ANJ280" s="15"/>
      <c r="ANK280" s="15"/>
      <c r="ANL280" s="15"/>
      <c r="ANM280" s="15"/>
      <c r="ANN280" s="15"/>
      <c r="ANO280" s="15"/>
      <c r="ANP280" s="15"/>
      <c r="ANQ280" s="15"/>
      <c r="ANR280" s="15"/>
      <c r="ANS280" s="15"/>
      <c r="ANT280" s="15"/>
      <c r="ANU280" s="15"/>
      <c r="ANV280" s="15"/>
      <c r="ANW280" s="15"/>
      <c r="ANX280" s="15"/>
      <c r="ANY280" s="15"/>
      <c r="ANZ280" s="15"/>
      <c r="AOA280" s="15"/>
      <c r="AOB280" s="15"/>
      <c r="AOC280" s="15"/>
      <c r="AOD280" s="15"/>
      <c r="AOE280" s="15"/>
      <c r="AOF280" s="15"/>
      <c r="AOG280" s="15"/>
      <c r="AOH280" s="15"/>
      <c r="AOI280" s="15"/>
      <c r="AOJ280" s="15"/>
      <c r="AOK280" s="15"/>
      <c r="AOL280" s="15"/>
      <c r="AOM280" s="15"/>
      <c r="AON280" s="15"/>
      <c r="AOO280" s="15"/>
      <c r="AOP280" s="15"/>
      <c r="AOQ280" s="15"/>
      <c r="AOR280" s="15"/>
      <c r="AOS280" s="15"/>
      <c r="AOT280" s="15"/>
      <c r="AOU280" s="15"/>
      <c r="AOV280" s="15"/>
      <c r="AOW280" s="15"/>
      <c r="AOX280" s="15"/>
      <c r="AOY280" s="15"/>
      <c r="AOZ280" s="15"/>
      <c r="APA280" s="15"/>
      <c r="APB280" s="15"/>
      <c r="APC280" s="15"/>
      <c r="APD280" s="15"/>
      <c r="APE280" s="15"/>
      <c r="APF280" s="15"/>
      <c r="APG280" s="15"/>
      <c r="APH280" s="15"/>
      <c r="API280" s="15"/>
      <c r="APJ280" s="15"/>
      <c r="APK280" s="15"/>
      <c r="APL280" s="15"/>
      <c r="APM280" s="15"/>
      <c r="APN280" s="15"/>
      <c r="APO280" s="15"/>
      <c r="APP280" s="15"/>
      <c r="APQ280" s="15"/>
      <c r="APR280" s="15"/>
      <c r="APS280" s="15"/>
      <c r="APT280" s="15"/>
      <c r="APU280" s="15"/>
      <c r="APV280" s="15"/>
      <c r="APW280" s="15"/>
      <c r="APX280" s="15"/>
      <c r="APY280" s="15"/>
      <c r="APZ280" s="15"/>
      <c r="AQA280" s="15"/>
      <c r="AQB280" s="15"/>
      <c r="AQC280" s="15"/>
      <c r="AQD280" s="15"/>
      <c r="AQE280" s="15"/>
      <c r="AQF280" s="15"/>
      <c r="AQG280" s="15"/>
      <c r="AQH280" s="15"/>
      <c r="AQI280" s="15"/>
      <c r="AQJ280" s="15"/>
      <c r="AQK280" s="15"/>
      <c r="AQL280" s="15"/>
      <c r="AQM280" s="15"/>
      <c r="AQN280" s="15"/>
      <c r="AQO280" s="15"/>
      <c r="AQP280" s="15"/>
      <c r="AQQ280" s="15"/>
      <c r="AQR280" s="15"/>
      <c r="AQS280" s="15"/>
      <c r="AQT280" s="15"/>
      <c r="AQU280" s="15"/>
      <c r="AQV280" s="15"/>
      <c r="AQW280" s="15"/>
      <c r="AQX280" s="15"/>
      <c r="AQY280" s="15"/>
      <c r="AQZ280" s="15"/>
      <c r="ARA280" s="15"/>
      <c r="ARB280" s="15"/>
      <c r="ARC280" s="15"/>
      <c r="ARD280" s="15"/>
      <c r="ARE280" s="15"/>
      <c r="ARF280" s="15"/>
      <c r="ARG280" s="15"/>
      <c r="ARH280" s="15"/>
      <c r="ARI280" s="15"/>
      <c r="ARJ280" s="15"/>
      <c r="ARK280" s="15"/>
      <c r="ARL280" s="15"/>
      <c r="ARM280" s="15"/>
      <c r="ARN280" s="15"/>
      <c r="ARO280" s="15"/>
      <c r="ARP280" s="15"/>
      <c r="ARQ280" s="15"/>
      <c r="ARR280" s="15"/>
      <c r="ARS280" s="15"/>
      <c r="ART280" s="15"/>
      <c r="ARU280" s="15"/>
      <c r="ARV280" s="15"/>
      <c r="ARW280" s="15"/>
      <c r="ARX280" s="15"/>
      <c r="ARY280" s="15"/>
      <c r="ARZ280" s="15"/>
      <c r="ASA280" s="15"/>
      <c r="ASB280" s="15"/>
      <c r="ASC280" s="15"/>
      <c r="ASD280" s="15"/>
      <c r="ASE280" s="15"/>
      <c r="ASF280" s="15"/>
      <c r="ASG280" s="15"/>
      <c r="ASH280" s="15"/>
      <c r="ASI280" s="15"/>
      <c r="ASJ280" s="15"/>
      <c r="ASK280" s="15"/>
      <c r="ASL280" s="15"/>
      <c r="ASM280" s="15"/>
      <c r="ASN280" s="15"/>
      <c r="ASO280" s="15"/>
      <c r="ASP280" s="15"/>
      <c r="ASQ280" s="15"/>
      <c r="ASR280" s="15"/>
      <c r="ASS280" s="15"/>
      <c r="AST280" s="15"/>
      <c r="ASU280" s="15"/>
      <c r="ASV280" s="15"/>
      <c r="ASW280" s="15"/>
      <c r="ASX280" s="15"/>
      <c r="ASY280" s="15"/>
      <c r="ASZ280" s="15"/>
      <c r="ATA280" s="15"/>
      <c r="ATB280" s="15"/>
      <c r="ATC280" s="15"/>
      <c r="ATD280" s="15"/>
      <c r="ATE280" s="15"/>
      <c r="ATF280" s="15"/>
      <c r="ATG280" s="15"/>
      <c r="ATH280" s="15"/>
      <c r="ATI280" s="15"/>
      <c r="ATJ280" s="15"/>
      <c r="ATK280" s="15"/>
      <c r="ATL280" s="15"/>
      <c r="ATM280" s="15"/>
      <c r="ATN280" s="15"/>
      <c r="ATO280" s="15"/>
      <c r="ATP280" s="15"/>
      <c r="ATQ280" s="15"/>
      <c r="ATR280" s="15"/>
      <c r="ATS280" s="15"/>
      <c r="ATT280" s="15"/>
      <c r="ATU280" s="15"/>
      <c r="ATV280" s="15"/>
      <c r="ATW280" s="15"/>
      <c r="ATX280" s="15"/>
      <c r="ATY280" s="15"/>
      <c r="ATZ280" s="15"/>
      <c r="AUA280" s="15"/>
      <c r="AUB280" s="15"/>
      <c r="AUC280" s="15"/>
      <c r="AUD280" s="15"/>
      <c r="AUE280" s="15"/>
      <c r="AUF280" s="15"/>
      <c r="AUG280" s="15"/>
      <c r="AUH280" s="15"/>
      <c r="AUI280" s="15"/>
      <c r="AUJ280" s="15"/>
      <c r="AUK280" s="15"/>
      <c r="AUL280" s="15"/>
      <c r="AUM280" s="15"/>
      <c r="AUN280" s="15"/>
      <c r="AUO280" s="15"/>
      <c r="AUP280" s="15"/>
      <c r="AUQ280" s="15"/>
      <c r="AUR280" s="15"/>
      <c r="AUS280" s="15"/>
      <c r="AUT280" s="15"/>
      <c r="AUU280" s="15"/>
      <c r="AUV280" s="15"/>
      <c r="AUW280" s="15"/>
      <c r="AUX280" s="15"/>
      <c r="AUY280" s="15"/>
      <c r="AUZ280" s="15"/>
      <c r="AVA280" s="15"/>
      <c r="AVB280" s="15"/>
      <c r="AVC280" s="15"/>
      <c r="AVD280" s="15"/>
      <c r="AVE280" s="15"/>
      <c r="AVF280" s="15"/>
      <c r="AVG280" s="15"/>
      <c r="AVH280" s="15"/>
      <c r="AVI280" s="15"/>
      <c r="AVJ280" s="15"/>
      <c r="AVK280" s="15"/>
      <c r="AVL280" s="15"/>
      <c r="AVM280" s="15"/>
      <c r="AVN280" s="15"/>
      <c r="AVO280" s="15"/>
      <c r="AVP280" s="15"/>
      <c r="AVQ280" s="15"/>
      <c r="AVR280" s="15"/>
      <c r="AVS280" s="15"/>
      <c r="AVT280" s="15"/>
      <c r="AVU280" s="15"/>
      <c r="AVV280" s="15"/>
      <c r="AVW280" s="15"/>
      <c r="AVX280" s="15"/>
      <c r="AVY280" s="15"/>
      <c r="AVZ280" s="15"/>
      <c r="AWA280" s="15"/>
      <c r="AWB280" s="15"/>
      <c r="AWC280" s="15"/>
      <c r="AWD280" s="15"/>
      <c r="AWE280" s="15"/>
      <c r="AWF280" s="15"/>
      <c r="AWG280" s="15"/>
      <c r="AWH280" s="15"/>
      <c r="AWI280" s="15"/>
      <c r="AWJ280" s="15"/>
      <c r="AWK280" s="15"/>
      <c r="AWL280" s="15"/>
      <c r="AWM280" s="15"/>
      <c r="AWN280" s="15"/>
      <c r="AWO280" s="15"/>
      <c r="AWP280" s="15"/>
      <c r="AWQ280" s="15"/>
      <c r="AWR280" s="15"/>
      <c r="AWS280" s="15"/>
      <c r="AWT280" s="15"/>
      <c r="AWU280" s="15"/>
      <c r="AWV280" s="15"/>
      <c r="AWW280" s="15"/>
      <c r="AWX280" s="15"/>
      <c r="AWY280" s="15"/>
      <c r="AWZ280" s="15"/>
      <c r="AXA280" s="15"/>
      <c r="AXB280" s="15"/>
      <c r="AXC280" s="15"/>
      <c r="AXD280" s="15"/>
      <c r="AXE280" s="15"/>
      <c r="AXF280" s="15"/>
      <c r="AXG280" s="15"/>
      <c r="AXH280" s="15"/>
      <c r="AXI280" s="15"/>
      <c r="AXJ280" s="15"/>
      <c r="AXK280" s="15"/>
      <c r="AXL280" s="15"/>
      <c r="AXM280" s="15"/>
      <c r="AXN280" s="15"/>
      <c r="AXO280" s="15"/>
      <c r="AXP280" s="15"/>
      <c r="AXQ280" s="15"/>
      <c r="AXR280" s="15"/>
      <c r="AXS280" s="15"/>
      <c r="AXT280" s="15"/>
      <c r="AXU280" s="15"/>
      <c r="AXV280" s="15"/>
      <c r="AXW280" s="15"/>
      <c r="AXX280" s="15"/>
      <c r="AXY280" s="15"/>
      <c r="AXZ280" s="15"/>
      <c r="AYA280" s="15"/>
      <c r="AYB280" s="15"/>
      <c r="AYC280" s="15"/>
      <c r="AYD280" s="15"/>
      <c r="AYE280" s="15"/>
      <c r="AYF280" s="15"/>
      <c r="AYG280" s="15"/>
      <c r="AYH280" s="15"/>
      <c r="AYI280" s="15"/>
      <c r="AYJ280" s="15"/>
      <c r="AYK280" s="15"/>
      <c r="AYL280" s="15"/>
      <c r="AYM280" s="15"/>
      <c r="AYN280" s="15"/>
      <c r="AYO280" s="15"/>
      <c r="AYP280" s="15"/>
      <c r="AYQ280" s="15"/>
      <c r="AYR280" s="15"/>
      <c r="AYS280" s="15"/>
      <c r="AYT280" s="15"/>
      <c r="AYU280" s="15"/>
      <c r="AYV280" s="15"/>
      <c r="AYW280" s="15"/>
      <c r="AYX280" s="15"/>
      <c r="AYY280" s="15"/>
      <c r="AYZ280" s="15"/>
      <c r="AZA280" s="15"/>
      <c r="AZB280" s="15"/>
      <c r="AZC280" s="15"/>
      <c r="AZD280" s="15"/>
      <c r="AZE280" s="15"/>
      <c r="AZF280" s="15"/>
      <c r="AZG280" s="15"/>
      <c r="AZH280" s="15"/>
      <c r="AZI280" s="15"/>
      <c r="AZJ280" s="15"/>
      <c r="AZK280" s="15"/>
      <c r="AZL280" s="15"/>
      <c r="AZM280" s="15"/>
      <c r="AZN280" s="15"/>
      <c r="AZO280" s="15"/>
      <c r="AZP280" s="15"/>
      <c r="AZQ280" s="15"/>
      <c r="AZR280" s="15"/>
      <c r="AZS280" s="15"/>
      <c r="AZT280" s="15"/>
      <c r="AZU280" s="15"/>
      <c r="AZV280" s="15"/>
      <c r="AZW280" s="15"/>
      <c r="AZX280" s="15"/>
      <c r="AZY280" s="15"/>
      <c r="AZZ280" s="15"/>
      <c r="BAA280" s="15"/>
      <c r="BAB280" s="15"/>
      <c r="BAC280" s="15"/>
      <c r="BAD280" s="15"/>
      <c r="BAE280" s="15"/>
      <c r="BAF280" s="15"/>
      <c r="BAG280" s="15"/>
      <c r="BAH280" s="15"/>
      <c r="BAI280" s="15"/>
      <c r="BAJ280" s="15"/>
      <c r="BAK280" s="15"/>
      <c r="BAL280" s="15"/>
      <c r="BAM280" s="15"/>
      <c r="BAN280" s="15"/>
      <c r="BAO280" s="15"/>
      <c r="BAP280" s="15"/>
      <c r="BAQ280" s="15"/>
      <c r="BAR280" s="15"/>
      <c r="BAS280" s="15"/>
      <c r="BAT280" s="15"/>
      <c r="BAU280" s="15"/>
      <c r="BAV280" s="15"/>
      <c r="BAW280" s="15"/>
      <c r="BAX280" s="15"/>
      <c r="BAY280" s="15"/>
      <c r="BAZ280" s="15"/>
      <c r="BBA280" s="15"/>
      <c r="BBB280" s="15"/>
      <c r="BBC280" s="15"/>
      <c r="BBD280" s="15"/>
      <c r="BBE280" s="15"/>
      <c r="BBF280" s="15"/>
      <c r="BBG280" s="15"/>
      <c r="BBH280" s="15"/>
      <c r="BBI280" s="15"/>
      <c r="BBJ280" s="15"/>
      <c r="BBK280" s="15"/>
      <c r="BBL280" s="15"/>
      <c r="BBM280" s="15"/>
      <c r="BBN280" s="15"/>
      <c r="BBO280" s="15"/>
      <c r="BBP280" s="15"/>
      <c r="BBQ280" s="15"/>
      <c r="BBR280" s="15"/>
      <c r="BBS280" s="15"/>
      <c r="BBT280" s="15"/>
      <c r="BBU280" s="15"/>
      <c r="BBV280" s="15"/>
      <c r="BBW280" s="15"/>
      <c r="BBX280" s="15"/>
      <c r="BBY280" s="15"/>
      <c r="BBZ280" s="15"/>
      <c r="BCA280" s="15"/>
      <c r="BCB280" s="15"/>
      <c r="BCC280" s="15"/>
      <c r="BCD280" s="15"/>
      <c r="BCE280" s="15"/>
      <c r="BCF280" s="15"/>
      <c r="BCG280" s="15"/>
      <c r="BCH280" s="15"/>
      <c r="BCI280" s="15"/>
      <c r="BCJ280" s="15"/>
      <c r="BCK280" s="15"/>
      <c r="BCL280" s="15"/>
      <c r="BCM280" s="15"/>
      <c r="BCN280" s="15"/>
      <c r="BCO280" s="15"/>
      <c r="BCP280" s="15"/>
      <c r="BCQ280" s="15"/>
      <c r="BCR280" s="15"/>
      <c r="BCS280" s="15"/>
      <c r="BCT280" s="15"/>
      <c r="BCU280" s="15"/>
      <c r="BCV280" s="15"/>
      <c r="BCW280" s="15"/>
      <c r="BCX280" s="15"/>
      <c r="BCY280" s="15"/>
      <c r="BCZ280" s="15"/>
      <c r="BDA280" s="15"/>
      <c r="BDB280" s="15"/>
      <c r="BDC280" s="15"/>
      <c r="BDD280" s="15"/>
      <c r="BDE280" s="15"/>
      <c r="BDF280" s="15"/>
      <c r="BDG280" s="15"/>
      <c r="BDH280" s="15"/>
      <c r="BDI280" s="15"/>
      <c r="BDJ280" s="15"/>
      <c r="BDK280" s="15"/>
      <c r="BDL280" s="15"/>
      <c r="BDM280" s="15"/>
      <c r="BDN280" s="15"/>
      <c r="BDO280" s="15"/>
      <c r="BDP280" s="15"/>
      <c r="BDQ280" s="15"/>
      <c r="BDR280" s="15"/>
      <c r="BDS280" s="15"/>
      <c r="BDT280" s="15"/>
      <c r="BDU280" s="15"/>
      <c r="BDV280" s="15"/>
      <c r="BDW280" s="15"/>
      <c r="BDX280" s="15"/>
      <c r="BDY280" s="15"/>
      <c r="BDZ280" s="15"/>
      <c r="BEA280" s="15"/>
      <c r="BEB280" s="15"/>
      <c r="BEC280" s="15"/>
      <c r="BED280" s="15"/>
      <c r="BEE280" s="15"/>
      <c r="BEF280" s="15"/>
      <c r="BEG280" s="15"/>
      <c r="BEH280" s="15"/>
      <c r="BEI280" s="15"/>
      <c r="BEJ280" s="15"/>
      <c r="BEK280" s="15"/>
      <c r="BEL280" s="15"/>
      <c r="BEM280" s="15"/>
      <c r="BEN280" s="15"/>
      <c r="BEO280" s="15"/>
      <c r="BEP280" s="15"/>
      <c r="BEQ280" s="15"/>
      <c r="BER280" s="15"/>
      <c r="BES280" s="15"/>
      <c r="BET280" s="15"/>
      <c r="BEU280" s="15"/>
      <c r="BEV280" s="15"/>
      <c r="BEW280" s="15"/>
      <c r="BEX280" s="15"/>
      <c r="BEY280" s="15"/>
      <c r="BEZ280" s="15"/>
      <c r="BFA280" s="15"/>
      <c r="BFB280" s="15"/>
      <c r="BFC280" s="15"/>
      <c r="BFD280" s="15"/>
      <c r="BFE280" s="15"/>
      <c r="BFF280" s="15"/>
      <c r="BFG280" s="15"/>
      <c r="BFH280" s="15"/>
      <c r="BFI280" s="15"/>
      <c r="BFJ280" s="15"/>
      <c r="BFK280" s="15"/>
      <c r="BFL280" s="15"/>
      <c r="BFM280" s="15"/>
      <c r="BFN280" s="15"/>
      <c r="BFO280" s="15"/>
      <c r="BFP280" s="15"/>
      <c r="BFQ280" s="15"/>
      <c r="BFR280" s="15"/>
      <c r="BFS280" s="15"/>
      <c r="BFT280" s="15"/>
      <c r="BFU280" s="15"/>
      <c r="BFV280" s="15"/>
      <c r="BFW280" s="15"/>
      <c r="BFX280" s="15"/>
      <c r="BFY280" s="15"/>
      <c r="BFZ280" s="15"/>
      <c r="BGA280" s="15"/>
      <c r="BGB280" s="15"/>
      <c r="BGC280" s="15"/>
      <c r="BGD280" s="15"/>
      <c r="BGE280" s="15"/>
      <c r="BGF280" s="15"/>
      <c r="BGG280" s="15"/>
      <c r="BGH280" s="15"/>
      <c r="BGI280" s="15"/>
      <c r="BGJ280" s="15"/>
      <c r="BGK280" s="15"/>
      <c r="BGL280" s="15"/>
      <c r="BGM280" s="15"/>
      <c r="BGN280" s="15"/>
      <c r="BGO280" s="15"/>
      <c r="BGP280" s="15"/>
      <c r="BGQ280" s="15"/>
      <c r="BGR280" s="15"/>
      <c r="BGS280" s="15"/>
      <c r="BGT280" s="15"/>
      <c r="BGU280" s="15"/>
      <c r="BGV280" s="15"/>
      <c r="BGW280" s="15"/>
      <c r="BGX280" s="15"/>
      <c r="BGY280" s="15"/>
      <c r="BGZ280" s="15"/>
      <c r="BHA280" s="15"/>
      <c r="BHB280" s="15"/>
      <c r="BHC280" s="15"/>
      <c r="BHD280" s="15"/>
      <c r="BHE280" s="15"/>
      <c r="BHF280" s="15"/>
      <c r="BHG280" s="15"/>
      <c r="BHH280" s="15"/>
      <c r="BHI280" s="15"/>
      <c r="BHJ280" s="15"/>
      <c r="BHK280" s="15"/>
      <c r="BHL280" s="15"/>
      <c r="BHM280" s="15"/>
      <c r="BHN280" s="15"/>
      <c r="BHO280" s="15"/>
      <c r="BHP280" s="15"/>
      <c r="BHQ280" s="15"/>
      <c r="BHR280" s="15"/>
      <c r="BHS280" s="15"/>
      <c r="BHT280" s="15"/>
      <c r="BHU280" s="15"/>
      <c r="BHV280" s="15"/>
      <c r="BHW280" s="15"/>
      <c r="BHX280" s="15"/>
      <c r="BHY280" s="15"/>
      <c r="BHZ280" s="15"/>
      <c r="BIA280" s="15"/>
      <c r="BIB280" s="15"/>
      <c r="BIC280" s="15"/>
    </row>
    <row r="281" spans="1:1589" s="24" customFormat="1" ht="43.5" customHeight="1">
      <c r="A281" s="71"/>
      <c r="B281" s="53"/>
      <c r="C281" s="315"/>
      <c r="D281" s="315"/>
      <c r="E281" s="94"/>
      <c r="F281" s="94"/>
      <c r="G281" s="95"/>
      <c r="H281" s="115"/>
      <c r="I281" s="115"/>
      <c r="J281" s="115"/>
      <c r="K281" s="124"/>
      <c r="L281" s="115"/>
      <c r="M281" s="104"/>
      <c r="N281" s="115"/>
      <c r="O281" s="115"/>
      <c r="P281" s="115"/>
      <c r="Q281" s="115"/>
      <c r="R281" s="115"/>
      <c r="S281" s="115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  <c r="IW281" s="15"/>
      <c r="IX281" s="15"/>
      <c r="IY281" s="15"/>
      <c r="IZ281" s="15"/>
      <c r="JA281" s="15"/>
      <c r="JB281" s="15"/>
      <c r="JC281" s="15"/>
      <c r="JD281" s="15"/>
      <c r="JE281" s="15"/>
      <c r="JF281" s="15"/>
      <c r="JG281" s="15"/>
      <c r="JH281" s="15"/>
      <c r="JI281" s="15"/>
      <c r="JJ281" s="15"/>
      <c r="JK281" s="15"/>
      <c r="JL281" s="15"/>
      <c r="JM281" s="15"/>
      <c r="JN281" s="15"/>
      <c r="JO281" s="15"/>
      <c r="JP281" s="15"/>
      <c r="JQ281" s="15"/>
      <c r="JR281" s="15"/>
      <c r="JS281" s="15"/>
      <c r="JT281" s="15"/>
      <c r="JU281" s="15"/>
      <c r="JV281" s="15"/>
      <c r="JW281" s="15"/>
      <c r="JX281" s="15"/>
      <c r="JY281" s="15"/>
      <c r="JZ281" s="15"/>
      <c r="KA281" s="15"/>
      <c r="KB281" s="15"/>
      <c r="KC281" s="15"/>
      <c r="KD281" s="15"/>
      <c r="KE281" s="15"/>
      <c r="KF281" s="15"/>
      <c r="KG281" s="15"/>
      <c r="KH281" s="15"/>
      <c r="KI281" s="15"/>
      <c r="KJ281" s="15"/>
      <c r="KK281" s="15"/>
      <c r="KL281" s="15"/>
      <c r="KM281" s="15"/>
      <c r="KN281" s="15"/>
      <c r="KO281" s="15"/>
      <c r="KP281" s="15"/>
      <c r="KQ281" s="15"/>
      <c r="KR281" s="15"/>
      <c r="KS281" s="15"/>
      <c r="KT281" s="15"/>
      <c r="KU281" s="15"/>
      <c r="KV281" s="15"/>
      <c r="KW281" s="15"/>
      <c r="KX281" s="15"/>
      <c r="KY281" s="15"/>
      <c r="KZ281" s="15"/>
      <c r="LA281" s="15"/>
      <c r="LB281" s="15"/>
      <c r="LC281" s="15"/>
      <c r="LD281" s="15"/>
      <c r="LE281" s="15"/>
      <c r="LF281" s="15"/>
      <c r="LG281" s="15"/>
      <c r="LH281" s="15"/>
      <c r="LI281" s="15"/>
      <c r="LJ281" s="15"/>
      <c r="LK281" s="15"/>
      <c r="LL281" s="15"/>
      <c r="LM281" s="15"/>
      <c r="LN281" s="15"/>
      <c r="LO281" s="15"/>
      <c r="LP281" s="15"/>
      <c r="LQ281" s="15"/>
      <c r="LR281" s="15"/>
      <c r="LS281" s="15"/>
      <c r="LT281" s="15"/>
      <c r="LU281" s="15"/>
      <c r="LV281" s="15"/>
      <c r="LW281" s="15"/>
      <c r="LX281" s="15"/>
      <c r="LY281" s="15"/>
      <c r="LZ281" s="15"/>
      <c r="MA281" s="15"/>
      <c r="MB281" s="15"/>
      <c r="MC281" s="15"/>
      <c r="MD281" s="15"/>
      <c r="ME281" s="15"/>
      <c r="MF281" s="15"/>
      <c r="MG281" s="15"/>
      <c r="MH281" s="15"/>
      <c r="MI281" s="15"/>
      <c r="MJ281" s="15"/>
      <c r="MK281" s="15"/>
      <c r="ML281" s="15"/>
      <c r="MM281" s="15"/>
      <c r="MN281" s="15"/>
      <c r="MO281" s="15"/>
      <c r="MP281" s="15"/>
      <c r="MQ281" s="15"/>
      <c r="MR281" s="15"/>
      <c r="MS281" s="15"/>
      <c r="MT281" s="15"/>
      <c r="MU281" s="15"/>
      <c r="MV281" s="15"/>
      <c r="MW281" s="15"/>
      <c r="MX281" s="15"/>
      <c r="MY281" s="15"/>
      <c r="MZ281" s="15"/>
      <c r="NA281" s="15"/>
      <c r="NB281" s="15"/>
      <c r="NC281" s="15"/>
      <c r="ND281" s="15"/>
      <c r="NE281" s="15"/>
      <c r="NF281" s="15"/>
      <c r="NG281" s="15"/>
      <c r="NH281" s="15"/>
      <c r="NI281" s="15"/>
      <c r="NJ281" s="15"/>
      <c r="NK281" s="15"/>
      <c r="NL281" s="15"/>
      <c r="NM281" s="15"/>
      <c r="NN281" s="15"/>
      <c r="NO281" s="15"/>
      <c r="NP281" s="15"/>
      <c r="NQ281" s="15"/>
      <c r="NR281" s="15"/>
      <c r="NS281" s="15"/>
      <c r="NT281" s="15"/>
      <c r="NU281" s="15"/>
      <c r="NV281" s="15"/>
      <c r="NW281" s="15"/>
      <c r="NX281" s="15"/>
      <c r="NY281" s="15"/>
      <c r="NZ281" s="15"/>
      <c r="OA281" s="15"/>
      <c r="OB281" s="15"/>
      <c r="OC281" s="15"/>
      <c r="OD281" s="15"/>
      <c r="OE281" s="15"/>
      <c r="OF281" s="15"/>
      <c r="OG281" s="15"/>
      <c r="OH281" s="15"/>
      <c r="OI281" s="15"/>
      <c r="OJ281" s="15"/>
      <c r="OK281" s="15"/>
      <c r="OL281" s="15"/>
      <c r="OM281" s="15"/>
      <c r="ON281" s="15"/>
      <c r="OO281" s="15"/>
      <c r="OP281" s="15"/>
      <c r="OQ281" s="15"/>
      <c r="OR281" s="15"/>
      <c r="OS281" s="15"/>
      <c r="OT281" s="15"/>
      <c r="OU281" s="15"/>
      <c r="OV281" s="15"/>
      <c r="OW281" s="15"/>
      <c r="OX281" s="15"/>
      <c r="OY281" s="15"/>
      <c r="OZ281" s="15"/>
      <c r="PA281" s="15"/>
      <c r="PB281" s="15"/>
      <c r="PC281" s="15"/>
      <c r="PD281" s="15"/>
      <c r="PE281" s="15"/>
      <c r="PF281" s="15"/>
      <c r="PG281" s="15"/>
      <c r="PH281" s="15"/>
      <c r="PI281" s="15"/>
      <c r="PJ281" s="15"/>
      <c r="PK281" s="15"/>
      <c r="PL281" s="15"/>
      <c r="PM281" s="15"/>
      <c r="PN281" s="15"/>
      <c r="PO281" s="15"/>
      <c r="PP281" s="15"/>
      <c r="PQ281" s="15"/>
      <c r="PR281" s="15"/>
      <c r="PS281" s="15"/>
      <c r="PT281" s="15"/>
      <c r="PU281" s="15"/>
      <c r="PV281" s="15"/>
      <c r="PW281" s="15"/>
      <c r="PX281" s="15"/>
      <c r="PY281" s="15"/>
      <c r="PZ281" s="15"/>
      <c r="QA281" s="15"/>
      <c r="QB281" s="15"/>
      <c r="QC281" s="15"/>
      <c r="QD281" s="15"/>
      <c r="QE281" s="15"/>
      <c r="QF281" s="15"/>
      <c r="QG281" s="15"/>
      <c r="QH281" s="15"/>
      <c r="QI281" s="15"/>
      <c r="QJ281" s="15"/>
      <c r="QK281" s="15"/>
      <c r="QL281" s="15"/>
      <c r="QM281" s="15"/>
      <c r="QN281" s="15"/>
      <c r="QO281" s="15"/>
      <c r="QP281" s="15"/>
      <c r="QQ281" s="15"/>
      <c r="QR281" s="15"/>
      <c r="QS281" s="15"/>
      <c r="QT281" s="15"/>
      <c r="QU281" s="15"/>
      <c r="QV281" s="15"/>
      <c r="QW281" s="15"/>
      <c r="QX281" s="15"/>
      <c r="QY281" s="15"/>
      <c r="QZ281" s="15"/>
      <c r="RA281" s="15"/>
      <c r="RB281" s="15"/>
      <c r="RC281" s="15"/>
      <c r="RD281" s="15"/>
      <c r="RE281" s="15"/>
      <c r="RF281" s="15"/>
      <c r="RG281" s="15"/>
      <c r="RH281" s="15"/>
      <c r="RI281" s="15"/>
      <c r="RJ281" s="15"/>
      <c r="RK281" s="15"/>
      <c r="RL281" s="15"/>
      <c r="RM281" s="15"/>
      <c r="RN281" s="15"/>
      <c r="RO281" s="15"/>
      <c r="RP281" s="15"/>
      <c r="RQ281" s="15"/>
      <c r="RR281" s="15"/>
      <c r="RS281" s="15"/>
      <c r="RT281" s="15"/>
      <c r="RU281" s="15"/>
      <c r="RV281" s="15"/>
      <c r="RW281" s="15"/>
      <c r="RX281" s="15"/>
      <c r="RY281" s="15"/>
      <c r="RZ281" s="15"/>
      <c r="SA281" s="15"/>
      <c r="SB281" s="15"/>
      <c r="SC281" s="15"/>
      <c r="SD281" s="15"/>
      <c r="SE281" s="15"/>
      <c r="SF281" s="15"/>
      <c r="SG281" s="15"/>
      <c r="SH281" s="15"/>
      <c r="SI281" s="15"/>
      <c r="SJ281" s="15"/>
      <c r="SK281" s="15"/>
      <c r="SL281" s="15"/>
      <c r="SM281" s="15"/>
      <c r="SN281" s="15"/>
      <c r="SO281" s="15"/>
      <c r="SP281" s="15"/>
      <c r="SQ281" s="15"/>
      <c r="SR281" s="15"/>
      <c r="SS281" s="15"/>
      <c r="ST281" s="15"/>
      <c r="SU281" s="15"/>
      <c r="SV281" s="15"/>
      <c r="SW281" s="15"/>
      <c r="SX281" s="15"/>
      <c r="SY281" s="15"/>
      <c r="SZ281" s="15"/>
      <c r="TA281" s="15"/>
      <c r="TB281" s="15"/>
      <c r="TC281" s="15"/>
      <c r="TD281" s="15"/>
      <c r="TE281" s="15"/>
      <c r="TF281" s="15"/>
      <c r="TG281" s="15"/>
      <c r="TH281" s="15"/>
      <c r="TI281" s="15"/>
      <c r="TJ281" s="15"/>
      <c r="TK281" s="15"/>
      <c r="TL281" s="15"/>
      <c r="TM281" s="15"/>
      <c r="TN281" s="15"/>
      <c r="TO281" s="15"/>
      <c r="TP281" s="15"/>
      <c r="TQ281" s="15"/>
      <c r="TR281" s="15"/>
      <c r="TS281" s="15"/>
      <c r="TT281" s="15"/>
      <c r="TU281" s="15"/>
      <c r="TV281" s="15"/>
      <c r="TW281" s="15"/>
      <c r="TX281" s="15"/>
      <c r="TY281" s="15"/>
      <c r="TZ281" s="15"/>
      <c r="UA281" s="15"/>
      <c r="UB281" s="15"/>
      <c r="UC281" s="15"/>
      <c r="UD281" s="15"/>
      <c r="UE281" s="15"/>
      <c r="UF281" s="15"/>
      <c r="UG281" s="15"/>
      <c r="UH281" s="15"/>
      <c r="UI281" s="15"/>
      <c r="UJ281" s="15"/>
      <c r="UK281" s="15"/>
      <c r="UL281" s="15"/>
      <c r="UM281" s="15"/>
      <c r="UN281" s="15"/>
      <c r="UO281" s="15"/>
      <c r="UP281" s="15"/>
      <c r="UQ281" s="15"/>
      <c r="UR281" s="15"/>
      <c r="US281" s="15"/>
      <c r="UT281" s="15"/>
      <c r="UU281" s="15"/>
      <c r="UV281" s="15"/>
      <c r="UW281" s="15"/>
      <c r="UX281" s="15"/>
      <c r="UY281" s="15"/>
      <c r="UZ281" s="15"/>
      <c r="VA281" s="15"/>
      <c r="VB281" s="15"/>
      <c r="VC281" s="15"/>
      <c r="VD281" s="15"/>
      <c r="VE281" s="15"/>
      <c r="VF281" s="15"/>
      <c r="VG281" s="15"/>
      <c r="VH281" s="15"/>
      <c r="VI281" s="15"/>
      <c r="VJ281" s="15"/>
      <c r="VK281" s="15"/>
      <c r="VL281" s="15"/>
      <c r="VM281" s="15"/>
      <c r="VN281" s="15"/>
      <c r="VO281" s="15"/>
      <c r="VP281" s="15"/>
      <c r="VQ281" s="15"/>
      <c r="VR281" s="15"/>
      <c r="VS281" s="15"/>
      <c r="VT281" s="15"/>
      <c r="VU281" s="15"/>
      <c r="VV281" s="15"/>
      <c r="VW281" s="15"/>
      <c r="VX281" s="15"/>
      <c r="VY281" s="15"/>
      <c r="VZ281" s="15"/>
      <c r="WA281" s="15"/>
      <c r="WB281" s="15"/>
      <c r="WC281" s="15"/>
      <c r="WD281" s="15"/>
      <c r="WE281" s="15"/>
      <c r="WF281" s="15"/>
      <c r="WG281" s="15"/>
      <c r="WH281" s="15"/>
      <c r="WI281" s="15"/>
      <c r="WJ281" s="15"/>
      <c r="WK281" s="15"/>
      <c r="WL281" s="15"/>
      <c r="WM281" s="15"/>
      <c r="WN281" s="15"/>
      <c r="WO281" s="15"/>
      <c r="WP281" s="15"/>
      <c r="WQ281" s="15"/>
      <c r="WR281" s="15"/>
      <c r="WS281" s="15"/>
      <c r="WT281" s="15"/>
      <c r="WU281" s="15"/>
      <c r="WV281" s="15"/>
      <c r="WW281" s="15"/>
      <c r="WX281" s="15"/>
      <c r="WY281" s="15"/>
      <c r="WZ281" s="15"/>
      <c r="XA281" s="15"/>
      <c r="XB281" s="15"/>
      <c r="XC281" s="15"/>
      <c r="XD281" s="15"/>
      <c r="XE281" s="15"/>
      <c r="XF281" s="15"/>
      <c r="XG281" s="15"/>
      <c r="XH281" s="15"/>
      <c r="XI281" s="15"/>
      <c r="XJ281" s="15"/>
      <c r="XK281" s="15"/>
      <c r="XL281" s="15"/>
      <c r="XM281" s="15"/>
      <c r="XN281" s="15"/>
      <c r="XO281" s="15"/>
      <c r="XP281" s="15"/>
      <c r="XQ281" s="15"/>
      <c r="XR281" s="15"/>
      <c r="XS281" s="15"/>
      <c r="XT281" s="15"/>
      <c r="XU281" s="15"/>
      <c r="XV281" s="15"/>
      <c r="XW281" s="15"/>
      <c r="XX281" s="15"/>
      <c r="XY281" s="15"/>
      <c r="XZ281" s="15"/>
      <c r="YA281" s="15"/>
      <c r="YB281" s="15"/>
      <c r="YC281" s="15"/>
      <c r="YD281" s="15"/>
      <c r="YE281" s="15"/>
      <c r="YF281" s="15"/>
      <c r="YG281" s="15"/>
      <c r="YH281" s="15"/>
      <c r="YI281" s="15"/>
      <c r="YJ281" s="15"/>
      <c r="YK281" s="15"/>
      <c r="YL281" s="15"/>
      <c r="YM281" s="15"/>
      <c r="YN281" s="15"/>
      <c r="YO281" s="15"/>
      <c r="YP281" s="15"/>
      <c r="YQ281" s="15"/>
      <c r="YR281" s="15"/>
      <c r="YS281" s="15"/>
      <c r="YT281" s="15"/>
      <c r="YU281" s="15"/>
      <c r="YV281" s="15"/>
      <c r="YW281" s="15"/>
      <c r="YX281" s="15"/>
      <c r="YY281" s="15"/>
      <c r="YZ281" s="15"/>
      <c r="ZA281" s="15"/>
      <c r="ZB281" s="15"/>
      <c r="ZC281" s="15"/>
      <c r="ZD281" s="15"/>
      <c r="ZE281" s="15"/>
      <c r="ZF281" s="15"/>
      <c r="ZG281" s="15"/>
      <c r="ZH281" s="15"/>
      <c r="ZI281" s="15"/>
      <c r="ZJ281" s="15"/>
      <c r="ZK281" s="15"/>
      <c r="ZL281" s="15"/>
      <c r="ZM281" s="15"/>
      <c r="ZN281" s="15"/>
      <c r="ZO281" s="15"/>
      <c r="ZP281" s="15"/>
      <c r="ZQ281" s="15"/>
      <c r="ZR281" s="15"/>
      <c r="ZS281" s="15"/>
      <c r="ZT281" s="15"/>
      <c r="ZU281" s="15"/>
      <c r="ZV281" s="15"/>
      <c r="ZW281" s="15"/>
      <c r="ZX281" s="15"/>
      <c r="ZY281" s="15"/>
      <c r="ZZ281" s="15"/>
      <c r="AAA281" s="15"/>
      <c r="AAB281" s="15"/>
      <c r="AAC281" s="15"/>
      <c r="AAD281" s="15"/>
      <c r="AAE281" s="15"/>
      <c r="AAF281" s="15"/>
      <c r="AAG281" s="15"/>
      <c r="AAH281" s="15"/>
      <c r="AAI281" s="15"/>
      <c r="AAJ281" s="15"/>
      <c r="AAK281" s="15"/>
      <c r="AAL281" s="15"/>
      <c r="AAM281" s="15"/>
      <c r="AAN281" s="15"/>
      <c r="AAO281" s="15"/>
      <c r="AAP281" s="15"/>
      <c r="AAQ281" s="15"/>
      <c r="AAR281" s="15"/>
      <c r="AAS281" s="15"/>
      <c r="AAT281" s="15"/>
      <c r="AAU281" s="15"/>
      <c r="AAV281" s="15"/>
      <c r="AAW281" s="15"/>
      <c r="AAX281" s="15"/>
      <c r="AAY281" s="15"/>
      <c r="AAZ281" s="15"/>
      <c r="ABA281" s="15"/>
      <c r="ABB281" s="15"/>
      <c r="ABC281" s="15"/>
      <c r="ABD281" s="15"/>
      <c r="ABE281" s="15"/>
      <c r="ABF281" s="15"/>
      <c r="ABG281" s="15"/>
      <c r="ABH281" s="15"/>
      <c r="ABI281" s="15"/>
      <c r="ABJ281" s="15"/>
      <c r="ABK281" s="15"/>
      <c r="ABL281" s="15"/>
      <c r="ABM281" s="15"/>
      <c r="ABN281" s="15"/>
      <c r="ABO281" s="15"/>
      <c r="ABP281" s="15"/>
      <c r="ABQ281" s="15"/>
      <c r="ABR281" s="15"/>
      <c r="ABS281" s="15"/>
      <c r="ABT281" s="15"/>
      <c r="ABU281" s="15"/>
      <c r="ABV281" s="15"/>
      <c r="ABW281" s="15"/>
      <c r="ABX281" s="15"/>
      <c r="ABY281" s="15"/>
      <c r="ABZ281" s="15"/>
      <c r="ACA281" s="15"/>
      <c r="ACB281" s="15"/>
      <c r="ACC281" s="15"/>
      <c r="ACD281" s="15"/>
      <c r="ACE281" s="15"/>
      <c r="ACF281" s="15"/>
      <c r="ACG281" s="15"/>
      <c r="ACH281" s="15"/>
      <c r="ACI281" s="15"/>
      <c r="ACJ281" s="15"/>
      <c r="ACK281" s="15"/>
      <c r="ACL281" s="15"/>
      <c r="ACM281" s="15"/>
      <c r="ACN281" s="15"/>
      <c r="ACO281" s="15"/>
      <c r="ACP281" s="15"/>
      <c r="ACQ281" s="15"/>
      <c r="ACR281" s="15"/>
      <c r="ACS281" s="15"/>
      <c r="ACT281" s="15"/>
      <c r="ACU281" s="15"/>
      <c r="ACV281" s="15"/>
      <c r="ACW281" s="15"/>
      <c r="ACX281" s="15"/>
      <c r="ACY281" s="15"/>
      <c r="ACZ281" s="15"/>
      <c r="ADA281" s="15"/>
      <c r="ADB281" s="15"/>
      <c r="ADC281" s="15"/>
      <c r="ADD281" s="15"/>
      <c r="ADE281" s="15"/>
      <c r="ADF281" s="15"/>
      <c r="ADG281" s="15"/>
      <c r="ADH281" s="15"/>
      <c r="ADI281" s="15"/>
      <c r="ADJ281" s="15"/>
      <c r="ADK281" s="15"/>
      <c r="ADL281" s="15"/>
      <c r="ADM281" s="15"/>
      <c r="ADN281" s="15"/>
      <c r="ADO281" s="15"/>
      <c r="ADP281" s="15"/>
      <c r="ADQ281" s="15"/>
      <c r="ADR281" s="15"/>
      <c r="ADS281" s="15"/>
      <c r="ADT281" s="15"/>
      <c r="ADU281" s="15"/>
      <c r="ADV281" s="15"/>
      <c r="ADW281" s="15"/>
      <c r="ADX281" s="15"/>
      <c r="ADY281" s="15"/>
      <c r="ADZ281" s="15"/>
      <c r="AEA281" s="15"/>
      <c r="AEB281" s="15"/>
      <c r="AEC281" s="15"/>
      <c r="AED281" s="15"/>
      <c r="AEE281" s="15"/>
      <c r="AEF281" s="15"/>
      <c r="AEG281" s="15"/>
      <c r="AEH281" s="15"/>
      <c r="AEI281" s="15"/>
      <c r="AEJ281" s="15"/>
      <c r="AEK281" s="15"/>
      <c r="AEL281" s="15"/>
      <c r="AEM281" s="15"/>
      <c r="AEN281" s="15"/>
      <c r="AEO281" s="15"/>
      <c r="AEP281" s="15"/>
      <c r="AEQ281" s="15"/>
      <c r="AER281" s="15"/>
      <c r="AES281" s="15"/>
      <c r="AET281" s="15"/>
      <c r="AEU281" s="15"/>
      <c r="AEV281" s="15"/>
      <c r="AEW281" s="15"/>
      <c r="AEX281" s="15"/>
      <c r="AEY281" s="15"/>
      <c r="AEZ281" s="15"/>
      <c r="AFA281" s="15"/>
      <c r="AFB281" s="15"/>
      <c r="AFC281" s="15"/>
      <c r="AFD281" s="15"/>
      <c r="AFE281" s="15"/>
      <c r="AFF281" s="15"/>
      <c r="AFG281" s="15"/>
      <c r="AFH281" s="15"/>
      <c r="AFI281" s="15"/>
      <c r="AFJ281" s="15"/>
      <c r="AFK281" s="15"/>
      <c r="AFL281" s="15"/>
      <c r="AFM281" s="15"/>
      <c r="AFN281" s="15"/>
      <c r="AFO281" s="15"/>
      <c r="AFP281" s="15"/>
      <c r="AFQ281" s="15"/>
      <c r="AFR281" s="15"/>
      <c r="AFS281" s="15"/>
      <c r="AFT281" s="15"/>
      <c r="AFU281" s="15"/>
      <c r="AFV281" s="15"/>
      <c r="AFW281" s="15"/>
      <c r="AFX281" s="15"/>
      <c r="AFY281" s="15"/>
      <c r="AFZ281" s="15"/>
      <c r="AGA281" s="15"/>
      <c r="AGB281" s="15"/>
      <c r="AGC281" s="15"/>
      <c r="AGD281" s="15"/>
      <c r="AGE281" s="15"/>
      <c r="AGF281" s="15"/>
      <c r="AGG281" s="15"/>
      <c r="AGH281" s="15"/>
      <c r="AGI281" s="15"/>
      <c r="AGJ281" s="15"/>
      <c r="AGK281" s="15"/>
      <c r="AGL281" s="15"/>
      <c r="AGM281" s="15"/>
      <c r="AGN281" s="15"/>
      <c r="AGO281" s="15"/>
      <c r="AGP281" s="15"/>
      <c r="AGQ281" s="15"/>
      <c r="AGR281" s="15"/>
      <c r="AGS281" s="15"/>
      <c r="AGT281" s="15"/>
      <c r="AGU281" s="15"/>
      <c r="AGV281" s="15"/>
      <c r="AGW281" s="15"/>
      <c r="AGX281" s="15"/>
      <c r="AGY281" s="15"/>
      <c r="AGZ281" s="15"/>
      <c r="AHA281" s="15"/>
      <c r="AHB281" s="15"/>
      <c r="AHC281" s="15"/>
      <c r="AHD281" s="15"/>
      <c r="AHE281" s="15"/>
      <c r="AHF281" s="15"/>
      <c r="AHG281" s="15"/>
      <c r="AHH281" s="15"/>
      <c r="AHI281" s="15"/>
      <c r="AHJ281" s="15"/>
      <c r="AHK281" s="15"/>
      <c r="AHL281" s="15"/>
      <c r="AHM281" s="15"/>
      <c r="AHN281" s="15"/>
      <c r="AHO281" s="15"/>
      <c r="AHP281" s="15"/>
      <c r="AHQ281" s="15"/>
      <c r="AHR281" s="15"/>
      <c r="AHS281" s="15"/>
      <c r="AHT281" s="15"/>
      <c r="AHU281" s="15"/>
      <c r="AHV281" s="15"/>
      <c r="AHW281" s="15"/>
      <c r="AHX281" s="15"/>
      <c r="AHY281" s="15"/>
      <c r="AHZ281" s="15"/>
      <c r="AIA281" s="15"/>
      <c r="AIB281" s="15"/>
      <c r="AIC281" s="15"/>
      <c r="AID281" s="15"/>
      <c r="AIE281" s="15"/>
      <c r="AIF281" s="15"/>
      <c r="AIG281" s="15"/>
      <c r="AIH281" s="15"/>
      <c r="AII281" s="15"/>
      <c r="AIJ281" s="15"/>
      <c r="AIK281" s="15"/>
      <c r="AIL281" s="15"/>
      <c r="AIM281" s="15"/>
      <c r="AIN281" s="15"/>
      <c r="AIO281" s="15"/>
      <c r="AIP281" s="15"/>
      <c r="AIQ281" s="15"/>
      <c r="AIR281" s="15"/>
      <c r="AIS281" s="15"/>
      <c r="AIT281" s="15"/>
      <c r="AIU281" s="15"/>
      <c r="AIV281" s="15"/>
      <c r="AIW281" s="15"/>
      <c r="AIX281" s="15"/>
      <c r="AIY281" s="15"/>
      <c r="AIZ281" s="15"/>
      <c r="AJA281" s="15"/>
      <c r="AJB281" s="15"/>
      <c r="AJC281" s="15"/>
      <c r="AJD281" s="15"/>
      <c r="AJE281" s="15"/>
      <c r="AJF281" s="15"/>
      <c r="AJG281" s="15"/>
      <c r="AJH281" s="15"/>
      <c r="AJI281" s="15"/>
      <c r="AJJ281" s="15"/>
      <c r="AJK281" s="15"/>
      <c r="AJL281" s="15"/>
      <c r="AJM281" s="15"/>
      <c r="AJN281" s="15"/>
      <c r="AJO281" s="15"/>
      <c r="AJP281" s="15"/>
      <c r="AJQ281" s="15"/>
      <c r="AJR281" s="15"/>
      <c r="AJS281" s="15"/>
      <c r="AJT281" s="15"/>
      <c r="AJU281" s="15"/>
      <c r="AJV281" s="15"/>
      <c r="AJW281" s="15"/>
      <c r="AJX281" s="15"/>
      <c r="AJY281" s="15"/>
      <c r="AJZ281" s="15"/>
      <c r="AKA281" s="15"/>
      <c r="AKB281" s="15"/>
      <c r="AKC281" s="15"/>
      <c r="AKD281" s="15"/>
      <c r="AKE281" s="15"/>
      <c r="AKF281" s="15"/>
      <c r="AKG281" s="15"/>
      <c r="AKH281" s="15"/>
      <c r="AKI281" s="15"/>
      <c r="AKJ281" s="15"/>
      <c r="AKK281" s="15"/>
      <c r="AKL281" s="15"/>
      <c r="AKM281" s="15"/>
      <c r="AKN281" s="15"/>
      <c r="AKO281" s="15"/>
      <c r="AKP281" s="15"/>
      <c r="AKQ281" s="15"/>
      <c r="AKR281" s="15"/>
      <c r="AKS281" s="15"/>
      <c r="AKT281" s="15"/>
      <c r="AKU281" s="15"/>
      <c r="AKV281" s="15"/>
      <c r="AKW281" s="15"/>
      <c r="AKX281" s="15"/>
      <c r="AKY281" s="15"/>
      <c r="AKZ281" s="15"/>
      <c r="ALA281" s="15"/>
      <c r="ALB281" s="15"/>
      <c r="ALC281" s="15"/>
      <c r="ALD281" s="15"/>
      <c r="ALE281" s="15"/>
      <c r="ALF281" s="15"/>
      <c r="ALG281" s="15"/>
      <c r="ALH281" s="15"/>
      <c r="ALI281" s="15"/>
      <c r="ALJ281" s="15"/>
      <c r="ALK281" s="15"/>
      <c r="ALL281" s="15"/>
      <c r="ALM281" s="15"/>
      <c r="ALN281" s="15"/>
      <c r="ALO281" s="15"/>
      <c r="ALP281" s="15"/>
      <c r="ALQ281" s="15"/>
      <c r="ALR281" s="15"/>
      <c r="ALS281" s="15"/>
      <c r="ALT281" s="15"/>
      <c r="ALU281" s="15"/>
      <c r="ALV281" s="15"/>
      <c r="ALW281" s="15"/>
      <c r="ALX281" s="15"/>
      <c r="ALY281" s="15"/>
      <c r="ALZ281" s="15"/>
      <c r="AMA281" s="15"/>
      <c r="AMB281" s="15"/>
      <c r="AMC281" s="15"/>
      <c r="AMD281" s="15"/>
      <c r="AME281" s="15"/>
      <c r="AMF281" s="15"/>
      <c r="AMG281" s="15"/>
      <c r="AMH281" s="15"/>
      <c r="AMI281" s="15"/>
      <c r="AMJ281" s="15"/>
      <c r="AMK281" s="15"/>
      <c r="AML281" s="15"/>
      <c r="AMM281" s="15"/>
      <c r="AMN281" s="15"/>
      <c r="AMO281" s="15"/>
      <c r="AMP281" s="15"/>
      <c r="AMQ281" s="15"/>
      <c r="AMR281" s="15"/>
      <c r="AMS281" s="15"/>
      <c r="AMT281" s="15"/>
      <c r="AMU281" s="15"/>
      <c r="AMV281" s="15"/>
      <c r="AMW281" s="15"/>
      <c r="AMX281" s="15"/>
      <c r="AMY281" s="15"/>
      <c r="AMZ281" s="15"/>
      <c r="ANA281" s="15"/>
      <c r="ANB281" s="15"/>
      <c r="ANC281" s="15"/>
      <c r="AND281" s="15"/>
      <c r="ANE281" s="15"/>
      <c r="ANF281" s="15"/>
      <c r="ANG281" s="15"/>
      <c r="ANH281" s="15"/>
      <c r="ANI281" s="15"/>
      <c r="ANJ281" s="15"/>
      <c r="ANK281" s="15"/>
      <c r="ANL281" s="15"/>
      <c r="ANM281" s="15"/>
      <c r="ANN281" s="15"/>
      <c r="ANO281" s="15"/>
      <c r="ANP281" s="15"/>
      <c r="ANQ281" s="15"/>
      <c r="ANR281" s="15"/>
      <c r="ANS281" s="15"/>
      <c r="ANT281" s="15"/>
      <c r="ANU281" s="15"/>
      <c r="ANV281" s="15"/>
      <c r="ANW281" s="15"/>
      <c r="ANX281" s="15"/>
      <c r="ANY281" s="15"/>
      <c r="ANZ281" s="15"/>
      <c r="AOA281" s="15"/>
      <c r="AOB281" s="15"/>
      <c r="AOC281" s="15"/>
      <c r="AOD281" s="15"/>
      <c r="AOE281" s="15"/>
      <c r="AOF281" s="15"/>
      <c r="AOG281" s="15"/>
      <c r="AOH281" s="15"/>
      <c r="AOI281" s="15"/>
      <c r="AOJ281" s="15"/>
      <c r="AOK281" s="15"/>
      <c r="AOL281" s="15"/>
      <c r="AOM281" s="15"/>
      <c r="AON281" s="15"/>
      <c r="AOO281" s="15"/>
      <c r="AOP281" s="15"/>
      <c r="AOQ281" s="15"/>
      <c r="AOR281" s="15"/>
      <c r="AOS281" s="15"/>
      <c r="AOT281" s="15"/>
      <c r="AOU281" s="15"/>
      <c r="AOV281" s="15"/>
      <c r="AOW281" s="15"/>
      <c r="AOX281" s="15"/>
      <c r="AOY281" s="15"/>
      <c r="AOZ281" s="15"/>
      <c r="APA281" s="15"/>
      <c r="APB281" s="15"/>
      <c r="APC281" s="15"/>
      <c r="APD281" s="15"/>
      <c r="APE281" s="15"/>
      <c r="APF281" s="15"/>
      <c r="APG281" s="15"/>
      <c r="APH281" s="15"/>
      <c r="API281" s="15"/>
      <c r="APJ281" s="15"/>
      <c r="APK281" s="15"/>
      <c r="APL281" s="15"/>
      <c r="APM281" s="15"/>
      <c r="APN281" s="15"/>
      <c r="APO281" s="15"/>
      <c r="APP281" s="15"/>
      <c r="APQ281" s="15"/>
      <c r="APR281" s="15"/>
      <c r="APS281" s="15"/>
      <c r="APT281" s="15"/>
      <c r="APU281" s="15"/>
      <c r="APV281" s="15"/>
      <c r="APW281" s="15"/>
      <c r="APX281" s="15"/>
      <c r="APY281" s="15"/>
      <c r="APZ281" s="15"/>
      <c r="AQA281" s="15"/>
      <c r="AQB281" s="15"/>
      <c r="AQC281" s="15"/>
      <c r="AQD281" s="15"/>
      <c r="AQE281" s="15"/>
      <c r="AQF281" s="15"/>
      <c r="AQG281" s="15"/>
      <c r="AQH281" s="15"/>
      <c r="AQI281" s="15"/>
      <c r="AQJ281" s="15"/>
      <c r="AQK281" s="15"/>
      <c r="AQL281" s="15"/>
      <c r="AQM281" s="15"/>
      <c r="AQN281" s="15"/>
      <c r="AQO281" s="15"/>
      <c r="AQP281" s="15"/>
      <c r="AQQ281" s="15"/>
      <c r="AQR281" s="15"/>
      <c r="AQS281" s="15"/>
      <c r="AQT281" s="15"/>
      <c r="AQU281" s="15"/>
      <c r="AQV281" s="15"/>
      <c r="AQW281" s="15"/>
      <c r="AQX281" s="15"/>
      <c r="AQY281" s="15"/>
      <c r="AQZ281" s="15"/>
      <c r="ARA281" s="15"/>
      <c r="ARB281" s="15"/>
      <c r="ARC281" s="15"/>
      <c r="ARD281" s="15"/>
      <c r="ARE281" s="15"/>
      <c r="ARF281" s="15"/>
      <c r="ARG281" s="15"/>
      <c r="ARH281" s="15"/>
      <c r="ARI281" s="15"/>
      <c r="ARJ281" s="15"/>
      <c r="ARK281" s="15"/>
      <c r="ARL281" s="15"/>
      <c r="ARM281" s="15"/>
      <c r="ARN281" s="15"/>
      <c r="ARO281" s="15"/>
      <c r="ARP281" s="15"/>
      <c r="ARQ281" s="15"/>
      <c r="ARR281" s="15"/>
      <c r="ARS281" s="15"/>
      <c r="ART281" s="15"/>
      <c r="ARU281" s="15"/>
      <c r="ARV281" s="15"/>
      <c r="ARW281" s="15"/>
      <c r="ARX281" s="15"/>
      <c r="ARY281" s="15"/>
      <c r="ARZ281" s="15"/>
      <c r="ASA281" s="15"/>
      <c r="ASB281" s="15"/>
      <c r="ASC281" s="15"/>
      <c r="ASD281" s="15"/>
      <c r="ASE281" s="15"/>
      <c r="ASF281" s="15"/>
      <c r="ASG281" s="15"/>
      <c r="ASH281" s="15"/>
      <c r="ASI281" s="15"/>
      <c r="ASJ281" s="15"/>
      <c r="ASK281" s="15"/>
      <c r="ASL281" s="15"/>
      <c r="ASM281" s="15"/>
      <c r="ASN281" s="15"/>
      <c r="ASO281" s="15"/>
      <c r="ASP281" s="15"/>
      <c r="ASQ281" s="15"/>
      <c r="ASR281" s="15"/>
      <c r="ASS281" s="15"/>
      <c r="AST281" s="15"/>
      <c r="ASU281" s="15"/>
      <c r="ASV281" s="15"/>
      <c r="ASW281" s="15"/>
      <c r="ASX281" s="15"/>
      <c r="ASY281" s="15"/>
      <c r="ASZ281" s="15"/>
      <c r="ATA281" s="15"/>
      <c r="ATB281" s="15"/>
      <c r="ATC281" s="15"/>
      <c r="ATD281" s="15"/>
      <c r="ATE281" s="15"/>
      <c r="ATF281" s="15"/>
      <c r="ATG281" s="15"/>
      <c r="ATH281" s="15"/>
      <c r="ATI281" s="15"/>
      <c r="ATJ281" s="15"/>
      <c r="ATK281" s="15"/>
      <c r="ATL281" s="15"/>
      <c r="ATM281" s="15"/>
      <c r="ATN281" s="15"/>
      <c r="ATO281" s="15"/>
      <c r="ATP281" s="15"/>
      <c r="ATQ281" s="15"/>
      <c r="ATR281" s="15"/>
      <c r="ATS281" s="15"/>
      <c r="ATT281" s="15"/>
      <c r="ATU281" s="15"/>
      <c r="ATV281" s="15"/>
      <c r="ATW281" s="15"/>
      <c r="ATX281" s="15"/>
      <c r="ATY281" s="15"/>
      <c r="ATZ281" s="15"/>
      <c r="AUA281" s="15"/>
      <c r="AUB281" s="15"/>
      <c r="AUC281" s="15"/>
      <c r="AUD281" s="15"/>
      <c r="AUE281" s="15"/>
      <c r="AUF281" s="15"/>
      <c r="AUG281" s="15"/>
      <c r="AUH281" s="15"/>
      <c r="AUI281" s="15"/>
      <c r="AUJ281" s="15"/>
      <c r="AUK281" s="15"/>
      <c r="AUL281" s="15"/>
      <c r="AUM281" s="15"/>
      <c r="AUN281" s="15"/>
      <c r="AUO281" s="15"/>
      <c r="AUP281" s="15"/>
      <c r="AUQ281" s="15"/>
      <c r="AUR281" s="15"/>
      <c r="AUS281" s="15"/>
      <c r="AUT281" s="15"/>
      <c r="AUU281" s="15"/>
      <c r="AUV281" s="15"/>
      <c r="AUW281" s="15"/>
      <c r="AUX281" s="15"/>
      <c r="AUY281" s="15"/>
      <c r="AUZ281" s="15"/>
      <c r="AVA281" s="15"/>
      <c r="AVB281" s="15"/>
      <c r="AVC281" s="15"/>
      <c r="AVD281" s="15"/>
      <c r="AVE281" s="15"/>
      <c r="AVF281" s="15"/>
      <c r="AVG281" s="15"/>
      <c r="AVH281" s="15"/>
      <c r="AVI281" s="15"/>
      <c r="AVJ281" s="15"/>
      <c r="AVK281" s="15"/>
      <c r="AVL281" s="15"/>
      <c r="AVM281" s="15"/>
      <c r="AVN281" s="15"/>
      <c r="AVO281" s="15"/>
      <c r="AVP281" s="15"/>
      <c r="AVQ281" s="15"/>
      <c r="AVR281" s="15"/>
      <c r="AVS281" s="15"/>
      <c r="AVT281" s="15"/>
      <c r="AVU281" s="15"/>
      <c r="AVV281" s="15"/>
      <c r="AVW281" s="15"/>
      <c r="AVX281" s="15"/>
      <c r="AVY281" s="15"/>
      <c r="AVZ281" s="15"/>
      <c r="AWA281" s="15"/>
      <c r="AWB281" s="15"/>
      <c r="AWC281" s="15"/>
      <c r="AWD281" s="15"/>
      <c r="AWE281" s="15"/>
      <c r="AWF281" s="15"/>
      <c r="AWG281" s="15"/>
      <c r="AWH281" s="15"/>
      <c r="AWI281" s="15"/>
      <c r="AWJ281" s="15"/>
      <c r="AWK281" s="15"/>
      <c r="AWL281" s="15"/>
      <c r="AWM281" s="15"/>
      <c r="AWN281" s="15"/>
      <c r="AWO281" s="15"/>
      <c r="AWP281" s="15"/>
      <c r="AWQ281" s="15"/>
      <c r="AWR281" s="15"/>
      <c r="AWS281" s="15"/>
      <c r="AWT281" s="15"/>
      <c r="AWU281" s="15"/>
      <c r="AWV281" s="15"/>
      <c r="AWW281" s="15"/>
      <c r="AWX281" s="15"/>
      <c r="AWY281" s="15"/>
      <c r="AWZ281" s="15"/>
      <c r="AXA281" s="15"/>
      <c r="AXB281" s="15"/>
      <c r="AXC281" s="15"/>
      <c r="AXD281" s="15"/>
      <c r="AXE281" s="15"/>
      <c r="AXF281" s="15"/>
      <c r="AXG281" s="15"/>
      <c r="AXH281" s="15"/>
      <c r="AXI281" s="15"/>
      <c r="AXJ281" s="15"/>
      <c r="AXK281" s="15"/>
      <c r="AXL281" s="15"/>
      <c r="AXM281" s="15"/>
      <c r="AXN281" s="15"/>
      <c r="AXO281" s="15"/>
      <c r="AXP281" s="15"/>
      <c r="AXQ281" s="15"/>
      <c r="AXR281" s="15"/>
      <c r="AXS281" s="15"/>
      <c r="AXT281" s="15"/>
      <c r="AXU281" s="15"/>
      <c r="AXV281" s="15"/>
      <c r="AXW281" s="15"/>
      <c r="AXX281" s="15"/>
      <c r="AXY281" s="15"/>
      <c r="AXZ281" s="15"/>
      <c r="AYA281" s="15"/>
      <c r="AYB281" s="15"/>
      <c r="AYC281" s="15"/>
      <c r="AYD281" s="15"/>
      <c r="AYE281" s="15"/>
      <c r="AYF281" s="15"/>
      <c r="AYG281" s="15"/>
      <c r="AYH281" s="15"/>
      <c r="AYI281" s="15"/>
      <c r="AYJ281" s="15"/>
      <c r="AYK281" s="15"/>
      <c r="AYL281" s="15"/>
      <c r="AYM281" s="15"/>
      <c r="AYN281" s="15"/>
      <c r="AYO281" s="15"/>
      <c r="AYP281" s="15"/>
      <c r="AYQ281" s="15"/>
      <c r="AYR281" s="15"/>
      <c r="AYS281" s="15"/>
      <c r="AYT281" s="15"/>
      <c r="AYU281" s="15"/>
      <c r="AYV281" s="15"/>
      <c r="AYW281" s="15"/>
      <c r="AYX281" s="15"/>
      <c r="AYY281" s="15"/>
      <c r="AYZ281" s="15"/>
      <c r="AZA281" s="15"/>
      <c r="AZB281" s="15"/>
      <c r="AZC281" s="15"/>
      <c r="AZD281" s="15"/>
      <c r="AZE281" s="15"/>
      <c r="AZF281" s="15"/>
      <c r="AZG281" s="15"/>
      <c r="AZH281" s="15"/>
      <c r="AZI281" s="15"/>
      <c r="AZJ281" s="15"/>
      <c r="AZK281" s="15"/>
      <c r="AZL281" s="15"/>
      <c r="AZM281" s="15"/>
      <c r="AZN281" s="15"/>
      <c r="AZO281" s="15"/>
      <c r="AZP281" s="15"/>
      <c r="AZQ281" s="15"/>
      <c r="AZR281" s="15"/>
      <c r="AZS281" s="15"/>
      <c r="AZT281" s="15"/>
      <c r="AZU281" s="15"/>
      <c r="AZV281" s="15"/>
      <c r="AZW281" s="15"/>
      <c r="AZX281" s="15"/>
      <c r="AZY281" s="15"/>
      <c r="AZZ281" s="15"/>
      <c r="BAA281" s="15"/>
      <c r="BAB281" s="15"/>
      <c r="BAC281" s="15"/>
      <c r="BAD281" s="15"/>
      <c r="BAE281" s="15"/>
      <c r="BAF281" s="15"/>
      <c r="BAG281" s="15"/>
      <c r="BAH281" s="15"/>
      <c r="BAI281" s="15"/>
      <c r="BAJ281" s="15"/>
      <c r="BAK281" s="15"/>
      <c r="BAL281" s="15"/>
      <c r="BAM281" s="15"/>
      <c r="BAN281" s="15"/>
      <c r="BAO281" s="15"/>
      <c r="BAP281" s="15"/>
      <c r="BAQ281" s="15"/>
      <c r="BAR281" s="15"/>
      <c r="BAS281" s="15"/>
      <c r="BAT281" s="15"/>
      <c r="BAU281" s="15"/>
      <c r="BAV281" s="15"/>
      <c r="BAW281" s="15"/>
      <c r="BAX281" s="15"/>
      <c r="BAY281" s="15"/>
      <c r="BAZ281" s="15"/>
      <c r="BBA281" s="15"/>
      <c r="BBB281" s="15"/>
      <c r="BBC281" s="15"/>
      <c r="BBD281" s="15"/>
      <c r="BBE281" s="15"/>
      <c r="BBF281" s="15"/>
      <c r="BBG281" s="15"/>
      <c r="BBH281" s="15"/>
      <c r="BBI281" s="15"/>
      <c r="BBJ281" s="15"/>
      <c r="BBK281" s="15"/>
      <c r="BBL281" s="15"/>
      <c r="BBM281" s="15"/>
      <c r="BBN281" s="15"/>
      <c r="BBO281" s="15"/>
      <c r="BBP281" s="15"/>
      <c r="BBQ281" s="15"/>
      <c r="BBR281" s="15"/>
      <c r="BBS281" s="15"/>
      <c r="BBT281" s="15"/>
      <c r="BBU281" s="15"/>
      <c r="BBV281" s="15"/>
      <c r="BBW281" s="15"/>
      <c r="BBX281" s="15"/>
      <c r="BBY281" s="15"/>
      <c r="BBZ281" s="15"/>
      <c r="BCA281" s="15"/>
      <c r="BCB281" s="15"/>
      <c r="BCC281" s="15"/>
      <c r="BCD281" s="15"/>
      <c r="BCE281" s="15"/>
      <c r="BCF281" s="15"/>
      <c r="BCG281" s="15"/>
      <c r="BCH281" s="15"/>
      <c r="BCI281" s="15"/>
      <c r="BCJ281" s="15"/>
      <c r="BCK281" s="15"/>
      <c r="BCL281" s="15"/>
      <c r="BCM281" s="15"/>
      <c r="BCN281" s="15"/>
      <c r="BCO281" s="15"/>
      <c r="BCP281" s="15"/>
      <c r="BCQ281" s="15"/>
      <c r="BCR281" s="15"/>
      <c r="BCS281" s="15"/>
      <c r="BCT281" s="15"/>
      <c r="BCU281" s="15"/>
      <c r="BCV281" s="15"/>
      <c r="BCW281" s="15"/>
      <c r="BCX281" s="15"/>
      <c r="BCY281" s="15"/>
      <c r="BCZ281" s="15"/>
      <c r="BDA281" s="15"/>
      <c r="BDB281" s="15"/>
      <c r="BDC281" s="15"/>
      <c r="BDD281" s="15"/>
      <c r="BDE281" s="15"/>
      <c r="BDF281" s="15"/>
      <c r="BDG281" s="15"/>
      <c r="BDH281" s="15"/>
      <c r="BDI281" s="15"/>
      <c r="BDJ281" s="15"/>
      <c r="BDK281" s="15"/>
      <c r="BDL281" s="15"/>
      <c r="BDM281" s="15"/>
      <c r="BDN281" s="15"/>
      <c r="BDO281" s="15"/>
      <c r="BDP281" s="15"/>
      <c r="BDQ281" s="15"/>
      <c r="BDR281" s="15"/>
      <c r="BDS281" s="15"/>
      <c r="BDT281" s="15"/>
      <c r="BDU281" s="15"/>
      <c r="BDV281" s="15"/>
      <c r="BDW281" s="15"/>
      <c r="BDX281" s="15"/>
      <c r="BDY281" s="15"/>
      <c r="BDZ281" s="15"/>
      <c r="BEA281" s="15"/>
      <c r="BEB281" s="15"/>
      <c r="BEC281" s="15"/>
      <c r="BED281" s="15"/>
      <c r="BEE281" s="15"/>
      <c r="BEF281" s="15"/>
      <c r="BEG281" s="15"/>
      <c r="BEH281" s="15"/>
      <c r="BEI281" s="15"/>
      <c r="BEJ281" s="15"/>
      <c r="BEK281" s="15"/>
      <c r="BEL281" s="15"/>
      <c r="BEM281" s="15"/>
      <c r="BEN281" s="15"/>
      <c r="BEO281" s="15"/>
      <c r="BEP281" s="15"/>
      <c r="BEQ281" s="15"/>
      <c r="BER281" s="15"/>
      <c r="BES281" s="15"/>
      <c r="BET281" s="15"/>
      <c r="BEU281" s="15"/>
      <c r="BEV281" s="15"/>
      <c r="BEW281" s="15"/>
      <c r="BEX281" s="15"/>
      <c r="BEY281" s="15"/>
      <c r="BEZ281" s="15"/>
      <c r="BFA281" s="15"/>
      <c r="BFB281" s="15"/>
      <c r="BFC281" s="15"/>
      <c r="BFD281" s="15"/>
      <c r="BFE281" s="15"/>
      <c r="BFF281" s="15"/>
      <c r="BFG281" s="15"/>
      <c r="BFH281" s="15"/>
      <c r="BFI281" s="15"/>
      <c r="BFJ281" s="15"/>
      <c r="BFK281" s="15"/>
      <c r="BFL281" s="15"/>
      <c r="BFM281" s="15"/>
      <c r="BFN281" s="15"/>
      <c r="BFO281" s="15"/>
      <c r="BFP281" s="15"/>
      <c r="BFQ281" s="15"/>
      <c r="BFR281" s="15"/>
      <c r="BFS281" s="15"/>
      <c r="BFT281" s="15"/>
      <c r="BFU281" s="15"/>
      <c r="BFV281" s="15"/>
      <c r="BFW281" s="15"/>
      <c r="BFX281" s="15"/>
      <c r="BFY281" s="15"/>
      <c r="BFZ281" s="15"/>
      <c r="BGA281" s="15"/>
      <c r="BGB281" s="15"/>
      <c r="BGC281" s="15"/>
      <c r="BGD281" s="15"/>
      <c r="BGE281" s="15"/>
      <c r="BGF281" s="15"/>
      <c r="BGG281" s="15"/>
      <c r="BGH281" s="15"/>
      <c r="BGI281" s="15"/>
      <c r="BGJ281" s="15"/>
      <c r="BGK281" s="15"/>
      <c r="BGL281" s="15"/>
      <c r="BGM281" s="15"/>
      <c r="BGN281" s="15"/>
      <c r="BGO281" s="15"/>
      <c r="BGP281" s="15"/>
      <c r="BGQ281" s="15"/>
      <c r="BGR281" s="15"/>
      <c r="BGS281" s="15"/>
      <c r="BGT281" s="15"/>
      <c r="BGU281" s="15"/>
      <c r="BGV281" s="15"/>
      <c r="BGW281" s="15"/>
      <c r="BGX281" s="15"/>
      <c r="BGY281" s="15"/>
      <c r="BGZ281" s="15"/>
      <c r="BHA281" s="15"/>
      <c r="BHB281" s="15"/>
      <c r="BHC281" s="15"/>
      <c r="BHD281" s="15"/>
      <c r="BHE281" s="15"/>
      <c r="BHF281" s="15"/>
      <c r="BHG281" s="15"/>
      <c r="BHH281" s="15"/>
      <c r="BHI281" s="15"/>
      <c r="BHJ281" s="15"/>
      <c r="BHK281" s="15"/>
      <c r="BHL281" s="15"/>
      <c r="BHM281" s="15"/>
      <c r="BHN281" s="15"/>
      <c r="BHO281" s="15"/>
      <c r="BHP281" s="15"/>
      <c r="BHQ281" s="15"/>
      <c r="BHR281" s="15"/>
      <c r="BHS281" s="15"/>
      <c r="BHT281" s="15"/>
      <c r="BHU281" s="15"/>
      <c r="BHV281" s="15"/>
      <c r="BHW281" s="15"/>
      <c r="BHX281" s="15"/>
      <c r="BHY281" s="15"/>
      <c r="BHZ281" s="15"/>
      <c r="BIA281" s="15"/>
      <c r="BIB281" s="15"/>
      <c r="BIC281" s="15"/>
    </row>
    <row r="282" spans="1:1589" s="24" customFormat="1" ht="46.5" customHeight="1">
      <c r="A282" s="71"/>
      <c r="B282" s="53"/>
      <c r="C282" s="341" t="s">
        <v>90</v>
      </c>
      <c r="D282" s="333" t="s">
        <v>10</v>
      </c>
      <c r="E282" s="90">
        <v>41640</v>
      </c>
      <c r="F282" s="90">
        <v>42004</v>
      </c>
      <c r="G282" s="88" t="s">
        <v>6</v>
      </c>
      <c r="H282" s="79">
        <f>H283+H284+H289+H290+H291+H295+H296+H297+H300+H301+H302+H306+H307+H308+H316+H317+H318</f>
        <v>0</v>
      </c>
      <c r="I282" s="186">
        <f>I289+I295+I300+I306+I316+I325</f>
        <v>2952601.31</v>
      </c>
      <c r="J282" s="186">
        <f>J289+J295+J300+J306+J316+J325</f>
        <v>5655800</v>
      </c>
      <c r="K282" s="186">
        <f t="shared" ref="K282:S282" si="21">K289+K295+K300+K306+K316+K325</f>
        <v>0</v>
      </c>
      <c r="L282" s="186">
        <f t="shared" si="21"/>
        <v>0</v>
      </c>
      <c r="M282" s="186">
        <f t="shared" si="21"/>
        <v>2897490.31</v>
      </c>
      <c r="N282" s="186">
        <f t="shared" si="21"/>
        <v>5655326.7400000002</v>
      </c>
      <c r="O282" s="186">
        <f t="shared" si="21"/>
        <v>0</v>
      </c>
      <c r="P282" s="186">
        <f t="shared" si="21"/>
        <v>0</v>
      </c>
      <c r="Q282" s="186">
        <f t="shared" si="21"/>
        <v>2897490.31</v>
      </c>
      <c r="R282" s="186">
        <f t="shared" si="21"/>
        <v>5655326.7400000002</v>
      </c>
      <c r="S282" s="186">
        <f t="shared" si="21"/>
        <v>0</v>
      </c>
      <c r="T282" s="82">
        <f>T306</f>
        <v>55111</v>
      </c>
      <c r="U282" s="82">
        <f>U289+U295+U306+U316</f>
        <v>473.25999999983469</v>
      </c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10"/>
      <c r="HA282" s="10"/>
      <c r="HB282" s="10"/>
      <c r="HC282" s="10"/>
      <c r="HD282" s="10"/>
      <c r="HE282" s="10"/>
      <c r="HF282" s="10"/>
      <c r="HG282" s="10"/>
      <c r="HH282" s="10"/>
      <c r="HI282" s="10"/>
      <c r="HJ282" s="10"/>
      <c r="HK282" s="10"/>
      <c r="HL282" s="10"/>
      <c r="HM282" s="10"/>
      <c r="HN282" s="10"/>
      <c r="HO282" s="10"/>
      <c r="HP282" s="10"/>
      <c r="HQ282" s="10"/>
      <c r="HR282" s="10"/>
      <c r="HS282" s="10"/>
      <c r="HT282" s="10"/>
      <c r="HU282" s="10"/>
      <c r="HV282" s="10"/>
      <c r="HW282" s="10"/>
      <c r="HX282" s="10"/>
      <c r="HY282" s="10"/>
      <c r="HZ282" s="10"/>
      <c r="IA282" s="10"/>
      <c r="IB282" s="10"/>
      <c r="IC282" s="10"/>
      <c r="ID282" s="10"/>
      <c r="IE282" s="10"/>
      <c r="IF282" s="10"/>
      <c r="IG282" s="10"/>
      <c r="IH282" s="10"/>
      <c r="II282" s="10"/>
      <c r="IJ282" s="10"/>
      <c r="IK282" s="10"/>
      <c r="IL282" s="10"/>
      <c r="IM282" s="10"/>
      <c r="IN282" s="10"/>
      <c r="IO282" s="10"/>
      <c r="IP282" s="10"/>
      <c r="IQ282" s="10"/>
      <c r="IR282" s="10"/>
      <c r="IS282" s="10"/>
      <c r="IT282" s="10"/>
      <c r="IU282" s="10"/>
      <c r="IV282" s="10"/>
      <c r="IW282" s="10"/>
      <c r="IX282" s="10"/>
      <c r="IY282" s="10"/>
      <c r="IZ282" s="10"/>
      <c r="JA282" s="10"/>
      <c r="JB282" s="10"/>
      <c r="JC282" s="10"/>
      <c r="JD282" s="10"/>
      <c r="JE282" s="10"/>
      <c r="JF282" s="10"/>
      <c r="JG282" s="10"/>
      <c r="JH282" s="10"/>
      <c r="JI282" s="10"/>
      <c r="JJ282" s="10"/>
      <c r="JK282" s="10"/>
      <c r="JL282" s="10"/>
      <c r="JM282" s="10"/>
      <c r="JN282" s="10"/>
      <c r="JO282" s="10"/>
      <c r="JP282" s="10"/>
      <c r="JQ282" s="10"/>
      <c r="JR282" s="10"/>
      <c r="JS282" s="10"/>
      <c r="JT282" s="10"/>
      <c r="JU282" s="10"/>
      <c r="JV282" s="10"/>
      <c r="JW282" s="10"/>
      <c r="JX282" s="10"/>
      <c r="JY282" s="10"/>
      <c r="JZ282" s="10"/>
      <c r="KA282" s="10"/>
      <c r="KB282" s="10"/>
      <c r="KC282" s="10"/>
      <c r="KD282" s="10"/>
      <c r="KE282" s="10"/>
      <c r="KF282" s="10"/>
      <c r="KG282" s="10"/>
      <c r="KH282" s="10"/>
      <c r="KI282" s="10"/>
      <c r="KJ282" s="10"/>
      <c r="KK282" s="10"/>
      <c r="KL282" s="10"/>
      <c r="KM282" s="10"/>
      <c r="KN282" s="10"/>
      <c r="KO282" s="10"/>
      <c r="KP282" s="10"/>
      <c r="KQ282" s="10"/>
      <c r="KR282" s="10"/>
      <c r="KS282" s="10"/>
      <c r="KT282" s="10"/>
      <c r="KU282" s="10"/>
      <c r="KV282" s="10"/>
      <c r="KW282" s="10"/>
      <c r="KX282" s="10"/>
      <c r="KY282" s="10"/>
      <c r="KZ282" s="10"/>
      <c r="LA282" s="10"/>
      <c r="LB282" s="10"/>
      <c r="LC282" s="10"/>
      <c r="LD282" s="10"/>
      <c r="LE282" s="10"/>
      <c r="LF282" s="10"/>
      <c r="LG282" s="10"/>
      <c r="LH282" s="10"/>
      <c r="LI282" s="10"/>
      <c r="LJ282" s="10"/>
      <c r="LK282" s="10"/>
      <c r="LL282" s="10"/>
      <c r="LM282" s="10"/>
      <c r="LN282" s="10"/>
      <c r="LO282" s="10"/>
      <c r="LP282" s="10"/>
      <c r="LQ282" s="10"/>
      <c r="LR282" s="10"/>
      <c r="LS282" s="10"/>
      <c r="LT282" s="10"/>
      <c r="LU282" s="10"/>
      <c r="LV282" s="10"/>
      <c r="LW282" s="10"/>
      <c r="LX282" s="10"/>
      <c r="LY282" s="10"/>
      <c r="LZ282" s="10"/>
      <c r="MA282" s="10"/>
      <c r="MB282" s="10"/>
      <c r="MC282" s="10"/>
      <c r="MD282" s="10"/>
      <c r="ME282" s="10"/>
      <c r="MF282" s="10"/>
      <c r="MG282" s="10"/>
      <c r="MH282" s="10"/>
      <c r="MI282" s="10"/>
      <c r="MJ282" s="10"/>
      <c r="MK282" s="10"/>
      <c r="ML282" s="10"/>
      <c r="MM282" s="10"/>
      <c r="MN282" s="10"/>
      <c r="MO282" s="10"/>
      <c r="MP282" s="10"/>
      <c r="MQ282" s="10"/>
      <c r="MR282" s="10"/>
      <c r="MS282" s="10"/>
      <c r="MT282" s="10"/>
      <c r="MU282" s="10"/>
      <c r="MV282" s="10"/>
      <c r="MW282" s="10"/>
      <c r="MX282" s="10"/>
      <c r="MY282" s="10"/>
      <c r="MZ282" s="10"/>
      <c r="NA282" s="10"/>
      <c r="NB282" s="10"/>
      <c r="NC282" s="10"/>
      <c r="ND282" s="10"/>
      <c r="NE282" s="10"/>
      <c r="NF282" s="10"/>
      <c r="NG282" s="10"/>
      <c r="NH282" s="10"/>
      <c r="NI282" s="10"/>
      <c r="NJ282" s="10"/>
      <c r="NK282" s="10"/>
      <c r="NL282" s="10"/>
      <c r="NM282" s="10"/>
      <c r="NN282" s="10"/>
      <c r="NO282" s="10"/>
      <c r="NP282" s="10"/>
      <c r="NQ282" s="10"/>
      <c r="NR282" s="10"/>
      <c r="NS282" s="10"/>
      <c r="NT282" s="10"/>
      <c r="NU282" s="10"/>
      <c r="NV282" s="10"/>
      <c r="NW282" s="10"/>
      <c r="NX282" s="10"/>
      <c r="NY282" s="10"/>
      <c r="NZ282" s="10"/>
      <c r="OA282" s="10"/>
      <c r="OB282" s="10"/>
      <c r="OC282" s="10"/>
      <c r="OD282" s="10"/>
      <c r="OE282" s="10"/>
      <c r="OF282" s="10"/>
      <c r="OG282" s="10"/>
      <c r="OH282" s="10"/>
      <c r="OI282" s="10"/>
      <c r="OJ282" s="10"/>
      <c r="OK282" s="10"/>
      <c r="OL282" s="10"/>
      <c r="OM282" s="10"/>
      <c r="ON282" s="10"/>
      <c r="OO282" s="10"/>
      <c r="OP282" s="10"/>
      <c r="OQ282" s="10"/>
      <c r="OR282" s="10"/>
      <c r="OS282" s="10"/>
      <c r="OT282" s="10"/>
      <c r="OU282" s="10"/>
      <c r="OV282" s="10"/>
      <c r="OW282" s="10"/>
      <c r="OX282" s="10"/>
      <c r="OY282" s="10"/>
      <c r="OZ282" s="10"/>
      <c r="PA282" s="10"/>
      <c r="PB282" s="10"/>
      <c r="PC282" s="10"/>
      <c r="PD282" s="10"/>
      <c r="PE282" s="10"/>
      <c r="PF282" s="10"/>
      <c r="PG282" s="10"/>
      <c r="PH282" s="10"/>
      <c r="PI282" s="10"/>
      <c r="PJ282" s="10"/>
      <c r="PK282" s="10"/>
      <c r="PL282" s="10"/>
      <c r="PM282" s="10"/>
      <c r="PN282" s="10"/>
      <c r="PO282" s="10"/>
      <c r="PP282" s="10"/>
      <c r="PQ282" s="10"/>
      <c r="PR282" s="10"/>
      <c r="PS282" s="10"/>
      <c r="PT282" s="10"/>
      <c r="PU282" s="10"/>
      <c r="PV282" s="10"/>
      <c r="PW282" s="10"/>
      <c r="PX282" s="10"/>
      <c r="PY282" s="10"/>
      <c r="PZ282" s="10"/>
      <c r="QA282" s="10"/>
      <c r="QB282" s="10"/>
      <c r="QC282" s="10"/>
      <c r="QD282" s="10"/>
      <c r="QE282" s="10"/>
      <c r="QF282" s="10"/>
      <c r="QG282" s="10"/>
      <c r="QH282" s="10"/>
      <c r="QI282" s="10"/>
      <c r="QJ282" s="10"/>
      <c r="QK282" s="10"/>
      <c r="QL282" s="10"/>
      <c r="QM282" s="10"/>
      <c r="QN282" s="10"/>
      <c r="QO282" s="10"/>
      <c r="QP282" s="10"/>
      <c r="QQ282" s="10"/>
      <c r="QR282" s="10"/>
      <c r="QS282" s="10"/>
      <c r="QT282" s="10"/>
      <c r="QU282" s="10"/>
      <c r="QV282" s="10"/>
      <c r="QW282" s="10"/>
      <c r="QX282" s="10"/>
      <c r="QY282" s="10"/>
      <c r="QZ282" s="10"/>
      <c r="RA282" s="10"/>
      <c r="RB282" s="10"/>
      <c r="RC282" s="10"/>
      <c r="RD282" s="10"/>
      <c r="RE282" s="10"/>
      <c r="RF282" s="10"/>
      <c r="RG282" s="10"/>
      <c r="RH282" s="10"/>
      <c r="RI282" s="10"/>
      <c r="RJ282" s="10"/>
      <c r="RK282" s="10"/>
      <c r="RL282" s="10"/>
      <c r="RM282" s="10"/>
      <c r="RN282" s="10"/>
      <c r="RO282" s="10"/>
      <c r="RP282" s="10"/>
      <c r="RQ282" s="10"/>
      <c r="RR282" s="10"/>
      <c r="RS282" s="10"/>
      <c r="RT282" s="10"/>
      <c r="RU282" s="10"/>
      <c r="RV282" s="10"/>
      <c r="RW282" s="10"/>
      <c r="RX282" s="10"/>
      <c r="RY282" s="10"/>
      <c r="RZ282" s="10"/>
      <c r="SA282" s="10"/>
      <c r="SB282" s="10"/>
      <c r="SC282" s="10"/>
      <c r="SD282" s="10"/>
      <c r="SE282" s="10"/>
      <c r="SF282" s="10"/>
      <c r="SG282" s="10"/>
      <c r="SH282" s="10"/>
      <c r="SI282" s="10"/>
      <c r="SJ282" s="10"/>
      <c r="SK282" s="10"/>
      <c r="SL282" s="10"/>
      <c r="SM282" s="10"/>
      <c r="SN282" s="10"/>
      <c r="SO282" s="10"/>
      <c r="SP282" s="10"/>
      <c r="SQ282" s="10"/>
      <c r="SR282" s="10"/>
      <c r="SS282" s="10"/>
      <c r="ST282" s="10"/>
      <c r="SU282" s="10"/>
      <c r="SV282" s="10"/>
      <c r="SW282" s="10"/>
      <c r="SX282" s="10"/>
      <c r="SY282" s="10"/>
      <c r="SZ282" s="10"/>
      <c r="TA282" s="10"/>
      <c r="TB282" s="10"/>
      <c r="TC282" s="10"/>
      <c r="TD282" s="10"/>
      <c r="TE282" s="10"/>
      <c r="TF282" s="10"/>
      <c r="TG282" s="10"/>
      <c r="TH282" s="10"/>
      <c r="TI282" s="10"/>
      <c r="TJ282" s="10"/>
      <c r="TK282" s="10"/>
      <c r="TL282" s="10"/>
      <c r="TM282" s="10"/>
      <c r="TN282" s="10"/>
      <c r="TO282" s="10"/>
      <c r="TP282" s="10"/>
      <c r="TQ282" s="10"/>
      <c r="TR282" s="10"/>
      <c r="TS282" s="10"/>
      <c r="TT282" s="10"/>
      <c r="TU282" s="10"/>
      <c r="TV282" s="10"/>
      <c r="TW282" s="10"/>
      <c r="TX282" s="10"/>
      <c r="TY282" s="10"/>
      <c r="TZ282" s="10"/>
      <c r="UA282" s="10"/>
      <c r="UB282" s="10"/>
      <c r="UC282" s="10"/>
      <c r="UD282" s="10"/>
      <c r="UE282" s="10"/>
      <c r="UF282" s="10"/>
      <c r="UG282" s="10"/>
      <c r="UH282" s="10"/>
      <c r="UI282" s="10"/>
      <c r="UJ282" s="10"/>
      <c r="UK282" s="10"/>
      <c r="UL282" s="10"/>
      <c r="UM282" s="10"/>
      <c r="UN282" s="10"/>
      <c r="UO282" s="10"/>
      <c r="UP282" s="10"/>
      <c r="UQ282" s="10"/>
      <c r="UR282" s="10"/>
      <c r="US282" s="10"/>
      <c r="UT282" s="10"/>
      <c r="UU282" s="10"/>
      <c r="UV282" s="10"/>
      <c r="UW282" s="10"/>
      <c r="UX282" s="10"/>
      <c r="UY282" s="10"/>
      <c r="UZ282" s="10"/>
      <c r="VA282" s="10"/>
      <c r="VB282" s="10"/>
      <c r="VC282" s="10"/>
      <c r="VD282" s="10"/>
      <c r="VE282" s="10"/>
      <c r="VF282" s="10"/>
      <c r="VG282" s="10"/>
      <c r="VH282" s="10"/>
      <c r="VI282" s="10"/>
      <c r="VJ282" s="10"/>
      <c r="VK282" s="10"/>
      <c r="VL282" s="10"/>
      <c r="VM282" s="10"/>
      <c r="VN282" s="10"/>
      <c r="VO282" s="10"/>
      <c r="VP282" s="10"/>
      <c r="VQ282" s="10"/>
      <c r="VR282" s="10"/>
      <c r="VS282" s="10"/>
      <c r="VT282" s="10"/>
      <c r="VU282" s="10"/>
      <c r="VV282" s="10"/>
      <c r="VW282" s="10"/>
      <c r="VX282" s="10"/>
      <c r="VY282" s="10"/>
      <c r="VZ282" s="10"/>
      <c r="WA282" s="10"/>
      <c r="WB282" s="10"/>
      <c r="WC282" s="10"/>
      <c r="WD282" s="10"/>
      <c r="WE282" s="10"/>
      <c r="WF282" s="10"/>
      <c r="WG282" s="10"/>
      <c r="WH282" s="10"/>
      <c r="WI282" s="10"/>
      <c r="WJ282" s="10"/>
      <c r="WK282" s="10"/>
      <c r="WL282" s="10"/>
      <c r="WM282" s="10"/>
      <c r="WN282" s="10"/>
      <c r="WO282" s="10"/>
      <c r="WP282" s="10"/>
      <c r="WQ282" s="10"/>
      <c r="WR282" s="10"/>
      <c r="WS282" s="10"/>
      <c r="WT282" s="10"/>
      <c r="WU282" s="10"/>
      <c r="WV282" s="10"/>
      <c r="WW282" s="10"/>
      <c r="WX282" s="10"/>
      <c r="WY282" s="10"/>
      <c r="WZ282" s="10"/>
      <c r="XA282" s="10"/>
      <c r="XB282" s="10"/>
      <c r="XC282" s="10"/>
      <c r="XD282" s="10"/>
      <c r="XE282" s="10"/>
      <c r="XF282" s="10"/>
      <c r="XG282" s="10"/>
      <c r="XH282" s="10"/>
      <c r="XI282" s="10"/>
      <c r="XJ282" s="10"/>
      <c r="XK282" s="10"/>
      <c r="XL282" s="10"/>
      <c r="XM282" s="10"/>
      <c r="XN282" s="10"/>
      <c r="XO282" s="10"/>
      <c r="XP282" s="10"/>
      <c r="XQ282" s="10"/>
      <c r="XR282" s="10"/>
      <c r="XS282" s="10"/>
      <c r="XT282" s="10"/>
      <c r="XU282" s="10"/>
      <c r="XV282" s="10"/>
      <c r="XW282" s="10"/>
      <c r="XX282" s="10"/>
      <c r="XY282" s="10"/>
      <c r="XZ282" s="10"/>
      <c r="YA282" s="10"/>
      <c r="YB282" s="10"/>
      <c r="YC282" s="10"/>
      <c r="YD282" s="10"/>
      <c r="YE282" s="10"/>
      <c r="YF282" s="10"/>
      <c r="YG282" s="10"/>
      <c r="YH282" s="10"/>
      <c r="YI282" s="10"/>
      <c r="YJ282" s="10"/>
      <c r="YK282" s="10"/>
      <c r="YL282" s="10"/>
      <c r="YM282" s="10"/>
      <c r="YN282" s="10"/>
      <c r="YO282" s="10"/>
      <c r="YP282" s="10"/>
      <c r="YQ282" s="10"/>
      <c r="YR282" s="10"/>
      <c r="YS282" s="10"/>
      <c r="YT282" s="10"/>
      <c r="YU282" s="10"/>
      <c r="YV282" s="10"/>
      <c r="YW282" s="10"/>
      <c r="YX282" s="10"/>
      <c r="YY282" s="10"/>
      <c r="YZ282" s="10"/>
      <c r="ZA282" s="10"/>
      <c r="ZB282" s="10"/>
      <c r="ZC282" s="10"/>
      <c r="ZD282" s="10"/>
      <c r="ZE282" s="10"/>
      <c r="ZF282" s="10"/>
      <c r="ZG282" s="10"/>
      <c r="ZH282" s="10"/>
      <c r="ZI282" s="10"/>
      <c r="ZJ282" s="10"/>
      <c r="ZK282" s="10"/>
      <c r="ZL282" s="10"/>
      <c r="ZM282" s="10"/>
      <c r="ZN282" s="10"/>
      <c r="ZO282" s="10"/>
      <c r="ZP282" s="10"/>
      <c r="ZQ282" s="10"/>
      <c r="ZR282" s="10"/>
      <c r="ZS282" s="10"/>
      <c r="ZT282" s="10"/>
      <c r="ZU282" s="10"/>
      <c r="ZV282" s="10"/>
      <c r="ZW282" s="10"/>
      <c r="ZX282" s="10"/>
      <c r="ZY282" s="10"/>
      <c r="ZZ282" s="10"/>
      <c r="AAA282" s="10"/>
      <c r="AAB282" s="10"/>
      <c r="AAC282" s="10"/>
      <c r="AAD282" s="10"/>
      <c r="AAE282" s="10"/>
      <c r="AAF282" s="10"/>
      <c r="AAG282" s="10"/>
      <c r="AAH282" s="10"/>
      <c r="AAI282" s="10"/>
      <c r="AAJ282" s="10"/>
      <c r="AAK282" s="10"/>
      <c r="AAL282" s="10"/>
      <c r="AAM282" s="10"/>
      <c r="AAN282" s="10"/>
      <c r="AAO282" s="10"/>
      <c r="AAP282" s="10"/>
      <c r="AAQ282" s="10"/>
      <c r="AAR282" s="10"/>
      <c r="AAS282" s="10"/>
      <c r="AAT282" s="10"/>
      <c r="AAU282" s="10"/>
      <c r="AAV282" s="10"/>
      <c r="AAW282" s="10"/>
      <c r="AAX282" s="10"/>
      <c r="AAY282" s="10"/>
      <c r="AAZ282" s="10"/>
      <c r="ABA282" s="10"/>
      <c r="ABB282" s="10"/>
      <c r="ABC282" s="10"/>
      <c r="ABD282" s="10"/>
      <c r="ABE282" s="10"/>
      <c r="ABF282" s="10"/>
      <c r="ABG282" s="10"/>
      <c r="ABH282" s="10"/>
      <c r="ABI282" s="10"/>
      <c r="ABJ282" s="10"/>
      <c r="ABK282" s="10"/>
      <c r="ABL282" s="10"/>
      <c r="ABM282" s="10"/>
      <c r="ABN282" s="10"/>
      <c r="ABO282" s="10"/>
      <c r="ABP282" s="10"/>
      <c r="ABQ282" s="10"/>
      <c r="ABR282" s="10"/>
      <c r="ABS282" s="10"/>
      <c r="ABT282" s="10"/>
      <c r="ABU282" s="10"/>
      <c r="ABV282" s="10"/>
      <c r="ABW282" s="10"/>
      <c r="ABX282" s="10"/>
      <c r="ABY282" s="10"/>
      <c r="ABZ282" s="10"/>
      <c r="ACA282" s="10"/>
      <c r="ACB282" s="10"/>
      <c r="ACC282" s="10"/>
      <c r="ACD282" s="10"/>
      <c r="ACE282" s="10"/>
      <c r="ACF282" s="10"/>
      <c r="ACG282" s="10"/>
      <c r="ACH282" s="10"/>
      <c r="ACI282" s="10"/>
      <c r="ACJ282" s="10"/>
      <c r="ACK282" s="10"/>
      <c r="ACL282" s="10"/>
      <c r="ACM282" s="10"/>
      <c r="ACN282" s="10"/>
      <c r="ACO282" s="10"/>
      <c r="ACP282" s="10"/>
      <c r="ACQ282" s="10"/>
      <c r="ACR282" s="10"/>
      <c r="ACS282" s="10"/>
      <c r="ACT282" s="10"/>
      <c r="ACU282" s="10"/>
      <c r="ACV282" s="10"/>
      <c r="ACW282" s="10"/>
      <c r="ACX282" s="10"/>
      <c r="ACY282" s="10"/>
      <c r="ACZ282" s="10"/>
      <c r="ADA282" s="10"/>
      <c r="ADB282" s="10"/>
      <c r="ADC282" s="10"/>
      <c r="ADD282" s="10"/>
      <c r="ADE282" s="10"/>
      <c r="ADF282" s="10"/>
      <c r="ADG282" s="10"/>
      <c r="ADH282" s="10"/>
      <c r="ADI282" s="10"/>
      <c r="ADJ282" s="10"/>
      <c r="ADK282" s="10"/>
      <c r="ADL282" s="10"/>
      <c r="ADM282" s="10"/>
      <c r="ADN282" s="10"/>
      <c r="ADO282" s="10"/>
      <c r="ADP282" s="10"/>
      <c r="ADQ282" s="10"/>
      <c r="ADR282" s="10"/>
      <c r="ADS282" s="10"/>
      <c r="ADT282" s="10"/>
      <c r="ADU282" s="10"/>
      <c r="ADV282" s="10"/>
      <c r="ADW282" s="10"/>
      <c r="ADX282" s="10"/>
      <c r="ADY282" s="10"/>
      <c r="ADZ282" s="10"/>
      <c r="AEA282" s="10"/>
      <c r="AEB282" s="10"/>
      <c r="AEC282" s="10"/>
      <c r="AED282" s="10"/>
      <c r="AEE282" s="10"/>
      <c r="AEF282" s="10"/>
      <c r="AEG282" s="10"/>
      <c r="AEH282" s="10"/>
      <c r="AEI282" s="10"/>
      <c r="AEJ282" s="10"/>
      <c r="AEK282" s="10"/>
      <c r="AEL282" s="10"/>
      <c r="AEM282" s="10"/>
      <c r="AEN282" s="10"/>
      <c r="AEO282" s="10"/>
      <c r="AEP282" s="10"/>
      <c r="AEQ282" s="10"/>
      <c r="AER282" s="10"/>
      <c r="AES282" s="10"/>
      <c r="AET282" s="10"/>
      <c r="AEU282" s="10"/>
      <c r="AEV282" s="10"/>
      <c r="AEW282" s="10"/>
      <c r="AEX282" s="10"/>
      <c r="AEY282" s="10"/>
      <c r="AEZ282" s="10"/>
      <c r="AFA282" s="10"/>
      <c r="AFB282" s="10"/>
      <c r="AFC282" s="10"/>
      <c r="AFD282" s="10"/>
      <c r="AFE282" s="10"/>
      <c r="AFF282" s="10"/>
      <c r="AFG282" s="10"/>
      <c r="AFH282" s="10"/>
      <c r="AFI282" s="10"/>
      <c r="AFJ282" s="10"/>
      <c r="AFK282" s="10"/>
      <c r="AFL282" s="10"/>
      <c r="AFM282" s="10"/>
      <c r="AFN282" s="10"/>
      <c r="AFO282" s="10"/>
      <c r="AFP282" s="10"/>
      <c r="AFQ282" s="10"/>
      <c r="AFR282" s="10"/>
      <c r="AFS282" s="10"/>
      <c r="AFT282" s="10"/>
      <c r="AFU282" s="10"/>
      <c r="AFV282" s="10"/>
      <c r="AFW282" s="10"/>
      <c r="AFX282" s="10"/>
      <c r="AFY282" s="10"/>
      <c r="AFZ282" s="10"/>
      <c r="AGA282" s="10"/>
      <c r="AGB282" s="10"/>
      <c r="AGC282" s="10"/>
      <c r="AGD282" s="10"/>
      <c r="AGE282" s="10"/>
      <c r="AGF282" s="10"/>
      <c r="AGG282" s="10"/>
      <c r="AGH282" s="10"/>
      <c r="AGI282" s="10"/>
      <c r="AGJ282" s="10"/>
      <c r="AGK282" s="10"/>
      <c r="AGL282" s="10"/>
      <c r="AGM282" s="10"/>
      <c r="AGN282" s="10"/>
      <c r="AGO282" s="10"/>
      <c r="AGP282" s="10"/>
      <c r="AGQ282" s="10"/>
      <c r="AGR282" s="10"/>
      <c r="AGS282" s="10"/>
      <c r="AGT282" s="10"/>
      <c r="AGU282" s="10"/>
      <c r="AGV282" s="10"/>
      <c r="AGW282" s="10"/>
      <c r="AGX282" s="10"/>
      <c r="AGY282" s="10"/>
      <c r="AGZ282" s="10"/>
      <c r="AHA282" s="10"/>
      <c r="AHB282" s="10"/>
      <c r="AHC282" s="10"/>
      <c r="AHD282" s="10"/>
      <c r="AHE282" s="10"/>
      <c r="AHF282" s="10"/>
      <c r="AHG282" s="10"/>
      <c r="AHH282" s="10"/>
      <c r="AHI282" s="10"/>
      <c r="AHJ282" s="10"/>
      <c r="AHK282" s="10"/>
      <c r="AHL282" s="10"/>
      <c r="AHM282" s="10"/>
      <c r="AHN282" s="10"/>
      <c r="AHO282" s="10"/>
      <c r="AHP282" s="10"/>
      <c r="AHQ282" s="10"/>
      <c r="AHR282" s="10"/>
      <c r="AHS282" s="10"/>
      <c r="AHT282" s="10"/>
      <c r="AHU282" s="10"/>
      <c r="AHV282" s="10"/>
      <c r="AHW282" s="10"/>
      <c r="AHX282" s="10"/>
      <c r="AHY282" s="10"/>
      <c r="AHZ282" s="10"/>
      <c r="AIA282" s="10"/>
      <c r="AIB282" s="10"/>
      <c r="AIC282" s="10"/>
      <c r="AID282" s="10"/>
      <c r="AIE282" s="10"/>
      <c r="AIF282" s="10"/>
      <c r="AIG282" s="10"/>
      <c r="AIH282" s="10"/>
      <c r="AII282" s="10"/>
      <c r="AIJ282" s="10"/>
      <c r="AIK282" s="10"/>
      <c r="AIL282" s="10"/>
      <c r="AIM282" s="10"/>
      <c r="AIN282" s="10"/>
      <c r="AIO282" s="10"/>
      <c r="AIP282" s="10"/>
      <c r="AIQ282" s="10"/>
      <c r="AIR282" s="10"/>
      <c r="AIS282" s="10"/>
      <c r="AIT282" s="10"/>
      <c r="AIU282" s="10"/>
      <c r="AIV282" s="10"/>
      <c r="AIW282" s="10"/>
      <c r="AIX282" s="10"/>
      <c r="AIY282" s="10"/>
      <c r="AIZ282" s="10"/>
      <c r="AJA282" s="10"/>
      <c r="AJB282" s="10"/>
      <c r="AJC282" s="10"/>
      <c r="AJD282" s="10"/>
      <c r="AJE282" s="10"/>
      <c r="AJF282" s="10"/>
      <c r="AJG282" s="10"/>
      <c r="AJH282" s="10"/>
      <c r="AJI282" s="10"/>
      <c r="AJJ282" s="10"/>
      <c r="AJK282" s="10"/>
      <c r="AJL282" s="10"/>
      <c r="AJM282" s="10"/>
      <c r="AJN282" s="10"/>
      <c r="AJO282" s="10"/>
      <c r="AJP282" s="10"/>
      <c r="AJQ282" s="10"/>
      <c r="AJR282" s="10"/>
      <c r="AJS282" s="10"/>
      <c r="AJT282" s="10"/>
      <c r="AJU282" s="10"/>
      <c r="AJV282" s="10"/>
      <c r="AJW282" s="10"/>
      <c r="AJX282" s="10"/>
      <c r="AJY282" s="10"/>
      <c r="AJZ282" s="10"/>
      <c r="AKA282" s="10"/>
      <c r="AKB282" s="10"/>
      <c r="AKC282" s="10"/>
      <c r="AKD282" s="10"/>
      <c r="AKE282" s="10"/>
      <c r="AKF282" s="10"/>
      <c r="AKG282" s="10"/>
      <c r="AKH282" s="10"/>
      <c r="AKI282" s="10"/>
      <c r="AKJ282" s="10"/>
      <c r="AKK282" s="10"/>
      <c r="AKL282" s="10"/>
      <c r="AKM282" s="10"/>
      <c r="AKN282" s="10"/>
      <c r="AKO282" s="10"/>
      <c r="AKP282" s="10"/>
      <c r="AKQ282" s="10"/>
      <c r="AKR282" s="10"/>
      <c r="AKS282" s="10"/>
      <c r="AKT282" s="10"/>
      <c r="AKU282" s="10"/>
      <c r="AKV282" s="10"/>
      <c r="AKW282" s="10"/>
      <c r="AKX282" s="10"/>
      <c r="AKY282" s="10"/>
      <c r="AKZ282" s="10"/>
      <c r="ALA282" s="10"/>
      <c r="ALB282" s="10"/>
      <c r="ALC282" s="10"/>
      <c r="ALD282" s="10"/>
      <c r="ALE282" s="10"/>
      <c r="ALF282" s="10"/>
      <c r="ALG282" s="10"/>
      <c r="ALH282" s="10"/>
      <c r="ALI282" s="10"/>
      <c r="ALJ282" s="10"/>
      <c r="ALK282" s="10"/>
      <c r="ALL282" s="10"/>
      <c r="ALM282" s="10"/>
      <c r="ALN282" s="10"/>
      <c r="ALO282" s="10"/>
      <c r="ALP282" s="10"/>
      <c r="ALQ282" s="10"/>
      <c r="ALR282" s="10"/>
      <c r="ALS282" s="10"/>
      <c r="ALT282" s="10"/>
      <c r="ALU282" s="10"/>
      <c r="ALV282" s="10"/>
      <c r="ALW282" s="10"/>
      <c r="ALX282" s="10"/>
      <c r="ALY282" s="10"/>
      <c r="ALZ282" s="10"/>
      <c r="AMA282" s="10"/>
      <c r="AMB282" s="10"/>
      <c r="AMC282" s="10"/>
      <c r="AMD282" s="10"/>
      <c r="AME282" s="10"/>
      <c r="AMF282" s="10"/>
      <c r="AMG282" s="10"/>
      <c r="AMH282" s="10"/>
      <c r="AMI282" s="10"/>
      <c r="AMJ282" s="10"/>
      <c r="AMK282" s="10"/>
      <c r="AML282" s="10"/>
      <c r="AMM282" s="10"/>
      <c r="AMN282" s="10"/>
      <c r="AMO282" s="10"/>
      <c r="AMP282" s="10"/>
      <c r="AMQ282" s="10"/>
      <c r="AMR282" s="10"/>
      <c r="AMS282" s="10"/>
      <c r="AMT282" s="10"/>
      <c r="AMU282" s="10"/>
      <c r="AMV282" s="10"/>
      <c r="AMW282" s="10"/>
      <c r="AMX282" s="10"/>
      <c r="AMY282" s="10"/>
      <c r="AMZ282" s="10"/>
      <c r="ANA282" s="10"/>
      <c r="ANB282" s="10"/>
      <c r="ANC282" s="10"/>
      <c r="AND282" s="10"/>
      <c r="ANE282" s="10"/>
      <c r="ANF282" s="10"/>
      <c r="ANG282" s="10"/>
      <c r="ANH282" s="10"/>
      <c r="ANI282" s="10"/>
      <c r="ANJ282" s="10"/>
      <c r="ANK282" s="10"/>
      <c r="ANL282" s="10"/>
      <c r="ANM282" s="10"/>
      <c r="ANN282" s="10"/>
      <c r="ANO282" s="10"/>
      <c r="ANP282" s="10"/>
      <c r="ANQ282" s="10"/>
      <c r="ANR282" s="10"/>
      <c r="ANS282" s="10"/>
      <c r="ANT282" s="10"/>
      <c r="ANU282" s="10"/>
      <c r="ANV282" s="10"/>
      <c r="ANW282" s="10"/>
      <c r="ANX282" s="10"/>
      <c r="ANY282" s="10"/>
      <c r="ANZ282" s="10"/>
      <c r="AOA282" s="10"/>
      <c r="AOB282" s="10"/>
      <c r="AOC282" s="10"/>
      <c r="AOD282" s="10"/>
      <c r="AOE282" s="10"/>
      <c r="AOF282" s="10"/>
      <c r="AOG282" s="10"/>
      <c r="AOH282" s="10"/>
      <c r="AOI282" s="10"/>
      <c r="AOJ282" s="10"/>
      <c r="AOK282" s="10"/>
      <c r="AOL282" s="10"/>
      <c r="AOM282" s="10"/>
      <c r="AON282" s="10"/>
      <c r="AOO282" s="10"/>
      <c r="AOP282" s="10"/>
      <c r="AOQ282" s="10"/>
      <c r="AOR282" s="10"/>
      <c r="AOS282" s="10"/>
      <c r="AOT282" s="10"/>
      <c r="AOU282" s="10"/>
      <c r="AOV282" s="10"/>
      <c r="AOW282" s="10"/>
      <c r="AOX282" s="10"/>
      <c r="AOY282" s="10"/>
      <c r="AOZ282" s="10"/>
      <c r="APA282" s="10"/>
      <c r="APB282" s="10"/>
      <c r="APC282" s="10"/>
      <c r="APD282" s="10"/>
      <c r="APE282" s="10"/>
      <c r="APF282" s="10"/>
      <c r="APG282" s="10"/>
      <c r="APH282" s="10"/>
      <c r="API282" s="10"/>
      <c r="APJ282" s="10"/>
      <c r="APK282" s="10"/>
      <c r="APL282" s="10"/>
      <c r="APM282" s="10"/>
      <c r="APN282" s="10"/>
      <c r="APO282" s="10"/>
      <c r="APP282" s="10"/>
      <c r="APQ282" s="10"/>
      <c r="APR282" s="10"/>
      <c r="APS282" s="10"/>
      <c r="APT282" s="10"/>
      <c r="APU282" s="10"/>
      <c r="APV282" s="10"/>
      <c r="APW282" s="10"/>
      <c r="APX282" s="10"/>
      <c r="APY282" s="10"/>
      <c r="APZ282" s="10"/>
      <c r="AQA282" s="10"/>
      <c r="AQB282" s="10"/>
      <c r="AQC282" s="10"/>
      <c r="AQD282" s="10"/>
      <c r="AQE282" s="10"/>
      <c r="AQF282" s="10"/>
      <c r="AQG282" s="10"/>
      <c r="AQH282" s="10"/>
      <c r="AQI282" s="10"/>
      <c r="AQJ282" s="10"/>
      <c r="AQK282" s="10"/>
      <c r="AQL282" s="10"/>
      <c r="AQM282" s="10"/>
      <c r="AQN282" s="10"/>
      <c r="AQO282" s="10"/>
      <c r="AQP282" s="10"/>
      <c r="AQQ282" s="10"/>
      <c r="AQR282" s="10"/>
      <c r="AQS282" s="10"/>
      <c r="AQT282" s="10"/>
      <c r="AQU282" s="10"/>
      <c r="AQV282" s="10"/>
      <c r="AQW282" s="10"/>
      <c r="AQX282" s="10"/>
      <c r="AQY282" s="10"/>
      <c r="AQZ282" s="10"/>
      <c r="ARA282" s="10"/>
      <c r="ARB282" s="10"/>
      <c r="ARC282" s="10"/>
      <c r="ARD282" s="10"/>
      <c r="ARE282" s="10"/>
      <c r="ARF282" s="10"/>
      <c r="ARG282" s="10"/>
      <c r="ARH282" s="10"/>
      <c r="ARI282" s="10"/>
      <c r="ARJ282" s="10"/>
      <c r="ARK282" s="10"/>
      <c r="ARL282" s="10"/>
      <c r="ARM282" s="10"/>
      <c r="ARN282" s="10"/>
      <c r="ARO282" s="10"/>
      <c r="ARP282" s="10"/>
      <c r="ARQ282" s="10"/>
      <c r="ARR282" s="10"/>
      <c r="ARS282" s="10"/>
      <c r="ART282" s="10"/>
      <c r="ARU282" s="10"/>
      <c r="ARV282" s="10"/>
      <c r="ARW282" s="10"/>
      <c r="ARX282" s="10"/>
      <c r="ARY282" s="10"/>
      <c r="ARZ282" s="10"/>
      <c r="ASA282" s="10"/>
      <c r="ASB282" s="10"/>
      <c r="ASC282" s="10"/>
      <c r="ASD282" s="10"/>
      <c r="ASE282" s="10"/>
      <c r="ASF282" s="10"/>
      <c r="ASG282" s="10"/>
      <c r="ASH282" s="10"/>
      <c r="ASI282" s="10"/>
      <c r="ASJ282" s="10"/>
      <c r="ASK282" s="10"/>
      <c r="ASL282" s="10"/>
      <c r="ASM282" s="10"/>
      <c r="ASN282" s="10"/>
      <c r="ASO282" s="10"/>
      <c r="ASP282" s="10"/>
      <c r="ASQ282" s="10"/>
      <c r="ASR282" s="10"/>
      <c r="ASS282" s="10"/>
      <c r="AST282" s="10"/>
      <c r="ASU282" s="10"/>
      <c r="ASV282" s="10"/>
      <c r="ASW282" s="10"/>
      <c r="ASX282" s="10"/>
      <c r="ASY282" s="10"/>
      <c r="ASZ282" s="10"/>
      <c r="ATA282" s="10"/>
      <c r="ATB282" s="10"/>
      <c r="ATC282" s="10"/>
      <c r="ATD282" s="10"/>
      <c r="ATE282" s="10"/>
      <c r="ATF282" s="10"/>
      <c r="ATG282" s="10"/>
      <c r="ATH282" s="10"/>
      <c r="ATI282" s="10"/>
      <c r="ATJ282" s="10"/>
      <c r="ATK282" s="10"/>
      <c r="ATL282" s="10"/>
      <c r="ATM282" s="10"/>
      <c r="ATN282" s="10"/>
      <c r="ATO282" s="10"/>
      <c r="ATP282" s="10"/>
      <c r="ATQ282" s="10"/>
      <c r="ATR282" s="10"/>
      <c r="ATS282" s="10"/>
      <c r="ATT282" s="10"/>
      <c r="ATU282" s="10"/>
      <c r="ATV282" s="10"/>
      <c r="ATW282" s="10"/>
      <c r="ATX282" s="10"/>
      <c r="ATY282" s="10"/>
      <c r="ATZ282" s="10"/>
      <c r="AUA282" s="10"/>
      <c r="AUB282" s="10"/>
      <c r="AUC282" s="10"/>
      <c r="AUD282" s="10"/>
      <c r="AUE282" s="10"/>
      <c r="AUF282" s="10"/>
      <c r="AUG282" s="10"/>
      <c r="AUH282" s="10"/>
      <c r="AUI282" s="10"/>
      <c r="AUJ282" s="10"/>
      <c r="AUK282" s="10"/>
      <c r="AUL282" s="10"/>
      <c r="AUM282" s="10"/>
      <c r="AUN282" s="10"/>
      <c r="AUO282" s="10"/>
      <c r="AUP282" s="10"/>
      <c r="AUQ282" s="10"/>
      <c r="AUR282" s="10"/>
      <c r="AUS282" s="10"/>
      <c r="AUT282" s="10"/>
      <c r="AUU282" s="10"/>
      <c r="AUV282" s="10"/>
      <c r="AUW282" s="10"/>
      <c r="AUX282" s="10"/>
      <c r="AUY282" s="10"/>
      <c r="AUZ282" s="10"/>
      <c r="AVA282" s="10"/>
      <c r="AVB282" s="10"/>
      <c r="AVC282" s="10"/>
      <c r="AVD282" s="10"/>
      <c r="AVE282" s="10"/>
      <c r="AVF282" s="10"/>
      <c r="AVG282" s="10"/>
      <c r="AVH282" s="10"/>
      <c r="AVI282" s="10"/>
      <c r="AVJ282" s="10"/>
      <c r="AVK282" s="10"/>
      <c r="AVL282" s="10"/>
      <c r="AVM282" s="10"/>
      <c r="AVN282" s="10"/>
      <c r="AVO282" s="10"/>
      <c r="AVP282" s="10"/>
      <c r="AVQ282" s="10"/>
      <c r="AVR282" s="10"/>
      <c r="AVS282" s="10"/>
      <c r="AVT282" s="10"/>
      <c r="AVU282" s="10"/>
      <c r="AVV282" s="10"/>
      <c r="AVW282" s="10"/>
      <c r="AVX282" s="10"/>
      <c r="AVY282" s="10"/>
      <c r="AVZ282" s="10"/>
      <c r="AWA282" s="10"/>
      <c r="AWB282" s="10"/>
      <c r="AWC282" s="10"/>
      <c r="AWD282" s="10"/>
      <c r="AWE282" s="10"/>
      <c r="AWF282" s="10"/>
      <c r="AWG282" s="10"/>
      <c r="AWH282" s="10"/>
      <c r="AWI282" s="10"/>
      <c r="AWJ282" s="10"/>
      <c r="AWK282" s="10"/>
      <c r="AWL282" s="10"/>
      <c r="AWM282" s="10"/>
      <c r="AWN282" s="10"/>
      <c r="AWO282" s="10"/>
      <c r="AWP282" s="10"/>
      <c r="AWQ282" s="10"/>
      <c r="AWR282" s="10"/>
      <c r="AWS282" s="10"/>
      <c r="AWT282" s="10"/>
      <c r="AWU282" s="10"/>
      <c r="AWV282" s="10"/>
      <c r="AWW282" s="10"/>
      <c r="AWX282" s="10"/>
      <c r="AWY282" s="10"/>
      <c r="AWZ282" s="10"/>
      <c r="AXA282" s="10"/>
      <c r="AXB282" s="10"/>
      <c r="AXC282" s="10"/>
      <c r="AXD282" s="10"/>
      <c r="AXE282" s="10"/>
      <c r="AXF282" s="10"/>
      <c r="AXG282" s="10"/>
      <c r="AXH282" s="10"/>
      <c r="AXI282" s="10"/>
      <c r="AXJ282" s="10"/>
      <c r="AXK282" s="10"/>
      <c r="AXL282" s="10"/>
      <c r="AXM282" s="10"/>
      <c r="AXN282" s="10"/>
      <c r="AXO282" s="10"/>
      <c r="AXP282" s="10"/>
      <c r="AXQ282" s="10"/>
      <c r="AXR282" s="10"/>
      <c r="AXS282" s="10"/>
      <c r="AXT282" s="10"/>
      <c r="AXU282" s="10"/>
      <c r="AXV282" s="10"/>
      <c r="AXW282" s="10"/>
      <c r="AXX282" s="10"/>
      <c r="AXY282" s="10"/>
      <c r="AXZ282" s="10"/>
      <c r="AYA282" s="10"/>
      <c r="AYB282" s="10"/>
      <c r="AYC282" s="10"/>
      <c r="AYD282" s="10"/>
      <c r="AYE282" s="10"/>
      <c r="AYF282" s="10"/>
      <c r="AYG282" s="10"/>
      <c r="AYH282" s="10"/>
      <c r="AYI282" s="10"/>
      <c r="AYJ282" s="10"/>
      <c r="AYK282" s="10"/>
      <c r="AYL282" s="10"/>
      <c r="AYM282" s="10"/>
      <c r="AYN282" s="10"/>
      <c r="AYO282" s="10"/>
      <c r="AYP282" s="10"/>
      <c r="AYQ282" s="10"/>
      <c r="AYR282" s="10"/>
      <c r="AYS282" s="10"/>
      <c r="AYT282" s="10"/>
      <c r="AYU282" s="10"/>
      <c r="AYV282" s="10"/>
      <c r="AYW282" s="10"/>
      <c r="AYX282" s="10"/>
      <c r="AYY282" s="10"/>
      <c r="AYZ282" s="10"/>
      <c r="AZA282" s="10"/>
      <c r="AZB282" s="10"/>
      <c r="AZC282" s="10"/>
      <c r="AZD282" s="10"/>
      <c r="AZE282" s="10"/>
      <c r="AZF282" s="10"/>
      <c r="AZG282" s="10"/>
      <c r="AZH282" s="10"/>
      <c r="AZI282" s="10"/>
      <c r="AZJ282" s="10"/>
      <c r="AZK282" s="10"/>
      <c r="AZL282" s="10"/>
      <c r="AZM282" s="10"/>
      <c r="AZN282" s="10"/>
      <c r="AZO282" s="10"/>
      <c r="AZP282" s="10"/>
      <c r="AZQ282" s="10"/>
      <c r="AZR282" s="10"/>
      <c r="AZS282" s="10"/>
      <c r="AZT282" s="10"/>
      <c r="AZU282" s="10"/>
      <c r="AZV282" s="10"/>
      <c r="AZW282" s="10"/>
      <c r="AZX282" s="10"/>
      <c r="AZY282" s="10"/>
      <c r="AZZ282" s="10"/>
      <c r="BAA282" s="10"/>
      <c r="BAB282" s="10"/>
      <c r="BAC282" s="10"/>
      <c r="BAD282" s="10"/>
      <c r="BAE282" s="10"/>
      <c r="BAF282" s="10"/>
      <c r="BAG282" s="10"/>
      <c r="BAH282" s="10"/>
      <c r="BAI282" s="10"/>
      <c r="BAJ282" s="10"/>
      <c r="BAK282" s="10"/>
      <c r="BAL282" s="10"/>
      <c r="BAM282" s="10"/>
      <c r="BAN282" s="10"/>
      <c r="BAO282" s="10"/>
      <c r="BAP282" s="10"/>
      <c r="BAQ282" s="10"/>
      <c r="BAR282" s="10"/>
      <c r="BAS282" s="10"/>
      <c r="BAT282" s="10"/>
      <c r="BAU282" s="10"/>
      <c r="BAV282" s="10"/>
      <c r="BAW282" s="10"/>
      <c r="BAX282" s="10"/>
      <c r="BAY282" s="10"/>
      <c r="BAZ282" s="10"/>
      <c r="BBA282" s="10"/>
      <c r="BBB282" s="10"/>
      <c r="BBC282" s="10"/>
      <c r="BBD282" s="10"/>
      <c r="BBE282" s="10"/>
      <c r="BBF282" s="10"/>
      <c r="BBG282" s="10"/>
      <c r="BBH282" s="10"/>
      <c r="BBI282" s="10"/>
      <c r="BBJ282" s="10"/>
      <c r="BBK282" s="10"/>
      <c r="BBL282" s="10"/>
      <c r="BBM282" s="10"/>
      <c r="BBN282" s="10"/>
      <c r="BBO282" s="10"/>
      <c r="BBP282" s="10"/>
      <c r="BBQ282" s="10"/>
      <c r="BBR282" s="10"/>
      <c r="BBS282" s="10"/>
      <c r="BBT282" s="10"/>
      <c r="BBU282" s="10"/>
      <c r="BBV282" s="10"/>
      <c r="BBW282" s="10"/>
      <c r="BBX282" s="10"/>
      <c r="BBY282" s="10"/>
      <c r="BBZ282" s="10"/>
      <c r="BCA282" s="10"/>
      <c r="BCB282" s="10"/>
      <c r="BCC282" s="10"/>
      <c r="BCD282" s="10"/>
      <c r="BCE282" s="10"/>
      <c r="BCF282" s="10"/>
      <c r="BCG282" s="10"/>
      <c r="BCH282" s="10"/>
      <c r="BCI282" s="10"/>
      <c r="BCJ282" s="10"/>
      <c r="BCK282" s="10"/>
      <c r="BCL282" s="10"/>
      <c r="BCM282" s="10"/>
      <c r="BCN282" s="10"/>
      <c r="BCO282" s="10"/>
      <c r="BCP282" s="10"/>
      <c r="BCQ282" s="10"/>
      <c r="BCR282" s="10"/>
      <c r="BCS282" s="10"/>
      <c r="BCT282" s="10"/>
      <c r="BCU282" s="10"/>
      <c r="BCV282" s="10"/>
      <c r="BCW282" s="10"/>
      <c r="BCX282" s="10"/>
      <c r="BCY282" s="10"/>
      <c r="BCZ282" s="10"/>
      <c r="BDA282" s="10"/>
      <c r="BDB282" s="10"/>
      <c r="BDC282" s="10"/>
      <c r="BDD282" s="10"/>
      <c r="BDE282" s="10"/>
      <c r="BDF282" s="10"/>
      <c r="BDG282" s="10"/>
      <c r="BDH282" s="10"/>
      <c r="BDI282" s="10"/>
      <c r="BDJ282" s="10"/>
      <c r="BDK282" s="10"/>
      <c r="BDL282" s="10"/>
      <c r="BDM282" s="10"/>
      <c r="BDN282" s="10"/>
      <c r="BDO282" s="10"/>
      <c r="BDP282" s="10"/>
      <c r="BDQ282" s="10"/>
      <c r="BDR282" s="10"/>
      <c r="BDS282" s="10"/>
      <c r="BDT282" s="10"/>
      <c r="BDU282" s="10"/>
      <c r="BDV282" s="10"/>
      <c r="BDW282" s="10"/>
      <c r="BDX282" s="10"/>
      <c r="BDY282" s="10"/>
      <c r="BDZ282" s="10"/>
      <c r="BEA282" s="10"/>
      <c r="BEB282" s="10"/>
      <c r="BEC282" s="10"/>
      <c r="BED282" s="10"/>
      <c r="BEE282" s="10"/>
      <c r="BEF282" s="10"/>
      <c r="BEG282" s="10"/>
      <c r="BEH282" s="10"/>
      <c r="BEI282" s="10"/>
      <c r="BEJ282" s="10"/>
      <c r="BEK282" s="10"/>
      <c r="BEL282" s="10"/>
      <c r="BEM282" s="10"/>
      <c r="BEN282" s="10"/>
      <c r="BEO282" s="10"/>
      <c r="BEP282" s="10"/>
      <c r="BEQ282" s="10"/>
      <c r="BER282" s="10"/>
      <c r="BES282" s="10"/>
      <c r="BET282" s="10"/>
      <c r="BEU282" s="10"/>
      <c r="BEV282" s="10"/>
      <c r="BEW282" s="10"/>
      <c r="BEX282" s="10"/>
      <c r="BEY282" s="10"/>
      <c r="BEZ282" s="10"/>
      <c r="BFA282" s="10"/>
      <c r="BFB282" s="10"/>
      <c r="BFC282" s="10"/>
      <c r="BFD282" s="10"/>
      <c r="BFE282" s="10"/>
      <c r="BFF282" s="10"/>
      <c r="BFG282" s="10"/>
      <c r="BFH282" s="10"/>
      <c r="BFI282" s="10"/>
      <c r="BFJ282" s="10"/>
      <c r="BFK282" s="10"/>
      <c r="BFL282" s="10"/>
      <c r="BFM282" s="10"/>
      <c r="BFN282" s="10"/>
      <c r="BFO282" s="10"/>
      <c r="BFP282" s="10"/>
      <c r="BFQ282" s="10"/>
      <c r="BFR282" s="10"/>
      <c r="BFS282" s="10"/>
      <c r="BFT282" s="10"/>
      <c r="BFU282" s="10"/>
      <c r="BFV282" s="10"/>
      <c r="BFW282" s="10"/>
      <c r="BFX282" s="10"/>
      <c r="BFY282" s="10"/>
      <c r="BFZ282" s="10"/>
      <c r="BGA282" s="10"/>
      <c r="BGB282" s="10"/>
      <c r="BGC282" s="10"/>
      <c r="BGD282" s="10"/>
      <c r="BGE282" s="10"/>
      <c r="BGF282" s="10"/>
      <c r="BGG282" s="10"/>
      <c r="BGH282" s="10"/>
      <c r="BGI282" s="10"/>
      <c r="BGJ282" s="10"/>
      <c r="BGK282" s="10"/>
      <c r="BGL282" s="10"/>
      <c r="BGM282" s="10"/>
      <c r="BGN282" s="10"/>
      <c r="BGO282" s="10"/>
      <c r="BGP282" s="10"/>
      <c r="BGQ282" s="10"/>
      <c r="BGR282" s="10"/>
      <c r="BGS282" s="10"/>
      <c r="BGT282" s="10"/>
      <c r="BGU282" s="10"/>
      <c r="BGV282" s="10"/>
      <c r="BGW282" s="10"/>
      <c r="BGX282" s="10"/>
      <c r="BGY282" s="10"/>
      <c r="BGZ282" s="10"/>
      <c r="BHA282" s="10"/>
      <c r="BHB282" s="10"/>
      <c r="BHC282" s="10"/>
      <c r="BHD282" s="10"/>
      <c r="BHE282" s="10"/>
      <c r="BHF282" s="10"/>
      <c r="BHG282" s="10"/>
      <c r="BHH282" s="10"/>
      <c r="BHI282" s="10"/>
      <c r="BHJ282" s="10"/>
      <c r="BHK282" s="10"/>
      <c r="BHL282" s="10"/>
      <c r="BHM282" s="10"/>
      <c r="BHN282" s="10"/>
      <c r="BHO282" s="10"/>
      <c r="BHP282" s="10"/>
      <c r="BHQ282" s="10"/>
      <c r="BHR282" s="10"/>
      <c r="BHS282" s="10"/>
      <c r="BHT282" s="10"/>
      <c r="BHU282" s="10"/>
      <c r="BHV282" s="10"/>
      <c r="BHW282" s="10"/>
      <c r="BHX282" s="10"/>
      <c r="BHY282" s="10"/>
      <c r="BHZ282" s="10"/>
      <c r="BIA282" s="10"/>
      <c r="BIB282" s="10"/>
      <c r="BIC282" s="10"/>
    </row>
    <row r="283" spans="1:1589" s="24" customFormat="1" ht="43.5" customHeight="1">
      <c r="A283" s="71"/>
      <c r="B283" s="53"/>
      <c r="C283" s="342"/>
      <c r="D283" s="334"/>
      <c r="E283" s="91" t="s">
        <v>9</v>
      </c>
      <c r="F283" s="91">
        <v>42369</v>
      </c>
      <c r="G283" s="92" t="s">
        <v>7</v>
      </c>
      <c r="H283" s="127"/>
      <c r="I283" s="126">
        <f>I290+I296+I301+I307+I317</f>
        <v>2706668</v>
      </c>
      <c r="J283" s="126">
        <f>J290+J296+J301+J307+J317</f>
        <v>5055876</v>
      </c>
      <c r="K283" s="127"/>
      <c r="L283" s="127">
        <f>L290+L296+L301+L307+L317</f>
        <v>0</v>
      </c>
      <c r="M283" s="127">
        <f>M290+M296+M301+M307+M317</f>
        <v>2706668</v>
      </c>
      <c r="N283" s="127">
        <f>N290+N296+N301+N307+N317</f>
        <v>5055874.62</v>
      </c>
      <c r="O283" s="127"/>
      <c r="P283" s="127"/>
      <c r="Q283" s="127">
        <f>Q317</f>
        <v>2706668</v>
      </c>
      <c r="R283" s="127">
        <f>R290+R296+R307+R317+R301</f>
        <v>5055874.62</v>
      </c>
      <c r="S283" s="127"/>
      <c r="T283" s="147"/>
      <c r="U283" s="82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10"/>
      <c r="HA283" s="10"/>
      <c r="HB283" s="10"/>
      <c r="HC283" s="10"/>
      <c r="HD283" s="10"/>
      <c r="HE283" s="10"/>
      <c r="HF283" s="10"/>
      <c r="HG283" s="10"/>
      <c r="HH283" s="10"/>
      <c r="HI283" s="10"/>
      <c r="HJ283" s="10"/>
      <c r="HK283" s="10"/>
      <c r="HL283" s="10"/>
      <c r="HM283" s="10"/>
      <c r="HN283" s="10"/>
      <c r="HO283" s="10"/>
      <c r="HP283" s="10"/>
      <c r="HQ283" s="10"/>
      <c r="HR283" s="10"/>
      <c r="HS283" s="10"/>
      <c r="HT283" s="10"/>
      <c r="HU283" s="10"/>
      <c r="HV283" s="10"/>
      <c r="HW283" s="10"/>
      <c r="HX283" s="10"/>
      <c r="HY283" s="10"/>
      <c r="HZ283" s="10"/>
      <c r="IA283" s="10"/>
      <c r="IB283" s="10"/>
      <c r="IC283" s="10"/>
      <c r="ID283" s="10"/>
      <c r="IE283" s="10"/>
      <c r="IF283" s="10"/>
      <c r="IG283" s="10"/>
      <c r="IH283" s="10"/>
      <c r="II283" s="10"/>
      <c r="IJ283" s="10"/>
      <c r="IK283" s="10"/>
      <c r="IL283" s="10"/>
      <c r="IM283" s="10"/>
      <c r="IN283" s="10"/>
      <c r="IO283" s="10"/>
      <c r="IP283" s="10"/>
      <c r="IQ283" s="10"/>
      <c r="IR283" s="10"/>
      <c r="IS283" s="10"/>
      <c r="IT283" s="10"/>
      <c r="IU283" s="10"/>
      <c r="IV283" s="10"/>
      <c r="IW283" s="10"/>
      <c r="IX283" s="10"/>
      <c r="IY283" s="10"/>
      <c r="IZ283" s="10"/>
      <c r="JA283" s="10"/>
      <c r="JB283" s="10"/>
      <c r="JC283" s="10"/>
      <c r="JD283" s="10"/>
      <c r="JE283" s="10"/>
      <c r="JF283" s="10"/>
      <c r="JG283" s="10"/>
      <c r="JH283" s="10"/>
      <c r="JI283" s="10"/>
      <c r="JJ283" s="10"/>
      <c r="JK283" s="10"/>
      <c r="JL283" s="10"/>
      <c r="JM283" s="10"/>
      <c r="JN283" s="10"/>
      <c r="JO283" s="10"/>
      <c r="JP283" s="10"/>
      <c r="JQ283" s="10"/>
      <c r="JR283" s="10"/>
      <c r="JS283" s="10"/>
      <c r="JT283" s="10"/>
      <c r="JU283" s="10"/>
      <c r="JV283" s="10"/>
      <c r="JW283" s="10"/>
      <c r="JX283" s="10"/>
      <c r="JY283" s="10"/>
      <c r="JZ283" s="10"/>
      <c r="KA283" s="10"/>
      <c r="KB283" s="10"/>
      <c r="KC283" s="10"/>
      <c r="KD283" s="10"/>
      <c r="KE283" s="10"/>
      <c r="KF283" s="10"/>
      <c r="KG283" s="10"/>
      <c r="KH283" s="10"/>
      <c r="KI283" s="10"/>
      <c r="KJ283" s="10"/>
      <c r="KK283" s="10"/>
      <c r="KL283" s="10"/>
      <c r="KM283" s="10"/>
      <c r="KN283" s="10"/>
      <c r="KO283" s="10"/>
      <c r="KP283" s="10"/>
      <c r="KQ283" s="10"/>
      <c r="KR283" s="10"/>
      <c r="KS283" s="10"/>
      <c r="KT283" s="10"/>
      <c r="KU283" s="10"/>
      <c r="KV283" s="10"/>
      <c r="KW283" s="10"/>
      <c r="KX283" s="10"/>
      <c r="KY283" s="10"/>
      <c r="KZ283" s="10"/>
      <c r="LA283" s="10"/>
      <c r="LB283" s="10"/>
      <c r="LC283" s="10"/>
      <c r="LD283" s="10"/>
      <c r="LE283" s="10"/>
      <c r="LF283" s="10"/>
      <c r="LG283" s="10"/>
      <c r="LH283" s="10"/>
      <c r="LI283" s="10"/>
      <c r="LJ283" s="10"/>
      <c r="LK283" s="10"/>
      <c r="LL283" s="10"/>
      <c r="LM283" s="10"/>
      <c r="LN283" s="10"/>
      <c r="LO283" s="10"/>
      <c r="LP283" s="10"/>
      <c r="LQ283" s="10"/>
      <c r="LR283" s="10"/>
      <c r="LS283" s="10"/>
      <c r="LT283" s="10"/>
      <c r="LU283" s="10"/>
      <c r="LV283" s="10"/>
      <c r="LW283" s="10"/>
      <c r="LX283" s="10"/>
      <c r="LY283" s="10"/>
      <c r="LZ283" s="10"/>
      <c r="MA283" s="10"/>
      <c r="MB283" s="10"/>
      <c r="MC283" s="10"/>
      <c r="MD283" s="10"/>
      <c r="ME283" s="10"/>
      <c r="MF283" s="10"/>
      <c r="MG283" s="10"/>
      <c r="MH283" s="10"/>
      <c r="MI283" s="10"/>
      <c r="MJ283" s="10"/>
      <c r="MK283" s="10"/>
      <c r="ML283" s="10"/>
      <c r="MM283" s="10"/>
      <c r="MN283" s="10"/>
      <c r="MO283" s="10"/>
      <c r="MP283" s="10"/>
      <c r="MQ283" s="10"/>
      <c r="MR283" s="10"/>
      <c r="MS283" s="10"/>
      <c r="MT283" s="10"/>
      <c r="MU283" s="10"/>
      <c r="MV283" s="10"/>
      <c r="MW283" s="10"/>
      <c r="MX283" s="10"/>
      <c r="MY283" s="10"/>
      <c r="MZ283" s="10"/>
      <c r="NA283" s="10"/>
      <c r="NB283" s="10"/>
      <c r="NC283" s="10"/>
      <c r="ND283" s="10"/>
      <c r="NE283" s="10"/>
      <c r="NF283" s="10"/>
      <c r="NG283" s="10"/>
      <c r="NH283" s="10"/>
      <c r="NI283" s="10"/>
      <c r="NJ283" s="10"/>
      <c r="NK283" s="10"/>
      <c r="NL283" s="10"/>
      <c r="NM283" s="10"/>
      <c r="NN283" s="10"/>
      <c r="NO283" s="10"/>
      <c r="NP283" s="10"/>
      <c r="NQ283" s="10"/>
      <c r="NR283" s="10"/>
      <c r="NS283" s="10"/>
      <c r="NT283" s="10"/>
      <c r="NU283" s="10"/>
      <c r="NV283" s="10"/>
      <c r="NW283" s="10"/>
      <c r="NX283" s="10"/>
      <c r="NY283" s="10"/>
      <c r="NZ283" s="10"/>
      <c r="OA283" s="10"/>
      <c r="OB283" s="10"/>
      <c r="OC283" s="10"/>
      <c r="OD283" s="10"/>
      <c r="OE283" s="10"/>
      <c r="OF283" s="10"/>
      <c r="OG283" s="10"/>
      <c r="OH283" s="10"/>
      <c r="OI283" s="10"/>
      <c r="OJ283" s="10"/>
      <c r="OK283" s="10"/>
      <c r="OL283" s="10"/>
      <c r="OM283" s="10"/>
      <c r="ON283" s="10"/>
      <c r="OO283" s="10"/>
      <c r="OP283" s="10"/>
      <c r="OQ283" s="10"/>
      <c r="OR283" s="10"/>
      <c r="OS283" s="10"/>
      <c r="OT283" s="10"/>
      <c r="OU283" s="10"/>
      <c r="OV283" s="10"/>
      <c r="OW283" s="10"/>
      <c r="OX283" s="10"/>
      <c r="OY283" s="10"/>
      <c r="OZ283" s="10"/>
      <c r="PA283" s="10"/>
      <c r="PB283" s="10"/>
      <c r="PC283" s="10"/>
      <c r="PD283" s="10"/>
      <c r="PE283" s="10"/>
      <c r="PF283" s="10"/>
      <c r="PG283" s="10"/>
      <c r="PH283" s="10"/>
      <c r="PI283" s="10"/>
      <c r="PJ283" s="10"/>
      <c r="PK283" s="10"/>
      <c r="PL283" s="10"/>
      <c r="PM283" s="10"/>
      <c r="PN283" s="10"/>
      <c r="PO283" s="10"/>
      <c r="PP283" s="10"/>
      <c r="PQ283" s="10"/>
      <c r="PR283" s="10"/>
      <c r="PS283" s="10"/>
      <c r="PT283" s="10"/>
      <c r="PU283" s="10"/>
      <c r="PV283" s="10"/>
      <c r="PW283" s="10"/>
      <c r="PX283" s="10"/>
      <c r="PY283" s="10"/>
      <c r="PZ283" s="10"/>
      <c r="QA283" s="10"/>
      <c r="QB283" s="10"/>
      <c r="QC283" s="10"/>
      <c r="QD283" s="10"/>
      <c r="QE283" s="10"/>
      <c r="QF283" s="10"/>
      <c r="QG283" s="10"/>
      <c r="QH283" s="10"/>
      <c r="QI283" s="10"/>
      <c r="QJ283" s="10"/>
      <c r="QK283" s="10"/>
      <c r="QL283" s="10"/>
      <c r="QM283" s="10"/>
      <c r="QN283" s="10"/>
      <c r="QO283" s="10"/>
      <c r="QP283" s="10"/>
      <c r="QQ283" s="10"/>
      <c r="QR283" s="10"/>
      <c r="QS283" s="10"/>
      <c r="QT283" s="10"/>
      <c r="QU283" s="10"/>
      <c r="QV283" s="10"/>
      <c r="QW283" s="10"/>
      <c r="QX283" s="10"/>
      <c r="QY283" s="10"/>
      <c r="QZ283" s="10"/>
      <c r="RA283" s="10"/>
      <c r="RB283" s="10"/>
      <c r="RC283" s="10"/>
      <c r="RD283" s="10"/>
      <c r="RE283" s="10"/>
      <c r="RF283" s="10"/>
      <c r="RG283" s="10"/>
      <c r="RH283" s="10"/>
      <c r="RI283" s="10"/>
      <c r="RJ283" s="10"/>
      <c r="RK283" s="10"/>
      <c r="RL283" s="10"/>
      <c r="RM283" s="10"/>
      <c r="RN283" s="10"/>
      <c r="RO283" s="10"/>
      <c r="RP283" s="10"/>
      <c r="RQ283" s="10"/>
      <c r="RR283" s="10"/>
      <c r="RS283" s="10"/>
      <c r="RT283" s="10"/>
      <c r="RU283" s="10"/>
      <c r="RV283" s="10"/>
      <c r="RW283" s="10"/>
      <c r="RX283" s="10"/>
      <c r="RY283" s="10"/>
      <c r="RZ283" s="10"/>
      <c r="SA283" s="10"/>
      <c r="SB283" s="10"/>
      <c r="SC283" s="10"/>
      <c r="SD283" s="10"/>
      <c r="SE283" s="10"/>
      <c r="SF283" s="10"/>
      <c r="SG283" s="10"/>
      <c r="SH283" s="10"/>
      <c r="SI283" s="10"/>
      <c r="SJ283" s="10"/>
      <c r="SK283" s="10"/>
      <c r="SL283" s="10"/>
      <c r="SM283" s="10"/>
      <c r="SN283" s="10"/>
      <c r="SO283" s="10"/>
      <c r="SP283" s="10"/>
      <c r="SQ283" s="10"/>
      <c r="SR283" s="10"/>
      <c r="SS283" s="10"/>
      <c r="ST283" s="10"/>
      <c r="SU283" s="10"/>
      <c r="SV283" s="10"/>
      <c r="SW283" s="10"/>
      <c r="SX283" s="10"/>
      <c r="SY283" s="10"/>
      <c r="SZ283" s="10"/>
      <c r="TA283" s="10"/>
      <c r="TB283" s="10"/>
      <c r="TC283" s="10"/>
      <c r="TD283" s="10"/>
      <c r="TE283" s="10"/>
      <c r="TF283" s="10"/>
      <c r="TG283" s="10"/>
      <c r="TH283" s="10"/>
      <c r="TI283" s="10"/>
      <c r="TJ283" s="10"/>
      <c r="TK283" s="10"/>
      <c r="TL283" s="10"/>
      <c r="TM283" s="10"/>
      <c r="TN283" s="10"/>
      <c r="TO283" s="10"/>
      <c r="TP283" s="10"/>
      <c r="TQ283" s="10"/>
      <c r="TR283" s="10"/>
      <c r="TS283" s="10"/>
      <c r="TT283" s="10"/>
      <c r="TU283" s="10"/>
      <c r="TV283" s="10"/>
      <c r="TW283" s="10"/>
      <c r="TX283" s="10"/>
      <c r="TY283" s="10"/>
      <c r="TZ283" s="10"/>
      <c r="UA283" s="10"/>
      <c r="UB283" s="10"/>
      <c r="UC283" s="10"/>
      <c r="UD283" s="10"/>
      <c r="UE283" s="10"/>
      <c r="UF283" s="10"/>
      <c r="UG283" s="10"/>
      <c r="UH283" s="10"/>
      <c r="UI283" s="10"/>
      <c r="UJ283" s="10"/>
      <c r="UK283" s="10"/>
      <c r="UL283" s="10"/>
      <c r="UM283" s="10"/>
      <c r="UN283" s="10"/>
      <c r="UO283" s="10"/>
      <c r="UP283" s="10"/>
      <c r="UQ283" s="10"/>
      <c r="UR283" s="10"/>
      <c r="US283" s="10"/>
      <c r="UT283" s="10"/>
      <c r="UU283" s="10"/>
      <c r="UV283" s="10"/>
      <c r="UW283" s="10"/>
      <c r="UX283" s="10"/>
      <c r="UY283" s="10"/>
      <c r="UZ283" s="10"/>
      <c r="VA283" s="10"/>
      <c r="VB283" s="10"/>
      <c r="VC283" s="10"/>
      <c r="VD283" s="10"/>
      <c r="VE283" s="10"/>
      <c r="VF283" s="10"/>
      <c r="VG283" s="10"/>
      <c r="VH283" s="10"/>
      <c r="VI283" s="10"/>
      <c r="VJ283" s="10"/>
      <c r="VK283" s="10"/>
      <c r="VL283" s="10"/>
      <c r="VM283" s="10"/>
      <c r="VN283" s="10"/>
      <c r="VO283" s="10"/>
      <c r="VP283" s="10"/>
      <c r="VQ283" s="10"/>
      <c r="VR283" s="10"/>
      <c r="VS283" s="10"/>
      <c r="VT283" s="10"/>
      <c r="VU283" s="10"/>
      <c r="VV283" s="10"/>
      <c r="VW283" s="10"/>
      <c r="VX283" s="10"/>
      <c r="VY283" s="10"/>
      <c r="VZ283" s="10"/>
      <c r="WA283" s="10"/>
      <c r="WB283" s="10"/>
      <c r="WC283" s="10"/>
      <c r="WD283" s="10"/>
      <c r="WE283" s="10"/>
      <c r="WF283" s="10"/>
      <c r="WG283" s="10"/>
      <c r="WH283" s="10"/>
      <c r="WI283" s="10"/>
      <c r="WJ283" s="10"/>
      <c r="WK283" s="10"/>
      <c r="WL283" s="10"/>
      <c r="WM283" s="10"/>
      <c r="WN283" s="10"/>
      <c r="WO283" s="10"/>
      <c r="WP283" s="10"/>
      <c r="WQ283" s="10"/>
      <c r="WR283" s="10"/>
      <c r="WS283" s="10"/>
      <c r="WT283" s="10"/>
      <c r="WU283" s="10"/>
      <c r="WV283" s="10"/>
      <c r="WW283" s="10"/>
      <c r="WX283" s="10"/>
      <c r="WY283" s="10"/>
      <c r="WZ283" s="10"/>
      <c r="XA283" s="10"/>
      <c r="XB283" s="10"/>
      <c r="XC283" s="10"/>
      <c r="XD283" s="10"/>
      <c r="XE283" s="10"/>
      <c r="XF283" s="10"/>
      <c r="XG283" s="10"/>
      <c r="XH283" s="10"/>
      <c r="XI283" s="10"/>
      <c r="XJ283" s="10"/>
      <c r="XK283" s="10"/>
      <c r="XL283" s="10"/>
      <c r="XM283" s="10"/>
      <c r="XN283" s="10"/>
      <c r="XO283" s="10"/>
      <c r="XP283" s="10"/>
      <c r="XQ283" s="10"/>
      <c r="XR283" s="10"/>
      <c r="XS283" s="10"/>
      <c r="XT283" s="10"/>
      <c r="XU283" s="10"/>
      <c r="XV283" s="10"/>
      <c r="XW283" s="10"/>
      <c r="XX283" s="10"/>
      <c r="XY283" s="10"/>
      <c r="XZ283" s="10"/>
      <c r="YA283" s="10"/>
      <c r="YB283" s="10"/>
      <c r="YC283" s="10"/>
      <c r="YD283" s="10"/>
      <c r="YE283" s="10"/>
      <c r="YF283" s="10"/>
      <c r="YG283" s="10"/>
      <c r="YH283" s="10"/>
      <c r="YI283" s="10"/>
      <c r="YJ283" s="10"/>
      <c r="YK283" s="10"/>
      <c r="YL283" s="10"/>
      <c r="YM283" s="10"/>
      <c r="YN283" s="10"/>
      <c r="YO283" s="10"/>
      <c r="YP283" s="10"/>
      <c r="YQ283" s="10"/>
      <c r="YR283" s="10"/>
      <c r="YS283" s="10"/>
      <c r="YT283" s="10"/>
      <c r="YU283" s="10"/>
      <c r="YV283" s="10"/>
      <c r="YW283" s="10"/>
      <c r="YX283" s="10"/>
      <c r="YY283" s="10"/>
      <c r="YZ283" s="10"/>
      <c r="ZA283" s="10"/>
      <c r="ZB283" s="10"/>
      <c r="ZC283" s="10"/>
      <c r="ZD283" s="10"/>
      <c r="ZE283" s="10"/>
      <c r="ZF283" s="10"/>
      <c r="ZG283" s="10"/>
      <c r="ZH283" s="10"/>
      <c r="ZI283" s="10"/>
      <c r="ZJ283" s="10"/>
      <c r="ZK283" s="10"/>
      <c r="ZL283" s="10"/>
      <c r="ZM283" s="10"/>
      <c r="ZN283" s="10"/>
      <c r="ZO283" s="10"/>
      <c r="ZP283" s="10"/>
      <c r="ZQ283" s="10"/>
      <c r="ZR283" s="10"/>
      <c r="ZS283" s="10"/>
      <c r="ZT283" s="10"/>
      <c r="ZU283" s="10"/>
      <c r="ZV283" s="10"/>
      <c r="ZW283" s="10"/>
      <c r="ZX283" s="10"/>
      <c r="ZY283" s="10"/>
      <c r="ZZ283" s="10"/>
      <c r="AAA283" s="10"/>
      <c r="AAB283" s="10"/>
      <c r="AAC283" s="10"/>
      <c r="AAD283" s="10"/>
      <c r="AAE283" s="10"/>
      <c r="AAF283" s="10"/>
      <c r="AAG283" s="10"/>
      <c r="AAH283" s="10"/>
      <c r="AAI283" s="10"/>
      <c r="AAJ283" s="10"/>
      <c r="AAK283" s="10"/>
      <c r="AAL283" s="10"/>
      <c r="AAM283" s="10"/>
      <c r="AAN283" s="10"/>
      <c r="AAO283" s="10"/>
      <c r="AAP283" s="10"/>
      <c r="AAQ283" s="10"/>
      <c r="AAR283" s="10"/>
      <c r="AAS283" s="10"/>
      <c r="AAT283" s="10"/>
      <c r="AAU283" s="10"/>
      <c r="AAV283" s="10"/>
      <c r="AAW283" s="10"/>
      <c r="AAX283" s="10"/>
      <c r="AAY283" s="10"/>
      <c r="AAZ283" s="10"/>
      <c r="ABA283" s="10"/>
      <c r="ABB283" s="10"/>
      <c r="ABC283" s="10"/>
      <c r="ABD283" s="10"/>
      <c r="ABE283" s="10"/>
      <c r="ABF283" s="10"/>
      <c r="ABG283" s="10"/>
      <c r="ABH283" s="10"/>
      <c r="ABI283" s="10"/>
      <c r="ABJ283" s="10"/>
      <c r="ABK283" s="10"/>
      <c r="ABL283" s="10"/>
      <c r="ABM283" s="10"/>
      <c r="ABN283" s="10"/>
      <c r="ABO283" s="10"/>
      <c r="ABP283" s="10"/>
      <c r="ABQ283" s="10"/>
      <c r="ABR283" s="10"/>
      <c r="ABS283" s="10"/>
      <c r="ABT283" s="10"/>
      <c r="ABU283" s="10"/>
      <c r="ABV283" s="10"/>
      <c r="ABW283" s="10"/>
      <c r="ABX283" s="10"/>
      <c r="ABY283" s="10"/>
      <c r="ABZ283" s="10"/>
      <c r="ACA283" s="10"/>
      <c r="ACB283" s="10"/>
      <c r="ACC283" s="10"/>
      <c r="ACD283" s="10"/>
      <c r="ACE283" s="10"/>
      <c r="ACF283" s="10"/>
      <c r="ACG283" s="10"/>
      <c r="ACH283" s="10"/>
      <c r="ACI283" s="10"/>
      <c r="ACJ283" s="10"/>
      <c r="ACK283" s="10"/>
      <c r="ACL283" s="10"/>
      <c r="ACM283" s="10"/>
      <c r="ACN283" s="10"/>
      <c r="ACO283" s="10"/>
      <c r="ACP283" s="10"/>
      <c r="ACQ283" s="10"/>
      <c r="ACR283" s="10"/>
      <c r="ACS283" s="10"/>
      <c r="ACT283" s="10"/>
      <c r="ACU283" s="10"/>
      <c r="ACV283" s="10"/>
      <c r="ACW283" s="10"/>
      <c r="ACX283" s="10"/>
      <c r="ACY283" s="10"/>
      <c r="ACZ283" s="10"/>
      <c r="ADA283" s="10"/>
      <c r="ADB283" s="10"/>
      <c r="ADC283" s="10"/>
      <c r="ADD283" s="10"/>
      <c r="ADE283" s="10"/>
      <c r="ADF283" s="10"/>
      <c r="ADG283" s="10"/>
      <c r="ADH283" s="10"/>
      <c r="ADI283" s="10"/>
      <c r="ADJ283" s="10"/>
      <c r="ADK283" s="10"/>
      <c r="ADL283" s="10"/>
      <c r="ADM283" s="10"/>
      <c r="ADN283" s="10"/>
      <c r="ADO283" s="10"/>
      <c r="ADP283" s="10"/>
      <c r="ADQ283" s="10"/>
      <c r="ADR283" s="10"/>
      <c r="ADS283" s="10"/>
      <c r="ADT283" s="10"/>
      <c r="ADU283" s="10"/>
      <c r="ADV283" s="10"/>
      <c r="ADW283" s="10"/>
      <c r="ADX283" s="10"/>
      <c r="ADY283" s="10"/>
      <c r="ADZ283" s="10"/>
      <c r="AEA283" s="10"/>
      <c r="AEB283" s="10"/>
      <c r="AEC283" s="10"/>
      <c r="AED283" s="10"/>
      <c r="AEE283" s="10"/>
      <c r="AEF283" s="10"/>
      <c r="AEG283" s="10"/>
      <c r="AEH283" s="10"/>
      <c r="AEI283" s="10"/>
      <c r="AEJ283" s="10"/>
      <c r="AEK283" s="10"/>
      <c r="AEL283" s="10"/>
      <c r="AEM283" s="10"/>
      <c r="AEN283" s="10"/>
      <c r="AEO283" s="10"/>
      <c r="AEP283" s="10"/>
      <c r="AEQ283" s="10"/>
      <c r="AER283" s="10"/>
      <c r="AES283" s="10"/>
      <c r="AET283" s="10"/>
      <c r="AEU283" s="10"/>
      <c r="AEV283" s="10"/>
      <c r="AEW283" s="10"/>
      <c r="AEX283" s="10"/>
      <c r="AEY283" s="10"/>
      <c r="AEZ283" s="10"/>
      <c r="AFA283" s="10"/>
      <c r="AFB283" s="10"/>
      <c r="AFC283" s="10"/>
      <c r="AFD283" s="10"/>
      <c r="AFE283" s="10"/>
      <c r="AFF283" s="10"/>
      <c r="AFG283" s="10"/>
      <c r="AFH283" s="10"/>
      <c r="AFI283" s="10"/>
      <c r="AFJ283" s="10"/>
      <c r="AFK283" s="10"/>
      <c r="AFL283" s="10"/>
      <c r="AFM283" s="10"/>
      <c r="AFN283" s="10"/>
      <c r="AFO283" s="10"/>
      <c r="AFP283" s="10"/>
      <c r="AFQ283" s="10"/>
      <c r="AFR283" s="10"/>
      <c r="AFS283" s="10"/>
      <c r="AFT283" s="10"/>
      <c r="AFU283" s="10"/>
      <c r="AFV283" s="10"/>
      <c r="AFW283" s="10"/>
      <c r="AFX283" s="10"/>
      <c r="AFY283" s="10"/>
      <c r="AFZ283" s="10"/>
      <c r="AGA283" s="10"/>
      <c r="AGB283" s="10"/>
      <c r="AGC283" s="10"/>
      <c r="AGD283" s="10"/>
      <c r="AGE283" s="10"/>
      <c r="AGF283" s="10"/>
      <c r="AGG283" s="10"/>
      <c r="AGH283" s="10"/>
      <c r="AGI283" s="10"/>
      <c r="AGJ283" s="10"/>
      <c r="AGK283" s="10"/>
      <c r="AGL283" s="10"/>
      <c r="AGM283" s="10"/>
      <c r="AGN283" s="10"/>
      <c r="AGO283" s="10"/>
      <c r="AGP283" s="10"/>
      <c r="AGQ283" s="10"/>
      <c r="AGR283" s="10"/>
      <c r="AGS283" s="10"/>
      <c r="AGT283" s="10"/>
      <c r="AGU283" s="10"/>
      <c r="AGV283" s="10"/>
      <c r="AGW283" s="10"/>
      <c r="AGX283" s="10"/>
      <c r="AGY283" s="10"/>
      <c r="AGZ283" s="10"/>
      <c r="AHA283" s="10"/>
      <c r="AHB283" s="10"/>
      <c r="AHC283" s="10"/>
      <c r="AHD283" s="10"/>
      <c r="AHE283" s="10"/>
      <c r="AHF283" s="10"/>
      <c r="AHG283" s="10"/>
      <c r="AHH283" s="10"/>
      <c r="AHI283" s="10"/>
      <c r="AHJ283" s="10"/>
      <c r="AHK283" s="10"/>
      <c r="AHL283" s="10"/>
      <c r="AHM283" s="10"/>
      <c r="AHN283" s="10"/>
      <c r="AHO283" s="10"/>
      <c r="AHP283" s="10"/>
      <c r="AHQ283" s="10"/>
      <c r="AHR283" s="10"/>
      <c r="AHS283" s="10"/>
      <c r="AHT283" s="10"/>
      <c r="AHU283" s="10"/>
      <c r="AHV283" s="10"/>
      <c r="AHW283" s="10"/>
      <c r="AHX283" s="10"/>
      <c r="AHY283" s="10"/>
      <c r="AHZ283" s="10"/>
      <c r="AIA283" s="10"/>
      <c r="AIB283" s="10"/>
      <c r="AIC283" s="10"/>
      <c r="AID283" s="10"/>
      <c r="AIE283" s="10"/>
      <c r="AIF283" s="10"/>
      <c r="AIG283" s="10"/>
      <c r="AIH283" s="10"/>
      <c r="AII283" s="10"/>
      <c r="AIJ283" s="10"/>
      <c r="AIK283" s="10"/>
      <c r="AIL283" s="10"/>
      <c r="AIM283" s="10"/>
      <c r="AIN283" s="10"/>
      <c r="AIO283" s="10"/>
      <c r="AIP283" s="10"/>
      <c r="AIQ283" s="10"/>
      <c r="AIR283" s="10"/>
      <c r="AIS283" s="10"/>
      <c r="AIT283" s="10"/>
      <c r="AIU283" s="10"/>
      <c r="AIV283" s="10"/>
      <c r="AIW283" s="10"/>
      <c r="AIX283" s="10"/>
      <c r="AIY283" s="10"/>
      <c r="AIZ283" s="10"/>
      <c r="AJA283" s="10"/>
      <c r="AJB283" s="10"/>
      <c r="AJC283" s="10"/>
      <c r="AJD283" s="10"/>
      <c r="AJE283" s="10"/>
      <c r="AJF283" s="10"/>
      <c r="AJG283" s="10"/>
      <c r="AJH283" s="10"/>
      <c r="AJI283" s="10"/>
      <c r="AJJ283" s="10"/>
      <c r="AJK283" s="10"/>
      <c r="AJL283" s="10"/>
      <c r="AJM283" s="10"/>
      <c r="AJN283" s="10"/>
      <c r="AJO283" s="10"/>
      <c r="AJP283" s="10"/>
      <c r="AJQ283" s="10"/>
      <c r="AJR283" s="10"/>
      <c r="AJS283" s="10"/>
      <c r="AJT283" s="10"/>
      <c r="AJU283" s="10"/>
      <c r="AJV283" s="10"/>
      <c r="AJW283" s="10"/>
      <c r="AJX283" s="10"/>
      <c r="AJY283" s="10"/>
      <c r="AJZ283" s="10"/>
      <c r="AKA283" s="10"/>
      <c r="AKB283" s="10"/>
      <c r="AKC283" s="10"/>
      <c r="AKD283" s="10"/>
      <c r="AKE283" s="10"/>
      <c r="AKF283" s="10"/>
      <c r="AKG283" s="10"/>
      <c r="AKH283" s="10"/>
      <c r="AKI283" s="10"/>
      <c r="AKJ283" s="10"/>
      <c r="AKK283" s="10"/>
      <c r="AKL283" s="10"/>
      <c r="AKM283" s="10"/>
      <c r="AKN283" s="10"/>
      <c r="AKO283" s="10"/>
      <c r="AKP283" s="10"/>
      <c r="AKQ283" s="10"/>
      <c r="AKR283" s="10"/>
      <c r="AKS283" s="10"/>
      <c r="AKT283" s="10"/>
      <c r="AKU283" s="10"/>
      <c r="AKV283" s="10"/>
      <c r="AKW283" s="10"/>
      <c r="AKX283" s="10"/>
      <c r="AKY283" s="10"/>
      <c r="AKZ283" s="10"/>
      <c r="ALA283" s="10"/>
      <c r="ALB283" s="10"/>
      <c r="ALC283" s="10"/>
      <c r="ALD283" s="10"/>
      <c r="ALE283" s="10"/>
      <c r="ALF283" s="10"/>
      <c r="ALG283" s="10"/>
      <c r="ALH283" s="10"/>
      <c r="ALI283" s="10"/>
      <c r="ALJ283" s="10"/>
      <c r="ALK283" s="10"/>
      <c r="ALL283" s="10"/>
      <c r="ALM283" s="10"/>
      <c r="ALN283" s="10"/>
      <c r="ALO283" s="10"/>
      <c r="ALP283" s="10"/>
      <c r="ALQ283" s="10"/>
      <c r="ALR283" s="10"/>
      <c r="ALS283" s="10"/>
      <c r="ALT283" s="10"/>
      <c r="ALU283" s="10"/>
      <c r="ALV283" s="10"/>
      <c r="ALW283" s="10"/>
      <c r="ALX283" s="10"/>
      <c r="ALY283" s="10"/>
      <c r="ALZ283" s="10"/>
      <c r="AMA283" s="10"/>
      <c r="AMB283" s="10"/>
      <c r="AMC283" s="10"/>
      <c r="AMD283" s="10"/>
      <c r="AME283" s="10"/>
      <c r="AMF283" s="10"/>
      <c r="AMG283" s="10"/>
      <c r="AMH283" s="10"/>
      <c r="AMI283" s="10"/>
      <c r="AMJ283" s="10"/>
      <c r="AMK283" s="10"/>
      <c r="AML283" s="10"/>
      <c r="AMM283" s="10"/>
      <c r="AMN283" s="10"/>
      <c r="AMO283" s="10"/>
      <c r="AMP283" s="10"/>
      <c r="AMQ283" s="10"/>
      <c r="AMR283" s="10"/>
      <c r="AMS283" s="10"/>
      <c r="AMT283" s="10"/>
      <c r="AMU283" s="10"/>
      <c r="AMV283" s="10"/>
      <c r="AMW283" s="10"/>
      <c r="AMX283" s="10"/>
      <c r="AMY283" s="10"/>
      <c r="AMZ283" s="10"/>
      <c r="ANA283" s="10"/>
      <c r="ANB283" s="10"/>
      <c r="ANC283" s="10"/>
      <c r="AND283" s="10"/>
      <c r="ANE283" s="10"/>
      <c r="ANF283" s="10"/>
      <c r="ANG283" s="10"/>
      <c r="ANH283" s="10"/>
      <c r="ANI283" s="10"/>
      <c r="ANJ283" s="10"/>
      <c r="ANK283" s="10"/>
      <c r="ANL283" s="10"/>
      <c r="ANM283" s="10"/>
      <c r="ANN283" s="10"/>
      <c r="ANO283" s="10"/>
      <c r="ANP283" s="10"/>
      <c r="ANQ283" s="10"/>
      <c r="ANR283" s="10"/>
      <c r="ANS283" s="10"/>
      <c r="ANT283" s="10"/>
      <c r="ANU283" s="10"/>
      <c r="ANV283" s="10"/>
      <c r="ANW283" s="10"/>
      <c r="ANX283" s="10"/>
      <c r="ANY283" s="10"/>
      <c r="ANZ283" s="10"/>
      <c r="AOA283" s="10"/>
      <c r="AOB283" s="10"/>
      <c r="AOC283" s="10"/>
      <c r="AOD283" s="10"/>
      <c r="AOE283" s="10"/>
      <c r="AOF283" s="10"/>
      <c r="AOG283" s="10"/>
      <c r="AOH283" s="10"/>
      <c r="AOI283" s="10"/>
      <c r="AOJ283" s="10"/>
      <c r="AOK283" s="10"/>
      <c r="AOL283" s="10"/>
      <c r="AOM283" s="10"/>
      <c r="AON283" s="10"/>
      <c r="AOO283" s="10"/>
      <c r="AOP283" s="10"/>
      <c r="AOQ283" s="10"/>
      <c r="AOR283" s="10"/>
      <c r="AOS283" s="10"/>
      <c r="AOT283" s="10"/>
      <c r="AOU283" s="10"/>
      <c r="AOV283" s="10"/>
      <c r="AOW283" s="10"/>
      <c r="AOX283" s="10"/>
      <c r="AOY283" s="10"/>
      <c r="AOZ283" s="10"/>
      <c r="APA283" s="10"/>
      <c r="APB283" s="10"/>
      <c r="APC283" s="10"/>
      <c r="APD283" s="10"/>
      <c r="APE283" s="10"/>
      <c r="APF283" s="10"/>
      <c r="APG283" s="10"/>
      <c r="APH283" s="10"/>
      <c r="API283" s="10"/>
      <c r="APJ283" s="10"/>
      <c r="APK283" s="10"/>
      <c r="APL283" s="10"/>
      <c r="APM283" s="10"/>
      <c r="APN283" s="10"/>
      <c r="APO283" s="10"/>
      <c r="APP283" s="10"/>
      <c r="APQ283" s="10"/>
      <c r="APR283" s="10"/>
      <c r="APS283" s="10"/>
      <c r="APT283" s="10"/>
      <c r="APU283" s="10"/>
      <c r="APV283" s="10"/>
      <c r="APW283" s="10"/>
      <c r="APX283" s="10"/>
      <c r="APY283" s="10"/>
      <c r="APZ283" s="10"/>
      <c r="AQA283" s="10"/>
      <c r="AQB283" s="10"/>
      <c r="AQC283" s="10"/>
      <c r="AQD283" s="10"/>
      <c r="AQE283" s="10"/>
      <c r="AQF283" s="10"/>
      <c r="AQG283" s="10"/>
      <c r="AQH283" s="10"/>
      <c r="AQI283" s="10"/>
      <c r="AQJ283" s="10"/>
      <c r="AQK283" s="10"/>
      <c r="AQL283" s="10"/>
      <c r="AQM283" s="10"/>
      <c r="AQN283" s="10"/>
      <c r="AQO283" s="10"/>
      <c r="AQP283" s="10"/>
      <c r="AQQ283" s="10"/>
      <c r="AQR283" s="10"/>
      <c r="AQS283" s="10"/>
      <c r="AQT283" s="10"/>
      <c r="AQU283" s="10"/>
      <c r="AQV283" s="10"/>
      <c r="AQW283" s="10"/>
      <c r="AQX283" s="10"/>
      <c r="AQY283" s="10"/>
      <c r="AQZ283" s="10"/>
      <c r="ARA283" s="10"/>
      <c r="ARB283" s="10"/>
      <c r="ARC283" s="10"/>
      <c r="ARD283" s="10"/>
      <c r="ARE283" s="10"/>
      <c r="ARF283" s="10"/>
      <c r="ARG283" s="10"/>
      <c r="ARH283" s="10"/>
      <c r="ARI283" s="10"/>
      <c r="ARJ283" s="10"/>
      <c r="ARK283" s="10"/>
      <c r="ARL283" s="10"/>
      <c r="ARM283" s="10"/>
      <c r="ARN283" s="10"/>
      <c r="ARO283" s="10"/>
      <c r="ARP283" s="10"/>
      <c r="ARQ283" s="10"/>
      <c r="ARR283" s="10"/>
      <c r="ARS283" s="10"/>
      <c r="ART283" s="10"/>
      <c r="ARU283" s="10"/>
      <c r="ARV283" s="10"/>
      <c r="ARW283" s="10"/>
      <c r="ARX283" s="10"/>
      <c r="ARY283" s="10"/>
      <c r="ARZ283" s="10"/>
      <c r="ASA283" s="10"/>
      <c r="ASB283" s="10"/>
      <c r="ASC283" s="10"/>
      <c r="ASD283" s="10"/>
      <c r="ASE283" s="10"/>
      <c r="ASF283" s="10"/>
      <c r="ASG283" s="10"/>
      <c r="ASH283" s="10"/>
      <c r="ASI283" s="10"/>
      <c r="ASJ283" s="10"/>
      <c r="ASK283" s="10"/>
      <c r="ASL283" s="10"/>
      <c r="ASM283" s="10"/>
      <c r="ASN283" s="10"/>
      <c r="ASO283" s="10"/>
      <c r="ASP283" s="10"/>
      <c r="ASQ283" s="10"/>
      <c r="ASR283" s="10"/>
      <c r="ASS283" s="10"/>
      <c r="AST283" s="10"/>
      <c r="ASU283" s="10"/>
      <c r="ASV283" s="10"/>
      <c r="ASW283" s="10"/>
      <c r="ASX283" s="10"/>
      <c r="ASY283" s="10"/>
      <c r="ASZ283" s="10"/>
      <c r="ATA283" s="10"/>
      <c r="ATB283" s="10"/>
      <c r="ATC283" s="10"/>
      <c r="ATD283" s="10"/>
      <c r="ATE283" s="10"/>
      <c r="ATF283" s="10"/>
      <c r="ATG283" s="10"/>
      <c r="ATH283" s="10"/>
      <c r="ATI283" s="10"/>
      <c r="ATJ283" s="10"/>
      <c r="ATK283" s="10"/>
      <c r="ATL283" s="10"/>
      <c r="ATM283" s="10"/>
      <c r="ATN283" s="10"/>
      <c r="ATO283" s="10"/>
      <c r="ATP283" s="10"/>
      <c r="ATQ283" s="10"/>
      <c r="ATR283" s="10"/>
      <c r="ATS283" s="10"/>
      <c r="ATT283" s="10"/>
      <c r="ATU283" s="10"/>
      <c r="ATV283" s="10"/>
      <c r="ATW283" s="10"/>
      <c r="ATX283" s="10"/>
      <c r="ATY283" s="10"/>
      <c r="ATZ283" s="10"/>
      <c r="AUA283" s="10"/>
      <c r="AUB283" s="10"/>
      <c r="AUC283" s="10"/>
      <c r="AUD283" s="10"/>
      <c r="AUE283" s="10"/>
      <c r="AUF283" s="10"/>
      <c r="AUG283" s="10"/>
      <c r="AUH283" s="10"/>
      <c r="AUI283" s="10"/>
      <c r="AUJ283" s="10"/>
      <c r="AUK283" s="10"/>
      <c r="AUL283" s="10"/>
      <c r="AUM283" s="10"/>
      <c r="AUN283" s="10"/>
      <c r="AUO283" s="10"/>
      <c r="AUP283" s="10"/>
      <c r="AUQ283" s="10"/>
      <c r="AUR283" s="10"/>
      <c r="AUS283" s="10"/>
      <c r="AUT283" s="10"/>
      <c r="AUU283" s="10"/>
      <c r="AUV283" s="10"/>
      <c r="AUW283" s="10"/>
      <c r="AUX283" s="10"/>
      <c r="AUY283" s="10"/>
      <c r="AUZ283" s="10"/>
      <c r="AVA283" s="10"/>
      <c r="AVB283" s="10"/>
      <c r="AVC283" s="10"/>
      <c r="AVD283" s="10"/>
      <c r="AVE283" s="10"/>
      <c r="AVF283" s="10"/>
      <c r="AVG283" s="10"/>
      <c r="AVH283" s="10"/>
      <c r="AVI283" s="10"/>
      <c r="AVJ283" s="10"/>
      <c r="AVK283" s="10"/>
      <c r="AVL283" s="10"/>
      <c r="AVM283" s="10"/>
      <c r="AVN283" s="10"/>
      <c r="AVO283" s="10"/>
      <c r="AVP283" s="10"/>
      <c r="AVQ283" s="10"/>
      <c r="AVR283" s="10"/>
      <c r="AVS283" s="10"/>
      <c r="AVT283" s="10"/>
      <c r="AVU283" s="10"/>
      <c r="AVV283" s="10"/>
      <c r="AVW283" s="10"/>
      <c r="AVX283" s="10"/>
      <c r="AVY283" s="10"/>
      <c r="AVZ283" s="10"/>
      <c r="AWA283" s="10"/>
      <c r="AWB283" s="10"/>
      <c r="AWC283" s="10"/>
      <c r="AWD283" s="10"/>
      <c r="AWE283" s="10"/>
      <c r="AWF283" s="10"/>
      <c r="AWG283" s="10"/>
      <c r="AWH283" s="10"/>
      <c r="AWI283" s="10"/>
      <c r="AWJ283" s="10"/>
      <c r="AWK283" s="10"/>
      <c r="AWL283" s="10"/>
      <c r="AWM283" s="10"/>
      <c r="AWN283" s="10"/>
      <c r="AWO283" s="10"/>
      <c r="AWP283" s="10"/>
      <c r="AWQ283" s="10"/>
      <c r="AWR283" s="10"/>
      <c r="AWS283" s="10"/>
      <c r="AWT283" s="10"/>
      <c r="AWU283" s="10"/>
      <c r="AWV283" s="10"/>
      <c r="AWW283" s="10"/>
      <c r="AWX283" s="10"/>
      <c r="AWY283" s="10"/>
      <c r="AWZ283" s="10"/>
      <c r="AXA283" s="10"/>
      <c r="AXB283" s="10"/>
      <c r="AXC283" s="10"/>
      <c r="AXD283" s="10"/>
      <c r="AXE283" s="10"/>
      <c r="AXF283" s="10"/>
      <c r="AXG283" s="10"/>
      <c r="AXH283" s="10"/>
      <c r="AXI283" s="10"/>
      <c r="AXJ283" s="10"/>
      <c r="AXK283" s="10"/>
      <c r="AXL283" s="10"/>
      <c r="AXM283" s="10"/>
      <c r="AXN283" s="10"/>
      <c r="AXO283" s="10"/>
      <c r="AXP283" s="10"/>
      <c r="AXQ283" s="10"/>
      <c r="AXR283" s="10"/>
      <c r="AXS283" s="10"/>
      <c r="AXT283" s="10"/>
      <c r="AXU283" s="10"/>
      <c r="AXV283" s="10"/>
      <c r="AXW283" s="10"/>
      <c r="AXX283" s="10"/>
      <c r="AXY283" s="10"/>
      <c r="AXZ283" s="10"/>
      <c r="AYA283" s="10"/>
      <c r="AYB283" s="10"/>
      <c r="AYC283" s="10"/>
      <c r="AYD283" s="10"/>
      <c r="AYE283" s="10"/>
      <c r="AYF283" s="10"/>
      <c r="AYG283" s="10"/>
      <c r="AYH283" s="10"/>
      <c r="AYI283" s="10"/>
      <c r="AYJ283" s="10"/>
      <c r="AYK283" s="10"/>
      <c r="AYL283" s="10"/>
      <c r="AYM283" s="10"/>
      <c r="AYN283" s="10"/>
      <c r="AYO283" s="10"/>
      <c r="AYP283" s="10"/>
      <c r="AYQ283" s="10"/>
      <c r="AYR283" s="10"/>
      <c r="AYS283" s="10"/>
      <c r="AYT283" s="10"/>
      <c r="AYU283" s="10"/>
      <c r="AYV283" s="10"/>
      <c r="AYW283" s="10"/>
      <c r="AYX283" s="10"/>
      <c r="AYY283" s="10"/>
      <c r="AYZ283" s="10"/>
      <c r="AZA283" s="10"/>
      <c r="AZB283" s="10"/>
      <c r="AZC283" s="10"/>
      <c r="AZD283" s="10"/>
      <c r="AZE283" s="10"/>
      <c r="AZF283" s="10"/>
      <c r="AZG283" s="10"/>
      <c r="AZH283" s="10"/>
      <c r="AZI283" s="10"/>
      <c r="AZJ283" s="10"/>
      <c r="AZK283" s="10"/>
      <c r="AZL283" s="10"/>
      <c r="AZM283" s="10"/>
      <c r="AZN283" s="10"/>
      <c r="AZO283" s="10"/>
      <c r="AZP283" s="10"/>
      <c r="AZQ283" s="10"/>
      <c r="AZR283" s="10"/>
      <c r="AZS283" s="10"/>
      <c r="AZT283" s="10"/>
      <c r="AZU283" s="10"/>
      <c r="AZV283" s="10"/>
      <c r="AZW283" s="10"/>
      <c r="AZX283" s="10"/>
      <c r="AZY283" s="10"/>
      <c r="AZZ283" s="10"/>
      <c r="BAA283" s="10"/>
      <c r="BAB283" s="10"/>
      <c r="BAC283" s="10"/>
      <c r="BAD283" s="10"/>
      <c r="BAE283" s="10"/>
      <c r="BAF283" s="10"/>
      <c r="BAG283" s="10"/>
      <c r="BAH283" s="10"/>
      <c r="BAI283" s="10"/>
      <c r="BAJ283" s="10"/>
      <c r="BAK283" s="10"/>
      <c r="BAL283" s="10"/>
      <c r="BAM283" s="10"/>
      <c r="BAN283" s="10"/>
      <c r="BAO283" s="10"/>
      <c r="BAP283" s="10"/>
      <c r="BAQ283" s="10"/>
      <c r="BAR283" s="10"/>
      <c r="BAS283" s="10"/>
      <c r="BAT283" s="10"/>
      <c r="BAU283" s="10"/>
      <c r="BAV283" s="10"/>
      <c r="BAW283" s="10"/>
      <c r="BAX283" s="10"/>
      <c r="BAY283" s="10"/>
      <c r="BAZ283" s="10"/>
      <c r="BBA283" s="10"/>
      <c r="BBB283" s="10"/>
      <c r="BBC283" s="10"/>
      <c r="BBD283" s="10"/>
      <c r="BBE283" s="10"/>
      <c r="BBF283" s="10"/>
      <c r="BBG283" s="10"/>
      <c r="BBH283" s="10"/>
      <c r="BBI283" s="10"/>
      <c r="BBJ283" s="10"/>
      <c r="BBK283" s="10"/>
      <c r="BBL283" s="10"/>
      <c r="BBM283" s="10"/>
      <c r="BBN283" s="10"/>
      <c r="BBO283" s="10"/>
      <c r="BBP283" s="10"/>
      <c r="BBQ283" s="10"/>
      <c r="BBR283" s="10"/>
      <c r="BBS283" s="10"/>
      <c r="BBT283" s="10"/>
      <c r="BBU283" s="10"/>
      <c r="BBV283" s="10"/>
      <c r="BBW283" s="10"/>
      <c r="BBX283" s="10"/>
      <c r="BBY283" s="10"/>
      <c r="BBZ283" s="10"/>
      <c r="BCA283" s="10"/>
      <c r="BCB283" s="10"/>
      <c r="BCC283" s="10"/>
      <c r="BCD283" s="10"/>
      <c r="BCE283" s="10"/>
      <c r="BCF283" s="10"/>
      <c r="BCG283" s="10"/>
      <c r="BCH283" s="10"/>
      <c r="BCI283" s="10"/>
      <c r="BCJ283" s="10"/>
      <c r="BCK283" s="10"/>
      <c r="BCL283" s="10"/>
      <c r="BCM283" s="10"/>
      <c r="BCN283" s="10"/>
      <c r="BCO283" s="10"/>
      <c r="BCP283" s="10"/>
      <c r="BCQ283" s="10"/>
      <c r="BCR283" s="10"/>
      <c r="BCS283" s="10"/>
      <c r="BCT283" s="10"/>
      <c r="BCU283" s="10"/>
      <c r="BCV283" s="10"/>
      <c r="BCW283" s="10"/>
      <c r="BCX283" s="10"/>
      <c r="BCY283" s="10"/>
      <c r="BCZ283" s="10"/>
      <c r="BDA283" s="10"/>
      <c r="BDB283" s="10"/>
      <c r="BDC283" s="10"/>
      <c r="BDD283" s="10"/>
      <c r="BDE283" s="10"/>
      <c r="BDF283" s="10"/>
      <c r="BDG283" s="10"/>
      <c r="BDH283" s="10"/>
      <c r="BDI283" s="10"/>
      <c r="BDJ283" s="10"/>
      <c r="BDK283" s="10"/>
      <c r="BDL283" s="10"/>
      <c r="BDM283" s="10"/>
      <c r="BDN283" s="10"/>
      <c r="BDO283" s="10"/>
      <c r="BDP283" s="10"/>
      <c r="BDQ283" s="10"/>
      <c r="BDR283" s="10"/>
      <c r="BDS283" s="10"/>
      <c r="BDT283" s="10"/>
      <c r="BDU283" s="10"/>
      <c r="BDV283" s="10"/>
      <c r="BDW283" s="10"/>
      <c r="BDX283" s="10"/>
      <c r="BDY283" s="10"/>
      <c r="BDZ283" s="10"/>
      <c r="BEA283" s="10"/>
      <c r="BEB283" s="10"/>
      <c r="BEC283" s="10"/>
      <c r="BED283" s="10"/>
      <c r="BEE283" s="10"/>
      <c r="BEF283" s="10"/>
      <c r="BEG283" s="10"/>
      <c r="BEH283" s="10"/>
      <c r="BEI283" s="10"/>
      <c r="BEJ283" s="10"/>
      <c r="BEK283" s="10"/>
      <c r="BEL283" s="10"/>
      <c r="BEM283" s="10"/>
      <c r="BEN283" s="10"/>
      <c r="BEO283" s="10"/>
      <c r="BEP283" s="10"/>
      <c r="BEQ283" s="10"/>
      <c r="BER283" s="10"/>
      <c r="BES283" s="10"/>
      <c r="BET283" s="10"/>
      <c r="BEU283" s="10"/>
      <c r="BEV283" s="10"/>
      <c r="BEW283" s="10"/>
      <c r="BEX283" s="10"/>
      <c r="BEY283" s="10"/>
      <c r="BEZ283" s="10"/>
      <c r="BFA283" s="10"/>
      <c r="BFB283" s="10"/>
      <c r="BFC283" s="10"/>
      <c r="BFD283" s="10"/>
      <c r="BFE283" s="10"/>
      <c r="BFF283" s="10"/>
      <c r="BFG283" s="10"/>
      <c r="BFH283" s="10"/>
      <c r="BFI283" s="10"/>
      <c r="BFJ283" s="10"/>
      <c r="BFK283" s="10"/>
      <c r="BFL283" s="10"/>
      <c r="BFM283" s="10"/>
      <c r="BFN283" s="10"/>
      <c r="BFO283" s="10"/>
      <c r="BFP283" s="10"/>
      <c r="BFQ283" s="10"/>
      <c r="BFR283" s="10"/>
      <c r="BFS283" s="10"/>
      <c r="BFT283" s="10"/>
      <c r="BFU283" s="10"/>
      <c r="BFV283" s="10"/>
      <c r="BFW283" s="10"/>
      <c r="BFX283" s="10"/>
      <c r="BFY283" s="10"/>
      <c r="BFZ283" s="10"/>
      <c r="BGA283" s="10"/>
      <c r="BGB283" s="10"/>
      <c r="BGC283" s="10"/>
      <c r="BGD283" s="10"/>
      <c r="BGE283" s="10"/>
      <c r="BGF283" s="10"/>
      <c r="BGG283" s="10"/>
      <c r="BGH283" s="10"/>
      <c r="BGI283" s="10"/>
      <c r="BGJ283" s="10"/>
      <c r="BGK283" s="10"/>
      <c r="BGL283" s="10"/>
      <c r="BGM283" s="10"/>
      <c r="BGN283" s="10"/>
      <c r="BGO283" s="10"/>
      <c r="BGP283" s="10"/>
      <c r="BGQ283" s="10"/>
      <c r="BGR283" s="10"/>
      <c r="BGS283" s="10"/>
      <c r="BGT283" s="10"/>
      <c r="BGU283" s="10"/>
      <c r="BGV283" s="10"/>
      <c r="BGW283" s="10"/>
      <c r="BGX283" s="10"/>
      <c r="BGY283" s="10"/>
      <c r="BGZ283" s="10"/>
      <c r="BHA283" s="10"/>
      <c r="BHB283" s="10"/>
      <c r="BHC283" s="10"/>
      <c r="BHD283" s="10"/>
      <c r="BHE283" s="10"/>
      <c r="BHF283" s="10"/>
      <c r="BHG283" s="10"/>
      <c r="BHH283" s="10"/>
      <c r="BHI283" s="10"/>
      <c r="BHJ283" s="10"/>
      <c r="BHK283" s="10"/>
      <c r="BHL283" s="10"/>
      <c r="BHM283" s="10"/>
      <c r="BHN283" s="10"/>
      <c r="BHO283" s="10"/>
      <c r="BHP283" s="10"/>
      <c r="BHQ283" s="10"/>
      <c r="BHR283" s="10"/>
      <c r="BHS283" s="10"/>
      <c r="BHT283" s="10"/>
      <c r="BHU283" s="10"/>
      <c r="BHV283" s="10"/>
      <c r="BHW283" s="10"/>
      <c r="BHX283" s="10"/>
      <c r="BHY283" s="10"/>
      <c r="BHZ283" s="10"/>
      <c r="BIA283" s="10"/>
      <c r="BIB283" s="10"/>
      <c r="BIC283" s="10"/>
    </row>
    <row r="284" spans="1:1589" s="24" customFormat="1" ht="50.25" customHeight="1">
      <c r="A284" s="71"/>
      <c r="B284" s="53"/>
      <c r="C284" s="342"/>
      <c r="D284" s="334"/>
      <c r="E284" s="158">
        <v>42370</v>
      </c>
      <c r="F284" s="158">
        <v>42735</v>
      </c>
      <c r="G284" s="162" t="s">
        <v>8</v>
      </c>
      <c r="H284" s="163">
        <f>H291+H297+H302+H308+H318+H327</f>
        <v>0</v>
      </c>
      <c r="I284" s="163">
        <f t="shared" ref="I284:K284" si="22">I291+I297+I302+I308+I318+I327</f>
        <v>3075605.56</v>
      </c>
      <c r="J284" s="163">
        <f t="shared" si="22"/>
        <v>6533177</v>
      </c>
      <c r="K284" s="163">
        <f t="shared" si="22"/>
        <v>0</v>
      </c>
      <c r="L284" s="163">
        <f>L291+L297+L302+L308+L318</f>
        <v>0</v>
      </c>
      <c r="M284" s="163">
        <f>M291+M297+M302+M308+M318+M327</f>
        <v>3075605.56</v>
      </c>
      <c r="N284" s="163">
        <f>N291+N297+N302+N308+N318</f>
        <v>6533176.5099999998</v>
      </c>
      <c r="O284" s="163">
        <f>O291+O297+O302+O308+O318</f>
        <v>0</v>
      </c>
      <c r="P284" s="163">
        <f>P291+P297+P302+P308+P318</f>
        <v>0</v>
      </c>
      <c r="Q284" s="163">
        <f>Q291+Q297+Q302+Q308+Q318+Q327</f>
        <v>3075605.56</v>
      </c>
      <c r="R284" s="163">
        <f>R291+R297+R302+R308+R318</f>
        <v>6533176.5099999998</v>
      </c>
      <c r="S284" s="163">
        <f>S291+S297+S302+S308+S318</f>
        <v>0</v>
      </c>
      <c r="T284" s="219">
        <f>T291+T297+T302+T308+T318+T327</f>
        <v>0</v>
      </c>
      <c r="U284" s="147">
        <f>U291+U297+U302+U308+U318+U327</f>
        <v>0.48999999999068677</v>
      </c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10"/>
      <c r="HA284" s="10"/>
      <c r="HB284" s="10"/>
      <c r="HC284" s="10"/>
      <c r="HD284" s="10"/>
      <c r="HE284" s="10"/>
      <c r="HF284" s="10"/>
      <c r="HG284" s="10"/>
      <c r="HH284" s="10"/>
      <c r="HI284" s="10"/>
      <c r="HJ284" s="10"/>
      <c r="HK284" s="10"/>
      <c r="HL284" s="10"/>
      <c r="HM284" s="10"/>
      <c r="HN284" s="10"/>
      <c r="HO284" s="10"/>
      <c r="HP284" s="10"/>
      <c r="HQ284" s="10"/>
      <c r="HR284" s="10"/>
      <c r="HS284" s="10"/>
      <c r="HT284" s="10"/>
      <c r="HU284" s="10"/>
      <c r="HV284" s="10"/>
      <c r="HW284" s="10"/>
      <c r="HX284" s="10"/>
      <c r="HY284" s="10"/>
      <c r="HZ284" s="10"/>
      <c r="IA284" s="10"/>
      <c r="IB284" s="10"/>
      <c r="IC284" s="10"/>
      <c r="ID284" s="10"/>
      <c r="IE284" s="10"/>
      <c r="IF284" s="10"/>
      <c r="IG284" s="10"/>
      <c r="IH284" s="10"/>
      <c r="II284" s="10"/>
      <c r="IJ284" s="10"/>
      <c r="IK284" s="10"/>
      <c r="IL284" s="10"/>
      <c r="IM284" s="10"/>
      <c r="IN284" s="10"/>
      <c r="IO284" s="10"/>
      <c r="IP284" s="10"/>
      <c r="IQ284" s="10"/>
      <c r="IR284" s="10"/>
      <c r="IS284" s="10"/>
      <c r="IT284" s="10"/>
      <c r="IU284" s="10"/>
      <c r="IV284" s="10"/>
      <c r="IW284" s="10"/>
      <c r="IX284" s="10"/>
      <c r="IY284" s="10"/>
      <c r="IZ284" s="10"/>
      <c r="JA284" s="10"/>
      <c r="JB284" s="10"/>
      <c r="JC284" s="10"/>
      <c r="JD284" s="10"/>
      <c r="JE284" s="10"/>
      <c r="JF284" s="10"/>
      <c r="JG284" s="10"/>
      <c r="JH284" s="10"/>
      <c r="JI284" s="10"/>
      <c r="JJ284" s="10"/>
      <c r="JK284" s="10"/>
      <c r="JL284" s="10"/>
      <c r="JM284" s="10"/>
      <c r="JN284" s="10"/>
      <c r="JO284" s="10"/>
      <c r="JP284" s="10"/>
      <c r="JQ284" s="10"/>
      <c r="JR284" s="10"/>
      <c r="JS284" s="10"/>
      <c r="JT284" s="10"/>
      <c r="JU284" s="10"/>
      <c r="JV284" s="10"/>
      <c r="JW284" s="10"/>
      <c r="JX284" s="10"/>
      <c r="JY284" s="10"/>
      <c r="JZ284" s="10"/>
      <c r="KA284" s="10"/>
      <c r="KB284" s="10"/>
      <c r="KC284" s="10"/>
      <c r="KD284" s="10"/>
      <c r="KE284" s="10"/>
      <c r="KF284" s="10"/>
      <c r="KG284" s="10"/>
      <c r="KH284" s="10"/>
      <c r="KI284" s="10"/>
      <c r="KJ284" s="10"/>
      <c r="KK284" s="10"/>
      <c r="KL284" s="10"/>
      <c r="KM284" s="10"/>
      <c r="KN284" s="10"/>
      <c r="KO284" s="10"/>
      <c r="KP284" s="10"/>
      <c r="KQ284" s="10"/>
      <c r="KR284" s="10"/>
      <c r="KS284" s="10"/>
      <c r="KT284" s="10"/>
      <c r="KU284" s="10"/>
      <c r="KV284" s="10"/>
      <c r="KW284" s="10"/>
      <c r="KX284" s="10"/>
      <c r="KY284" s="10"/>
      <c r="KZ284" s="10"/>
      <c r="LA284" s="10"/>
      <c r="LB284" s="10"/>
      <c r="LC284" s="10"/>
      <c r="LD284" s="10"/>
      <c r="LE284" s="10"/>
      <c r="LF284" s="10"/>
      <c r="LG284" s="10"/>
      <c r="LH284" s="10"/>
      <c r="LI284" s="10"/>
      <c r="LJ284" s="10"/>
      <c r="LK284" s="10"/>
      <c r="LL284" s="10"/>
      <c r="LM284" s="10"/>
      <c r="LN284" s="10"/>
      <c r="LO284" s="10"/>
      <c r="LP284" s="10"/>
      <c r="LQ284" s="10"/>
      <c r="LR284" s="10"/>
      <c r="LS284" s="10"/>
      <c r="LT284" s="10"/>
      <c r="LU284" s="10"/>
      <c r="LV284" s="10"/>
      <c r="LW284" s="10"/>
      <c r="LX284" s="10"/>
      <c r="LY284" s="10"/>
      <c r="LZ284" s="10"/>
      <c r="MA284" s="10"/>
      <c r="MB284" s="10"/>
      <c r="MC284" s="10"/>
      <c r="MD284" s="10"/>
      <c r="ME284" s="10"/>
      <c r="MF284" s="10"/>
      <c r="MG284" s="10"/>
      <c r="MH284" s="10"/>
      <c r="MI284" s="10"/>
      <c r="MJ284" s="10"/>
      <c r="MK284" s="10"/>
      <c r="ML284" s="10"/>
      <c r="MM284" s="10"/>
      <c r="MN284" s="10"/>
      <c r="MO284" s="10"/>
      <c r="MP284" s="10"/>
      <c r="MQ284" s="10"/>
      <c r="MR284" s="10"/>
      <c r="MS284" s="10"/>
      <c r="MT284" s="10"/>
      <c r="MU284" s="10"/>
      <c r="MV284" s="10"/>
      <c r="MW284" s="10"/>
      <c r="MX284" s="10"/>
      <c r="MY284" s="10"/>
      <c r="MZ284" s="10"/>
      <c r="NA284" s="10"/>
      <c r="NB284" s="10"/>
      <c r="NC284" s="10"/>
      <c r="ND284" s="10"/>
      <c r="NE284" s="10"/>
      <c r="NF284" s="10"/>
      <c r="NG284" s="10"/>
      <c r="NH284" s="10"/>
      <c r="NI284" s="10"/>
      <c r="NJ284" s="10"/>
      <c r="NK284" s="10"/>
      <c r="NL284" s="10"/>
      <c r="NM284" s="10"/>
      <c r="NN284" s="10"/>
      <c r="NO284" s="10"/>
      <c r="NP284" s="10"/>
      <c r="NQ284" s="10"/>
      <c r="NR284" s="10"/>
      <c r="NS284" s="10"/>
      <c r="NT284" s="10"/>
      <c r="NU284" s="10"/>
      <c r="NV284" s="10"/>
      <c r="NW284" s="10"/>
      <c r="NX284" s="10"/>
      <c r="NY284" s="10"/>
      <c r="NZ284" s="10"/>
      <c r="OA284" s="10"/>
      <c r="OB284" s="10"/>
      <c r="OC284" s="10"/>
      <c r="OD284" s="10"/>
      <c r="OE284" s="10"/>
      <c r="OF284" s="10"/>
      <c r="OG284" s="10"/>
      <c r="OH284" s="10"/>
      <c r="OI284" s="10"/>
      <c r="OJ284" s="10"/>
      <c r="OK284" s="10"/>
      <c r="OL284" s="10"/>
      <c r="OM284" s="10"/>
      <c r="ON284" s="10"/>
      <c r="OO284" s="10"/>
      <c r="OP284" s="10"/>
      <c r="OQ284" s="10"/>
      <c r="OR284" s="10"/>
      <c r="OS284" s="10"/>
      <c r="OT284" s="10"/>
      <c r="OU284" s="10"/>
      <c r="OV284" s="10"/>
      <c r="OW284" s="10"/>
      <c r="OX284" s="10"/>
      <c r="OY284" s="10"/>
      <c r="OZ284" s="10"/>
      <c r="PA284" s="10"/>
      <c r="PB284" s="10"/>
      <c r="PC284" s="10"/>
      <c r="PD284" s="10"/>
      <c r="PE284" s="10"/>
      <c r="PF284" s="10"/>
      <c r="PG284" s="10"/>
      <c r="PH284" s="10"/>
      <c r="PI284" s="10"/>
      <c r="PJ284" s="10"/>
      <c r="PK284" s="10"/>
      <c r="PL284" s="10"/>
      <c r="PM284" s="10"/>
      <c r="PN284" s="10"/>
      <c r="PO284" s="10"/>
      <c r="PP284" s="10"/>
      <c r="PQ284" s="10"/>
      <c r="PR284" s="10"/>
      <c r="PS284" s="10"/>
      <c r="PT284" s="10"/>
      <c r="PU284" s="10"/>
      <c r="PV284" s="10"/>
      <c r="PW284" s="10"/>
      <c r="PX284" s="10"/>
      <c r="PY284" s="10"/>
      <c r="PZ284" s="10"/>
      <c r="QA284" s="10"/>
      <c r="QB284" s="10"/>
      <c r="QC284" s="10"/>
      <c r="QD284" s="10"/>
      <c r="QE284" s="10"/>
      <c r="QF284" s="10"/>
      <c r="QG284" s="10"/>
      <c r="QH284" s="10"/>
      <c r="QI284" s="10"/>
      <c r="QJ284" s="10"/>
      <c r="QK284" s="10"/>
      <c r="QL284" s="10"/>
      <c r="QM284" s="10"/>
      <c r="QN284" s="10"/>
      <c r="QO284" s="10"/>
      <c r="QP284" s="10"/>
      <c r="QQ284" s="10"/>
      <c r="QR284" s="10"/>
      <c r="QS284" s="10"/>
      <c r="QT284" s="10"/>
      <c r="QU284" s="10"/>
      <c r="QV284" s="10"/>
      <c r="QW284" s="10"/>
      <c r="QX284" s="10"/>
      <c r="QY284" s="10"/>
      <c r="QZ284" s="10"/>
      <c r="RA284" s="10"/>
      <c r="RB284" s="10"/>
      <c r="RC284" s="10"/>
      <c r="RD284" s="10"/>
      <c r="RE284" s="10"/>
      <c r="RF284" s="10"/>
      <c r="RG284" s="10"/>
      <c r="RH284" s="10"/>
      <c r="RI284" s="10"/>
      <c r="RJ284" s="10"/>
      <c r="RK284" s="10"/>
      <c r="RL284" s="10"/>
      <c r="RM284" s="10"/>
      <c r="RN284" s="10"/>
      <c r="RO284" s="10"/>
      <c r="RP284" s="10"/>
      <c r="RQ284" s="10"/>
      <c r="RR284" s="10"/>
      <c r="RS284" s="10"/>
      <c r="RT284" s="10"/>
      <c r="RU284" s="10"/>
      <c r="RV284" s="10"/>
      <c r="RW284" s="10"/>
      <c r="RX284" s="10"/>
      <c r="RY284" s="10"/>
      <c r="RZ284" s="10"/>
      <c r="SA284" s="10"/>
      <c r="SB284" s="10"/>
      <c r="SC284" s="10"/>
      <c r="SD284" s="10"/>
      <c r="SE284" s="10"/>
      <c r="SF284" s="10"/>
      <c r="SG284" s="10"/>
      <c r="SH284" s="10"/>
      <c r="SI284" s="10"/>
      <c r="SJ284" s="10"/>
      <c r="SK284" s="10"/>
      <c r="SL284" s="10"/>
      <c r="SM284" s="10"/>
      <c r="SN284" s="10"/>
      <c r="SO284" s="10"/>
      <c r="SP284" s="10"/>
      <c r="SQ284" s="10"/>
      <c r="SR284" s="10"/>
      <c r="SS284" s="10"/>
      <c r="ST284" s="10"/>
      <c r="SU284" s="10"/>
      <c r="SV284" s="10"/>
      <c r="SW284" s="10"/>
      <c r="SX284" s="10"/>
      <c r="SY284" s="10"/>
      <c r="SZ284" s="10"/>
      <c r="TA284" s="10"/>
      <c r="TB284" s="10"/>
      <c r="TC284" s="10"/>
      <c r="TD284" s="10"/>
      <c r="TE284" s="10"/>
      <c r="TF284" s="10"/>
      <c r="TG284" s="10"/>
      <c r="TH284" s="10"/>
      <c r="TI284" s="10"/>
      <c r="TJ284" s="10"/>
      <c r="TK284" s="10"/>
      <c r="TL284" s="10"/>
      <c r="TM284" s="10"/>
      <c r="TN284" s="10"/>
      <c r="TO284" s="10"/>
      <c r="TP284" s="10"/>
      <c r="TQ284" s="10"/>
      <c r="TR284" s="10"/>
      <c r="TS284" s="10"/>
      <c r="TT284" s="10"/>
      <c r="TU284" s="10"/>
      <c r="TV284" s="10"/>
      <c r="TW284" s="10"/>
      <c r="TX284" s="10"/>
      <c r="TY284" s="10"/>
      <c r="TZ284" s="10"/>
      <c r="UA284" s="10"/>
      <c r="UB284" s="10"/>
      <c r="UC284" s="10"/>
      <c r="UD284" s="10"/>
      <c r="UE284" s="10"/>
      <c r="UF284" s="10"/>
      <c r="UG284" s="10"/>
      <c r="UH284" s="10"/>
      <c r="UI284" s="10"/>
      <c r="UJ284" s="10"/>
      <c r="UK284" s="10"/>
      <c r="UL284" s="10"/>
      <c r="UM284" s="10"/>
      <c r="UN284" s="10"/>
      <c r="UO284" s="10"/>
      <c r="UP284" s="10"/>
      <c r="UQ284" s="10"/>
      <c r="UR284" s="10"/>
      <c r="US284" s="10"/>
      <c r="UT284" s="10"/>
      <c r="UU284" s="10"/>
      <c r="UV284" s="10"/>
      <c r="UW284" s="10"/>
      <c r="UX284" s="10"/>
      <c r="UY284" s="10"/>
      <c r="UZ284" s="10"/>
      <c r="VA284" s="10"/>
      <c r="VB284" s="10"/>
      <c r="VC284" s="10"/>
      <c r="VD284" s="10"/>
      <c r="VE284" s="10"/>
      <c r="VF284" s="10"/>
      <c r="VG284" s="10"/>
      <c r="VH284" s="10"/>
      <c r="VI284" s="10"/>
      <c r="VJ284" s="10"/>
      <c r="VK284" s="10"/>
      <c r="VL284" s="10"/>
      <c r="VM284" s="10"/>
      <c r="VN284" s="10"/>
      <c r="VO284" s="10"/>
      <c r="VP284" s="10"/>
      <c r="VQ284" s="10"/>
      <c r="VR284" s="10"/>
      <c r="VS284" s="10"/>
      <c r="VT284" s="10"/>
      <c r="VU284" s="10"/>
      <c r="VV284" s="10"/>
      <c r="VW284" s="10"/>
      <c r="VX284" s="10"/>
      <c r="VY284" s="10"/>
      <c r="VZ284" s="10"/>
      <c r="WA284" s="10"/>
      <c r="WB284" s="10"/>
      <c r="WC284" s="10"/>
      <c r="WD284" s="10"/>
      <c r="WE284" s="10"/>
      <c r="WF284" s="10"/>
      <c r="WG284" s="10"/>
      <c r="WH284" s="10"/>
      <c r="WI284" s="10"/>
      <c r="WJ284" s="10"/>
      <c r="WK284" s="10"/>
      <c r="WL284" s="10"/>
      <c r="WM284" s="10"/>
      <c r="WN284" s="10"/>
      <c r="WO284" s="10"/>
      <c r="WP284" s="10"/>
      <c r="WQ284" s="10"/>
      <c r="WR284" s="10"/>
      <c r="WS284" s="10"/>
      <c r="WT284" s="10"/>
      <c r="WU284" s="10"/>
      <c r="WV284" s="10"/>
      <c r="WW284" s="10"/>
      <c r="WX284" s="10"/>
      <c r="WY284" s="10"/>
      <c r="WZ284" s="10"/>
      <c r="XA284" s="10"/>
      <c r="XB284" s="10"/>
      <c r="XC284" s="10"/>
      <c r="XD284" s="10"/>
      <c r="XE284" s="10"/>
      <c r="XF284" s="10"/>
      <c r="XG284" s="10"/>
      <c r="XH284" s="10"/>
      <c r="XI284" s="10"/>
      <c r="XJ284" s="10"/>
      <c r="XK284" s="10"/>
      <c r="XL284" s="10"/>
      <c r="XM284" s="10"/>
      <c r="XN284" s="10"/>
      <c r="XO284" s="10"/>
      <c r="XP284" s="10"/>
      <c r="XQ284" s="10"/>
      <c r="XR284" s="10"/>
      <c r="XS284" s="10"/>
      <c r="XT284" s="10"/>
      <c r="XU284" s="10"/>
      <c r="XV284" s="10"/>
      <c r="XW284" s="10"/>
      <c r="XX284" s="10"/>
      <c r="XY284" s="10"/>
      <c r="XZ284" s="10"/>
      <c r="YA284" s="10"/>
      <c r="YB284" s="10"/>
      <c r="YC284" s="10"/>
      <c r="YD284" s="10"/>
      <c r="YE284" s="10"/>
      <c r="YF284" s="10"/>
      <c r="YG284" s="10"/>
      <c r="YH284" s="10"/>
      <c r="YI284" s="10"/>
      <c r="YJ284" s="10"/>
      <c r="YK284" s="10"/>
      <c r="YL284" s="10"/>
      <c r="YM284" s="10"/>
      <c r="YN284" s="10"/>
      <c r="YO284" s="10"/>
      <c r="YP284" s="10"/>
      <c r="YQ284" s="10"/>
      <c r="YR284" s="10"/>
      <c r="YS284" s="10"/>
      <c r="YT284" s="10"/>
      <c r="YU284" s="10"/>
      <c r="YV284" s="10"/>
      <c r="YW284" s="10"/>
      <c r="YX284" s="10"/>
      <c r="YY284" s="10"/>
      <c r="YZ284" s="10"/>
      <c r="ZA284" s="10"/>
      <c r="ZB284" s="10"/>
      <c r="ZC284" s="10"/>
      <c r="ZD284" s="10"/>
      <c r="ZE284" s="10"/>
      <c r="ZF284" s="10"/>
      <c r="ZG284" s="10"/>
      <c r="ZH284" s="10"/>
      <c r="ZI284" s="10"/>
      <c r="ZJ284" s="10"/>
      <c r="ZK284" s="10"/>
      <c r="ZL284" s="10"/>
      <c r="ZM284" s="10"/>
      <c r="ZN284" s="10"/>
      <c r="ZO284" s="10"/>
      <c r="ZP284" s="10"/>
      <c r="ZQ284" s="10"/>
      <c r="ZR284" s="10"/>
      <c r="ZS284" s="10"/>
      <c r="ZT284" s="10"/>
      <c r="ZU284" s="10"/>
      <c r="ZV284" s="10"/>
      <c r="ZW284" s="10"/>
      <c r="ZX284" s="10"/>
      <c r="ZY284" s="10"/>
      <c r="ZZ284" s="10"/>
      <c r="AAA284" s="10"/>
      <c r="AAB284" s="10"/>
      <c r="AAC284" s="10"/>
      <c r="AAD284" s="10"/>
      <c r="AAE284" s="10"/>
      <c r="AAF284" s="10"/>
      <c r="AAG284" s="10"/>
      <c r="AAH284" s="10"/>
      <c r="AAI284" s="10"/>
      <c r="AAJ284" s="10"/>
      <c r="AAK284" s="10"/>
      <c r="AAL284" s="10"/>
      <c r="AAM284" s="10"/>
      <c r="AAN284" s="10"/>
      <c r="AAO284" s="10"/>
      <c r="AAP284" s="10"/>
      <c r="AAQ284" s="10"/>
      <c r="AAR284" s="10"/>
      <c r="AAS284" s="10"/>
      <c r="AAT284" s="10"/>
      <c r="AAU284" s="10"/>
      <c r="AAV284" s="10"/>
      <c r="AAW284" s="10"/>
      <c r="AAX284" s="10"/>
      <c r="AAY284" s="10"/>
      <c r="AAZ284" s="10"/>
      <c r="ABA284" s="10"/>
      <c r="ABB284" s="10"/>
      <c r="ABC284" s="10"/>
      <c r="ABD284" s="10"/>
      <c r="ABE284" s="10"/>
      <c r="ABF284" s="10"/>
      <c r="ABG284" s="10"/>
      <c r="ABH284" s="10"/>
      <c r="ABI284" s="10"/>
      <c r="ABJ284" s="10"/>
      <c r="ABK284" s="10"/>
      <c r="ABL284" s="10"/>
      <c r="ABM284" s="10"/>
      <c r="ABN284" s="10"/>
      <c r="ABO284" s="10"/>
      <c r="ABP284" s="10"/>
      <c r="ABQ284" s="10"/>
      <c r="ABR284" s="10"/>
      <c r="ABS284" s="10"/>
      <c r="ABT284" s="10"/>
      <c r="ABU284" s="10"/>
      <c r="ABV284" s="10"/>
      <c r="ABW284" s="10"/>
      <c r="ABX284" s="10"/>
      <c r="ABY284" s="10"/>
      <c r="ABZ284" s="10"/>
      <c r="ACA284" s="10"/>
      <c r="ACB284" s="10"/>
      <c r="ACC284" s="10"/>
      <c r="ACD284" s="10"/>
      <c r="ACE284" s="10"/>
      <c r="ACF284" s="10"/>
      <c r="ACG284" s="10"/>
      <c r="ACH284" s="10"/>
      <c r="ACI284" s="10"/>
      <c r="ACJ284" s="10"/>
      <c r="ACK284" s="10"/>
      <c r="ACL284" s="10"/>
      <c r="ACM284" s="10"/>
      <c r="ACN284" s="10"/>
      <c r="ACO284" s="10"/>
      <c r="ACP284" s="10"/>
      <c r="ACQ284" s="10"/>
      <c r="ACR284" s="10"/>
      <c r="ACS284" s="10"/>
      <c r="ACT284" s="10"/>
      <c r="ACU284" s="10"/>
      <c r="ACV284" s="10"/>
      <c r="ACW284" s="10"/>
      <c r="ACX284" s="10"/>
      <c r="ACY284" s="10"/>
      <c r="ACZ284" s="10"/>
      <c r="ADA284" s="10"/>
      <c r="ADB284" s="10"/>
      <c r="ADC284" s="10"/>
      <c r="ADD284" s="10"/>
      <c r="ADE284" s="10"/>
      <c r="ADF284" s="10"/>
      <c r="ADG284" s="10"/>
      <c r="ADH284" s="10"/>
      <c r="ADI284" s="10"/>
      <c r="ADJ284" s="10"/>
      <c r="ADK284" s="10"/>
      <c r="ADL284" s="10"/>
      <c r="ADM284" s="10"/>
      <c r="ADN284" s="10"/>
      <c r="ADO284" s="10"/>
      <c r="ADP284" s="10"/>
      <c r="ADQ284" s="10"/>
      <c r="ADR284" s="10"/>
      <c r="ADS284" s="10"/>
      <c r="ADT284" s="10"/>
      <c r="ADU284" s="10"/>
      <c r="ADV284" s="10"/>
      <c r="ADW284" s="10"/>
      <c r="ADX284" s="10"/>
      <c r="ADY284" s="10"/>
      <c r="ADZ284" s="10"/>
      <c r="AEA284" s="10"/>
      <c r="AEB284" s="10"/>
      <c r="AEC284" s="10"/>
      <c r="AED284" s="10"/>
      <c r="AEE284" s="10"/>
      <c r="AEF284" s="10"/>
      <c r="AEG284" s="10"/>
      <c r="AEH284" s="10"/>
      <c r="AEI284" s="10"/>
      <c r="AEJ284" s="10"/>
      <c r="AEK284" s="10"/>
      <c r="AEL284" s="10"/>
      <c r="AEM284" s="10"/>
      <c r="AEN284" s="10"/>
      <c r="AEO284" s="10"/>
      <c r="AEP284" s="10"/>
      <c r="AEQ284" s="10"/>
      <c r="AER284" s="10"/>
      <c r="AES284" s="10"/>
      <c r="AET284" s="10"/>
      <c r="AEU284" s="10"/>
      <c r="AEV284" s="10"/>
      <c r="AEW284" s="10"/>
      <c r="AEX284" s="10"/>
      <c r="AEY284" s="10"/>
      <c r="AEZ284" s="10"/>
      <c r="AFA284" s="10"/>
      <c r="AFB284" s="10"/>
      <c r="AFC284" s="10"/>
      <c r="AFD284" s="10"/>
      <c r="AFE284" s="10"/>
      <c r="AFF284" s="10"/>
      <c r="AFG284" s="10"/>
      <c r="AFH284" s="10"/>
      <c r="AFI284" s="10"/>
      <c r="AFJ284" s="10"/>
      <c r="AFK284" s="10"/>
      <c r="AFL284" s="10"/>
      <c r="AFM284" s="10"/>
      <c r="AFN284" s="10"/>
      <c r="AFO284" s="10"/>
      <c r="AFP284" s="10"/>
      <c r="AFQ284" s="10"/>
      <c r="AFR284" s="10"/>
      <c r="AFS284" s="10"/>
      <c r="AFT284" s="10"/>
      <c r="AFU284" s="10"/>
      <c r="AFV284" s="10"/>
      <c r="AFW284" s="10"/>
      <c r="AFX284" s="10"/>
      <c r="AFY284" s="10"/>
      <c r="AFZ284" s="10"/>
      <c r="AGA284" s="10"/>
      <c r="AGB284" s="10"/>
      <c r="AGC284" s="10"/>
      <c r="AGD284" s="10"/>
      <c r="AGE284" s="10"/>
      <c r="AGF284" s="10"/>
      <c r="AGG284" s="10"/>
      <c r="AGH284" s="10"/>
      <c r="AGI284" s="10"/>
      <c r="AGJ284" s="10"/>
      <c r="AGK284" s="10"/>
      <c r="AGL284" s="10"/>
      <c r="AGM284" s="10"/>
      <c r="AGN284" s="10"/>
      <c r="AGO284" s="10"/>
      <c r="AGP284" s="10"/>
      <c r="AGQ284" s="10"/>
      <c r="AGR284" s="10"/>
      <c r="AGS284" s="10"/>
      <c r="AGT284" s="10"/>
      <c r="AGU284" s="10"/>
      <c r="AGV284" s="10"/>
      <c r="AGW284" s="10"/>
      <c r="AGX284" s="10"/>
      <c r="AGY284" s="10"/>
      <c r="AGZ284" s="10"/>
      <c r="AHA284" s="10"/>
      <c r="AHB284" s="10"/>
      <c r="AHC284" s="10"/>
      <c r="AHD284" s="10"/>
      <c r="AHE284" s="10"/>
      <c r="AHF284" s="10"/>
      <c r="AHG284" s="10"/>
      <c r="AHH284" s="10"/>
      <c r="AHI284" s="10"/>
      <c r="AHJ284" s="10"/>
      <c r="AHK284" s="10"/>
      <c r="AHL284" s="10"/>
      <c r="AHM284" s="10"/>
      <c r="AHN284" s="10"/>
      <c r="AHO284" s="10"/>
      <c r="AHP284" s="10"/>
      <c r="AHQ284" s="10"/>
      <c r="AHR284" s="10"/>
      <c r="AHS284" s="10"/>
      <c r="AHT284" s="10"/>
      <c r="AHU284" s="10"/>
      <c r="AHV284" s="10"/>
      <c r="AHW284" s="10"/>
      <c r="AHX284" s="10"/>
      <c r="AHY284" s="10"/>
      <c r="AHZ284" s="10"/>
      <c r="AIA284" s="10"/>
      <c r="AIB284" s="10"/>
      <c r="AIC284" s="10"/>
      <c r="AID284" s="10"/>
      <c r="AIE284" s="10"/>
      <c r="AIF284" s="10"/>
      <c r="AIG284" s="10"/>
      <c r="AIH284" s="10"/>
      <c r="AII284" s="10"/>
      <c r="AIJ284" s="10"/>
      <c r="AIK284" s="10"/>
      <c r="AIL284" s="10"/>
      <c r="AIM284" s="10"/>
      <c r="AIN284" s="10"/>
      <c r="AIO284" s="10"/>
      <c r="AIP284" s="10"/>
      <c r="AIQ284" s="10"/>
      <c r="AIR284" s="10"/>
      <c r="AIS284" s="10"/>
      <c r="AIT284" s="10"/>
      <c r="AIU284" s="10"/>
      <c r="AIV284" s="10"/>
      <c r="AIW284" s="10"/>
      <c r="AIX284" s="10"/>
      <c r="AIY284" s="10"/>
      <c r="AIZ284" s="10"/>
      <c r="AJA284" s="10"/>
      <c r="AJB284" s="10"/>
      <c r="AJC284" s="10"/>
      <c r="AJD284" s="10"/>
      <c r="AJE284" s="10"/>
      <c r="AJF284" s="10"/>
      <c r="AJG284" s="10"/>
      <c r="AJH284" s="10"/>
      <c r="AJI284" s="10"/>
      <c r="AJJ284" s="10"/>
      <c r="AJK284" s="10"/>
      <c r="AJL284" s="10"/>
      <c r="AJM284" s="10"/>
      <c r="AJN284" s="10"/>
      <c r="AJO284" s="10"/>
      <c r="AJP284" s="10"/>
      <c r="AJQ284" s="10"/>
      <c r="AJR284" s="10"/>
      <c r="AJS284" s="10"/>
      <c r="AJT284" s="10"/>
      <c r="AJU284" s="10"/>
      <c r="AJV284" s="10"/>
      <c r="AJW284" s="10"/>
      <c r="AJX284" s="10"/>
      <c r="AJY284" s="10"/>
      <c r="AJZ284" s="10"/>
      <c r="AKA284" s="10"/>
      <c r="AKB284" s="10"/>
      <c r="AKC284" s="10"/>
      <c r="AKD284" s="10"/>
      <c r="AKE284" s="10"/>
      <c r="AKF284" s="10"/>
      <c r="AKG284" s="10"/>
      <c r="AKH284" s="10"/>
      <c r="AKI284" s="10"/>
      <c r="AKJ284" s="10"/>
      <c r="AKK284" s="10"/>
      <c r="AKL284" s="10"/>
      <c r="AKM284" s="10"/>
      <c r="AKN284" s="10"/>
      <c r="AKO284" s="10"/>
      <c r="AKP284" s="10"/>
      <c r="AKQ284" s="10"/>
      <c r="AKR284" s="10"/>
      <c r="AKS284" s="10"/>
      <c r="AKT284" s="10"/>
      <c r="AKU284" s="10"/>
      <c r="AKV284" s="10"/>
      <c r="AKW284" s="10"/>
      <c r="AKX284" s="10"/>
      <c r="AKY284" s="10"/>
      <c r="AKZ284" s="10"/>
      <c r="ALA284" s="10"/>
      <c r="ALB284" s="10"/>
      <c r="ALC284" s="10"/>
      <c r="ALD284" s="10"/>
      <c r="ALE284" s="10"/>
      <c r="ALF284" s="10"/>
      <c r="ALG284" s="10"/>
      <c r="ALH284" s="10"/>
      <c r="ALI284" s="10"/>
      <c r="ALJ284" s="10"/>
      <c r="ALK284" s="10"/>
      <c r="ALL284" s="10"/>
      <c r="ALM284" s="10"/>
      <c r="ALN284" s="10"/>
      <c r="ALO284" s="10"/>
      <c r="ALP284" s="10"/>
      <c r="ALQ284" s="10"/>
      <c r="ALR284" s="10"/>
      <c r="ALS284" s="10"/>
      <c r="ALT284" s="10"/>
      <c r="ALU284" s="10"/>
      <c r="ALV284" s="10"/>
      <c r="ALW284" s="10"/>
      <c r="ALX284" s="10"/>
      <c r="ALY284" s="10"/>
      <c r="ALZ284" s="10"/>
      <c r="AMA284" s="10"/>
      <c r="AMB284" s="10"/>
      <c r="AMC284" s="10"/>
      <c r="AMD284" s="10"/>
      <c r="AME284" s="10"/>
      <c r="AMF284" s="10"/>
      <c r="AMG284" s="10"/>
      <c r="AMH284" s="10"/>
      <c r="AMI284" s="10"/>
      <c r="AMJ284" s="10"/>
      <c r="AMK284" s="10"/>
      <c r="AML284" s="10"/>
      <c r="AMM284" s="10"/>
      <c r="AMN284" s="10"/>
      <c r="AMO284" s="10"/>
      <c r="AMP284" s="10"/>
      <c r="AMQ284" s="10"/>
      <c r="AMR284" s="10"/>
      <c r="AMS284" s="10"/>
      <c r="AMT284" s="10"/>
      <c r="AMU284" s="10"/>
      <c r="AMV284" s="10"/>
      <c r="AMW284" s="10"/>
      <c r="AMX284" s="10"/>
      <c r="AMY284" s="10"/>
      <c r="AMZ284" s="10"/>
      <c r="ANA284" s="10"/>
      <c r="ANB284" s="10"/>
      <c r="ANC284" s="10"/>
      <c r="AND284" s="10"/>
      <c r="ANE284" s="10"/>
      <c r="ANF284" s="10"/>
      <c r="ANG284" s="10"/>
      <c r="ANH284" s="10"/>
      <c r="ANI284" s="10"/>
      <c r="ANJ284" s="10"/>
      <c r="ANK284" s="10"/>
      <c r="ANL284" s="10"/>
      <c r="ANM284" s="10"/>
      <c r="ANN284" s="10"/>
      <c r="ANO284" s="10"/>
      <c r="ANP284" s="10"/>
      <c r="ANQ284" s="10"/>
      <c r="ANR284" s="10"/>
      <c r="ANS284" s="10"/>
      <c r="ANT284" s="10"/>
      <c r="ANU284" s="10"/>
      <c r="ANV284" s="10"/>
      <c r="ANW284" s="10"/>
      <c r="ANX284" s="10"/>
      <c r="ANY284" s="10"/>
      <c r="ANZ284" s="10"/>
      <c r="AOA284" s="10"/>
      <c r="AOB284" s="10"/>
      <c r="AOC284" s="10"/>
      <c r="AOD284" s="10"/>
      <c r="AOE284" s="10"/>
      <c r="AOF284" s="10"/>
      <c r="AOG284" s="10"/>
      <c r="AOH284" s="10"/>
      <c r="AOI284" s="10"/>
      <c r="AOJ284" s="10"/>
      <c r="AOK284" s="10"/>
      <c r="AOL284" s="10"/>
      <c r="AOM284" s="10"/>
      <c r="AON284" s="10"/>
      <c r="AOO284" s="10"/>
      <c r="AOP284" s="10"/>
      <c r="AOQ284" s="10"/>
      <c r="AOR284" s="10"/>
      <c r="AOS284" s="10"/>
      <c r="AOT284" s="10"/>
      <c r="AOU284" s="10"/>
      <c r="AOV284" s="10"/>
      <c r="AOW284" s="10"/>
      <c r="AOX284" s="10"/>
      <c r="AOY284" s="10"/>
      <c r="AOZ284" s="10"/>
      <c r="APA284" s="10"/>
      <c r="APB284" s="10"/>
      <c r="APC284" s="10"/>
      <c r="APD284" s="10"/>
      <c r="APE284" s="10"/>
      <c r="APF284" s="10"/>
      <c r="APG284" s="10"/>
      <c r="APH284" s="10"/>
      <c r="API284" s="10"/>
      <c r="APJ284" s="10"/>
      <c r="APK284" s="10"/>
      <c r="APL284" s="10"/>
      <c r="APM284" s="10"/>
      <c r="APN284" s="10"/>
      <c r="APO284" s="10"/>
      <c r="APP284" s="10"/>
      <c r="APQ284" s="10"/>
      <c r="APR284" s="10"/>
      <c r="APS284" s="10"/>
      <c r="APT284" s="10"/>
      <c r="APU284" s="10"/>
      <c r="APV284" s="10"/>
      <c r="APW284" s="10"/>
      <c r="APX284" s="10"/>
      <c r="APY284" s="10"/>
      <c r="APZ284" s="10"/>
      <c r="AQA284" s="10"/>
      <c r="AQB284" s="10"/>
      <c r="AQC284" s="10"/>
      <c r="AQD284" s="10"/>
      <c r="AQE284" s="10"/>
      <c r="AQF284" s="10"/>
      <c r="AQG284" s="10"/>
      <c r="AQH284" s="10"/>
      <c r="AQI284" s="10"/>
      <c r="AQJ284" s="10"/>
      <c r="AQK284" s="10"/>
      <c r="AQL284" s="10"/>
      <c r="AQM284" s="10"/>
      <c r="AQN284" s="10"/>
      <c r="AQO284" s="10"/>
      <c r="AQP284" s="10"/>
      <c r="AQQ284" s="10"/>
      <c r="AQR284" s="10"/>
      <c r="AQS284" s="10"/>
      <c r="AQT284" s="10"/>
      <c r="AQU284" s="10"/>
      <c r="AQV284" s="10"/>
      <c r="AQW284" s="10"/>
      <c r="AQX284" s="10"/>
      <c r="AQY284" s="10"/>
      <c r="AQZ284" s="10"/>
      <c r="ARA284" s="10"/>
      <c r="ARB284" s="10"/>
      <c r="ARC284" s="10"/>
      <c r="ARD284" s="10"/>
      <c r="ARE284" s="10"/>
      <c r="ARF284" s="10"/>
      <c r="ARG284" s="10"/>
      <c r="ARH284" s="10"/>
      <c r="ARI284" s="10"/>
      <c r="ARJ284" s="10"/>
      <c r="ARK284" s="10"/>
      <c r="ARL284" s="10"/>
      <c r="ARM284" s="10"/>
      <c r="ARN284" s="10"/>
      <c r="ARO284" s="10"/>
      <c r="ARP284" s="10"/>
      <c r="ARQ284" s="10"/>
      <c r="ARR284" s="10"/>
      <c r="ARS284" s="10"/>
      <c r="ART284" s="10"/>
      <c r="ARU284" s="10"/>
      <c r="ARV284" s="10"/>
      <c r="ARW284" s="10"/>
      <c r="ARX284" s="10"/>
      <c r="ARY284" s="10"/>
      <c r="ARZ284" s="10"/>
      <c r="ASA284" s="10"/>
      <c r="ASB284" s="10"/>
      <c r="ASC284" s="10"/>
      <c r="ASD284" s="10"/>
      <c r="ASE284" s="10"/>
      <c r="ASF284" s="10"/>
      <c r="ASG284" s="10"/>
      <c r="ASH284" s="10"/>
      <c r="ASI284" s="10"/>
      <c r="ASJ284" s="10"/>
      <c r="ASK284" s="10"/>
      <c r="ASL284" s="10"/>
      <c r="ASM284" s="10"/>
      <c r="ASN284" s="10"/>
      <c r="ASO284" s="10"/>
      <c r="ASP284" s="10"/>
      <c r="ASQ284" s="10"/>
      <c r="ASR284" s="10"/>
      <c r="ASS284" s="10"/>
      <c r="AST284" s="10"/>
      <c r="ASU284" s="10"/>
      <c r="ASV284" s="10"/>
      <c r="ASW284" s="10"/>
      <c r="ASX284" s="10"/>
      <c r="ASY284" s="10"/>
      <c r="ASZ284" s="10"/>
      <c r="ATA284" s="10"/>
      <c r="ATB284" s="10"/>
      <c r="ATC284" s="10"/>
      <c r="ATD284" s="10"/>
      <c r="ATE284" s="10"/>
      <c r="ATF284" s="10"/>
      <c r="ATG284" s="10"/>
      <c r="ATH284" s="10"/>
      <c r="ATI284" s="10"/>
      <c r="ATJ284" s="10"/>
      <c r="ATK284" s="10"/>
      <c r="ATL284" s="10"/>
      <c r="ATM284" s="10"/>
      <c r="ATN284" s="10"/>
      <c r="ATO284" s="10"/>
      <c r="ATP284" s="10"/>
      <c r="ATQ284" s="10"/>
      <c r="ATR284" s="10"/>
      <c r="ATS284" s="10"/>
      <c r="ATT284" s="10"/>
      <c r="ATU284" s="10"/>
      <c r="ATV284" s="10"/>
      <c r="ATW284" s="10"/>
      <c r="ATX284" s="10"/>
      <c r="ATY284" s="10"/>
      <c r="ATZ284" s="10"/>
      <c r="AUA284" s="10"/>
      <c r="AUB284" s="10"/>
      <c r="AUC284" s="10"/>
      <c r="AUD284" s="10"/>
      <c r="AUE284" s="10"/>
      <c r="AUF284" s="10"/>
      <c r="AUG284" s="10"/>
      <c r="AUH284" s="10"/>
      <c r="AUI284" s="10"/>
      <c r="AUJ284" s="10"/>
      <c r="AUK284" s="10"/>
      <c r="AUL284" s="10"/>
      <c r="AUM284" s="10"/>
      <c r="AUN284" s="10"/>
      <c r="AUO284" s="10"/>
      <c r="AUP284" s="10"/>
      <c r="AUQ284" s="10"/>
      <c r="AUR284" s="10"/>
      <c r="AUS284" s="10"/>
      <c r="AUT284" s="10"/>
      <c r="AUU284" s="10"/>
      <c r="AUV284" s="10"/>
      <c r="AUW284" s="10"/>
      <c r="AUX284" s="10"/>
      <c r="AUY284" s="10"/>
      <c r="AUZ284" s="10"/>
      <c r="AVA284" s="10"/>
      <c r="AVB284" s="10"/>
      <c r="AVC284" s="10"/>
      <c r="AVD284" s="10"/>
      <c r="AVE284" s="10"/>
      <c r="AVF284" s="10"/>
      <c r="AVG284" s="10"/>
      <c r="AVH284" s="10"/>
      <c r="AVI284" s="10"/>
      <c r="AVJ284" s="10"/>
      <c r="AVK284" s="10"/>
      <c r="AVL284" s="10"/>
      <c r="AVM284" s="10"/>
      <c r="AVN284" s="10"/>
      <c r="AVO284" s="10"/>
      <c r="AVP284" s="10"/>
      <c r="AVQ284" s="10"/>
      <c r="AVR284" s="10"/>
      <c r="AVS284" s="10"/>
      <c r="AVT284" s="10"/>
      <c r="AVU284" s="10"/>
      <c r="AVV284" s="10"/>
      <c r="AVW284" s="10"/>
      <c r="AVX284" s="10"/>
      <c r="AVY284" s="10"/>
      <c r="AVZ284" s="10"/>
      <c r="AWA284" s="10"/>
      <c r="AWB284" s="10"/>
      <c r="AWC284" s="10"/>
      <c r="AWD284" s="10"/>
      <c r="AWE284" s="10"/>
      <c r="AWF284" s="10"/>
      <c r="AWG284" s="10"/>
      <c r="AWH284" s="10"/>
      <c r="AWI284" s="10"/>
      <c r="AWJ284" s="10"/>
      <c r="AWK284" s="10"/>
      <c r="AWL284" s="10"/>
      <c r="AWM284" s="10"/>
      <c r="AWN284" s="10"/>
      <c r="AWO284" s="10"/>
      <c r="AWP284" s="10"/>
      <c r="AWQ284" s="10"/>
      <c r="AWR284" s="10"/>
      <c r="AWS284" s="10"/>
      <c r="AWT284" s="10"/>
      <c r="AWU284" s="10"/>
      <c r="AWV284" s="10"/>
      <c r="AWW284" s="10"/>
      <c r="AWX284" s="10"/>
      <c r="AWY284" s="10"/>
      <c r="AWZ284" s="10"/>
      <c r="AXA284" s="10"/>
      <c r="AXB284" s="10"/>
      <c r="AXC284" s="10"/>
      <c r="AXD284" s="10"/>
      <c r="AXE284" s="10"/>
      <c r="AXF284" s="10"/>
      <c r="AXG284" s="10"/>
      <c r="AXH284" s="10"/>
      <c r="AXI284" s="10"/>
      <c r="AXJ284" s="10"/>
      <c r="AXK284" s="10"/>
      <c r="AXL284" s="10"/>
      <c r="AXM284" s="10"/>
      <c r="AXN284" s="10"/>
      <c r="AXO284" s="10"/>
      <c r="AXP284" s="10"/>
      <c r="AXQ284" s="10"/>
      <c r="AXR284" s="10"/>
      <c r="AXS284" s="10"/>
      <c r="AXT284" s="10"/>
      <c r="AXU284" s="10"/>
      <c r="AXV284" s="10"/>
      <c r="AXW284" s="10"/>
      <c r="AXX284" s="10"/>
      <c r="AXY284" s="10"/>
      <c r="AXZ284" s="10"/>
      <c r="AYA284" s="10"/>
      <c r="AYB284" s="10"/>
      <c r="AYC284" s="10"/>
      <c r="AYD284" s="10"/>
      <c r="AYE284" s="10"/>
      <c r="AYF284" s="10"/>
      <c r="AYG284" s="10"/>
      <c r="AYH284" s="10"/>
      <c r="AYI284" s="10"/>
      <c r="AYJ284" s="10"/>
      <c r="AYK284" s="10"/>
      <c r="AYL284" s="10"/>
      <c r="AYM284" s="10"/>
      <c r="AYN284" s="10"/>
      <c r="AYO284" s="10"/>
      <c r="AYP284" s="10"/>
      <c r="AYQ284" s="10"/>
      <c r="AYR284" s="10"/>
      <c r="AYS284" s="10"/>
      <c r="AYT284" s="10"/>
      <c r="AYU284" s="10"/>
      <c r="AYV284" s="10"/>
      <c r="AYW284" s="10"/>
      <c r="AYX284" s="10"/>
      <c r="AYY284" s="10"/>
      <c r="AYZ284" s="10"/>
      <c r="AZA284" s="10"/>
      <c r="AZB284" s="10"/>
      <c r="AZC284" s="10"/>
      <c r="AZD284" s="10"/>
      <c r="AZE284" s="10"/>
      <c r="AZF284" s="10"/>
      <c r="AZG284" s="10"/>
      <c r="AZH284" s="10"/>
      <c r="AZI284" s="10"/>
      <c r="AZJ284" s="10"/>
      <c r="AZK284" s="10"/>
      <c r="AZL284" s="10"/>
      <c r="AZM284" s="10"/>
      <c r="AZN284" s="10"/>
      <c r="AZO284" s="10"/>
      <c r="AZP284" s="10"/>
      <c r="AZQ284" s="10"/>
      <c r="AZR284" s="10"/>
      <c r="AZS284" s="10"/>
      <c r="AZT284" s="10"/>
      <c r="AZU284" s="10"/>
      <c r="AZV284" s="10"/>
      <c r="AZW284" s="10"/>
      <c r="AZX284" s="10"/>
      <c r="AZY284" s="10"/>
      <c r="AZZ284" s="10"/>
      <c r="BAA284" s="10"/>
      <c r="BAB284" s="10"/>
      <c r="BAC284" s="10"/>
      <c r="BAD284" s="10"/>
      <c r="BAE284" s="10"/>
      <c r="BAF284" s="10"/>
      <c r="BAG284" s="10"/>
      <c r="BAH284" s="10"/>
      <c r="BAI284" s="10"/>
      <c r="BAJ284" s="10"/>
      <c r="BAK284" s="10"/>
      <c r="BAL284" s="10"/>
      <c r="BAM284" s="10"/>
      <c r="BAN284" s="10"/>
      <c r="BAO284" s="10"/>
      <c r="BAP284" s="10"/>
      <c r="BAQ284" s="10"/>
      <c r="BAR284" s="10"/>
      <c r="BAS284" s="10"/>
      <c r="BAT284" s="10"/>
      <c r="BAU284" s="10"/>
      <c r="BAV284" s="10"/>
      <c r="BAW284" s="10"/>
      <c r="BAX284" s="10"/>
      <c r="BAY284" s="10"/>
      <c r="BAZ284" s="10"/>
      <c r="BBA284" s="10"/>
      <c r="BBB284" s="10"/>
      <c r="BBC284" s="10"/>
      <c r="BBD284" s="10"/>
      <c r="BBE284" s="10"/>
      <c r="BBF284" s="10"/>
      <c r="BBG284" s="10"/>
      <c r="BBH284" s="10"/>
      <c r="BBI284" s="10"/>
      <c r="BBJ284" s="10"/>
      <c r="BBK284" s="10"/>
      <c r="BBL284" s="10"/>
      <c r="BBM284" s="10"/>
      <c r="BBN284" s="10"/>
      <c r="BBO284" s="10"/>
      <c r="BBP284" s="10"/>
      <c r="BBQ284" s="10"/>
      <c r="BBR284" s="10"/>
      <c r="BBS284" s="10"/>
      <c r="BBT284" s="10"/>
      <c r="BBU284" s="10"/>
      <c r="BBV284" s="10"/>
      <c r="BBW284" s="10"/>
      <c r="BBX284" s="10"/>
      <c r="BBY284" s="10"/>
      <c r="BBZ284" s="10"/>
      <c r="BCA284" s="10"/>
      <c r="BCB284" s="10"/>
      <c r="BCC284" s="10"/>
      <c r="BCD284" s="10"/>
      <c r="BCE284" s="10"/>
      <c r="BCF284" s="10"/>
      <c r="BCG284" s="10"/>
      <c r="BCH284" s="10"/>
      <c r="BCI284" s="10"/>
      <c r="BCJ284" s="10"/>
      <c r="BCK284" s="10"/>
      <c r="BCL284" s="10"/>
      <c r="BCM284" s="10"/>
      <c r="BCN284" s="10"/>
      <c r="BCO284" s="10"/>
      <c r="BCP284" s="10"/>
      <c r="BCQ284" s="10"/>
      <c r="BCR284" s="10"/>
      <c r="BCS284" s="10"/>
      <c r="BCT284" s="10"/>
      <c r="BCU284" s="10"/>
      <c r="BCV284" s="10"/>
      <c r="BCW284" s="10"/>
      <c r="BCX284" s="10"/>
      <c r="BCY284" s="10"/>
      <c r="BCZ284" s="10"/>
      <c r="BDA284" s="10"/>
      <c r="BDB284" s="10"/>
      <c r="BDC284" s="10"/>
      <c r="BDD284" s="10"/>
      <c r="BDE284" s="10"/>
      <c r="BDF284" s="10"/>
      <c r="BDG284" s="10"/>
      <c r="BDH284" s="10"/>
      <c r="BDI284" s="10"/>
      <c r="BDJ284" s="10"/>
      <c r="BDK284" s="10"/>
      <c r="BDL284" s="10"/>
      <c r="BDM284" s="10"/>
      <c r="BDN284" s="10"/>
      <c r="BDO284" s="10"/>
      <c r="BDP284" s="10"/>
      <c r="BDQ284" s="10"/>
      <c r="BDR284" s="10"/>
      <c r="BDS284" s="10"/>
      <c r="BDT284" s="10"/>
      <c r="BDU284" s="10"/>
      <c r="BDV284" s="10"/>
      <c r="BDW284" s="10"/>
      <c r="BDX284" s="10"/>
      <c r="BDY284" s="10"/>
      <c r="BDZ284" s="10"/>
      <c r="BEA284" s="10"/>
      <c r="BEB284" s="10"/>
      <c r="BEC284" s="10"/>
      <c r="BED284" s="10"/>
      <c r="BEE284" s="10"/>
      <c r="BEF284" s="10"/>
      <c r="BEG284" s="10"/>
      <c r="BEH284" s="10"/>
      <c r="BEI284" s="10"/>
      <c r="BEJ284" s="10"/>
      <c r="BEK284" s="10"/>
      <c r="BEL284" s="10"/>
      <c r="BEM284" s="10"/>
      <c r="BEN284" s="10"/>
      <c r="BEO284" s="10"/>
      <c r="BEP284" s="10"/>
      <c r="BEQ284" s="10"/>
      <c r="BER284" s="10"/>
      <c r="BES284" s="10"/>
      <c r="BET284" s="10"/>
      <c r="BEU284" s="10"/>
      <c r="BEV284" s="10"/>
      <c r="BEW284" s="10"/>
      <c r="BEX284" s="10"/>
      <c r="BEY284" s="10"/>
      <c r="BEZ284" s="10"/>
      <c r="BFA284" s="10"/>
      <c r="BFB284" s="10"/>
      <c r="BFC284" s="10"/>
      <c r="BFD284" s="10"/>
      <c r="BFE284" s="10"/>
      <c r="BFF284" s="10"/>
      <c r="BFG284" s="10"/>
      <c r="BFH284" s="10"/>
      <c r="BFI284" s="10"/>
      <c r="BFJ284" s="10"/>
      <c r="BFK284" s="10"/>
      <c r="BFL284" s="10"/>
      <c r="BFM284" s="10"/>
      <c r="BFN284" s="10"/>
      <c r="BFO284" s="10"/>
      <c r="BFP284" s="10"/>
      <c r="BFQ284" s="10"/>
      <c r="BFR284" s="10"/>
      <c r="BFS284" s="10"/>
      <c r="BFT284" s="10"/>
      <c r="BFU284" s="10"/>
      <c r="BFV284" s="10"/>
      <c r="BFW284" s="10"/>
      <c r="BFX284" s="10"/>
      <c r="BFY284" s="10"/>
      <c r="BFZ284" s="10"/>
      <c r="BGA284" s="10"/>
      <c r="BGB284" s="10"/>
      <c r="BGC284" s="10"/>
      <c r="BGD284" s="10"/>
      <c r="BGE284" s="10"/>
      <c r="BGF284" s="10"/>
      <c r="BGG284" s="10"/>
      <c r="BGH284" s="10"/>
      <c r="BGI284" s="10"/>
      <c r="BGJ284" s="10"/>
      <c r="BGK284" s="10"/>
      <c r="BGL284" s="10"/>
      <c r="BGM284" s="10"/>
      <c r="BGN284" s="10"/>
      <c r="BGO284" s="10"/>
      <c r="BGP284" s="10"/>
      <c r="BGQ284" s="10"/>
      <c r="BGR284" s="10"/>
      <c r="BGS284" s="10"/>
      <c r="BGT284" s="10"/>
      <c r="BGU284" s="10"/>
      <c r="BGV284" s="10"/>
      <c r="BGW284" s="10"/>
      <c r="BGX284" s="10"/>
      <c r="BGY284" s="10"/>
      <c r="BGZ284" s="10"/>
      <c r="BHA284" s="10"/>
      <c r="BHB284" s="10"/>
      <c r="BHC284" s="10"/>
      <c r="BHD284" s="10"/>
      <c r="BHE284" s="10"/>
      <c r="BHF284" s="10"/>
      <c r="BHG284" s="10"/>
      <c r="BHH284" s="10"/>
      <c r="BHI284" s="10"/>
      <c r="BHJ284" s="10"/>
      <c r="BHK284" s="10"/>
      <c r="BHL284" s="10"/>
      <c r="BHM284" s="10"/>
      <c r="BHN284" s="10"/>
      <c r="BHO284" s="10"/>
      <c r="BHP284" s="10"/>
      <c r="BHQ284" s="10"/>
      <c r="BHR284" s="10"/>
      <c r="BHS284" s="10"/>
      <c r="BHT284" s="10"/>
      <c r="BHU284" s="10"/>
      <c r="BHV284" s="10"/>
      <c r="BHW284" s="10"/>
      <c r="BHX284" s="10"/>
      <c r="BHY284" s="10"/>
      <c r="BHZ284" s="10"/>
      <c r="BIA284" s="10"/>
      <c r="BIB284" s="10"/>
      <c r="BIC284" s="10"/>
    </row>
    <row r="285" spans="1:1589" s="24" customFormat="1" ht="50.25" customHeight="1">
      <c r="A285" s="71"/>
      <c r="B285" s="206"/>
      <c r="C285" s="323"/>
      <c r="D285" s="323"/>
      <c r="E285" s="230">
        <v>42736</v>
      </c>
      <c r="F285" s="230">
        <v>43100</v>
      </c>
      <c r="G285" s="194" t="s">
        <v>220</v>
      </c>
      <c r="H285" s="202">
        <f>H292+H298+H303+H309+H313+H319+H322+H328</f>
        <v>0</v>
      </c>
      <c r="I285" s="202">
        <f t="shared" ref="I285:V285" si="23">I292+I298+I303+I309+I313+I319+I322+I328</f>
        <v>3842978</v>
      </c>
      <c r="J285" s="202">
        <f t="shared" si="23"/>
        <v>7125414</v>
      </c>
      <c r="K285" s="202">
        <f t="shared" si="23"/>
        <v>0</v>
      </c>
      <c r="L285" s="202">
        <f t="shared" si="23"/>
        <v>0</v>
      </c>
      <c r="M285" s="202">
        <f t="shared" si="23"/>
        <v>3842978</v>
      </c>
      <c r="N285" s="202">
        <f t="shared" si="23"/>
        <v>7125358.7300000004</v>
      </c>
      <c r="O285" s="202">
        <f t="shared" si="23"/>
        <v>0</v>
      </c>
      <c r="P285" s="202">
        <f t="shared" si="23"/>
        <v>0</v>
      </c>
      <c r="Q285" s="202"/>
      <c r="R285" s="202">
        <f t="shared" si="23"/>
        <v>7125358.7300000004</v>
      </c>
      <c r="S285" s="202">
        <f t="shared" si="23"/>
        <v>0</v>
      </c>
      <c r="T285" s="135">
        <f t="shared" si="23"/>
        <v>0</v>
      </c>
      <c r="U285" s="135">
        <f t="shared" si="23"/>
        <v>0</v>
      </c>
      <c r="V285" s="135">
        <f t="shared" si="23"/>
        <v>0</v>
      </c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10"/>
      <c r="HA285" s="10"/>
      <c r="HB285" s="10"/>
      <c r="HC285" s="10"/>
      <c r="HD285" s="10"/>
      <c r="HE285" s="10"/>
      <c r="HF285" s="10"/>
      <c r="HG285" s="10"/>
      <c r="HH285" s="10"/>
      <c r="HI285" s="10"/>
      <c r="HJ285" s="10"/>
      <c r="HK285" s="10"/>
      <c r="HL285" s="10"/>
      <c r="HM285" s="10"/>
      <c r="HN285" s="10"/>
      <c r="HO285" s="10"/>
      <c r="HP285" s="10"/>
      <c r="HQ285" s="10"/>
      <c r="HR285" s="10"/>
      <c r="HS285" s="10"/>
      <c r="HT285" s="10"/>
      <c r="HU285" s="10"/>
      <c r="HV285" s="10"/>
      <c r="HW285" s="10"/>
      <c r="HX285" s="10"/>
      <c r="HY285" s="10"/>
      <c r="HZ285" s="10"/>
      <c r="IA285" s="10"/>
      <c r="IB285" s="10"/>
      <c r="IC285" s="10"/>
      <c r="ID285" s="10"/>
      <c r="IE285" s="10"/>
      <c r="IF285" s="10"/>
      <c r="IG285" s="10"/>
      <c r="IH285" s="10"/>
      <c r="II285" s="10"/>
      <c r="IJ285" s="10"/>
      <c r="IK285" s="10"/>
      <c r="IL285" s="10"/>
      <c r="IM285" s="10"/>
      <c r="IN285" s="10"/>
      <c r="IO285" s="10"/>
      <c r="IP285" s="10"/>
      <c r="IQ285" s="10"/>
      <c r="IR285" s="10"/>
      <c r="IS285" s="10"/>
      <c r="IT285" s="10"/>
      <c r="IU285" s="10"/>
      <c r="IV285" s="10"/>
      <c r="IW285" s="10"/>
      <c r="IX285" s="10"/>
      <c r="IY285" s="10"/>
      <c r="IZ285" s="10"/>
      <c r="JA285" s="10"/>
      <c r="JB285" s="10"/>
      <c r="JC285" s="10"/>
      <c r="JD285" s="10"/>
      <c r="JE285" s="10"/>
      <c r="JF285" s="10"/>
      <c r="JG285" s="10"/>
      <c r="JH285" s="10"/>
      <c r="JI285" s="10"/>
      <c r="JJ285" s="10"/>
      <c r="JK285" s="10"/>
      <c r="JL285" s="10"/>
      <c r="JM285" s="10"/>
      <c r="JN285" s="10"/>
      <c r="JO285" s="10"/>
      <c r="JP285" s="10"/>
      <c r="JQ285" s="10"/>
      <c r="JR285" s="10"/>
      <c r="JS285" s="10"/>
      <c r="JT285" s="10"/>
      <c r="JU285" s="10"/>
      <c r="JV285" s="10"/>
      <c r="JW285" s="10"/>
      <c r="JX285" s="10"/>
      <c r="JY285" s="10"/>
      <c r="JZ285" s="10"/>
      <c r="KA285" s="10"/>
      <c r="KB285" s="10"/>
      <c r="KC285" s="10"/>
      <c r="KD285" s="10"/>
      <c r="KE285" s="10"/>
      <c r="KF285" s="10"/>
      <c r="KG285" s="10"/>
      <c r="KH285" s="10"/>
      <c r="KI285" s="10"/>
      <c r="KJ285" s="10"/>
      <c r="KK285" s="10"/>
      <c r="KL285" s="10"/>
      <c r="KM285" s="10"/>
      <c r="KN285" s="10"/>
      <c r="KO285" s="10"/>
      <c r="KP285" s="10"/>
      <c r="KQ285" s="10"/>
      <c r="KR285" s="10"/>
      <c r="KS285" s="10"/>
      <c r="KT285" s="10"/>
      <c r="KU285" s="10"/>
      <c r="KV285" s="10"/>
      <c r="KW285" s="10"/>
      <c r="KX285" s="10"/>
      <c r="KY285" s="10"/>
      <c r="KZ285" s="10"/>
      <c r="LA285" s="10"/>
      <c r="LB285" s="10"/>
      <c r="LC285" s="10"/>
      <c r="LD285" s="10"/>
      <c r="LE285" s="10"/>
      <c r="LF285" s="10"/>
      <c r="LG285" s="10"/>
      <c r="LH285" s="10"/>
      <c r="LI285" s="10"/>
      <c r="LJ285" s="10"/>
      <c r="LK285" s="10"/>
      <c r="LL285" s="10"/>
      <c r="LM285" s="10"/>
      <c r="LN285" s="10"/>
      <c r="LO285" s="10"/>
      <c r="LP285" s="10"/>
      <c r="LQ285" s="10"/>
      <c r="LR285" s="10"/>
      <c r="LS285" s="10"/>
      <c r="LT285" s="10"/>
      <c r="LU285" s="10"/>
      <c r="LV285" s="10"/>
      <c r="LW285" s="10"/>
      <c r="LX285" s="10"/>
      <c r="LY285" s="10"/>
      <c r="LZ285" s="10"/>
      <c r="MA285" s="10"/>
      <c r="MB285" s="10"/>
      <c r="MC285" s="10"/>
      <c r="MD285" s="10"/>
      <c r="ME285" s="10"/>
      <c r="MF285" s="10"/>
      <c r="MG285" s="10"/>
      <c r="MH285" s="10"/>
      <c r="MI285" s="10"/>
      <c r="MJ285" s="10"/>
      <c r="MK285" s="10"/>
      <c r="ML285" s="10"/>
      <c r="MM285" s="10"/>
      <c r="MN285" s="10"/>
      <c r="MO285" s="10"/>
      <c r="MP285" s="10"/>
      <c r="MQ285" s="10"/>
      <c r="MR285" s="10"/>
      <c r="MS285" s="10"/>
      <c r="MT285" s="10"/>
      <c r="MU285" s="10"/>
      <c r="MV285" s="10"/>
      <c r="MW285" s="10"/>
      <c r="MX285" s="10"/>
      <c r="MY285" s="10"/>
      <c r="MZ285" s="10"/>
      <c r="NA285" s="10"/>
      <c r="NB285" s="10"/>
      <c r="NC285" s="10"/>
      <c r="ND285" s="10"/>
      <c r="NE285" s="10"/>
      <c r="NF285" s="10"/>
      <c r="NG285" s="10"/>
      <c r="NH285" s="10"/>
      <c r="NI285" s="10"/>
      <c r="NJ285" s="10"/>
      <c r="NK285" s="10"/>
      <c r="NL285" s="10"/>
      <c r="NM285" s="10"/>
      <c r="NN285" s="10"/>
      <c r="NO285" s="10"/>
      <c r="NP285" s="10"/>
      <c r="NQ285" s="10"/>
      <c r="NR285" s="10"/>
      <c r="NS285" s="10"/>
      <c r="NT285" s="10"/>
      <c r="NU285" s="10"/>
      <c r="NV285" s="10"/>
      <c r="NW285" s="10"/>
      <c r="NX285" s="10"/>
      <c r="NY285" s="10"/>
      <c r="NZ285" s="10"/>
      <c r="OA285" s="10"/>
      <c r="OB285" s="10"/>
      <c r="OC285" s="10"/>
      <c r="OD285" s="10"/>
      <c r="OE285" s="10"/>
      <c r="OF285" s="10"/>
      <c r="OG285" s="10"/>
      <c r="OH285" s="10"/>
      <c r="OI285" s="10"/>
      <c r="OJ285" s="10"/>
      <c r="OK285" s="10"/>
      <c r="OL285" s="10"/>
      <c r="OM285" s="10"/>
      <c r="ON285" s="10"/>
      <c r="OO285" s="10"/>
      <c r="OP285" s="10"/>
      <c r="OQ285" s="10"/>
      <c r="OR285" s="10"/>
      <c r="OS285" s="10"/>
      <c r="OT285" s="10"/>
      <c r="OU285" s="10"/>
      <c r="OV285" s="10"/>
      <c r="OW285" s="10"/>
      <c r="OX285" s="10"/>
      <c r="OY285" s="10"/>
      <c r="OZ285" s="10"/>
      <c r="PA285" s="10"/>
      <c r="PB285" s="10"/>
      <c r="PC285" s="10"/>
      <c r="PD285" s="10"/>
      <c r="PE285" s="10"/>
      <c r="PF285" s="10"/>
      <c r="PG285" s="10"/>
      <c r="PH285" s="10"/>
      <c r="PI285" s="10"/>
      <c r="PJ285" s="10"/>
      <c r="PK285" s="10"/>
      <c r="PL285" s="10"/>
      <c r="PM285" s="10"/>
      <c r="PN285" s="10"/>
      <c r="PO285" s="10"/>
      <c r="PP285" s="10"/>
      <c r="PQ285" s="10"/>
      <c r="PR285" s="10"/>
      <c r="PS285" s="10"/>
      <c r="PT285" s="10"/>
      <c r="PU285" s="10"/>
      <c r="PV285" s="10"/>
      <c r="PW285" s="10"/>
      <c r="PX285" s="10"/>
      <c r="PY285" s="10"/>
      <c r="PZ285" s="10"/>
      <c r="QA285" s="10"/>
      <c r="QB285" s="10"/>
      <c r="QC285" s="10"/>
      <c r="QD285" s="10"/>
      <c r="QE285" s="10"/>
      <c r="QF285" s="10"/>
      <c r="QG285" s="10"/>
      <c r="QH285" s="10"/>
      <c r="QI285" s="10"/>
      <c r="QJ285" s="10"/>
      <c r="QK285" s="10"/>
      <c r="QL285" s="10"/>
      <c r="QM285" s="10"/>
      <c r="QN285" s="10"/>
      <c r="QO285" s="10"/>
      <c r="QP285" s="10"/>
      <c r="QQ285" s="10"/>
      <c r="QR285" s="10"/>
      <c r="QS285" s="10"/>
      <c r="QT285" s="10"/>
      <c r="QU285" s="10"/>
      <c r="QV285" s="10"/>
      <c r="QW285" s="10"/>
      <c r="QX285" s="10"/>
      <c r="QY285" s="10"/>
      <c r="QZ285" s="10"/>
      <c r="RA285" s="10"/>
      <c r="RB285" s="10"/>
      <c r="RC285" s="10"/>
      <c r="RD285" s="10"/>
      <c r="RE285" s="10"/>
      <c r="RF285" s="10"/>
      <c r="RG285" s="10"/>
      <c r="RH285" s="10"/>
      <c r="RI285" s="10"/>
      <c r="RJ285" s="10"/>
      <c r="RK285" s="10"/>
      <c r="RL285" s="10"/>
      <c r="RM285" s="10"/>
      <c r="RN285" s="10"/>
      <c r="RO285" s="10"/>
      <c r="RP285" s="10"/>
      <c r="RQ285" s="10"/>
      <c r="RR285" s="10"/>
      <c r="RS285" s="10"/>
      <c r="RT285" s="10"/>
      <c r="RU285" s="10"/>
      <c r="RV285" s="10"/>
      <c r="RW285" s="10"/>
      <c r="RX285" s="10"/>
      <c r="RY285" s="10"/>
      <c r="RZ285" s="10"/>
      <c r="SA285" s="10"/>
      <c r="SB285" s="10"/>
      <c r="SC285" s="10"/>
      <c r="SD285" s="10"/>
      <c r="SE285" s="10"/>
      <c r="SF285" s="10"/>
      <c r="SG285" s="10"/>
      <c r="SH285" s="10"/>
      <c r="SI285" s="10"/>
      <c r="SJ285" s="10"/>
      <c r="SK285" s="10"/>
      <c r="SL285" s="10"/>
      <c r="SM285" s="10"/>
      <c r="SN285" s="10"/>
      <c r="SO285" s="10"/>
      <c r="SP285" s="10"/>
      <c r="SQ285" s="10"/>
      <c r="SR285" s="10"/>
      <c r="SS285" s="10"/>
      <c r="ST285" s="10"/>
      <c r="SU285" s="10"/>
      <c r="SV285" s="10"/>
      <c r="SW285" s="10"/>
      <c r="SX285" s="10"/>
      <c r="SY285" s="10"/>
      <c r="SZ285" s="10"/>
      <c r="TA285" s="10"/>
      <c r="TB285" s="10"/>
      <c r="TC285" s="10"/>
      <c r="TD285" s="10"/>
      <c r="TE285" s="10"/>
      <c r="TF285" s="10"/>
      <c r="TG285" s="10"/>
      <c r="TH285" s="10"/>
      <c r="TI285" s="10"/>
      <c r="TJ285" s="10"/>
      <c r="TK285" s="10"/>
      <c r="TL285" s="10"/>
      <c r="TM285" s="10"/>
      <c r="TN285" s="10"/>
      <c r="TO285" s="10"/>
      <c r="TP285" s="10"/>
      <c r="TQ285" s="10"/>
      <c r="TR285" s="10"/>
      <c r="TS285" s="10"/>
      <c r="TT285" s="10"/>
      <c r="TU285" s="10"/>
      <c r="TV285" s="10"/>
      <c r="TW285" s="10"/>
      <c r="TX285" s="10"/>
      <c r="TY285" s="10"/>
      <c r="TZ285" s="10"/>
      <c r="UA285" s="10"/>
      <c r="UB285" s="10"/>
      <c r="UC285" s="10"/>
      <c r="UD285" s="10"/>
      <c r="UE285" s="10"/>
      <c r="UF285" s="10"/>
      <c r="UG285" s="10"/>
      <c r="UH285" s="10"/>
      <c r="UI285" s="10"/>
      <c r="UJ285" s="10"/>
      <c r="UK285" s="10"/>
      <c r="UL285" s="10"/>
      <c r="UM285" s="10"/>
      <c r="UN285" s="10"/>
      <c r="UO285" s="10"/>
      <c r="UP285" s="10"/>
      <c r="UQ285" s="10"/>
      <c r="UR285" s="10"/>
      <c r="US285" s="10"/>
      <c r="UT285" s="10"/>
      <c r="UU285" s="10"/>
      <c r="UV285" s="10"/>
      <c r="UW285" s="10"/>
      <c r="UX285" s="10"/>
      <c r="UY285" s="10"/>
      <c r="UZ285" s="10"/>
      <c r="VA285" s="10"/>
      <c r="VB285" s="10"/>
      <c r="VC285" s="10"/>
      <c r="VD285" s="10"/>
      <c r="VE285" s="10"/>
      <c r="VF285" s="10"/>
      <c r="VG285" s="10"/>
      <c r="VH285" s="10"/>
      <c r="VI285" s="10"/>
      <c r="VJ285" s="10"/>
      <c r="VK285" s="10"/>
      <c r="VL285" s="10"/>
      <c r="VM285" s="10"/>
      <c r="VN285" s="10"/>
      <c r="VO285" s="10"/>
      <c r="VP285" s="10"/>
      <c r="VQ285" s="10"/>
      <c r="VR285" s="10"/>
      <c r="VS285" s="10"/>
      <c r="VT285" s="10"/>
      <c r="VU285" s="10"/>
      <c r="VV285" s="10"/>
      <c r="VW285" s="10"/>
      <c r="VX285" s="10"/>
      <c r="VY285" s="10"/>
      <c r="VZ285" s="10"/>
      <c r="WA285" s="10"/>
      <c r="WB285" s="10"/>
      <c r="WC285" s="10"/>
      <c r="WD285" s="10"/>
      <c r="WE285" s="10"/>
      <c r="WF285" s="10"/>
      <c r="WG285" s="10"/>
      <c r="WH285" s="10"/>
      <c r="WI285" s="10"/>
      <c r="WJ285" s="10"/>
      <c r="WK285" s="10"/>
      <c r="WL285" s="10"/>
      <c r="WM285" s="10"/>
      <c r="WN285" s="10"/>
      <c r="WO285" s="10"/>
      <c r="WP285" s="10"/>
      <c r="WQ285" s="10"/>
      <c r="WR285" s="10"/>
      <c r="WS285" s="10"/>
      <c r="WT285" s="10"/>
      <c r="WU285" s="10"/>
      <c r="WV285" s="10"/>
      <c r="WW285" s="10"/>
      <c r="WX285" s="10"/>
      <c r="WY285" s="10"/>
      <c r="WZ285" s="10"/>
      <c r="XA285" s="10"/>
      <c r="XB285" s="10"/>
      <c r="XC285" s="10"/>
      <c r="XD285" s="10"/>
      <c r="XE285" s="10"/>
      <c r="XF285" s="10"/>
      <c r="XG285" s="10"/>
      <c r="XH285" s="10"/>
      <c r="XI285" s="10"/>
      <c r="XJ285" s="10"/>
      <c r="XK285" s="10"/>
      <c r="XL285" s="10"/>
      <c r="XM285" s="10"/>
      <c r="XN285" s="10"/>
      <c r="XO285" s="10"/>
      <c r="XP285" s="10"/>
      <c r="XQ285" s="10"/>
      <c r="XR285" s="10"/>
      <c r="XS285" s="10"/>
      <c r="XT285" s="10"/>
      <c r="XU285" s="10"/>
      <c r="XV285" s="10"/>
      <c r="XW285" s="10"/>
      <c r="XX285" s="10"/>
      <c r="XY285" s="10"/>
      <c r="XZ285" s="10"/>
      <c r="YA285" s="10"/>
      <c r="YB285" s="10"/>
      <c r="YC285" s="10"/>
      <c r="YD285" s="10"/>
      <c r="YE285" s="10"/>
      <c r="YF285" s="10"/>
      <c r="YG285" s="10"/>
      <c r="YH285" s="10"/>
      <c r="YI285" s="10"/>
      <c r="YJ285" s="10"/>
      <c r="YK285" s="10"/>
      <c r="YL285" s="10"/>
      <c r="YM285" s="10"/>
      <c r="YN285" s="10"/>
      <c r="YO285" s="10"/>
      <c r="YP285" s="10"/>
      <c r="YQ285" s="10"/>
      <c r="YR285" s="10"/>
      <c r="YS285" s="10"/>
      <c r="YT285" s="10"/>
      <c r="YU285" s="10"/>
      <c r="YV285" s="10"/>
      <c r="YW285" s="10"/>
      <c r="YX285" s="10"/>
      <c r="YY285" s="10"/>
      <c r="YZ285" s="10"/>
      <c r="ZA285" s="10"/>
      <c r="ZB285" s="10"/>
      <c r="ZC285" s="10"/>
      <c r="ZD285" s="10"/>
      <c r="ZE285" s="10"/>
      <c r="ZF285" s="10"/>
      <c r="ZG285" s="10"/>
      <c r="ZH285" s="10"/>
      <c r="ZI285" s="10"/>
      <c r="ZJ285" s="10"/>
      <c r="ZK285" s="10"/>
      <c r="ZL285" s="10"/>
      <c r="ZM285" s="10"/>
      <c r="ZN285" s="10"/>
      <c r="ZO285" s="10"/>
      <c r="ZP285" s="10"/>
      <c r="ZQ285" s="10"/>
      <c r="ZR285" s="10"/>
      <c r="ZS285" s="10"/>
      <c r="ZT285" s="10"/>
      <c r="ZU285" s="10"/>
      <c r="ZV285" s="10"/>
      <c r="ZW285" s="10"/>
      <c r="ZX285" s="10"/>
      <c r="ZY285" s="10"/>
      <c r="ZZ285" s="10"/>
      <c r="AAA285" s="10"/>
      <c r="AAB285" s="10"/>
      <c r="AAC285" s="10"/>
      <c r="AAD285" s="10"/>
      <c r="AAE285" s="10"/>
      <c r="AAF285" s="10"/>
      <c r="AAG285" s="10"/>
      <c r="AAH285" s="10"/>
      <c r="AAI285" s="10"/>
      <c r="AAJ285" s="10"/>
      <c r="AAK285" s="10"/>
      <c r="AAL285" s="10"/>
      <c r="AAM285" s="10"/>
      <c r="AAN285" s="10"/>
      <c r="AAO285" s="10"/>
      <c r="AAP285" s="10"/>
      <c r="AAQ285" s="10"/>
      <c r="AAR285" s="10"/>
      <c r="AAS285" s="10"/>
      <c r="AAT285" s="10"/>
      <c r="AAU285" s="10"/>
      <c r="AAV285" s="10"/>
      <c r="AAW285" s="10"/>
      <c r="AAX285" s="10"/>
      <c r="AAY285" s="10"/>
      <c r="AAZ285" s="10"/>
      <c r="ABA285" s="10"/>
      <c r="ABB285" s="10"/>
      <c r="ABC285" s="10"/>
      <c r="ABD285" s="10"/>
      <c r="ABE285" s="10"/>
      <c r="ABF285" s="10"/>
      <c r="ABG285" s="10"/>
      <c r="ABH285" s="10"/>
      <c r="ABI285" s="10"/>
      <c r="ABJ285" s="10"/>
      <c r="ABK285" s="10"/>
      <c r="ABL285" s="10"/>
      <c r="ABM285" s="10"/>
      <c r="ABN285" s="10"/>
      <c r="ABO285" s="10"/>
      <c r="ABP285" s="10"/>
      <c r="ABQ285" s="10"/>
      <c r="ABR285" s="10"/>
      <c r="ABS285" s="10"/>
      <c r="ABT285" s="10"/>
      <c r="ABU285" s="10"/>
      <c r="ABV285" s="10"/>
      <c r="ABW285" s="10"/>
      <c r="ABX285" s="10"/>
      <c r="ABY285" s="10"/>
      <c r="ABZ285" s="10"/>
      <c r="ACA285" s="10"/>
      <c r="ACB285" s="10"/>
      <c r="ACC285" s="10"/>
      <c r="ACD285" s="10"/>
      <c r="ACE285" s="10"/>
      <c r="ACF285" s="10"/>
      <c r="ACG285" s="10"/>
      <c r="ACH285" s="10"/>
      <c r="ACI285" s="10"/>
      <c r="ACJ285" s="10"/>
      <c r="ACK285" s="10"/>
      <c r="ACL285" s="10"/>
      <c r="ACM285" s="10"/>
      <c r="ACN285" s="10"/>
      <c r="ACO285" s="10"/>
      <c r="ACP285" s="10"/>
      <c r="ACQ285" s="10"/>
      <c r="ACR285" s="10"/>
      <c r="ACS285" s="10"/>
      <c r="ACT285" s="10"/>
      <c r="ACU285" s="10"/>
      <c r="ACV285" s="10"/>
      <c r="ACW285" s="10"/>
      <c r="ACX285" s="10"/>
      <c r="ACY285" s="10"/>
      <c r="ACZ285" s="10"/>
      <c r="ADA285" s="10"/>
      <c r="ADB285" s="10"/>
      <c r="ADC285" s="10"/>
      <c r="ADD285" s="10"/>
      <c r="ADE285" s="10"/>
      <c r="ADF285" s="10"/>
      <c r="ADG285" s="10"/>
      <c r="ADH285" s="10"/>
      <c r="ADI285" s="10"/>
      <c r="ADJ285" s="10"/>
      <c r="ADK285" s="10"/>
      <c r="ADL285" s="10"/>
      <c r="ADM285" s="10"/>
      <c r="ADN285" s="10"/>
      <c r="ADO285" s="10"/>
      <c r="ADP285" s="10"/>
      <c r="ADQ285" s="10"/>
      <c r="ADR285" s="10"/>
      <c r="ADS285" s="10"/>
      <c r="ADT285" s="10"/>
      <c r="ADU285" s="10"/>
      <c r="ADV285" s="10"/>
      <c r="ADW285" s="10"/>
      <c r="ADX285" s="10"/>
      <c r="ADY285" s="10"/>
      <c r="ADZ285" s="10"/>
      <c r="AEA285" s="10"/>
      <c r="AEB285" s="10"/>
      <c r="AEC285" s="10"/>
      <c r="AED285" s="10"/>
      <c r="AEE285" s="10"/>
      <c r="AEF285" s="10"/>
      <c r="AEG285" s="10"/>
      <c r="AEH285" s="10"/>
      <c r="AEI285" s="10"/>
      <c r="AEJ285" s="10"/>
      <c r="AEK285" s="10"/>
      <c r="AEL285" s="10"/>
      <c r="AEM285" s="10"/>
      <c r="AEN285" s="10"/>
      <c r="AEO285" s="10"/>
      <c r="AEP285" s="10"/>
      <c r="AEQ285" s="10"/>
      <c r="AER285" s="10"/>
      <c r="AES285" s="10"/>
      <c r="AET285" s="10"/>
      <c r="AEU285" s="10"/>
      <c r="AEV285" s="10"/>
      <c r="AEW285" s="10"/>
      <c r="AEX285" s="10"/>
      <c r="AEY285" s="10"/>
      <c r="AEZ285" s="10"/>
      <c r="AFA285" s="10"/>
      <c r="AFB285" s="10"/>
      <c r="AFC285" s="10"/>
      <c r="AFD285" s="10"/>
      <c r="AFE285" s="10"/>
      <c r="AFF285" s="10"/>
      <c r="AFG285" s="10"/>
      <c r="AFH285" s="10"/>
      <c r="AFI285" s="10"/>
      <c r="AFJ285" s="10"/>
      <c r="AFK285" s="10"/>
      <c r="AFL285" s="10"/>
      <c r="AFM285" s="10"/>
      <c r="AFN285" s="10"/>
      <c r="AFO285" s="10"/>
      <c r="AFP285" s="10"/>
      <c r="AFQ285" s="10"/>
      <c r="AFR285" s="10"/>
      <c r="AFS285" s="10"/>
      <c r="AFT285" s="10"/>
      <c r="AFU285" s="10"/>
      <c r="AFV285" s="10"/>
      <c r="AFW285" s="10"/>
      <c r="AFX285" s="10"/>
      <c r="AFY285" s="10"/>
      <c r="AFZ285" s="10"/>
      <c r="AGA285" s="10"/>
      <c r="AGB285" s="10"/>
      <c r="AGC285" s="10"/>
      <c r="AGD285" s="10"/>
      <c r="AGE285" s="10"/>
      <c r="AGF285" s="10"/>
      <c r="AGG285" s="10"/>
      <c r="AGH285" s="10"/>
      <c r="AGI285" s="10"/>
      <c r="AGJ285" s="10"/>
      <c r="AGK285" s="10"/>
      <c r="AGL285" s="10"/>
      <c r="AGM285" s="10"/>
      <c r="AGN285" s="10"/>
      <c r="AGO285" s="10"/>
      <c r="AGP285" s="10"/>
      <c r="AGQ285" s="10"/>
      <c r="AGR285" s="10"/>
      <c r="AGS285" s="10"/>
      <c r="AGT285" s="10"/>
      <c r="AGU285" s="10"/>
      <c r="AGV285" s="10"/>
      <c r="AGW285" s="10"/>
      <c r="AGX285" s="10"/>
      <c r="AGY285" s="10"/>
      <c r="AGZ285" s="10"/>
      <c r="AHA285" s="10"/>
      <c r="AHB285" s="10"/>
      <c r="AHC285" s="10"/>
      <c r="AHD285" s="10"/>
      <c r="AHE285" s="10"/>
      <c r="AHF285" s="10"/>
      <c r="AHG285" s="10"/>
      <c r="AHH285" s="10"/>
      <c r="AHI285" s="10"/>
      <c r="AHJ285" s="10"/>
      <c r="AHK285" s="10"/>
      <c r="AHL285" s="10"/>
      <c r="AHM285" s="10"/>
      <c r="AHN285" s="10"/>
      <c r="AHO285" s="10"/>
      <c r="AHP285" s="10"/>
      <c r="AHQ285" s="10"/>
      <c r="AHR285" s="10"/>
      <c r="AHS285" s="10"/>
      <c r="AHT285" s="10"/>
      <c r="AHU285" s="10"/>
      <c r="AHV285" s="10"/>
      <c r="AHW285" s="10"/>
      <c r="AHX285" s="10"/>
      <c r="AHY285" s="10"/>
      <c r="AHZ285" s="10"/>
      <c r="AIA285" s="10"/>
      <c r="AIB285" s="10"/>
      <c r="AIC285" s="10"/>
      <c r="AID285" s="10"/>
      <c r="AIE285" s="10"/>
      <c r="AIF285" s="10"/>
      <c r="AIG285" s="10"/>
      <c r="AIH285" s="10"/>
      <c r="AII285" s="10"/>
      <c r="AIJ285" s="10"/>
      <c r="AIK285" s="10"/>
      <c r="AIL285" s="10"/>
      <c r="AIM285" s="10"/>
      <c r="AIN285" s="10"/>
      <c r="AIO285" s="10"/>
      <c r="AIP285" s="10"/>
      <c r="AIQ285" s="10"/>
      <c r="AIR285" s="10"/>
      <c r="AIS285" s="10"/>
      <c r="AIT285" s="10"/>
      <c r="AIU285" s="10"/>
      <c r="AIV285" s="10"/>
      <c r="AIW285" s="10"/>
      <c r="AIX285" s="10"/>
      <c r="AIY285" s="10"/>
      <c r="AIZ285" s="10"/>
      <c r="AJA285" s="10"/>
      <c r="AJB285" s="10"/>
      <c r="AJC285" s="10"/>
      <c r="AJD285" s="10"/>
      <c r="AJE285" s="10"/>
      <c r="AJF285" s="10"/>
      <c r="AJG285" s="10"/>
      <c r="AJH285" s="10"/>
      <c r="AJI285" s="10"/>
      <c r="AJJ285" s="10"/>
      <c r="AJK285" s="10"/>
      <c r="AJL285" s="10"/>
      <c r="AJM285" s="10"/>
      <c r="AJN285" s="10"/>
      <c r="AJO285" s="10"/>
      <c r="AJP285" s="10"/>
      <c r="AJQ285" s="10"/>
      <c r="AJR285" s="10"/>
      <c r="AJS285" s="10"/>
      <c r="AJT285" s="10"/>
      <c r="AJU285" s="10"/>
      <c r="AJV285" s="10"/>
      <c r="AJW285" s="10"/>
      <c r="AJX285" s="10"/>
      <c r="AJY285" s="10"/>
      <c r="AJZ285" s="10"/>
      <c r="AKA285" s="10"/>
      <c r="AKB285" s="10"/>
      <c r="AKC285" s="10"/>
      <c r="AKD285" s="10"/>
      <c r="AKE285" s="10"/>
      <c r="AKF285" s="10"/>
      <c r="AKG285" s="10"/>
      <c r="AKH285" s="10"/>
      <c r="AKI285" s="10"/>
      <c r="AKJ285" s="10"/>
      <c r="AKK285" s="10"/>
      <c r="AKL285" s="10"/>
      <c r="AKM285" s="10"/>
      <c r="AKN285" s="10"/>
      <c r="AKO285" s="10"/>
      <c r="AKP285" s="10"/>
      <c r="AKQ285" s="10"/>
      <c r="AKR285" s="10"/>
      <c r="AKS285" s="10"/>
      <c r="AKT285" s="10"/>
      <c r="AKU285" s="10"/>
      <c r="AKV285" s="10"/>
      <c r="AKW285" s="10"/>
      <c r="AKX285" s="10"/>
      <c r="AKY285" s="10"/>
      <c r="AKZ285" s="10"/>
      <c r="ALA285" s="10"/>
      <c r="ALB285" s="10"/>
      <c r="ALC285" s="10"/>
      <c r="ALD285" s="10"/>
      <c r="ALE285" s="10"/>
      <c r="ALF285" s="10"/>
      <c r="ALG285" s="10"/>
      <c r="ALH285" s="10"/>
      <c r="ALI285" s="10"/>
      <c r="ALJ285" s="10"/>
      <c r="ALK285" s="10"/>
      <c r="ALL285" s="10"/>
      <c r="ALM285" s="10"/>
      <c r="ALN285" s="10"/>
      <c r="ALO285" s="10"/>
      <c r="ALP285" s="10"/>
      <c r="ALQ285" s="10"/>
      <c r="ALR285" s="10"/>
      <c r="ALS285" s="10"/>
      <c r="ALT285" s="10"/>
      <c r="ALU285" s="10"/>
      <c r="ALV285" s="10"/>
      <c r="ALW285" s="10"/>
      <c r="ALX285" s="10"/>
      <c r="ALY285" s="10"/>
      <c r="ALZ285" s="10"/>
      <c r="AMA285" s="10"/>
      <c r="AMB285" s="10"/>
      <c r="AMC285" s="10"/>
      <c r="AMD285" s="10"/>
      <c r="AME285" s="10"/>
      <c r="AMF285" s="10"/>
      <c r="AMG285" s="10"/>
      <c r="AMH285" s="10"/>
      <c r="AMI285" s="10"/>
      <c r="AMJ285" s="10"/>
      <c r="AMK285" s="10"/>
      <c r="AML285" s="10"/>
      <c r="AMM285" s="10"/>
      <c r="AMN285" s="10"/>
      <c r="AMO285" s="10"/>
      <c r="AMP285" s="10"/>
      <c r="AMQ285" s="10"/>
      <c r="AMR285" s="10"/>
      <c r="AMS285" s="10"/>
      <c r="AMT285" s="10"/>
      <c r="AMU285" s="10"/>
      <c r="AMV285" s="10"/>
      <c r="AMW285" s="10"/>
      <c r="AMX285" s="10"/>
      <c r="AMY285" s="10"/>
      <c r="AMZ285" s="10"/>
      <c r="ANA285" s="10"/>
      <c r="ANB285" s="10"/>
      <c r="ANC285" s="10"/>
      <c r="AND285" s="10"/>
      <c r="ANE285" s="10"/>
      <c r="ANF285" s="10"/>
      <c r="ANG285" s="10"/>
      <c r="ANH285" s="10"/>
      <c r="ANI285" s="10"/>
      <c r="ANJ285" s="10"/>
      <c r="ANK285" s="10"/>
      <c r="ANL285" s="10"/>
      <c r="ANM285" s="10"/>
      <c r="ANN285" s="10"/>
      <c r="ANO285" s="10"/>
      <c r="ANP285" s="10"/>
      <c r="ANQ285" s="10"/>
      <c r="ANR285" s="10"/>
      <c r="ANS285" s="10"/>
      <c r="ANT285" s="10"/>
      <c r="ANU285" s="10"/>
      <c r="ANV285" s="10"/>
      <c r="ANW285" s="10"/>
      <c r="ANX285" s="10"/>
      <c r="ANY285" s="10"/>
      <c r="ANZ285" s="10"/>
      <c r="AOA285" s="10"/>
      <c r="AOB285" s="10"/>
      <c r="AOC285" s="10"/>
      <c r="AOD285" s="10"/>
      <c r="AOE285" s="10"/>
      <c r="AOF285" s="10"/>
      <c r="AOG285" s="10"/>
      <c r="AOH285" s="10"/>
      <c r="AOI285" s="10"/>
      <c r="AOJ285" s="10"/>
      <c r="AOK285" s="10"/>
      <c r="AOL285" s="10"/>
      <c r="AOM285" s="10"/>
      <c r="AON285" s="10"/>
      <c r="AOO285" s="10"/>
      <c r="AOP285" s="10"/>
      <c r="AOQ285" s="10"/>
      <c r="AOR285" s="10"/>
      <c r="AOS285" s="10"/>
      <c r="AOT285" s="10"/>
      <c r="AOU285" s="10"/>
      <c r="AOV285" s="10"/>
      <c r="AOW285" s="10"/>
      <c r="AOX285" s="10"/>
      <c r="AOY285" s="10"/>
      <c r="AOZ285" s="10"/>
      <c r="APA285" s="10"/>
      <c r="APB285" s="10"/>
      <c r="APC285" s="10"/>
      <c r="APD285" s="10"/>
      <c r="APE285" s="10"/>
      <c r="APF285" s="10"/>
      <c r="APG285" s="10"/>
      <c r="APH285" s="10"/>
      <c r="API285" s="10"/>
      <c r="APJ285" s="10"/>
      <c r="APK285" s="10"/>
      <c r="APL285" s="10"/>
      <c r="APM285" s="10"/>
      <c r="APN285" s="10"/>
      <c r="APO285" s="10"/>
      <c r="APP285" s="10"/>
      <c r="APQ285" s="10"/>
      <c r="APR285" s="10"/>
      <c r="APS285" s="10"/>
      <c r="APT285" s="10"/>
      <c r="APU285" s="10"/>
      <c r="APV285" s="10"/>
      <c r="APW285" s="10"/>
      <c r="APX285" s="10"/>
      <c r="APY285" s="10"/>
      <c r="APZ285" s="10"/>
      <c r="AQA285" s="10"/>
      <c r="AQB285" s="10"/>
      <c r="AQC285" s="10"/>
      <c r="AQD285" s="10"/>
      <c r="AQE285" s="10"/>
      <c r="AQF285" s="10"/>
      <c r="AQG285" s="10"/>
      <c r="AQH285" s="10"/>
      <c r="AQI285" s="10"/>
      <c r="AQJ285" s="10"/>
      <c r="AQK285" s="10"/>
      <c r="AQL285" s="10"/>
      <c r="AQM285" s="10"/>
      <c r="AQN285" s="10"/>
      <c r="AQO285" s="10"/>
      <c r="AQP285" s="10"/>
      <c r="AQQ285" s="10"/>
      <c r="AQR285" s="10"/>
      <c r="AQS285" s="10"/>
      <c r="AQT285" s="10"/>
      <c r="AQU285" s="10"/>
      <c r="AQV285" s="10"/>
      <c r="AQW285" s="10"/>
      <c r="AQX285" s="10"/>
      <c r="AQY285" s="10"/>
      <c r="AQZ285" s="10"/>
      <c r="ARA285" s="10"/>
      <c r="ARB285" s="10"/>
      <c r="ARC285" s="10"/>
      <c r="ARD285" s="10"/>
      <c r="ARE285" s="10"/>
      <c r="ARF285" s="10"/>
      <c r="ARG285" s="10"/>
      <c r="ARH285" s="10"/>
      <c r="ARI285" s="10"/>
      <c r="ARJ285" s="10"/>
      <c r="ARK285" s="10"/>
      <c r="ARL285" s="10"/>
      <c r="ARM285" s="10"/>
      <c r="ARN285" s="10"/>
      <c r="ARO285" s="10"/>
      <c r="ARP285" s="10"/>
      <c r="ARQ285" s="10"/>
      <c r="ARR285" s="10"/>
      <c r="ARS285" s="10"/>
      <c r="ART285" s="10"/>
      <c r="ARU285" s="10"/>
      <c r="ARV285" s="10"/>
      <c r="ARW285" s="10"/>
      <c r="ARX285" s="10"/>
      <c r="ARY285" s="10"/>
      <c r="ARZ285" s="10"/>
      <c r="ASA285" s="10"/>
      <c r="ASB285" s="10"/>
      <c r="ASC285" s="10"/>
      <c r="ASD285" s="10"/>
      <c r="ASE285" s="10"/>
      <c r="ASF285" s="10"/>
      <c r="ASG285" s="10"/>
      <c r="ASH285" s="10"/>
      <c r="ASI285" s="10"/>
      <c r="ASJ285" s="10"/>
      <c r="ASK285" s="10"/>
      <c r="ASL285" s="10"/>
      <c r="ASM285" s="10"/>
      <c r="ASN285" s="10"/>
      <c r="ASO285" s="10"/>
      <c r="ASP285" s="10"/>
      <c r="ASQ285" s="10"/>
      <c r="ASR285" s="10"/>
      <c r="ASS285" s="10"/>
      <c r="AST285" s="10"/>
      <c r="ASU285" s="10"/>
      <c r="ASV285" s="10"/>
      <c r="ASW285" s="10"/>
      <c r="ASX285" s="10"/>
      <c r="ASY285" s="10"/>
      <c r="ASZ285" s="10"/>
      <c r="ATA285" s="10"/>
      <c r="ATB285" s="10"/>
      <c r="ATC285" s="10"/>
      <c r="ATD285" s="10"/>
      <c r="ATE285" s="10"/>
      <c r="ATF285" s="10"/>
      <c r="ATG285" s="10"/>
      <c r="ATH285" s="10"/>
      <c r="ATI285" s="10"/>
      <c r="ATJ285" s="10"/>
      <c r="ATK285" s="10"/>
      <c r="ATL285" s="10"/>
      <c r="ATM285" s="10"/>
      <c r="ATN285" s="10"/>
      <c r="ATO285" s="10"/>
      <c r="ATP285" s="10"/>
      <c r="ATQ285" s="10"/>
      <c r="ATR285" s="10"/>
      <c r="ATS285" s="10"/>
      <c r="ATT285" s="10"/>
      <c r="ATU285" s="10"/>
      <c r="ATV285" s="10"/>
      <c r="ATW285" s="10"/>
      <c r="ATX285" s="10"/>
      <c r="ATY285" s="10"/>
      <c r="ATZ285" s="10"/>
      <c r="AUA285" s="10"/>
      <c r="AUB285" s="10"/>
      <c r="AUC285" s="10"/>
      <c r="AUD285" s="10"/>
      <c r="AUE285" s="10"/>
      <c r="AUF285" s="10"/>
      <c r="AUG285" s="10"/>
      <c r="AUH285" s="10"/>
      <c r="AUI285" s="10"/>
      <c r="AUJ285" s="10"/>
      <c r="AUK285" s="10"/>
      <c r="AUL285" s="10"/>
      <c r="AUM285" s="10"/>
      <c r="AUN285" s="10"/>
      <c r="AUO285" s="10"/>
      <c r="AUP285" s="10"/>
      <c r="AUQ285" s="10"/>
      <c r="AUR285" s="10"/>
      <c r="AUS285" s="10"/>
      <c r="AUT285" s="10"/>
      <c r="AUU285" s="10"/>
      <c r="AUV285" s="10"/>
      <c r="AUW285" s="10"/>
      <c r="AUX285" s="10"/>
      <c r="AUY285" s="10"/>
      <c r="AUZ285" s="10"/>
      <c r="AVA285" s="10"/>
      <c r="AVB285" s="10"/>
      <c r="AVC285" s="10"/>
      <c r="AVD285" s="10"/>
      <c r="AVE285" s="10"/>
      <c r="AVF285" s="10"/>
      <c r="AVG285" s="10"/>
      <c r="AVH285" s="10"/>
      <c r="AVI285" s="10"/>
      <c r="AVJ285" s="10"/>
      <c r="AVK285" s="10"/>
      <c r="AVL285" s="10"/>
      <c r="AVM285" s="10"/>
      <c r="AVN285" s="10"/>
      <c r="AVO285" s="10"/>
      <c r="AVP285" s="10"/>
      <c r="AVQ285" s="10"/>
      <c r="AVR285" s="10"/>
      <c r="AVS285" s="10"/>
      <c r="AVT285" s="10"/>
      <c r="AVU285" s="10"/>
      <c r="AVV285" s="10"/>
      <c r="AVW285" s="10"/>
      <c r="AVX285" s="10"/>
      <c r="AVY285" s="10"/>
      <c r="AVZ285" s="10"/>
      <c r="AWA285" s="10"/>
      <c r="AWB285" s="10"/>
      <c r="AWC285" s="10"/>
      <c r="AWD285" s="10"/>
      <c r="AWE285" s="10"/>
      <c r="AWF285" s="10"/>
      <c r="AWG285" s="10"/>
      <c r="AWH285" s="10"/>
      <c r="AWI285" s="10"/>
      <c r="AWJ285" s="10"/>
      <c r="AWK285" s="10"/>
      <c r="AWL285" s="10"/>
      <c r="AWM285" s="10"/>
      <c r="AWN285" s="10"/>
      <c r="AWO285" s="10"/>
      <c r="AWP285" s="10"/>
      <c r="AWQ285" s="10"/>
      <c r="AWR285" s="10"/>
      <c r="AWS285" s="10"/>
      <c r="AWT285" s="10"/>
      <c r="AWU285" s="10"/>
      <c r="AWV285" s="10"/>
      <c r="AWW285" s="10"/>
      <c r="AWX285" s="10"/>
      <c r="AWY285" s="10"/>
      <c r="AWZ285" s="10"/>
      <c r="AXA285" s="10"/>
      <c r="AXB285" s="10"/>
      <c r="AXC285" s="10"/>
      <c r="AXD285" s="10"/>
      <c r="AXE285" s="10"/>
      <c r="AXF285" s="10"/>
      <c r="AXG285" s="10"/>
      <c r="AXH285" s="10"/>
      <c r="AXI285" s="10"/>
      <c r="AXJ285" s="10"/>
      <c r="AXK285" s="10"/>
      <c r="AXL285" s="10"/>
      <c r="AXM285" s="10"/>
      <c r="AXN285" s="10"/>
      <c r="AXO285" s="10"/>
      <c r="AXP285" s="10"/>
      <c r="AXQ285" s="10"/>
      <c r="AXR285" s="10"/>
      <c r="AXS285" s="10"/>
      <c r="AXT285" s="10"/>
      <c r="AXU285" s="10"/>
      <c r="AXV285" s="10"/>
      <c r="AXW285" s="10"/>
      <c r="AXX285" s="10"/>
      <c r="AXY285" s="10"/>
      <c r="AXZ285" s="10"/>
      <c r="AYA285" s="10"/>
      <c r="AYB285" s="10"/>
      <c r="AYC285" s="10"/>
      <c r="AYD285" s="10"/>
      <c r="AYE285" s="10"/>
      <c r="AYF285" s="10"/>
      <c r="AYG285" s="10"/>
      <c r="AYH285" s="10"/>
      <c r="AYI285" s="10"/>
      <c r="AYJ285" s="10"/>
      <c r="AYK285" s="10"/>
      <c r="AYL285" s="10"/>
      <c r="AYM285" s="10"/>
      <c r="AYN285" s="10"/>
      <c r="AYO285" s="10"/>
      <c r="AYP285" s="10"/>
      <c r="AYQ285" s="10"/>
      <c r="AYR285" s="10"/>
      <c r="AYS285" s="10"/>
      <c r="AYT285" s="10"/>
      <c r="AYU285" s="10"/>
      <c r="AYV285" s="10"/>
      <c r="AYW285" s="10"/>
      <c r="AYX285" s="10"/>
      <c r="AYY285" s="10"/>
      <c r="AYZ285" s="10"/>
      <c r="AZA285" s="10"/>
      <c r="AZB285" s="10"/>
      <c r="AZC285" s="10"/>
      <c r="AZD285" s="10"/>
      <c r="AZE285" s="10"/>
      <c r="AZF285" s="10"/>
      <c r="AZG285" s="10"/>
      <c r="AZH285" s="10"/>
      <c r="AZI285" s="10"/>
      <c r="AZJ285" s="10"/>
      <c r="AZK285" s="10"/>
      <c r="AZL285" s="10"/>
      <c r="AZM285" s="10"/>
      <c r="AZN285" s="10"/>
      <c r="AZO285" s="10"/>
      <c r="AZP285" s="10"/>
      <c r="AZQ285" s="10"/>
      <c r="AZR285" s="10"/>
      <c r="AZS285" s="10"/>
      <c r="AZT285" s="10"/>
      <c r="AZU285" s="10"/>
      <c r="AZV285" s="10"/>
      <c r="AZW285" s="10"/>
      <c r="AZX285" s="10"/>
      <c r="AZY285" s="10"/>
      <c r="AZZ285" s="10"/>
      <c r="BAA285" s="10"/>
      <c r="BAB285" s="10"/>
      <c r="BAC285" s="10"/>
      <c r="BAD285" s="10"/>
      <c r="BAE285" s="10"/>
      <c r="BAF285" s="10"/>
      <c r="BAG285" s="10"/>
      <c r="BAH285" s="10"/>
      <c r="BAI285" s="10"/>
      <c r="BAJ285" s="10"/>
      <c r="BAK285" s="10"/>
      <c r="BAL285" s="10"/>
      <c r="BAM285" s="10"/>
      <c r="BAN285" s="10"/>
      <c r="BAO285" s="10"/>
      <c r="BAP285" s="10"/>
      <c r="BAQ285" s="10"/>
      <c r="BAR285" s="10"/>
      <c r="BAS285" s="10"/>
      <c r="BAT285" s="10"/>
      <c r="BAU285" s="10"/>
      <c r="BAV285" s="10"/>
      <c r="BAW285" s="10"/>
      <c r="BAX285" s="10"/>
      <c r="BAY285" s="10"/>
      <c r="BAZ285" s="10"/>
      <c r="BBA285" s="10"/>
      <c r="BBB285" s="10"/>
      <c r="BBC285" s="10"/>
      <c r="BBD285" s="10"/>
      <c r="BBE285" s="10"/>
      <c r="BBF285" s="10"/>
      <c r="BBG285" s="10"/>
      <c r="BBH285" s="10"/>
      <c r="BBI285" s="10"/>
      <c r="BBJ285" s="10"/>
      <c r="BBK285" s="10"/>
      <c r="BBL285" s="10"/>
      <c r="BBM285" s="10"/>
      <c r="BBN285" s="10"/>
      <c r="BBO285" s="10"/>
      <c r="BBP285" s="10"/>
      <c r="BBQ285" s="10"/>
      <c r="BBR285" s="10"/>
      <c r="BBS285" s="10"/>
      <c r="BBT285" s="10"/>
      <c r="BBU285" s="10"/>
      <c r="BBV285" s="10"/>
      <c r="BBW285" s="10"/>
      <c r="BBX285" s="10"/>
      <c r="BBY285" s="10"/>
      <c r="BBZ285" s="10"/>
      <c r="BCA285" s="10"/>
      <c r="BCB285" s="10"/>
      <c r="BCC285" s="10"/>
      <c r="BCD285" s="10"/>
      <c r="BCE285" s="10"/>
      <c r="BCF285" s="10"/>
      <c r="BCG285" s="10"/>
      <c r="BCH285" s="10"/>
      <c r="BCI285" s="10"/>
      <c r="BCJ285" s="10"/>
      <c r="BCK285" s="10"/>
      <c r="BCL285" s="10"/>
      <c r="BCM285" s="10"/>
      <c r="BCN285" s="10"/>
      <c r="BCO285" s="10"/>
      <c r="BCP285" s="10"/>
      <c r="BCQ285" s="10"/>
      <c r="BCR285" s="10"/>
      <c r="BCS285" s="10"/>
      <c r="BCT285" s="10"/>
      <c r="BCU285" s="10"/>
      <c r="BCV285" s="10"/>
      <c r="BCW285" s="10"/>
      <c r="BCX285" s="10"/>
      <c r="BCY285" s="10"/>
      <c r="BCZ285" s="10"/>
      <c r="BDA285" s="10"/>
      <c r="BDB285" s="10"/>
      <c r="BDC285" s="10"/>
      <c r="BDD285" s="10"/>
      <c r="BDE285" s="10"/>
      <c r="BDF285" s="10"/>
      <c r="BDG285" s="10"/>
      <c r="BDH285" s="10"/>
      <c r="BDI285" s="10"/>
      <c r="BDJ285" s="10"/>
      <c r="BDK285" s="10"/>
      <c r="BDL285" s="10"/>
      <c r="BDM285" s="10"/>
      <c r="BDN285" s="10"/>
      <c r="BDO285" s="10"/>
      <c r="BDP285" s="10"/>
      <c r="BDQ285" s="10"/>
      <c r="BDR285" s="10"/>
      <c r="BDS285" s="10"/>
      <c r="BDT285" s="10"/>
      <c r="BDU285" s="10"/>
      <c r="BDV285" s="10"/>
      <c r="BDW285" s="10"/>
      <c r="BDX285" s="10"/>
      <c r="BDY285" s="10"/>
      <c r="BDZ285" s="10"/>
      <c r="BEA285" s="10"/>
      <c r="BEB285" s="10"/>
      <c r="BEC285" s="10"/>
      <c r="BED285" s="10"/>
      <c r="BEE285" s="10"/>
      <c r="BEF285" s="10"/>
      <c r="BEG285" s="10"/>
      <c r="BEH285" s="10"/>
      <c r="BEI285" s="10"/>
      <c r="BEJ285" s="10"/>
      <c r="BEK285" s="10"/>
      <c r="BEL285" s="10"/>
      <c r="BEM285" s="10"/>
      <c r="BEN285" s="10"/>
      <c r="BEO285" s="10"/>
      <c r="BEP285" s="10"/>
      <c r="BEQ285" s="10"/>
      <c r="BER285" s="10"/>
      <c r="BES285" s="10"/>
      <c r="BET285" s="10"/>
      <c r="BEU285" s="10"/>
      <c r="BEV285" s="10"/>
      <c r="BEW285" s="10"/>
      <c r="BEX285" s="10"/>
      <c r="BEY285" s="10"/>
      <c r="BEZ285" s="10"/>
      <c r="BFA285" s="10"/>
      <c r="BFB285" s="10"/>
      <c r="BFC285" s="10"/>
      <c r="BFD285" s="10"/>
      <c r="BFE285" s="10"/>
      <c r="BFF285" s="10"/>
      <c r="BFG285" s="10"/>
      <c r="BFH285" s="10"/>
      <c r="BFI285" s="10"/>
      <c r="BFJ285" s="10"/>
      <c r="BFK285" s="10"/>
      <c r="BFL285" s="10"/>
      <c r="BFM285" s="10"/>
      <c r="BFN285" s="10"/>
      <c r="BFO285" s="10"/>
      <c r="BFP285" s="10"/>
      <c r="BFQ285" s="10"/>
      <c r="BFR285" s="10"/>
      <c r="BFS285" s="10"/>
      <c r="BFT285" s="10"/>
      <c r="BFU285" s="10"/>
      <c r="BFV285" s="10"/>
      <c r="BFW285" s="10"/>
      <c r="BFX285" s="10"/>
      <c r="BFY285" s="10"/>
      <c r="BFZ285" s="10"/>
      <c r="BGA285" s="10"/>
      <c r="BGB285" s="10"/>
      <c r="BGC285" s="10"/>
      <c r="BGD285" s="10"/>
      <c r="BGE285" s="10"/>
      <c r="BGF285" s="10"/>
      <c r="BGG285" s="10"/>
      <c r="BGH285" s="10"/>
      <c r="BGI285" s="10"/>
      <c r="BGJ285" s="10"/>
      <c r="BGK285" s="10"/>
      <c r="BGL285" s="10"/>
      <c r="BGM285" s="10"/>
      <c r="BGN285" s="10"/>
      <c r="BGO285" s="10"/>
      <c r="BGP285" s="10"/>
      <c r="BGQ285" s="10"/>
      <c r="BGR285" s="10"/>
      <c r="BGS285" s="10"/>
      <c r="BGT285" s="10"/>
      <c r="BGU285" s="10"/>
      <c r="BGV285" s="10"/>
      <c r="BGW285" s="10"/>
      <c r="BGX285" s="10"/>
      <c r="BGY285" s="10"/>
      <c r="BGZ285" s="10"/>
      <c r="BHA285" s="10"/>
      <c r="BHB285" s="10"/>
      <c r="BHC285" s="10"/>
      <c r="BHD285" s="10"/>
      <c r="BHE285" s="10"/>
      <c r="BHF285" s="10"/>
      <c r="BHG285" s="10"/>
      <c r="BHH285" s="10"/>
      <c r="BHI285" s="10"/>
      <c r="BHJ285" s="10"/>
      <c r="BHK285" s="10"/>
      <c r="BHL285" s="10"/>
      <c r="BHM285" s="10"/>
      <c r="BHN285" s="10"/>
      <c r="BHO285" s="10"/>
      <c r="BHP285" s="10"/>
      <c r="BHQ285" s="10"/>
      <c r="BHR285" s="10"/>
      <c r="BHS285" s="10"/>
      <c r="BHT285" s="10"/>
      <c r="BHU285" s="10"/>
      <c r="BHV285" s="10"/>
      <c r="BHW285" s="10"/>
      <c r="BHX285" s="10"/>
      <c r="BHY285" s="10"/>
      <c r="BHZ285" s="10"/>
      <c r="BIA285" s="10"/>
      <c r="BIB285" s="10"/>
      <c r="BIC285" s="10"/>
    </row>
    <row r="286" spans="1:1589" s="24" customFormat="1" ht="50.25" customHeight="1">
      <c r="A286" s="240"/>
      <c r="B286" s="241"/>
      <c r="C286" s="323"/>
      <c r="D286" s="323"/>
      <c r="E286" s="196">
        <v>43101</v>
      </c>
      <c r="F286" s="196">
        <v>43465</v>
      </c>
      <c r="G286" s="194" t="s">
        <v>115</v>
      </c>
      <c r="H286" s="234">
        <f>H293+H299+H304+H310+H314+H320+H323+H329</f>
        <v>0</v>
      </c>
      <c r="I286" s="234">
        <f>I293+I299+I304+I310+I314+I320+I323+I329</f>
        <v>4441950</v>
      </c>
      <c r="J286" s="234">
        <f>J293+J299+J304+J310+J314+J320+J323+J329</f>
        <v>8671938</v>
      </c>
      <c r="K286" s="234">
        <f>K293+K299+K304+K310+K314+K320+K323+K329</f>
        <v>0</v>
      </c>
      <c r="L286" s="234">
        <v>0</v>
      </c>
      <c r="M286" s="234">
        <f t="shared" ref="M286:S286" si="24">M293+M299+M304+M310+M314+M320+M323+M329</f>
        <v>4441950</v>
      </c>
      <c r="N286" s="234">
        <f t="shared" si="24"/>
        <v>8671931.0399999991</v>
      </c>
      <c r="O286" s="234">
        <f t="shared" si="24"/>
        <v>0</v>
      </c>
      <c r="P286" s="234">
        <f t="shared" si="24"/>
        <v>0</v>
      </c>
      <c r="Q286" s="234">
        <f t="shared" si="24"/>
        <v>4441950</v>
      </c>
      <c r="R286" s="234">
        <f t="shared" si="24"/>
        <v>8671931.0399999991</v>
      </c>
      <c r="S286" s="234">
        <f t="shared" si="24"/>
        <v>0</v>
      </c>
      <c r="T286" s="242"/>
      <c r="U286" s="242"/>
      <c r="V286" s="242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10"/>
      <c r="HA286" s="10"/>
      <c r="HB286" s="10"/>
      <c r="HC286" s="10"/>
      <c r="HD286" s="10"/>
      <c r="HE286" s="10"/>
      <c r="HF286" s="10"/>
      <c r="HG286" s="10"/>
      <c r="HH286" s="10"/>
      <c r="HI286" s="10"/>
      <c r="HJ286" s="10"/>
      <c r="HK286" s="10"/>
      <c r="HL286" s="10"/>
      <c r="HM286" s="10"/>
      <c r="HN286" s="10"/>
      <c r="HO286" s="10"/>
      <c r="HP286" s="10"/>
      <c r="HQ286" s="10"/>
      <c r="HR286" s="10"/>
      <c r="HS286" s="10"/>
      <c r="HT286" s="10"/>
      <c r="HU286" s="10"/>
      <c r="HV286" s="10"/>
      <c r="HW286" s="10"/>
      <c r="HX286" s="10"/>
      <c r="HY286" s="10"/>
      <c r="HZ286" s="10"/>
      <c r="IA286" s="10"/>
      <c r="IB286" s="10"/>
      <c r="IC286" s="10"/>
      <c r="ID286" s="10"/>
      <c r="IE286" s="10"/>
      <c r="IF286" s="10"/>
      <c r="IG286" s="10"/>
      <c r="IH286" s="10"/>
      <c r="II286" s="10"/>
      <c r="IJ286" s="10"/>
      <c r="IK286" s="10"/>
      <c r="IL286" s="10"/>
      <c r="IM286" s="10"/>
      <c r="IN286" s="10"/>
      <c r="IO286" s="10"/>
      <c r="IP286" s="10"/>
      <c r="IQ286" s="10"/>
      <c r="IR286" s="10"/>
      <c r="IS286" s="10"/>
      <c r="IT286" s="10"/>
      <c r="IU286" s="10"/>
      <c r="IV286" s="10"/>
      <c r="IW286" s="10"/>
      <c r="IX286" s="10"/>
      <c r="IY286" s="10"/>
      <c r="IZ286" s="10"/>
      <c r="JA286" s="10"/>
      <c r="JB286" s="10"/>
      <c r="JC286" s="10"/>
      <c r="JD286" s="10"/>
      <c r="JE286" s="10"/>
      <c r="JF286" s="10"/>
      <c r="JG286" s="10"/>
      <c r="JH286" s="10"/>
      <c r="JI286" s="10"/>
      <c r="JJ286" s="10"/>
      <c r="JK286" s="10"/>
      <c r="JL286" s="10"/>
      <c r="JM286" s="10"/>
      <c r="JN286" s="10"/>
      <c r="JO286" s="10"/>
      <c r="JP286" s="10"/>
      <c r="JQ286" s="10"/>
      <c r="JR286" s="10"/>
      <c r="JS286" s="10"/>
      <c r="JT286" s="10"/>
      <c r="JU286" s="10"/>
      <c r="JV286" s="10"/>
      <c r="JW286" s="10"/>
      <c r="JX286" s="10"/>
      <c r="JY286" s="10"/>
      <c r="JZ286" s="10"/>
      <c r="KA286" s="10"/>
      <c r="KB286" s="10"/>
      <c r="KC286" s="10"/>
      <c r="KD286" s="10"/>
      <c r="KE286" s="10"/>
      <c r="KF286" s="10"/>
      <c r="KG286" s="10"/>
      <c r="KH286" s="10"/>
      <c r="KI286" s="10"/>
      <c r="KJ286" s="10"/>
      <c r="KK286" s="10"/>
      <c r="KL286" s="10"/>
      <c r="KM286" s="10"/>
      <c r="KN286" s="10"/>
      <c r="KO286" s="10"/>
      <c r="KP286" s="10"/>
      <c r="KQ286" s="10"/>
      <c r="KR286" s="10"/>
      <c r="KS286" s="10"/>
      <c r="KT286" s="10"/>
      <c r="KU286" s="10"/>
      <c r="KV286" s="10"/>
      <c r="KW286" s="10"/>
      <c r="KX286" s="10"/>
      <c r="KY286" s="10"/>
      <c r="KZ286" s="10"/>
      <c r="LA286" s="10"/>
      <c r="LB286" s="10"/>
      <c r="LC286" s="10"/>
      <c r="LD286" s="10"/>
      <c r="LE286" s="10"/>
      <c r="LF286" s="10"/>
      <c r="LG286" s="10"/>
      <c r="LH286" s="10"/>
      <c r="LI286" s="10"/>
      <c r="LJ286" s="10"/>
      <c r="LK286" s="10"/>
      <c r="LL286" s="10"/>
      <c r="LM286" s="10"/>
      <c r="LN286" s="10"/>
      <c r="LO286" s="10"/>
      <c r="LP286" s="10"/>
      <c r="LQ286" s="10"/>
      <c r="LR286" s="10"/>
      <c r="LS286" s="10"/>
      <c r="LT286" s="10"/>
      <c r="LU286" s="10"/>
      <c r="LV286" s="10"/>
      <c r="LW286" s="10"/>
      <c r="LX286" s="10"/>
      <c r="LY286" s="10"/>
      <c r="LZ286" s="10"/>
      <c r="MA286" s="10"/>
      <c r="MB286" s="10"/>
      <c r="MC286" s="10"/>
      <c r="MD286" s="10"/>
      <c r="ME286" s="10"/>
      <c r="MF286" s="10"/>
      <c r="MG286" s="10"/>
      <c r="MH286" s="10"/>
      <c r="MI286" s="10"/>
      <c r="MJ286" s="10"/>
      <c r="MK286" s="10"/>
      <c r="ML286" s="10"/>
      <c r="MM286" s="10"/>
      <c r="MN286" s="10"/>
      <c r="MO286" s="10"/>
      <c r="MP286" s="10"/>
      <c r="MQ286" s="10"/>
      <c r="MR286" s="10"/>
      <c r="MS286" s="10"/>
      <c r="MT286" s="10"/>
      <c r="MU286" s="10"/>
      <c r="MV286" s="10"/>
      <c r="MW286" s="10"/>
      <c r="MX286" s="10"/>
      <c r="MY286" s="10"/>
      <c r="MZ286" s="10"/>
      <c r="NA286" s="10"/>
      <c r="NB286" s="10"/>
      <c r="NC286" s="10"/>
      <c r="ND286" s="10"/>
      <c r="NE286" s="10"/>
      <c r="NF286" s="10"/>
      <c r="NG286" s="10"/>
      <c r="NH286" s="10"/>
      <c r="NI286" s="10"/>
      <c r="NJ286" s="10"/>
      <c r="NK286" s="10"/>
      <c r="NL286" s="10"/>
      <c r="NM286" s="10"/>
      <c r="NN286" s="10"/>
      <c r="NO286" s="10"/>
      <c r="NP286" s="10"/>
      <c r="NQ286" s="10"/>
      <c r="NR286" s="10"/>
      <c r="NS286" s="10"/>
      <c r="NT286" s="10"/>
      <c r="NU286" s="10"/>
      <c r="NV286" s="10"/>
      <c r="NW286" s="10"/>
      <c r="NX286" s="10"/>
      <c r="NY286" s="10"/>
      <c r="NZ286" s="10"/>
      <c r="OA286" s="10"/>
      <c r="OB286" s="10"/>
      <c r="OC286" s="10"/>
      <c r="OD286" s="10"/>
      <c r="OE286" s="10"/>
      <c r="OF286" s="10"/>
      <c r="OG286" s="10"/>
      <c r="OH286" s="10"/>
      <c r="OI286" s="10"/>
      <c r="OJ286" s="10"/>
      <c r="OK286" s="10"/>
      <c r="OL286" s="10"/>
      <c r="OM286" s="10"/>
      <c r="ON286" s="10"/>
      <c r="OO286" s="10"/>
      <c r="OP286" s="10"/>
      <c r="OQ286" s="10"/>
      <c r="OR286" s="10"/>
      <c r="OS286" s="10"/>
      <c r="OT286" s="10"/>
      <c r="OU286" s="10"/>
      <c r="OV286" s="10"/>
      <c r="OW286" s="10"/>
      <c r="OX286" s="10"/>
      <c r="OY286" s="10"/>
      <c r="OZ286" s="10"/>
      <c r="PA286" s="10"/>
      <c r="PB286" s="10"/>
      <c r="PC286" s="10"/>
      <c r="PD286" s="10"/>
      <c r="PE286" s="10"/>
      <c r="PF286" s="10"/>
      <c r="PG286" s="10"/>
      <c r="PH286" s="10"/>
      <c r="PI286" s="10"/>
      <c r="PJ286" s="10"/>
      <c r="PK286" s="10"/>
      <c r="PL286" s="10"/>
      <c r="PM286" s="10"/>
      <c r="PN286" s="10"/>
      <c r="PO286" s="10"/>
      <c r="PP286" s="10"/>
      <c r="PQ286" s="10"/>
      <c r="PR286" s="10"/>
      <c r="PS286" s="10"/>
      <c r="PT286" s="10"/>
      <c r="PU286" s="10"/>
      <c r="PV286" s="10"/>
      <c r="PW286" s="10"/>
      <c r="PX286" s="10"/>
      <c r="PY286" s="10"/>
      <c r="PZ286" s="10"/>
      <c r="QA286" s="10"/>
      <c r="QB286" s="10"/>
      <c r="QC286" s="10"/>
      <c r="QD286" s="10"/>
      <c r="QE286" s="10"/>
      <c r="QF286" s="10"/>
      <c r="QG286" s="10"/>
      <c r="QH286" s="10"/>
      <c r="QI286" s="10"/>
      <c r="QJ286" s="10"/>
      <c r="QK286" s="10"/>
      <c r="QL286" s="10"/>
      <c r="QM286" s="10"/>
      <c r="QN286" s="10"/>
      <c r="QO286" s="10"/>
      <c r="QP286" s="10"/>
      <c r="QQ286" s="10"/>
      <c r="QR286" s="10"/>
      <c r="QS286" s="10"/>
      <c r="QT286" s="10"/>
      <c r="QU286" s="10"/>
      <c r="QV286" s="10"/>
      <c r="QW286" s="10"/>
      <c r="QX286" s="10"/>
      <c r="QY286" s="10"/>
      <c r="QZ286" s="10"/>
      <c r="RA286" s="10"/>
      <c r="RB286" s="10"/>
      <c r="RC286" s="10"/>
      <c r="RD286" s="10"/>
      <c r="RE286" s="10"/>
      <c r="RF286" s="10"/>
      <c r="RG286" s="10"/>
      <c r="RH286" s="10"/>
      <c r="RI286" s="10"/>
      <c r="RJ286" s="10"/>
      <c r="RK286" s="10"/>
      <c r="RL286" s="10"/>
      <c r="RM286" s="10"/>
      <c r="RN286" s="10"/>
      <c r="RO286" s="10"/>
      <c r="RP286" s="10"/>
      <c r="RQ286" s="10"/>
      <c r="RR286" s="10"/>
      <c r="RS286" s="10"/>
      <c r="RT286" s="10"/>
      <c r="RU286" s="10"/>
      <c r="RV286" s="10"/>
      <c r="RW286" s="10"/>
      <c r="RX286" s="10"/>
      <c r="RY286" s="10"/>
      <c r="RZ286" s="10"/>
      <c r="SA286" s="10"/>
      <c r="SB286" s="10"/>
      <c r="SC286" s="10"/>
      <c r="SD286" s="10"/>
      <c r="SE286" s="10"/>
      <c r="SF286" s="10"/>
      <c r="SG286" s="10"/>
      <c r="SH286" s="10"/>
      <c r="SI286" s="10"/>
      <c r="SJ286" s="10"/>
      <c r="SK286" s="10"/>
      <c r="SL286" s="10"/>
      <c r="SM286" s="10"/>
      <c r="SN286" s="10"/>
      <c r="SO286" s="10"/>
      <c r="SP286" s="10"/>
      <c r="SQ286" s="10"/>
      <c r="SR286" s="10"/>
      <c r="SS286" s="10"/>
      <c r="ST286" s="10"/>
      <c r="SU286" s="10"/>
      <c r="SV286" s="10"/>
      <c r="SW286" s="10"/>
      <c r="SX286" s="10"/>
      <c r="SY286" s="10"/>
      <c r="SZ286" s="10"/>
      <c r="TA286" s="10"/>
      <c r="TB286" s="10"/>
      <c r="TC286" s="10"/>
      <c r="TD286" s="10"/>
      <c r="TE286" s="10"/>
      <c r="TF286" s="10"/>
      <c r="TG286" s="10"/>
      <c r="TH286" s="10"/>
      <c r="TI286" s="10"/>
      <c r="TJ286" s="10"/>
      <c r="TK286" s="10"/>
      <c r="TL286" s="10"/>
      <c r="TM286" s="10"/>
      <c r="TN286" s="10"/>
      <c r="TO286" s="10"/>
      <c r="TP286" s="10"/>
      <c r="TQ286" s="10"/>
      <c r="TR286" s="10"/>
      <c r="TS286" s="10"/>
      <c r="TT286" s="10"/>
      <c r="TU286" s="10"/>
      <c r="TV286" s="10"/>
      <c r="TW286" s="10"/>
      <c r="TX286" s="10"/>
      <c r="TY286" s="10"/>
      <c r="TZ286" s="10"/>
      <c r="UA286" s="10"/>
      <c r="UB286" s="10"/>
      <c r="UC286" s="10"/>
      <c r="UD286" s="10"/>
      <c r="UE286" s="10"/>
      <c r="UF286" s="10"/>
      <c r="UG286" s="10"/>
      <c r="UH286" s="10"/>
      <c r="UI286" s="10"/>
      <c r="UJ286" s="10"/>
      <c r="UK286" s="10"/>
      <c r="UL286" s="10"/>
      <c r="UM286" s="10"/>
      <c r="UN286" s="10"/>
      <c r="UO286" s="10"/>
      <c r="UP286" s="10"/>
      <c r="UQ286" s="10"/>
      <c r="UR286" s="10"/>
      <c r="US286" s="10"/>
      <c r="UT286" s="10"/>
      <c r="UU286" s="10"/>
      <c r="UV286" s="10"/>
      <c r="UW286" s="10"/>
      <c r="UX286" s="10"/>
      <c r="UY286" s="10"/>
      <c r="UZ286" s="10"/>
      <c r="VA286" s="10"/>
      <c r="VB286" s="10"/>
      <c r="VC286" s="10"/>
      <c r="VD286" s="10"/>
      <c r="VE286" s="10"/>
      <c r="VF286" s="10"/>
      <c r="VG286" s="10"/>
      <c r="VH286" s="10"/>
      <c r="VI286" s="10"/>
      <c r="VJ286" s="10"/>
      <c r="VK286" s="10"/>
      <c r="VL286" s="10"/>
      <c r="VM286" s="10"/>
      <c r="VN286" s="10"/>
      <c r="VO286" s="10"/>
      <c r="VP286" s="10"/>
      <c r="VQ286" s="10"/>
      <c r="VR286" s="10"/>
      <c r="VS286" s="10"/>
      <c r="VT286" s="10"/>
      <c r="VU286" s="10"/>
      <c r="VV286" s="10"/>
      <c r="VW286" s="10"/>
      <c r="VX286" s="10"/>
      <c r="VY286" s="10"/>
      <c r="VZ286" s="10"/>
      <c r="WA286" s="10"/>
      <c r="WB286" s="10"/>
      <c r="WC286" s="10"/>
      <c r="WD286" s="10"/>
      <c r="WE286" s="10"/>
      <c r="WF286" s="10"/>
      <c r="WG286" s="10"/>
      <c r="WH286" s="10"/>
      <c r="WI286" s="10"/>
      <c r="WJ286" s="10"/>
      <c r="WK286" s="10"/>
      <c r="WL286" s="10"/>
      <c r="WM286" s="10"/>
      <c r="WN286" s="10"/>
      <c r="WO286" s="10"/>
      <c r="WP286" s="10"/>
      <c r="WQ286" s="10"/>
      <c r="WR286" s="10"/>
      <c r="WS286" s="10"/>
      <c r="WT286" s="10"/>
      <c r="WU286" s="10"/>
      <c r="WV286" s="10"/>
      <c r="WW286" s="10"/>
      <c r="WX286" s="10"/>
      <c r="WY286" s="10"/>
      <c r="WZ286" s="10"/>
      <c r="XA286" s="10"/>
      <c r="XB286" s="10"/>
      <c r="XC286" s="10"/>
      <c r="XD286" s="10"/>
      <c r="XE286" s="10"/>
      <c r="XF286" s="10"/>
      <c r="XG286" s="10"/>
      <c r="XH286" s="10"/>
      <c r="XI286" s="10"/>
      <c r="XJ286" s="10"/>
      <c r="XK286" s="10"/>
      <c r="XL286" s="10"/>
      <c r="XM286" s="10"/>
      <c r="XN286" s="10"/>
      <c r="XO286" s="10"/>
      <c r="XP286" s="10"/>
      <c r="XQ286" s="10"/>
      <c r="XR286" s="10"/>
      <c r="XS286" s="10"/>
      <c r="XT286" s="10"/>
      <c r="XU286" s="10"/>
      <c r="XV286" s="10"/>
      <c r="XW286" s="10"/>
      <c r="XX286" s="10"/>
      <c r="XY286" s="10"/>
      <c r="XZ286" s="10"/>
      <c r="YA286" s="10"/>
      <c r="YB286" s="10"/>
      <c r="YC286" s="10"/>
      <c r="YD286" s="10"/>
      <c r="YE286" s="10"/>
      <c r="YF286" s="10"/>
      <c r="YG286" s="10"/>
      <c r="YH286" s="10"/>
      <c r="YI286" s="10"/>
      <c r="YJ286" s="10"/>
      <c r="YK286" s="10"/>
      <c r="YL286" s="10"/>
      <c r="YM286" s="10"/>
      <c r="YN286" s="10"/>
      <c r="YO286" s="10"/>
      <c r="YP286" s="10"/>
      <c r="YQ286" s="10"/>
      <c r="YR286" s="10"/>
      <c r="YS286" s="10"/>
      <c r="YT286" s="10"/>
      <c r="YU286" s="10"/>
      <c r="YV286" s="10"/>
      <c r="YW286" s="10"/>
      <c r="YX286" s="10"/>
      <c r="YY286" s="10"/>
      <c r="YZ286" s="10"/>
      <c r="ZA286" s="10"/>
      <c r="ZB286" s="10"/>
      <c r="ZC286" s="10"/>
      <c r="ZD286" s="10"/>
      <c r="ZE286" s="10"/>
      <c r="ZF286" s="10"/>
      <c r="ZG286" s="10"/>
      <c r="ZH286" s="10"/>
      <c r="ZI286" s="10"/>
      <c r="ZJ286" s="10"/>
      <c r="ZK286" s="10"/>
      <c r="ZL286" s="10"/>
      <c r="ZM286" s="10"/>
      <c r="ZN286" s="10"/>
      <c r="ZO286" s="10"/>
      <c r="ZP286" s="10"/>
      <c r="ZQ286" s="10"/>
      <c r="ZR286" s="10"/>
      <c r="ZS286" s="10"/>
      <c r="ZT286" s="10"/>
      <c r="ZU286" s="10"/>
      <c r="ZV286" s="10"/>
      <c r="ZW286" s="10"/>
      <c r="ZX286" s="10"/>
      <c r="ZY286" s="10"/>
      <c r="ZZ286" s="10"/>
      <c r="AAA286" s="10"/>
      <c r="AAB286" s="10"/>
      <c r="AAC286" s="10"/>
      <c r="AAD286" s="10"/>
      <c r="AAE286" s="10"/>
      <c r="AAF286" s="10"/>
      <c r="AAG286" s="10"/>
      <c r="AAH286" s="10"/>
      <c r="AAI286" s="10"/>
      <c r="AAJ286" s="10"/>
      <c r="AAK286" s="10"/>
      <c r="AAL286" s="10"/>
      <c r="AAM286" s="10"/>
      <c r="AAN286" s="10"/>
      <c r="AAO286" s="10"/>
      <c r="AAP286" s="10"/>
      <c r="AAQ286" s="10"/>
      <c r="AAR286" s="10"/>
      <c r="AAS286" s="10"/>
      <c r="AAT286" s="10"/>
      <c r="AAU286" s="10"/>
      <c r="AAV286" s="10"/>
      <c r="AAW286" s="10"/>
      <c r="AAX286" s="10"/>
      <c r="AAY286" s="10"/>
      <c r="AAZ286" s="10"/>
      <c r="ABA286" s="10"/>
      <c r="ABB286" s="10"/>
      <c r="ABC286" s="10"/>
      <c r="ABD286" s="10"/>
      <c r="ABE286" s="10"/>
      <c r="ABF286" s="10"/>
      <c r="ABG286" s="10"/>
      <c r="ABH286" s="10"/>
      <c r="ABI286" s="10"/>
      <c r="ABJ286" s="10"/>
      <c r="ABK286" s="10"/>
      <c r="ABL286" s="10"/>
      <c r="ABM286" s="10"/>
      <c r="ABN286" s="10"/>
      <c r="ABO286" s="10"/>
      <c r="ABP286" s="10"/>
      <c r="ABQ286" s="10"/>
      <c r="ABR286" s="10"/>
      <c r="ABS286" s="10"/>
      <c r="ABT286" s="10"/>
      <c r="ABU286" s="10"/>
      <c r="ABV286" s="10"/>
      <c r="ABW286" s="10"/>
      <c r="ABX286" s="10"/>
      <c r="ABY286" s="10"/>
      <c r="ABZ286" s="10"/>
      <c r="ACA286" s="10"/>
      <c r="ACB286" s="10"/>
      <c r="ACC286" s="10"/>
      <c r="ACD286" s="10"/>
      <c r="ACE286" s="10"/>
      <c r="ACF286" s="10"/>
      <c r="ACG286" s="10"/>
      <c r="ACH286" s="10"/>
      <c r="ACI286" s="10"/>
      <c r="ACJ286" s="10"/>
      <c r="ACK286" s="10"/>
      <c r="ACL286" s="10"/>
      <c r="ACM286" s="10"/>
      <c r="ACN286" s="10"/>
      <c r="ACO286" s="10"/>
      <c r="ACP286" s="10"/>
      <c r="ACQ286" s="10"/>
      <c r="ACR286" s="10"/>
      <c r="ACS286" s="10"/>
      <c r="ACT286" s="10"/>
      <c r="ACU286" s="10"/>
      <c r="ACV286" s="10"/>
      <c r="ACW286" s="10"/>
      <c r="ACX286" s="10"/>
      <c r="ACY286" s="10"/>
      <c r="ACZ286" s="10"/>
      <c r="ADA286" s="10"/>
      <c r="ADB286" s="10"/>
      <c r="ADC286" s="10"/>
      <c r="ADD286" s="10"/>
      <c r="ADE286" s="10"/>
      <c r="ADF286" s="10"/>
      <c r="ADG286" s="10"/>
      <c r="ADH286" s="10"/>
      <c r="ADI286" s="10"/>
      <c r="ADJ286" s="10"/>
      <c r="ADK286" s="10"/>
      <c r="ADL286" s="10"/>
      <c r="ADM286" s="10"/>
      <c r="ADN286" s="10"/>
      <c r="ADO286" s="10"/>
      <c r="ADP286" s="10"/>
      <c r="ADQ286" s="10"/>
      <c r="ADR286" s="10"/>
      <c r="ADS286" s="10"/>
      <c r="ADT286" s="10"/>
      <c r="ADU286" s="10"/>
      <c r="ADV286" s="10"/>
      <c r="ADW286" s="10"/>
      <c r="ADX286" s="10"/>
      <c r="ADY286" s="10"/>
      <c r="ADZ286" s="10"/>
      <c r="AEA286" s="10"/>
      <c r="AEB286" s="10"/>
      <c r="AEC286" s="10"/>
      <c r="AED286" s="10"/>
      <c r="AEE286" s="10"/>
      <c r="AEF286" s="10"/>
      <c r="AEG286" s="10"/>
      <c r="AEH286" s="10"/>
      <c r="AEI286" s="10"/>
      <c r="AEJ286" s="10"/>
      <c r="AEK286" s="10"/>
      <c r="AEL286" s="10"/>
      <c r="AEM286" s="10"/>
      <c r="AEN286" s="10"/>
      <c r="AEO286" s="10"/>
      <c r="AEP286" s="10"/>
      <c r="AEQ286" s="10"/>
      <c r="AER286" s="10"/>
      <c r="AES286" s="10"/>
      <c r="AET286" s="10"/>
      <c r="AEU286" s="10"/>
      <c r="AEV286" s="10"/>
      <c r="AEW286" s="10"/>
      <c r="AEX286" s="10"/>
      <c r="AEY286" s="10"/>
      <c r="AEZ286" s="10"/>
      <c r="AFA286" s="10"/>
      <c r="AFB286" s="10"/>
      <c r="AFC286" s="10"/>
      <c r="AFD286" s="10"/>
      <c r="AFE286" s="10"/>
      <c r="AFF286" s="10"/>
      <c r="AFG286" s="10"/>
      <c r="AFH286" s="10"/>
      <c r="AFI286" s="10"/>
      <c r="AFJ286" s="10"/>
      <c r="AFK286" s="10"/>
      <c r="AFL286" s="10"/>
      <c r="AFM286" s="10"/>
      <c r="AFN286" s="10"/>
      <c r="AFO286" s="10"/>
      <c r="AFP286" s="10"/>
      <c r="AFQ286" s="10"/>
      <c r="AFR286" s="10"/>
      <c r="AFS286" s="10"/>
      <c r="AFT286" s="10"/>
      <c r="AFU286" s="10"/>
      <c r="AFV286" s="10"/>
      <c r="AFW286" s="10"/>
      <c r="AFX286" s="10"/>
      <c r="AFY286" s="10"/>
      <c r="AFZ286" s="10"/>
      <c r="AGA286" s="10"/>
      <c r="AGB286" s="10"/>
      <c r="AGC286" s="10"/>
      <c r="AGD286" s="10"/>
      <c r="AGE286" s="10"/>
      <c r="AGF286" s="10"/>
      <c r="AGG286" s="10"/>
      <c r="AGH286" s="10"/>
      <c r="AGI286" s="10"/>
      <c r="AGJ286" s="10"/>
      <c r="AGK286" s="10"/>
      <c r="AGL286" s="10"/>
      <c r="AGM286" s="10"/>
      <c r="AGN286" s="10"/>
      <c r="AGO286" s="10"/>
      <c r="AGP286" s="10"/>
      <c r="AGQ286" s="10"/>
      <c r="AGR286" s="10"/>
      <c r="AGS286" s="10"/>
      <c r="AGT286" s="10"/>
      <c r="AGU286" s="10"/>
      <c r="AGV286" s="10"/>
      <c r="AGW286" s="10"/>
      <c r="AGX286" s="10"/>
      <c r="AGY286" s="10"/>
      <c r="AGZ286" s="10"/>
      <c r="AHA286" s="10"/>
      <c r="AHB286" s="10"/>
      <c r="AHC286" s="10"/>
      <c r="AHD286" s="10"/>
      <c r="AHE286" s="10"/>
      <c r="AHF286" s="10"/>
      <c r="AHG286" s="10"/>
      <c r="AHH286" s="10"/>
      <c r="AHI286" s="10"/>
      <c r="AHJ286" s="10"/>
      <c r="AHK286" s="10"/>
      <c r="AHL286" s="10"/>
      <c r="AHM286" s="10"/>
      <c r="AHN286" s="10"/>
      <c r="AHO286" s="10"/>
      <c r="AHP286" s="10"/>
      <c r="AHQ286" s="10"/>
      <c r="AHR286" s="10"/>
      <c r="AHS286" s="10"/>
      <c r="AHT286" s="10"/>
      <c r="AHU286" s="10"/>
      <c r="AHV286" s="10"/>
      <c r="AHW286" s="10"/>
      <c r="AHX286" s="10"/>
      <c r="AHY286" s="10"/>
      <c r="AHZ286" s="10"/>
      <c r="AIA286" s="10"/>
      <c r="AIB286" s="10"/>
      <c r="AIC286" s="10"/>
      <c r="AID286" s="10"/>
      <c r="AIE286" s="10"/>
      <c r="AIF286" s="10"/>
      <c r="AIG286" s="10"/>
      <c r="AIH286" s="10"/>
      <c r="AII286" s="10"/>
      <c r="AIJ286" s="10"/>
      <c r="AIK286" s="10"/>
      <c r="AIL286" s="10"/>
      <c r="AIM286" s="10"/>
      <c r="AIN286" s="10"/>
      <c r="AIO286" s="10"/>
      <c r="AIP286" s="10"/>
      <c r="AIQ286" s="10"/>
      <c r="AIR286" s="10"/>
      <c r="AIS286" s="10"/>
      <c r="AIT286" s="10"/>
      <c r="AIU286" s="10"/>
      <c r="AIV286" s="10"/>
      <c r="AIW286" s="10"/>
      <c r="AIX286" s="10"/>
      <c r="AIY286" s="10"/>
      <c r="AIZ286" s="10"/>
      <c r="AJA286" s="10"/>
      <c r="AJB286" s="10"/>
      <c r="AJC286" s="10"/>
      <c r="AJD286" s="10"/>
      <c r="AJE286" s="10"/>
      <c r="AJF286" s="10"/>
      <c r="AJG286" s="10"/>
      <c r="AJH286" s="10"/>
      <c r="AJI286" s="10"/>
      <c r="AJJ286" s="10"/>
      <c r="AJK286" s="10"/>
      <c r="AJL286" s="10"/>
      <c r="AJM286" s="10"/>
      <c r="AJN286" s="10"/>
      <c r="AJO286" s="10"/>
      <c r="AJP286" s="10"/>
      <c r="AJQ286" s="10"/>
      <c r="AJR286" s="10"/>
      <c r="AJS286" s="10"/>
      <c r="AJT286" s="10"/>
      <c r="AJU286" s="10"/>
      <c r="AJV286" s="10"/>
      <c r="AJW286" s="10"/>
      <c r="AJX286" s="10"/>
      <c r="AJY286" s="10"/>
      <c r="AJZ286" s="10"/>
      <c r="AKA286" s="10"/>
      <c r="AKB286" s="10"/>
      <c r="AKC286" s="10"/>
      <c r="AKD286" s="10"/>
      <c r="AKE286" s="10"/>
      <c r="AKF286" s="10"/>
      <c r="AKG286" s="10"/>
      <c r="AKH286" s="10"/>
      <c r="AKI286" s="10"/>
      <c r="AKJ286" s="10"/>
      <c r="AKK286" s="10"/>
      <c r="AKL286" s="10"/>
      <c r="AKM286" s="10"/>
      <c r="AKN286" s="10"/>
      <c r="AKO286" s="10"/>
      <c r="AKP286" s="10"/>
      <c r="AKQ286" s="10"/>
      <c r="AKR286" s="10"/>
      <c r="AKS286" s="10"/>
      <c r="AKT286" s="10"/>
      <c r="AKU286" s="10"/>
      <c r="AKV286" s="10"/>
      <c r="AKW286" s="10"/>
      <c r="AKX286" s="10"/>
      <c r="AKY286" s="10"/>
      <c r="AKZ286" s="10"/>
      <c r="ALA286" s="10"/>
      <c r="ALB286" s="10"/>
      <c r="ALC286" s="10"/>
      <c r="ALD286" s="10"/>
      <c r="ALE286" s="10"/>
      <c r="ALF286" s="10"/>
      <c r="ALG286" s="10"/>
      <c r="ALH286" s="10"/>
      <c r="ALI286" s="10"/>
      <c r="ALJ286" s="10"/>
      <c r="ALK286" s="10"/>
      <c r="ALL286" s="10"/>
      <c r="ALM286" s="10"/>
      <c r="ALN286" s="10"/>
      <c r="ALO286" s="10"/>
      <c r="ALP286" s="10"/>
      <c r="ALQ286" s="10"/>
      <c r="ALR286" s="10"/>
      <c r="ALS286" s="10"/>
      <c r="ALT286" s="10"/>
      <c r="ALU286" s="10"/>
      <c r="ALV286" s="10"/>
      <c r="ALW286" s="10"/>
      <c r="ALX286" s="10"/>
      <c r="ALY286" s="10"/>
      <c r="ALZ286" s="10"/>
      <c r="AMA286" s="10"/>
      <c r="AMB286" s="10"/>
      <c r="AMC286" s="10"/>
      <c r="AMD286" s="10"/>
      <c r="AME286" s="10"/>
      <c r="AMF286" s="10"/>
      <c r="AMG286" s="10"/>
      <c r="AMH286" s="10"/>
      <c r="AMI286" s="10"/>
      <c r="AMJ286" s="10"/>
      <c r="AMK286" s="10"/>
      <c r="AML286" s="10"/>
      <c r="AMM286" s="10"/>
      <c r="AMN286" s="10"/>
      <c r="AMO286" s="10"/>
      <c r="AMP286" s="10"/>
      <c r="AMQ286" s="10"/>
      <c r="AMR286" s="10"/>
      <c r="AMS286" s="10"/>
      <c r="AMT286" s="10"/>
      <c r="AMU286" s="10"/>
      <c r="AMV286" s="10"/>
      <c r="AMW286" s="10"/>
      <c r="AMX286" s="10"/>
      <c r="AMY286" s="10"/>
      <c r="AMZ286" s="10"/>
      <c r="ANA286" s="10"/>
      <c r="ANB286" s="10"/>
      <c r="ANC286" s="10"/>
      <c r="AND286" s="10"/>
      <c r="ANE286" s="10"/>
      <c r="ANF286" s="10"/>
      <c r="ANG286" s="10"/>
      <c r="ANH286" s="10"/>
      <c r="ANI286" s="10"/>
      <c r="ANJ286" s="10"/>
      <c r="ANK286" s="10"/>
      <c r="ANL286" s="10"/>
      <c r="ANM286" s="10"/>
      <c r="ANN286" s="10"/>
      <c r="ANO286" s="10"/>
      <c r="ANP286" s="10"/>
      <c r="ANQ286" s="10"/>
      <c r="ANR286" s="10"/>
      <c r="ANS286" s="10"/>
      <c r="ANT286" s="10"/>
      <c r="ANU286" s="10"/>
      <c r="ANV286" s="10"/>
      <c r="ANW286" s="10"/>
      <c r="ANX286" s="10"/>
      <c r="ANY286" s="10"/>
      <c r="ANZ286" s="10"/>
      <c r="AOA286" s="10"/>
      <c r="AOB286" s="10"/>
      <c r="AOC286" s="10"/>
      <c r="AOD286" s="10"/>
      <c r="AOE286" s="10"/>
      <c r="AOF286" s="10"/>
      <c r="AOG286" s="10"/>
      <c r="AOH286" s="10"/>
      <c r="AOI286" s="10"/>
      <c r="AOJ286" s="10"/>
      <c r="AOK286" s="10"/>
      <c r="AOL286" s="10"/>
      <c r="AOM286" s="10"/>
      <c r="AON286" s="10"/>
      <c r="AOO286" s="10"/>
      <c r="AOP286" s="10"/>
      <c r="AOQ286" s="10"/>
      <c r="AOR286" s="10"/>
      <c r="AOS286" s="10"/>
      <c r="AOT286" s="10"/>
      <c r="AOU286" s="10"/>
      <c r="AOV286" s="10"/>
      <c r="AOW286" s="10"/>
      <c r="AOX286" s="10"/>
      <c r="AOY286" s="10"/>
      <c r="AOZ286" s="10"/>
      <c r="APA286" s="10"/>
      <c r="APB286" s="10"/>
      <c r="APC286" s="10"/>
      <c r="APD286" s="10"/>
      <c r="APE286" s="10"/>
      <c r="APF286" s="10"/>
      <c r="APG286" s="10"/>
      <c r="APH286" s="10"/>
      <c r="API286" s="10"/>
      <c r="APJ286" s="10"/>
      <c r="APK286" s="10"/>
      <c r="APL286" s="10"/>
      <c r="APM286" s="10"/>
      <c r="APN286" s="10"/>
      <c r="APO286" s="10"/>
      <c r="APP286" s="10"/>
      <c r="APQ286" s="10"/>
      <c r="APR286" s="10"/>
      <c r="APS286" s="10"/>
      <c r="APT286" s="10"/>
      <c r="APU286" s="10"/>
      <c r="APV286" s="10"/>
      <c r="APW286" s="10"/>
      <c r="APX286" s="10"/>
      <c r="APY286" s="10"/>
      <c r="APZ286" s="10"/>
      <c r="AQA286" s="10"/>
      <c r="AQB286" s="10"/>
      <c r="AQC286" s="10"/>
      <c r="AQD286" s="10"/>
      <c r="AQE286" s="10"/>
      <c r="AQF286" s="10"/>
      <c r="AQG286" s="10"/>
      <c r="AQH286" s="10"/>
      <c r="AQI286" s="10"/>
      <c r="AQJ286" s="10"/>
      <c r="AQK286" s="10"/>
      <c r="AQL286" s="10"/>
      <c r="AQM286" s="10"/>
      <c r="AQN286" s="10"/>
      <c r="AQO286" s="10"/>
      <c r="AQP286" s="10"/>
      <c r="AQQ286" s="10"/>
      <c r="AQR286" s="10"/>
      <c r="AQS286" s="10"/>
      <c r="AQT286" s="10"/>
      <c r="AQU286" s="10"/>
      <c r="AQV286" s="10"/>
      <c r="AQW286" s="10"/>
      <c r="AQX286" s="10"/>
      <c r="AQY286" s="10"/>
      <c r="AQZ286" s="10"/>
      <c r="ARA286" s="10"/>
      <c r="ARB286" s="10"/>
      <c r="ARC286" s="10"/>
      <c r="ARD286" s="10"/>
      <c r="ARE286" s="10"/>
      <c r="ARF286" s="10"/>
      <c r="ARG286" s="10"/>
      <c r="ARH286" s="10"/>
      <c r="ARI286" s="10"/>
      <c r="ARJ286" s="10"/>
      <c r="ARK286" s="10"/>
      <c r="ARL286" s="10"/>
      <c r="ARM286" s="10"/>
      <c r="ARN286" s="10"/>
      <c r="ARO286" s="10"/>
      <c r="ARP286" s="10"/>
      <c r="ARQ286" s="10"/>
      <c r="ARR286" s="10"/>
      <c r="ARS286" s="10"/>
      <c r="ART286" s="10"/>
      <c r="ARU286" s="10"/>
      <c r="ARV286" s="10"/>
      <c r="ARW286" s="10"/>
      <c r="ARX286" s="10"/>
      <c r="ARY286" s="10"/>
      <c r="ARZ286" s="10"/>
      <c r="ASA286" s="10"/>
      <c r="ASB286" s="10"/>
      <c r="ASC286" s="10"/>
      <c r="ASD286" s="10"/>
      <c r="ASE286" s="10"/>
      <c r="ASF286" s="10"/>
      <c r="ASG286" s="10"/>
      <c r="ASH286" s="10"/>
      <c r="ASI286" s="10"/>
      <c r="ASJ286" s="10"/>
      <c r="ASK286" s="10"/>
      <c r="ASL286" s="10"/>
      <c r="ASM286" s="10"/>
      <c r="ASN286" s="10"/>
      <c r="ASO286" s="10"/>
      <c r="ASP286" s="10"/>
      <c r="ASQ286" s="10"/>
      <c r="ASR286" s="10"/>
      <c r="ASS286" s="10"/>
      <c r="AST286" s="10"/>
      <c r="ASU286" s="10"/>
      <c r="ASV286" s="10"/>
      <c r="ASW286" s="10"/>
      <c r="ASX286" s="10"/>
      <c r="ASY286" s="10"/>
      <c r="ASZ286" s="10"/>
      <c r="ATA286" s="10"/>
      <c r="ATB286" s="10"/>
      <c r="ATC286" s="10"/>
      <c r="ATD286" s="10"/>
      <c r="ATE286" s="10"/>
      <c r="ATF286" s="10"/>
      <c r="ATG286" s="10"/>
      <c r="ATH286" s="10"/>
      <c r="ATI286" s="10"/>
      <c r="ATJ286" s="10"/>
      <c r="ATK286" s="10"/>
      <c r="ATL286" s="10"/>
      <c r="ATM286" s="10"/>
      <c r="ATN286" s="10"/>
      <c r="ATO286" s="10"/>
      <c r="ATP286" s="10"/>
      <c r="ATQ286" s="10"/>
      <c r="ATR286" s="10"/>
      <c r="ATS286" s="10"/>
      <c r="ATT286" s="10"/>
      <c r="ATU286" s="10"/>
      <c r="ATV286" s="10"/>
      <c r="ATW286" s="10"/>
      <c r="ATX286" s="10"/>
      <c r="ATY286" s="10"/>
      <c r="ATZ286" s="10"/>
      <c r="AUA286" s="10"/>
      <c r="AUB286" s="10"/>
      <c r="AUC286" s="10"/>
      <c r="AUD286" s="10"/>
      <c r="AUE286" s="10"/>
      <c r="AUF286" s="10"/>
      <c r="AUG286" s="10"/>
      <c r="AUH286" s="10"/>
      <c r="AUI286" s="10"/>
      <c r="AUJ286" s="10"/>
      <c r="AUK286" s="10"/>
      <c r="AUL286" s="10"/>
      <c r="AUM286" s="10"/>
      <c r="AUN286" s="10"/>
      <c r="AUO286" s="10"/>
      <c r="AUP286" s="10"/>
      <c r="AUQ286" s="10"/>
      <c r="AUR286" s="10"/>
      <c r="AUS286" s="10"/>
      <c r="AUT286" s="10"/>
      <c r="AUU286" s="10"/>
      <c r="AUV286" s="10"/>
      <c r="AUW286" s="10"/>
      <c r="AUX286" s="10"/>
      <c r="AUY286" s="10"/>
      <c r="AUZ286" s="10"/>
      <c r="AVA286" s="10"/>
      <c r="AVB286" s="10"/>
      <c r="AVC286" s="10"/>
      <c r="AVD286" s="10"/>
      <c r="AVE286" s="10"/>
      <c r="AVF286" s="10"/>
      <c r="AVG286" s="10"/>
      <c r="AVH286" s="10"/>
      <c r="AVI286" s="10"/>
      <c r="AVJ286" s="10"/>
      <c r="AVK286" s="10"/>
      <c r="AVL286" s="10"/>
      <c r="AVM286" s="10"/>
      <c r="AVN286" s="10"/>
      <c r="AVO286" s="10"/>
      <c r="AVP286" s="10"/>
      <c r="AVQ286" s="10"/>
      <c r="AVR286" s="10"/>
      <c r="AVS286" s="10"/>
      <c r="AVT286" s="10"/>
      <c r="AVU286" s="10"/>
      <c r="AVV286" s="10"/>
      <c r="AVW286" s="10"/>
      <c r="AVX286" s="10"/>
      <c r="AVY286" s="10"/>
      <c r="AVZ286" s="10"/>
      <c r="AWA286" s="10"/>
      <c r="AWB286" s="10"/>
      <c r="AWC286" s="10"/>
      <c r="AWD286" s="10"/>
      <c r="AWE286" s="10"/>
      <c r="AWF286" s="10"/>
      <c r="AWG286" s="10"/>
      <c r="AWH286" s="10"/>
      <c r="AWI286" s="10"/>
      <c r="AWJ286" s="10"/>
      <c r="AWK286" s="10"/>
      <c r="AWL286" s="10"/>
      <c r="AWM286" s="10"/>
      <c r="AWN286" s="10"/>
      <c r="AWO286" s="10"/>
      <c r="AWP286" s="10"/>
      <c r="AWQ286" s="10"/>
      <c r="AWR286" s="10"/>
      <c r="AWS286" s="10"/>
      <c r="AWT286" s="10"/>
      <c r="AWU286" s="10"/>
      <c r="AWV286" s="10"/>
      <c r="AWW286" s="10"/>
      <c r="AWX286" s="10"/>
      <c r="AWY286" s="10"/>
      <c r="AWZ286" s="10"/>
      <c r="AXA286" s="10"/>
      <c r="AXB286" s="10"/>
      <c r="AXC286" s="10"/>
      <c r="AXD286" s="10"/>
      <c r="AXE286" s="10"/>
      <c r="AXF286" s="10"/>
      <c r="AXG286" s="10"/>
      <c r="AXH286" s="10"/>
      <c r="AXI286" s="10"/>
      <c r="AXJ286" s="10"/>
      <c r="AXK286" s="10"/>
      <c r="AXL286" s="10"/>
      <c r="AXM286" s="10"/>
      <c r="AXN286" s="10"/>
      <c r="AXO286" s="10"/>
      <c r="AXP286" s="10"/>
      <c r="AXQ286" s="10"/>
      <c r="AXR286" s="10"/>
      <c r="AXS286" s="10"/>
      <c r="AXT286" s="10"/>
      <c r="AXU286" s="10"/>
      <c r="AXV286" s="10"/>
      <c r="AXW286" s="10"/>
      <c r="AXX286" s="10"/>
      <c r="AXY286" s="10"/>
      <c r="AXZ286" s="10"/>
      <c r="AYA286" s="10"/>
      <c r="AYB286" s="10"/>
      <c r="AYC286" s="10"/>
      <c r="AYD286" s="10"/>
      <c r="AYE286" s="10"/>
      <c r="AYF286" s="10"/>
      <c r="AYG286" s="10"/>
      <c r="AYH286" s="10"/>
      <c r="AYI286" s="10"/>
      <c r="AYJ286" s="10"/>
      <c r="AYK286" s="10"/>
      <c r="AYL286" s="10"/>
      <c r="AYM286" s="10"/>
      <c r="AYN286" s="10"/>
      <c r="AYO286" s="10"/>
      <c r="AYP286" s="10"/>
      <c r="AYQ286" s="10"/>
      <c r="AYR286" s="10"/>
      <c r="AYS286" s="10"/>
      <c r="AYT286" s="10"/>
      <c r="AYU286" s="10"/>
      <c r="AYV286" s="10"/>
      <c r="AYW286" s="10"/>
      <c r="AYX286" s="10"/>
      <c r="AYY286" s="10"/>
      <c r="AYZ286" s="10"/>
      <c r="AZA286" s="10"/>
      <c r="AZB286" s="10"/>
      <c r="AZC286" s="10"/>
      <c r="AZD286" s="10"/>
      <c r="AZE286" s="10"/>
      <c r="AZF286" s="10"/>
      <c r="AZG286" s="10"/>
      <c r="AZH286" s="10"/>
      <c r="AZI286" s="10"/>
      <c r="AZJ286" s="10"/>
      <c r="AZK286" s="10"/>
      <c r="AZL286" s="10"/>
      <c r="AZM286" s="10"/>
      <c r="AZN286" s="10"/>
      <c r="AZO286" s="10"/>
      <c r="AZP286" s="10"/>
      <c r="AZQ286" s="10"/>
      <c r="AZR286" s="10"/>
      <c r="AZS286" s="10"/>
      <c r="AZT286" s="10"/>
      <c r="AZU286" s="10"/>
      <c r="AZV286" s="10"/>
      <c r="AZW286" s="10"/>
      <c r="AZX286" s="10"/>
      <c r="AZY286" s="10"/>
      <c r="AZZ286" s="10"/>
      <c r="BAA286" s="10"/>
      <c r="BAB286" s="10"/>
      <c r="BAC286" s="10"/>
      <c r="BAD286" s="10"/>
      <c r="BAE286" s="10"/>
      <c r="BAF286" s="10"/>
      <c r="BAG286" s="10"/>
      <c r="BAH286" s="10"/>
      <c r="BAI286" s="10"/>
      <c r="BAJ286" s="10"/>
      <c r="BAK286" s="10"/>
      <c r="BAL286" s="10"/>
      <c r="BAM286" s="10"/>
      <c r="BAN286" s="10"/>
      <c r="BAO286" s="10"/>
      <c r="BAP286" s="10"/>
      <c r="BAQ286" s="10"/>
      <c r="BAR286" s="10"/>
      <c r="BAS286" s="10"/>
      <c r="BAT286" s="10"/>
      <c r="BAU286" s="10"/>
      <c r="BAV286" s="10"/>
      <c r="BAW286" s="10"/>
      <c r="BAX286" s="10"/>
      <c r="BAY286" s="10"/>
      <c r="BAZ286" s="10"/>
      <c r="BBA286" s="10"/>
      <c r="BBB286" s="10"/>
      <c r="BBC286" s="10"/>
      <c r="BBD286" s="10"/>
      <c r="BBE286" s="10"/>
      <c r="BBF286" s="10"/>
      <c r="BBG286" s="10"/>
      <c r="BBH286" s="10"/>
      <c r="BBI286" s="10"/>
      <c r="BBJ286" s="10"/>
      <c r="BBK286" s="10"/>
      <c r="BBL286" s="10"/>
      <c r="BBM286" s="10"/>
      <c r="BBN286" s="10"/>
      <c r="BBO286" s="10"/>
      <c r="BBP286" s="10"/>
      <c r="BBQ286" s="10"/>
      <c r="BBR286" s="10"/>
      <c r="BBS286" s="10"/>
      <c r="BBT286" s="10"/>
      <c r="BBU286" s="10"/>
      <c r="BBV286" s="10"/>
      <c r="BBW286" s="10"/>
      <c r="BBX286" s="10"/>
      <c r="BBY286" s="10"/>
      <c r="BBZ286" s="10"/>
      <c r="BCA286" s="10"/>
      <c r="BCB286" s="10"/>
      <c r="BCC286" s="10"/>
      <c r="BCD286" s="10"/>
      <c r="BCE286" s="10"/>
      <c r="BCF286" s="10"/>
      <c r="BCG286" s="10"/>
      <c r="BCH286" s="10"/>
      <c r="BCI286" s="10"/>
      <c r="BCJ286" s="10"/>
      <c r="BCK286" s="10"/>
      <c r="BCL286" s="10"/>
      <c r="BCM286" s="10"/>
      <c r="BCN286" s="10"/>
      <c r="BCO286" s="10"/>
      <c r="BCP286" s="10"/>
      <c r="BCQ286" s="10"/>
      <c r="BCR286" s="10"/>
      <c r="BCS286" s="10"/>
      <c r="BCT286" s="10"/>
      <c r="BCU286" s="10"/>
      <c r="BCV286" s="10"/>
      <c r="BCW286" s="10"/>
      <c r="BCX286" s="10"/>
      <c r="BCY286" s="10"/>
      <c r="BCZ286" s="10"/>
      <c r="BDA286" s="10"/>
      <c r="BDB286" s="10"/>
      <c r="BDC286" s="10"/>
      <c r="BDD286" s="10"/>
      <c r="BDE286" s="10"/>
      <c r="BDF286" s="10"/>
      <c r="BDG286" s="10"/>
      <c r="BDH286" s="10"/>
      <c r="BDI286" s="10"/>
      <c r="BDJ286" s="10"/>
      <c r="BDK286" s="10"/>
      <c r="BDL286" s="10"/>
      <c r="BDM286" s="10"/>
      <c r="BDN286" s="10"/>
      <c r="BDO286" s="10"/>
      <c r="BDP286" s="10"/>
      <c r="BDQ286" s="10"/>
      <c r="BDR286" s="10"/>
      <c r="BDS286" s="10"/>
      <c r="BDT286" s="10"/>
      <c r="BDU286" s="10"/>
      <c r="BDV286" s="10"/>
      <c r="BDW286" s="10"/>
      <c r="BDX286" s="10"/>
      <c r="BDY286" s="10"/>
      <c r="BDZ286" s="10"/>
      <c r="BEA286" s="10"/>
      <c r="BEB286" s="10"/>
      <c r="BEC286" s="10"/>
      <c r="BED286" s="10"/>
      <c r="BEE286" s="10"/>
      <c r="BEF286" s="10"/>
      <c r="BEG286" s="10"/>
      <c r="BEH286" s="10"/>
      <c r="BEI286" s="10"/>
      <c r="BEJ286" s="10"/>
      <c r="BEK286" s="10"/>
      <c r="BEL286" s="10"/>
      <c r="BEM286" s="10"/>
      <c r="BEN286" s="10"/>
      <c r="BEO286" s="10"/>
      <c r="BEP286" s="10"/>
      <c r="BEQ286" s="10"/>
      <c r="BER286" s="10"/>
      <c r="BES286" s="10"/>
      <c r="BET286" s="10"/>
      <c r="BEU286" s="10"/>
      <c r="BEV286" s="10"/>
      <c r="BEW286" s="10"/>
      <c r="BEX286" s="10"/>
      <c r="BEY286" s="10"/>
      <c r="BEZ286" s="10"/>
      <c r="BFA286" s="10"/>
      <c r="BFB286" s="10"/>
      <c r="BFC286" s="10"/>
      <c r="BFD286" s="10"/>
      <c r="BFE286" s="10"/>
      <c r="BFF286" s="10"/>
      <c r="BFG286" s="10"/>
      <c r="BFH286" s="10"/>
      <c r="BFI286" s="10"/>
      <c r="BFJ286" s="10"/>
      <c r="BFK286" s="10"/>
      <c r="BFL286" s="10"/>
      <c r="BFM286" s="10"/>
      <c r="BFN286" s="10"/>
      <c r="BFO286" s="10"/>
      <c r="BFP286" s="10"/>
      <c r="BFQ286" s="10"/>
      <c r="BFR286" s="10"/>
      <c r="BFS286" s="10"/>
      <c r="BFT286" s="10"/>
      <c r="BFU286" s="10"/>
      <c r="BFV286" s="10"/>
      <c r="BFW286" s="10"/>
      <c r="BFX286" s="10"/>
      <c r="BFY286" s="10"/>
      <c r="BFZ286" s="10"/>
      <c r="BGA286" s="10"/>
      <c r="BGB286" s="10"/>
      <c r="BGC286" s="10"/>
      <c r="BGD286" s="10"/>
      <c r="BGE286" s="10"/>
      <c r="BGF286" s="10"/>
      <c r="BGG286" s="10"/>
      <c r="BGH286" s="10"/>
      <c r="BGI286" s="10"/>
      <c r="BGJ286" s="10"/>
      <c r="BGK286" s="10"/>
      <c r="BGL286" s="10"/>
      <c r="BGM286" s="10"/>
      <c r="BGN286" s="10"/>
      <c r="BGO286" s="10"/>
      <c r="BGP286" s="10"/>
      <c r="BGQ286" s="10"/>
      <c r="BGR286" s="10"/>
      <c r="BGS286" s="10"/>
      <c r="BGT286" s="10"/>
      <c r="BGU286" s="10"/>
      <c r="BGV286" s="10"/>
      <c r="BGW286" s="10"/>
      <c r="BGX286" s="10"/>
      <c r="BGY286" s="10"/>
      <c r="BGZ286" s="10"/>
      <c r="BHA286" s="10"/>
      <c r="BHB286" s="10"/>
      <c r="BHC286" s="10"/>
      <c r="BHD286" s="10"/>
      <c r="BHE286" s="10"/>
      <c r="BHF286" s="10"/>
      <c r="BHG286" s="10"/>
      <c r="BHH286" s="10"/>
      <c r="BHI286" s="10"/>
      <c r="BHJ286" s="10"/>
      <c r="BHK286" s="10"/>
      <c r="BHL286" s="10"/>
      <c r="BHM286" s="10"/>
      <c r="BHN286" s="10"/>
      <c r="BHO286" s="10"/>
      <c r="BHP286" s="10"/>
      <c r="BHQ286" s="10"/>
      <c r="BHR286" s="10"/>
      <c r="BHS286" s="10"/>
      <c r="BHT286" s="10"/>
      <c r="BHU286" s="10"/>
      <c r="BHV286" s="10"/>
      <c r="BHW286" s="10"/>
      <c r="BHX286" s="10"/>
      <c r="BHY286" s="10"/>
      <c r="BHZ286" s="10"/>
      <c r="BIA286" s="10"/>
      <c r="BIB286" s="10"/>
      <c r="BIC286" s="10"/>
    </row>
    <row r="287" spans="1:1589" s="24" customFormat="1" ht="50.25" customHeight="1">
      <c r="A287" s="240"/>
      <c r="B287" s="241"/>
      <c r="C287" s="324"/>
      <c r="D287" s="324"/>
      <c r="E287" s="281">
        <v>43466</v>
      </c>
      <c r="F287" s="281">
        <v>43830</v>
      </c>
      <c r="G287" s="282" t="s">
        <v>234</v>
      </c>
      <c r="H287" s="283">
        <f>H294+H305+H311+H315+H321+H324+H330</f>
        <v>0</v>
      </c>
      <c r="I287" s="283">
        <f t="shared" ref="I287:S287" si="25">I294+I305+I311+I315+I321+I324+I330</f>
        <v>4905700</v>
      </c>
      <c r="J287" s="283">
        <f t="shared" si="25"/>
        <v>8986086</v>
      </c>
      <c r="K287" s="283">
        <f t="shared" si="25"/>
        <v>0</v>
      </c>
      <c r="L287" s="283">
        <f t="shared" si="25"/>
        <v>0</v>
      </c>
      <c r="M287" s="283">
        <f t="shared" si="25"/>
        <v>4905700</v>
      </c>
      <c r="N287" s="283">
        <f t="shared" si="25"/>
        <v>8986084.6099999994</v>
      </c>
      <c r="O287" s="283">
        <f t="shared" si="25"/>
        <v>0</v>
      </c>
      <c r="P287" s="283">
        <f t="shared" si="25"/>
        <v>0</v>
      </c>
      <c r="Q287" s="283">
        <f t="shared" si="25"/>
        <v>4905700</v>
      </c>
      <c r="R287" s="283">
        <f t="shared" si="25"/>
        <v>8986084.6099999994</v>
      </c>
      <c r="S287" s="283">
        <f t="shared" si="25"/>
        <v>0</v>
      </c>
      <c r="T287" s="242"/>
      <c r="U287" s="242"/>
      <c r="V287" s="242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10"/>
      <c r="HA287" s="10"/>
      <c r="HB287" s="10"/>
      <c r="HC287" s="10"/>
      <c r="HD287" s="10"/>
      <c r="HE287" s="10"/>
      <c r="HF287" s="10"/>
      <c r="HG287" s="10"/>
      <c r="HH287" s="10"/>
      <c r="HI287" s="10"/>
      <c r="HJ287" s="10"/>
      <c r="HK287" s="10"/>
      <c r="HL287" s="10"/>
      <c r="HM287" s="10"/>
      <c r="HN287" s="10"/>
      <c r="HO287" s="10"/>
      <c r="HP287" s="10"/>
      <c r="HQ287" s="10"/>
      <c r="HR287" s="10"/>
      <c r="HS287" s="10"/>
      <c r="HT287" s="10"/>
      <c r="HU287" s="10"/>
      <c r="HV287" s="10"/>
      <c r="HW287" s="10"/>
      <c r="HX287" s="10"/>
      <c r="HY287" s="10"/>
      <c r="HZ287" s="10"/>
      <c r="IA287" s="10"/>
      <c r="IB287" s="10"/>
      <c r="IC287" s="10"/>
      <c r="ID287" s="10"/>
      <c r="IE287" s="10"/>
      <c r="IF287" s="10"/>
      <c r="IG287" s="10"/>
      <c r="IH287" s="10"/>
      <c r="II287" s="10"/>
      <c r="IJ287" s="10"/>
      <c r="IK287" s="10"/>
      <c r="IL287" s="10"/>
      <c r="IM287" s="10"/>
      <c r="IN287" s="10"/>
      <c r="IO287" s="10"/>
      <c r="IP287" s="10"/>
      <c r="IQ287" s="10"/>
      <c r="IR287" s="10"/>
      <c r="IS287" s="10"/>
      <c r="IT287" s="10"/>
      <c r="IU287" s="10"/>
      <c r="IV287" s="10"/>
      <c r="IW287" s="10"/>
      <c r="IX287" s="10"/>
      <c r="IY287" s="10"/>
      <c r="IZ287" s="10"/>
      <c r="JA287" s="10"/>
      <c r="JB287" s="10"/>
      <c r="JC287" s="10"/>
      <c r="JD287" s="10"/>
      <c r="JE287" s="10"/>
      <c r="JF287" s="10"/>
      <c r="JG287" s="10"/>
      <c r="JH287" s="10"/>
      <c r="JI287" s="10"/>
      <c r="JJ287" s="10"/>
      <c r="JK287" s="10"/>
      <c r="JL287" s="10"/>
      <c r="JM287" s="10"/>
      <c r="JN287" s="10"/>
      <c r="JO287" s="10"/>
      <c r="JP287" s="10"/>
      <c r="JQ287" s="10"/>
      <c r="JR287" s="10"/>
      <c r="JS287" s="10"/>
      <c r="JT287" s="10"/>
      <c r="JU287" s="10"/>
      <c r="JV287" s="10"/>
      <c r="JW287" s="10"/>
      <c r="JX287" s="10"/>
      <c r="JY287" s="10"/>
      <c r="JZ287" s="10"/>
      <c r="KA287" s="10"/>
      <c r="KB287" s="10"/>
      <c r="KC287" s="10"/>
      <c r="KD287" s="10"/>
      <c r="KE287" s="10"/>
      <c r="KF287" s="10"/>
      <c r="KG287" s="10"/>
      <c r="KH287" s="10"/>
      <c r="KI287" s="10"/>
      <c r="KJ287" s="10"/>
      <c r="KK287" s="10"/>
      <c r="KL287" s="10"/>
      <c r="KM287" s="10"/>
      <c r="KN287" s="10"/>
      <c r="KO287" s="10"/>
      <c r="KP287" s="10"/>
      <c r="KQ287" s="10"/>
      <c r="KR287" s="10"/>
      <c r="KS287" s="10"/>
      <c r="KT287" s="10"/>
      <c r="KU287" s="10"/>
      <c r="KV287" s="10"/>
      <c r="KW287" s="10"/>
      <c r="KX287" s="10"/>
      <c r="KY287" s="10"/>
      <c r="KZ287" s="10"/>
      <c r="LA287" s="10"/>
      <c r="LB287" s="10"/>
      <c r="LC287" s="10"/>
      <c r="LD287" s="10"/>
      <c r="LE287" s="10"/>
      <c r="LF287" s="10"/>
      <c r="LG287" s="10"/>
      <c r="LH287" s="10"/>
      <c r="LI287" s="10"/>
      <c r="LJ287" s="10"/>
      <c r="LK287" s="10"/>
      <c r="LL287" s="10"/>
      <c r="LM287" s="10"/>
      <c r="LN287" s="10"/>
      <c r="LO287" s="10"/>
      <c r="LP287" s="10"/>
      <c r="LQ287" s="10"/>
      <c r="LR287" s="10"/>
      <c r="LS287" s="10"/>
      <c r="LT287" s="10"/>
      <c r="LU287" s="10"/>
      <c r="LV287" s="10"/>
      <c r="LW287" s="10"/>
      <c r="LX287" s="10"/>
      <c r="LY287" s="10"/>
      <c r="LZ287" s="10"/>
      <c r="MA287" s="10"/>
      <c r="MB287" s="10"/>
      <c r="MC287" s="10"/>
      <c r="MD287" s="10"/>
      <c r="ME287" s="10"/>
      <c r="MF287" s="10"/>
      <c r="MG287" s="10"/>
      <c r="MH287" s="10"/>
      <c r="MI287" s="10"/>
      <c r="MJ287" s="10"/>
      <c r="MK287" s="10"/>
      <c r="ML287" s="10"/>
      <c r="MM287" s="10"/>
      <c r="MN287" s="10"/>
      <c r="MO287" s="10"/>
      <c r="MP287" s="10"/>
      <c r="MQ287" s="10"/>
      <c r="MR287" s="10"/>
      <c r="MS287" s="10"/>
      <c r="MT287" s="10"/>
      <c r="MU287" s="10"/>
      <c r="MV287" s="10"/>
      <c r="MW287" s="10"/>
      <c r="MX287" s="10"/>
      <c r="MY287" s="10"/>
      <c r="MZ287" s="10"/>
      <c r="NA287" s="10"/>
      <c r="NB287" s="10"/>
      <c r="NC287" s="10"/>
      <c r="ND287" s="10"/>
      <c r="NE287" s="10"/>
      <c r="NF287" s="10"/>
      <c r="NG287" s="10"/>
      <c r="NH287" s="10"/>
      <c r="NI287" s="10"/>
      <c r="NJ287" s="10"/>
      <c r="NK287" s="10"/>
      <c r="NL287" s="10"/>
      <c r="NM287" s="10"/>
      <c r="NN287" s="10"/>
      <c r="NO287" s="10"/>
      <c r="NP287" s="10"/>
      <c r="NQ287" s="10"/>
      <c r="NR287" s="10"/>
      <c r="NS287" s="10"/>
      <c r="NT287" s="10"/>
      <c r="NU287" s="10"/>
      <c r="NV287" s="10"/>
      <c r="NW287" s="10"/>
      <c r="NX287" s="10"/>
      <c r="NY287" s="10"/>
      <c r="NZ287" s="10"/>
      <c r="OA287" s="10"/>
      <c r="OB287" s="10"/>
      <c r="OC287" s="10"/>
      <c r="OD287" s="10"/>
      <c r="OE287" s="10"/>
      <c r="OF287" s="10"/>
      <c r="OG287" s="10"/>
      <c r="OH287" s="10"/>
      <c r="OI287" s="10"/>
      <c r="OJ287" s="10"/>
      <c r="OK287" s="10"/>
      <c r="OL287" s="10"/>
      <c r="OM287" s="10"/>
      <c r="ON287" s="10"/>
      <c r="OO287" s="10"/>
      <c r="OP287" s="10"/>
      <c r="OQ287" s="10"/>
      <c r="OR287" s="10"/>
      <c r="OS287" s="10"/>
      <c r="OT287" s="10"/>
      <c r="OU287" s="10"/>
      <c r="OV287" s="10"/>
      <c r="OW287" s="10"/>
      <c r="OX287" s="10"/>
      <c r="OY287" s="10"/>
      <c r="OZ287" s="10"/>
      <c r="PA287" s="10"/>
      <c r="PB287" s="10"/>
      <c r="PC287" s="10"/>
      <c r="PD287" s="10"/>
      <c r="PE287" s="10"/>
      <c r="PF287" s="10"/>
      <c r="PG287" s="10"/>
      <c r="PH287" s="10"/>
      <c r="PI287" s="10"/>
      <c r="PJ287" s="10"/>
      <c r="PK287" s="10"/>
      <c r="PL287" s="10"/>
      <c r="PM287" s="10"/>
      <c r="PN287" s="10"/>
      <c r="PO287" s="10"/>
      <c r="PP287" s="10"/>
      <c r="PQ287" s="10"/>
      <c r="PR287" s="10"/>
      <c r="PS287" s="10"/>
      <c r="PT287" s="10"/>
      <c r="PU287" s="10"/>
      <c r="PV287" s="10"/>
      <c r="PW287" s="10"/>
      <c r="PX287" s="10"/>
      <c r="PY287" s="10"/>
      <c r="PZ287" s="10"/>
      <c r="QA287" s="10"/>
      <c r="QB287" s="10"/>
      <c r="QC287" s="10"/>
      <c r="QD287" s="10"/>
      <c r="QE287" s="10"/>
      <c r="QF287" s="10"/>
      <c r="QG287" s="10"/>
      <c r="QH287" s="10"/>
      <c r="QI287" s="10"/>
      <c r="QJ287" s="10"/>
      <c r="QK287" s="10"/>
      <c r="QL287" s="10"/>
      <c r="QM287" s="10"/>
      <c r="QN287" s="10"/>
      <c r="QO287" s="10"/>
      <c r="QP287" s="10"/>
      <c r="QQ287" s="10"/>
      <c r="QR287" s="10"/>
      <c r="QS287" s="10"/>
      <c r="QT287" s="10"/>
      <c r="QU287" s="10"/>
      <c r="QV287" s="10"/>
      <c r="QW287" s="10"/>
      <c r="QX287" s="10"/>
      <c r="QY287" s="10"/>
      <c r="QZ287" s="10"/>
      <c r="RA287" s="10"/>
      <c r="RB287" s="10"/>
      <c r="RC287" s="10"/>
      <c r="RD287" s="10"/>
      <c r="RE287" s="10"/>
      <c r="RF287" s="10"/>
      <c r="RG287" s="10"/>
      <c r="RH287" s="10"/>
      <c r="RI287" s="10"/>
      <c r="RJ287" s="10"/>
      <c r="RK287" s="10"/>
      <c r="RL287" s="10"/>
      <c r="RM287" s="10"/>
      <c r="RN287" s="10"/>
      <c r="RO287" s="10"/>
      <c r="RP287" s="10"/>
      <c r="RQ287" s="10"/>
      <c r="RR287" s="10"/>
      <c r="RS287" s="10"/>
      <c r="RT287" s="10"/>
      <c r="RU287" s="10"/>
      <c r="RV287" s="10"/>
      <c r="RW287" s="10"/>
      <c r="RX287" s="10"/>
      <c r="RY287" s="10"/>
      <c r="RZ287" s="10"/>
      <c r="SA287" s="10"/>
      <c r="SB287" s="10"/>
      <c r="SC287" s="10"/>
      <c r="SD287" s="10"/>
      <c r="SE287" s="10"/>
      <c r="SF287" s="10"/>
      <c r="SG287" s="10"/>
      <c r="SH287" s="10"/>
      <c r="SI287" s="10"/>
      <c r="SJ287" s="10"/>
      <c r="SK287" s="10"/>
      <c r="SL287" s="10"/>
      <c r="SM287" s="10"/>
      <c r="SN287" s="10"/>
      <c r="SO287" s="10"/>
      <c r="SP287" s="10"/>
      <c r="SQ287" s="10"/>
      <c r="SR287" s="10"/>
      <c r="SS287" s="10"/>
      <c r="ST287" s="10"/>
      <c r="SU287" s="10"/>
      <c r="SV287" s="10"/>
      <c r="SW287" s="10"/>
      <c r="SX287" s="10"/>
      <c r="SY287" s="10"/>
      <c r="SZ287" s="10"/>
      <c r="TA287" s="10"/>
      <c r="TB287" s="10"/>
      <c r="TC287" s="10"/>
      <c r="TD287" s="10"/>
      <c r="TE287" s="10"/>
      <c r="TF287" s="10"/>
      <c r="TG287" s="10"/>
      <c r="TH287" s="10"/>
      <c r="TI287" s="10"/>
      <c r="TJ287" s="10"/>
      <c r="TK287" s="10"/>
      <c r="TL287" s="10"/>
      <c r="TM287" s="10"/>
      <c r="TN287" s="10"/>
      <c r="TO287" s="10"/>
      <c r="TP287" s="10"/>
      <c r="TQ287" s="10"/>
      <c r="TR287" s="10"/>
      <c r="TS287" s="10"/>
      <c r="TT287" s="10"/>
      <c r="TU287" s="10"/>
      <c r="TV287" s="10"/>
      <c r="TW287" s="10"/>
      <c r="TX287" s="10"/>
      <c r="TY287" s="10"/>
      <c r="TZ287" s="10"/>
      <c r="UA287" s="10"/>
      <c r="UB287" s="10"/>
      <c r="UC287" s="10"/>
      <c r="UD287" s="10"/>
      <c r="UE287" s="10"/>
      <c r="UF287" s="10"/>
      <c r="UG287" s="10"/>
      <c r="UH287" s="10"/>
      <c r="UI287" s="10"/>
      <c r="UJ287" s="10"/>
      <c r="UK287" s="10"/>
      <c r="UL287" s="10"/>
      <c r="UM287" s="10"/>
      <c r="UN287" s="10"/>
      <c r="UO287" s="10"/>
      <c r="UP287" s="10"/>
      <c r="UQ287" s="10"/>
      <c r="UR287" s="10"/>
      <c r="US287" s="10"/>
      <c r="UT287" s="10"/>
      <c r="UU287" s="10"/>
      <c r="UV287" s="10"/>
      <c r="UW287" s="10"/>
      <c r="UX287" s="10"/>
      <c r="UY287" s="10"/>
      <c r="UZ287" s="10"/>
      <c r="VA287" s="10"/>
      <c r="VB287" s="10"/>
      <c r="VC287" s="10"/>
      <c r="VD287" s="10"/>
      <c r="VE287" s="10"/>
      <c r="VF287" s="10"/>
      <c r="VG287" s="10"/>
      <c r="VH287" s="10"/>
      <c r="VI287" s="10"/>
      <c r="VJ287" s="10"/>
      <c r="VK287" s="10"/>
      <c r="VL287" s="10"/>
      <c r="VM287" s="10"/>
      <c r="VN287" s="10"/>
      <c r="VO287" s="10"/>
      <c r="VP287" s="10"/>
      <c r="VQ287" s="10"/>
      <c r="VR287" s="10"/>
      <c r="VS287" s="10"/>
      <c r="VT287" s="10"/>
      <c r="VU287" s="10"/>
      <c r="VV287" s="10"/>
      <c r="VW287" s="10"/>
      <c r="VX287" s="10"/>
      <c r="VY287" s="10"/>
      <c r="VZ287" s="10"/>
      <c r="WA287" s="10"/>
      <c r="WB287" s="10"/>
      <c r="WC287" s="10"/>
      <c r="WD287" s="10"/>
      <c r="WE287" s="10"/>
      <c r="WF287" s="10"/>
      <c r="WG287" s="10"/>
      <c r="WH287" s="10"/>
      <c r="WI287" s="10"/>
      <c r="WJ287" s="10"/>
      <c r="WK287" s="10"/>
      <c r="WL287" s="10"/>
      <c r="WM287" s="10"/>
      <c r="WN287" s="10"/>
      <c r="WO287" s="10"/>
      <c r="WP287" s="10"/>
      <c r="WQ287" s="10"/>
      <c r="WR287" s="10"/>
      <c r="WS287" s="10"/>
      <c r="WT287" s="10"/>
      <c r="WU287" s="10"/>
      <c r="WV287" s="10"/>
      <c r="WW287" s="10"/>
      <c r="WX287" s="10"/>
      <c r="WY287" s="10"/>
      <c r="WZ287" s="10"/>
      <c r="XA287" s="10"/>
      <c r="XB287" s="10"/>
      <c r="XC287" s="10"/>
      <c r="XD287" s="10"/>
      <c r="XE287" s="10"/>
      <c r="XF287" s="10"/>
      <c r="XG287" s="10"/>
      <c r="XH287" s="10"/>
      <c r="XI287" s="10"/>
      <c r="XJ287" s="10"/>
      <c r="XK287" s="10"/>
      <c r="XL287" s="10"/>
      <c r="XM287" s="10"/>
      <c r="XN287" s="10"/>
      <c r="XO287" s="10"/>
      <c r="XP287" s="10"/>
      <c r="XQ287" s="10"/>
      <c r="XR287" s="10"/>
      <c r="XS287" s="10"/>
      <c r="XT287" s="10"/>
      <c r="XU287" s="10"/>
      <c r="XV287" s="10"/>
      <c r="XW287" s="10"/>
      <c r="XX287" s="10"/>
      <c r="XY287" s="10"/>
      <c r="XZ287" s="10"/>
      <c r="YA287" s="10"/>
      <c r="YB287" s="10"/>
      <c r="YC287" s="10"/>
      <c r="YD287" s="10"/>
      <c r="YE287" s="10"/>
      <c r="YF287" s="10"/>
      <c r="YG287" s="10"/>
      <c r="YH287" s="10"/>
      <c r="YI287" s="10"/>
      <c r="YJ287" s="10"/>
      <c r="YK287" s="10"/>
      <c r="YL287" s="10"/>
      <c r="YM287" s="10"/>
      <c r="YN287" s="10"/>
      <c r="YO287" s="10"/>
      <c r="YP287" s="10"/>
      <c r="YQ287" s="10"/>
      <c r="YR287" s="10"/>
      <c r="YS287" s="10"/>
      <c r="YT287" s="10"/>
      <c r="YU287" s="10"/>
      <c r="YV287" s="10"/>
      <c r="YW287" s="10"/>
      <c r="YX287" s="10"/>
      <c r="YY287" s="10"/>
      <c r="YZ287" s="10"/>
      <c r="ZA287" s="10"/>
      <c r="ZB287" s="10"/>
      <c r="ZC287" s="10"/>
      <c r="ZD287" s="10"/>
      <c r="ZE287" s="10"/>
      <c r="ZF287" s="10"/>
      <c r="ZG287" s="10"/>
      <c r="ZH287" s="10"/>
      <c r="ZI287" s="10"/>
      <c r="ZJ287" s="10"/>
      <c r="ZK287" s="10"/>
      <c r="ZL287" s="10"/>
      <c r="ZM287" s="10"/>
      <c r="ZN287" s="10"/>
      <c r="ZO287" s="10"/>
      <c r="ZP287" s="10"/>
      <c r="ZQ287" s="10"/>
      <c r="ZR287" s="10"/>
      <c r="ZS287" s="10"/>
      <c r="ZT287" s="10"/>
      <c r="ZU287" s="10"/>
      <c r="ZV287" s="10"/>
      <c r="ZW287" s="10"/>
      <c r="ZX287" s="10"/>
      <c r="ZY287" s="10"/>
      <c r="ZZ287" s="10"/>
      <c r="AAA287" s="10"/>
      <c r="AAB287" s="10"/>
      <c r="AAC287" s="10"/>
      <c r="AAD287" s="10"/>
      <c r="AAE287" s="10"/>
      <c r="AAF287" s="10"/>
      <c r="AAG287" s="10"/>
      <c r="AAH287" s="10"/>
      <c r="AAI287" s="10"/>
      <c r="AAJ287" s="10"/>
      <c r="AAK287" s="10"/>
      <c r="AAL287" s="10"/>
      <c r="AAM287" s="10"/>
      <c r="AAN287" s="10"/>
      <c r="AAO287" s="10"/>
      <c r="AAP287" s="10"/>
      <c r="AAQ287" s="10"/>
      <c r="AAR287" s="10"/>
      <c r="AAS287" s="10"/>
      <c r="AAT287" s="10"/>
      <c r="AAU287" s="10"/>
      <c r="AAV287" s="10"/>
      <c r="AAW287" s="10"/>
      <c r="AAX287" s="10"/>
      <c r="AAY287" s="10"/>
      <c r="AAZ287" s="10"/>
      <c r="ABA287" s="10"/>
      <c r="ABB287" s="10"/>
      <c r="ABC287" s="10"/>
      <c r="ABD287" s="10"/>
      <c r="ABE287" s="10"/>
      <c r="ABF287" s="10"/>
      <c r="ABG287" s="10"/>
      <c r="ABH287" s="10"/>
      <c r="ABI287" s="10"/>
      <c r="ABJ287" s="10"/>
      <c r="ABK287" s="10"/>
      <c r="ABL287" s="10"/>
      <c r="ABM287" s="10"/>
      <c r="ABN287" s="10"/>
      <c r="ABO287" s="10"/>
      <c r="ABP287" s="10"/>
      <c r="ABQ287" s="10"/>
      <c r="ABR287" s="10"/>
      <c r="ABS287" s="10"/>
      <c r="ABT287" s="10"/>
      <c r="ABU287" s="10"/>
      <c r="ABV287" s="10"/>
      <c r="ABW287" s="10"/>
      <c r="ABX287" s="10"/>
      <c r="ABY287" s="10"/>
      <c r="ABZ287" s="10"/>
      <c r="ACA287" s="10"/>
      <c r="ACB287" s="10"/>
      <c r="ACC287" s="10"/>
      <c r="ACD287" s="10"/>
      <c r="ACE287" s="10"/>
      <c r="ACF287" s="10"/>
      <c r="ACG287" s="10"/>
      <c r="ACH287" s="10"/>
      <c r="ACI287" s="10"/>
      <c r="ACJ287" s="10"/>
      <c r="ACK287" s="10"/>
      <c r="ACL287" s="10"/>
      <c r="ACM287" s="10"/>
      <c r="ACN287" s="10"/>
      <c r="ACO287" s="10"/>
      <c r="ACP287" s="10"/>
      <c r="ACQ287" s="10"/>
      <c r="ACR287" s="10"/>
      <c r="ACS287" s="10"/>
      <c r="ACT287" s="10"/>
      <c r="ACU287" s="10"/>
      <c r="ACV287" s="10"/>
      <c r="ACW287" s="10"/>
      <c r="ACX287" s="10"/>
      <c r="ACY287" s="10"/>
      <c r="ACZ287" s="10"/>
      <c r="ADA287" s="10"/>
      <c r="ADB287" s="10"/>
      <c r="ADC287" s="10"/>
      <c r="ADD287" s="10"/>
      <c r="ADE287" s="10"/>
      <c r="ADF287" s="10"/>
      <c r="ADG287" s="10"/>
      <c r="ADH287" s="10"/>
      <c r="ADI287" s="10"/>
      <c r="ADJ287" s="10"/>
      <c r="ADK287" s="10"/>
      <c r="ADL287" s="10"/>
      <c r="ADM287" s="10"/>
      <c r="ADN287" s="10"/>
      <c r="ADO287" s="10"/>
      <c r="ADP287" s="10"/>
      <c r="ADQ287" s="10"/>
      <c r="ADR287" s="10"/>
      <c r="ADS287" s="10"/>
      <c r="ADT287" s="10"/>
      <c r="ADU287" s="10"/>
      <c r="ADV287" s="10"/>
      <c r="ADW287" s="10"/>
      <c r="ADX287" s="10"/>
      <c r="ADY287" s="10"/>
      <c r="ADZ287" s="10"/>
      <c r="AEA287" s="10"/>
      <c r="AEB287" s="10"/>
      <c r="AEC287" s="10"/>
      <c r="AED287" s="10"/>
      <c r="AEE287" s="10"/>
      <c r="AEF287" s="10"/>
      <c r="AEG287" s="10"/>
      <c r="AEH287" s="10"/>
      <c r="AEI287" s="10"/>
      <c r="AEJ287" s="10"/>
      <c r="AEK287" s="10"/>
      <c r="AEL287" s="10"/>
      <c r="AEM287" s="10"/>
      <c r="AEN287" s="10"/>
      <c r="AEO287" s="10"/>
      <c r="AEP287" s="10"/>
      <c r="AEQ287" s="10"/>
      <c r="AER287" s="10"/>
      <c r="AES287" s="10"/>
      <c r="AET287" s="10"/>
      <c r="AEU287" s="10"/>
      <c r="AEV287" s="10"/>
      <c r="AEW287" s="10"/>
      <c r="AEX287" s="10"/>
      <c r="AEY287" s="10"/>
      <c r="AEZ287" s="10"/>
      <c r="AFA287" s="10"/>
      <c r="AFB287" s="10"/>
      <c r="AFC287" s="10"/>
      <c r="AFD287" s="10"/>
      <c r="AFE287" s="10"/>
      <c r="AFF287" s="10"/>
      <c r="AFG287" s="10"/>
      <c r="AFH287" s="10"/>
      <c r="AFI287" s="10"/>
      <c r="AFJ287" s="10"/>
      <c r="AFK287" s="10"/>
      <c r="AFL287" s="10"/>
      <c r="AFM287" s="10"/>
      <c r="AFN287" s="10"/>
      <c r="AFO287" s="10"/>
      <c r="AFP287" s="10"/>
      <c r="AFQ287" s="10"/>
      <c r="AFR287" s="10"/>
      <c r="AFS287" s="10"/>
      <c r="AFT287" s="10"/>
      <c r="AFU287" s="10"/>
      <c r="AFV287" s="10"/>
      <c r="AFW287" s="10"/>
      <c r="AFX287" s="10"/>
      <c r="AFY287" s="10"/>
      <c r="AFZ287" s="10"/>
      <c r="AGA287" s="10"/>
      <c r="AGB287" s="10"/>
      <c r="AGC287" s="10"/>
      <c r="AGD287" s="10"/>
      <c r="AGE287" s="10"/>
      <c r="AGF287" s="10"/>
      <c r="AGG287" s="10"/>
      <c r="AGH287" s="10"/>
      <c r="AGI287" s="10"/>
      <c r="AGJ287" s="10"/>
      <c r="AGK287" s="10"/>
      <c r="AGL287" s="10"/>
      <c r="AGM287" s="10"/>
      <c r="AGN287" s="10"/>
      <c r="AGO287" s="10"/>
      <c r="AGP287" s="10"/>
      <c r="AGQ287" s="10"/>
      <c r="AGR287" s="10"/>
      <c r="AGS287" s="10"/>
      <c r="AGT287" s="10"/>
      <c r="AGU287" s="10"/>
      <c r="AGV287" s="10"/>
      <c r="AGW287" s="10"/>
      <c r="AGX287" s="10"/>
      <c r="AGY287" s="10"/>
      <c r="AGZ287" s="10"/>
      <c r="AHA287" s="10"/>
      <c r="AHB287" s="10"/>
      <c r="AHC287" s="10"/>
      <c r="AHD287" s="10"/>
      <c r="AHE287" s="10"/>
      <c r="AHF287" s="10"/>
      <c r="AHG287" s="10"/>
      <c r="AHH287" s="10"/>
      <c r="AHI287" s="10"/>
      <c r="AHJ287" s="10"/>
      <c r="AHK287" s="10"/>
      <c r="AHL287" s="10"/>
      <c r="AHM287" s="10"/>
      <c r="AHN287" s="10"/>
      <c r="AHO287" s="10"/>
      <c r="AHP287" s="10"/>
      <c r="AHQ287" s="10"/>
      <c r="AHR287" s="10"/>
      <c r="AHS287" s="10"/>
      <c r="AHT287" s="10"/>
      <c r="AHU287" s="10"/>
      <c r="AHV287" s="10"/>
      <c r="AHW287" s="10"/>
      <c r="AHX287" s="10"/>
      <c r="AHY287" s="10"/>
      <c r="AHZ287" s="10"/>
      <c r="AIA287" s="10"/>
      <c r="AIB287" s="10"/>
      <c r="AIC287" s="10"/>
      <c r="AID287" s="10"/>
      <c r="AIE287" s="10"/>
      <c r="AIF287" s="10"/>
      <c r="AIG287" s="10"/>
      <c r="AIH287" s="10"/>
      <c r="AII287" s="10"/>
      <c r="AIJ287" s="10"/>
      <c r="AIK287" s="10"/>
      <c r="AIL287" s="10"/>
      <c r="AIM287" s="10"/>
      <c r="AIN287" s="10"/>
      <c r="AIO287" s="10"/>
      <c r="AIP287" s="10"/>
      <c r="AIQ287" s="10"/>
      <c r="AIR287" s="10"/>
      <c r="AIS287" s="10"/>
      <c r="AIT287" s="10"/>
      <c r="AIU287" s="10"/>
      <c r="AIV287" s="10"/>
      <c r="AIW287" s="10"/>
      <c r="AIX287" s="10"/>
      <c r="AIY287" s="10"/>
      <c r="AIZ287" s="10"/>
      <c r="AJA287" s="10"/>
      <c r="AJB287" s="10"/>
      <c r="AJC287" s="10"/>
      <c r="AJD287" s="10"/>
      <c r="AJE287" s="10"/>
      <c r="AJF287" s="10"/>
      <c r="AJG287" s="10"/>
      <c r="AJH287" s="10"/>
      <c r="AJI287" s="10"/>
      <c r="AJJ287" s="10"/>
      <c r="AJK287" s="10"/>
      <c r="AJL287" s="10"/>
      <c r="AJM287" s="10"/>
      <c r="AJN287" s="10"/>
      <c r="AJO287" s="10"/>
      <c r="AJP287" s="10"/>
      <c r="AJQ287" s="10"/>
      <c r="AJR287" s="10"/>
      <c r="AJS287" s="10"/>
      <c r="AJT287" s="10"/>
      <c r="AJU287" s="10"/>
      <c r="AJV287" s="10"/>
      <c r="AJW287" s="10"/>
      <c r="AJX287" s="10"/>
      <c r="AJY287" s="10"/>
      <c r="AJZ287" s="10"/>
      <c r="AKA287" s="10"/>
      <c r="AKB287" s="10"/>
      <c r="AKC287" s="10"/>
      <c r="AKD287" s="10"/>
      <c r="AKE287" s="10"/>
      <c r="AKF287" s="10"/>
      <c r="AKG287" s="10"/>
      <c r="AKH287" s="10"/>
      <c r="AKI287" s="10"/>
      <c r="AKJ287" s="10"/>
      <c r="AKK287" s="10"/>
      <c r="AKL287" s="10"/>
      <c r="AKM287" s="10"/>
      <c r="AKN287" s="10"/>
      <c r="AKO287" s="10"/>
      <c r="AKP287" s="10"/>
      <c r="AKQ287" s="10"/>
      <c r="AKR287" s="10"/>
      <c r="AKS287" s="10"/>
      <c r="AKT287" s="10"/>
      <c r="AKU287" s="10"/>
      <c r="AKV287" s="10"/>
      <c r="AKW287" s="10"/>
      <c r="AKX287" s="10"/>
      <c r="AKY287" s="10"/>
      <c r="AKZ287" s="10"/>
      <c r="ALA287" s="10"/>
      <c r="ALB287" s="10"/>
      <c r="ALC287" s="10"/>
      <c r="ALD287" s="10"/>
      <c r="ALE287" s="10"/>
      <c r="ALF287" s="10"/>
      <c r="ALG287" s="10"/>
      <c r="ALH287" s="10"/>
      <c r="ALI287" s="10"/>
      <c r="ALJ287" s="10"/>
      <c r="ALK287" s="10"/>
      <c r="ALL287" s="10"/>
      <c r="ALM287" s="10"/>
      <c r="ALN287" s="10"/>
      <c r="ALO287" s="10"/>
      <c r="ALP287" s="10"/>
      <c r="ALQ287" s="10"/>
      <c r="ALR287" s="10"/>
      <c r="ALS287" s="10"/>
      <c r="ALT287" s="10"/>
      <c r="ALU287" s="10"/>
      <c r="ALV287" s="10"/>
      <c r="ALW287" s="10"/>
      <c r="ALX287" s="10"/>
      <c r="ALY287" s="10"/>
      <c r="ALZ287" s="10"/>
      <c r="AMA287" s="10"/>
      <c r="AMB287" s="10"/>
      <c r="AMC287" s="10"/>
      <c r="AMD287" s="10"/>
      <c r="AME287" s="10"/>
      <c r="AMF287" s="10"/>
      <c r="AMG287" s="10"/>
      <c r="AMH287" s="10"/>
      <c r="AMI287" s="10"/>
      <c r="AMJ287" s="10"/>
      <c r="AMK287" s="10"/>
      <c r="AML287" s="10"/>
      <c r="AMM287" s="10"/>
      <c r="AMN287" s="10"/>
      <c r="AMO287" s="10"/>
      <c r="AMP287" s="10"/>
      <c r="AMQ287" s="10"/>
      <c r="AMR287" s="10"/>
      <c r="AMS287" s="10"/>
      <c r="AMT287" s="10"/>
      <c r="AMU287" s="10"/>
      <c r="AMV287" s="10"/>
      <c r="AMW287" s="10"/>
      <c r="AMX287" s="10"/>
      <c r="AMY287" s="10"/>
      <c r="AMZ287" s="10"/>
      <c r="ANA287" s="10"/>
      <c r="ANB287" s="10"/>
      <c r="ANC287" s="10"/>
      <c r="AND287" s="10"/>
      <c r="ANE287" s="10"/>
      <c r="ANF287" s="10"/>
      <c r="ANG287" s="10"/>
      <c r="ANH287" s="10"/>
      <c r="ANI287" s="10"/>
      <c r="ANJ287" s="10"/>
      <c r="ANK287" s="10"/>
      <c r="ANL287" s="10"/>
      <c r="ANM287" s="10"/>
      <c r="ANN287" s="10"/>
      <c r="ANO287" s="10"/>
      <c r="ANP287" s="10"/>
      <c r="ANQ287" s="10"/>
      <c r="ANR287" s="10"/>
      <c r="ANS287" s="10"/>
      <c r="ANT287" s="10"/>
      <c r="ANU287" s="10"/>
      <c r="ANV287" s="10"/>
      <c r="ANW287" s="10"/>
      <c r="ANX287" s="10"/>
      <c r="ANY287" s="10"/>
      <c r="ANZ287" s="10"/>
      <c r="AOA287" s="10"/>
      <c r="AOB287" s="10"/>
      <c r="AOC287" s="10"/>
      <c r="AOD287" s="10"/>
      <c r="AOE287" s="10"/>
      <c r="AOF287" s="10"/>
      <c r="AOG287" s="10"/>
      <c r="AOH287" s="10"/>
      <c r="AOI287" s="10"/>
      <c r="AOJ287" s="10"/>
      <c r="AOK287" s="10"/>
      <c r="AOL287" s="10"/>
      <c r="AOM287" s="10"/>
      <c r="AON287" s="10"/>
      <c r="AOO287" s="10"/>
      <c r="AOP287" s="10"/>
      <c r="AOQ287" s="10"/>
      <c r="AOR287" s="10"/>
      <c r="AOS287" s="10"/>
      <c r="AOT287" s="10"/>
      <c r="AOU287" s="10"/>
      <c r="AOV287" s="10"/>
      <c r="AOW287" s="10"/>
      <c r="AOX287" s="10"/>
      <c r="AOY287" s="10"/>
      <c r="AOZ287" s="10"/>
      <c r="APA287" s="10"/>
      <c r="APB287" s="10"/>
      <c r="APC287" s="10"/>
      <c r="APD287" s="10"/>
      <c r="APE287" s="10"/>
      <c r="APF287" s="10"/>
      <c r="APG287" s="10"/>
      <c r="APH287" s="10"/>
      <c r="API287" s="10"/>
      <c r="APJ287" s="10"/>
      <c r="APK287" s="10"/>
      <c r="APL287" s="10"/>
      <c r="APM287" s="10"/>
      <c r="APN287" s="10"/>
      <c r="APO287" s="10"/>
      <c r="APP287" s="10"/>
      <c r="APQ287" s="10"/>
      <c r="APR287" s="10"/>
      <c r="APS287" s="10"/>
      <c r="APT287" s="10"/>
      <c r="APU287" s="10"/>
      <c r="APV287" s="10"/>
      <c r="APW287" s="10"/>
      <c r="APX287" s="10"/>
      <c r="APY287" s="10"/>
      <c r="APZ287" s="10"/>
      <c r="AQA287" s="10"/>
      <c r="AQB287" s="10"/>
      <c r="AQC287" s="10"/>
      <c r="AQD287" s="10"/>
      <c r="AQE287" s="10"/>
      <c r="AQF287" s="10"/>
      <c r="AQG287" s="10"/>
      <c r="AQH287" s="10"/>
      <c r="AQI287" s="10"/>
      <c r="AQJ287" s="10"/>
      <c r="AQK287" s="10"/>
      <c r="AQL287" s="10"/>
      <c r="AQM287" s="10"/>
      <c r="AQN287" s="10"/>
      <c r="AQO287" s="10"/>
      <c r="AQP287" s="10"/>
      <c r="AQQ287" s="10"/>
      <c r="AQR287" s="10"/>
      <c r="AQS287" s="10"/>
      <c r="AQT287" s="10"/>
      <c r="AQU287" s="10"/>
      <c r="AQV287" s="10"/>
      <c r="AQW287" s="10"/>
      <c r="AQX287" s="10"/>
      <c r="AQY287" s="10"/>
      <c r="AQZ287" s="10"/>
      <c r="ARA287" s="10"/>
      <c r="ARB287" s="10"/>
      <c r="ARC287" s="10"/>
      <c r="ARD287" s="10"/>
      <c r="ARE287" s="10"/>
      <c r="ARF287" s="10"/>
      <c r="ARG287" s="10"/>
      <c r="ARH287" s="10"/>
      <c r="ARI287" s="10"/>
      <c r="ARJ287" s="10"/>
      <c r="ARK287" s="10"/>
      <c r="ARL287" s="10"/>
      <c r="ARM287" s="10"/>
      <c r="ARN287" s="10"/>
      <c r="ARO287" s="10"/>
      <c r="ARP287" s="10"/>
      <c r="ARQ287" s="10"/>
      <c r="ARR287" s="10"/>
      <c r="ARS287" s="10"/>
      <c r="ART287" s="10"/>
      <c r="ARU287" s="10"/>
      <c r="ARV287" s="10"/>
      <c r="ARW287" s="10"/>
      <c r="ARX287" s="10"/>
      <c r="ARY287" s="10"/>
      <c r="ARZ287" s="10"/>
      <c r="ASA287" s="10"/>
      <c r="ASB287" s="10"/>
      <c r="ASC287" s="10"/>
      <c r="ASD287" s="10"/>
      <c r="ASE287" s="10"/>
      <c r="ASF287" s="10"/>
      <c r="ASG287" s="10"/>
      <c r="ASH287" s="10"/>
      <c r="ASI287" s="10"/>
      <c r="ASJ287" s="10"/>
      <c r="ASK287" s="10"/>
      <c r="ASL287" s="10"/>
      <c r="ASM287" s="10"/>
      <c r="ASN287" s="10"/>
      <c r="ASO287" s="10"/>
      <c r="ASP287" s="10"/>
      <c r="ASQ287" s="10"/>
      <c r="ASR287" s="10"/>
      <c r="ASS287" s="10"/>
      <c r="AST287" s="10"/>
      <c r="ASU287" s="10"/>
      <c r="ASV287" s="10"/>
      <c r="ASW287" s="10"/>
      <c r="ASX287" s="10"/>
      <c r="ASY287" s="10"/>
      <c r="ASZ287" s="10"/>
      <c r="ATA287" s="10"/>
      <c r="ATB287" s="10"/>
      <c r="ATC287" s="10"/>
      <c r="ATD287" s="10"/>
      <c r="ATE287" s="10"/>
      <c r="ATF287" s="10"/>
      <c r="ATG287" s="10"/>
      <c r="ATH287" s="10"/>
      <c r="ATI287" s="10"/>
      <c r="ATJ287" s="10"/>
      <c r="ATK287" s="10"/>
      <c r="ATL287" s="10"/>
      <c r="ATM287" s="10"/>
      <c r="ATN287" s="10"/>
      <c r="ATO287" s="10"/>
      <c r="ATP287" s="10"/>
      <c r="ATQ287" s="10"/>
      <c r="ATR287" s="10"/>
      <c r="ATS287" s="10"/>
      <c r="ATT287" s="10"/>
      <c r="ATU287" s="10"/>
      <c r="ATV287" s="10"/>
      <c r="ATW287" s="10"/>
      <c r="ATX287" s="10"/>
      <c r="ATY287" s="10"/>
      <c r="ATZ287" s="10"/>
      <c r="AUA287" s="10"/>
      <c r="AUB287" s="10"/>
      <c r="AUC287" s="10"/>
      <c r="AUD287" s="10"/>
      <c r="AUE287" s="10"/>
      <c r="AUF287" s="10"/>
      <c r="AUG287" s="10"/>
      <c r="AUH287" s="10"/>
      <c r="AUI287" s="10"/>
      <c r="AUJ287" s="10"/>
      <c r="AUK287" s="10"/>
      <c r="AUL287" s="10"/>
      <c r="AUM287" s="10"/>
      <c r="AUN287" s="10"/>
      <c r="AUO287" s="10"/>
      <c r="AUP287" s="10"/>
      <c r="AUQ287" s="10"/>
      <c r="AUR287" s="10"/>
      <c r="AUS287" s="10"/>
      <c r="AUT287" s="10"/>
      <c r="AUU287" s="10"/>
      <c r="AUV287" s="10"/>
      <c r="AUW287" s="10"/>
      <c r="AUX287" s="10"/>
      <c r="AUY287" s="10"/>
      <c r="AUZ287" s="10"/>
      <c r="AVA287" s="10"/>
      <c r="AVB287" s="10"/>
      <c r="AVC287" s="10"/>
      <c r="AVD287" s="10"/>
      <c r="AVE287" s="10"/>
      <c r="AVF287" s="10"/>
      <c r="AVG287" s="10"/>
      <c r="AVH287" s="10"/>
      <c r="AVI287" s="10"/>
      <c r="AVJ287" s="10"/>
      <c r="AVK287" s="10"/>
      <c r="AVL287" s="10"/>
      <c r="AVM287" s="10"/>
      <c r="AVN287" s="10"/>
      <c r="AVO287" s="10"/>
      <c r="AVP287" s="10"/>
      <c r="AVQ287" s="10"/>
      <c r="AVR287" s="10"/>
      <c r="AVS287" s="10"/>
      <c r="AVT287" s="10"/>
      <c r="AVU287" s="10"/>
      <c r="AVV287" s="10"/>
      <c r="AVW287" s="10"/>
      <c r="AVX287" s="10"/>
      <c r="AVY287" s="10"/>
      <c r="AVZ287" s="10"/>
      <c r="AWA287" s="10"/>
      <c r="AWB287" s="10"/>
      <c r="AWC287" s="10"/>
      <c r="AWD287" s="10"/>
      <c r="AWE287" s="10"/>
      <c r="AWF287" s="10"/>
      <c r="AWG287" s="10"/>
      <c r="AWH287" s="10"/>
      <c r="AWI287" s="10"/>
      <c r="AWJ287" s="10"/>
      <c r="AWK287" s="10"/>
      <c r="AWL287" s="10"/>
      <c r="AWM287" s="10"/>
      <c r="AWN287" s="10"/>
      <c r="AWO287" s="10"/>
      <c r="AWP287" s="10"/>
      <c r="AWQ287" s="10"/>
      <c r="AWR287" s="10"/>
      <c r="AWS287" s="10"/>
      <c r="AWT287" s="10"/>
      <c r="AWU287" s="10"/>
      <c r="AWV287" s="10"/>
      <c r="AWW287" s="10"/>
      <c r="AWX287" s="10"/>
      <c r="AWY287" s="10"/>
      <c r="AWZ287" s="10"/>
      <c r="AXA287" s="10"/>
      <c r="AXB287" s="10"/>
      <c r="AXC287" s="10"/>
      <c r="AXD287" s="10"/>
      <c r="AXE287" s="10"/>
      <c r="AXF287" s="10"/>
      <c r="AXG287" s="10"/>
      <c r="AXH287" s="10"/>
      <c r="AXI287" s="10"/>
      <c r="AXJ287" s="10"/>
      <c r="AXK287" s="10"/>
      <c r="AXL287" s="10"/>
      <c r="AXM287" s="10"/>
      <c r="AXN287" s="10"/>
      <c r="AXO287" s="10"/>
      <c r="AXP287" s="10"/>
      <c r="AXQ287" s="10"/>
      <c r="AXR287" s="10"/>
      <c r="AXS287" s="10"/>
      <c r="AXT287" s="10"/>
      <c r="AXU287" s="10"/>
      <c r="AXV287" s="10"/>
      <c r="AXW287" s="10"/>
      <c r="AXX287" s="10"/>
      <c r="AXY287" s="10"/>
      <c r="AXZ287" s="10"/>
      <c r="AYA287" s="10"/>
      <c r="AYB287" s="10"/>
      <c r="AYC287" s="10"/>
      <c r="AYD287" s="10"/>
      <c r="AYE287" s="10"/>
      <c r="AYF287" s="10"/>
      <c r="AYG287" s="10"/>
      <c r="AYH287" s="10"/>
      <c r="AYI287" s="10"/>
      <c r="AYJ287" s="10"/>
      <c r="AYK287" s="10"/>
      <c r="AYL287" s="10"/>
      <c r="AYM287" s="10"/>
      <c r="AYN287" s="10"/>
      <c r="AYO287" s="10"/>
      <c r="AYP287" s="10"/>
      <c r="AYQ287" s="10"/>
      <c r="AYR287" s="10"/>
      <c r="AYS287" s="10"/>
      <c r="AYT287" s="10"/>
      <c r="AYU287" s="10"/>
      <c r="AYV287" s="10"/>
      <c r="AYW287" s="10"/>
      <c r="AYX287" s="10"/>
      <c r="AYY287" s="10"/>
      <c r="AYZ287" s="10"/>
      <c r="AZA287" s="10"/>
      <c r="AZB287" s="10"/>
      <c r="AZC287" s="10"/>
      <c r="AZD287" s="10"/>
      <c r="AZE287" s="10"/>
      <c r="AZF287" s="10"/>
      <c r="AZG287" s="10"/>
      <c r="AZH287" s="10"/>
      <c r="AZI287" s="10"/>
      <c r="AZJ287" s="10"/>
      <c r="AZK287" s="10"/>
      <c r="AZL287" s="10"/>
      <c r="AZM287" s="10"/>
      <c r="AZN287" s="10"/>
      <c r="AZO287" s="10"/>
      <c r="AZP287" s="10"/>
      <c r="AZQ287" s="10"/>
      <c r="AZR287" s="10"/>
      <c r="AZS287" s="10"/>
      <c r="AZT287" s="10"/>
      <c r="AZU287" s="10"/>
      <c r="AZV287" s="10"/>
      <c r="AZW287" s="10"/>
      <c r="AZX287" s="10"/>
      <c r="AZY287" s="10"/>
      <c r="AZZ287" s="10"/>
      <c r="BAA287" s="10"/>
      <c r="BAB287" s="10"/>
      <c r="BAC287" s="10"/>
      <c r="BAD287" s="10"/>
      <c r="BAE287" s="10"/>
      <c r="BAF287" s="10"/>
      <c r="BAG287" s="10"/>
      <c r="BAH287" s="10"/>
      <c r="BAI287" s="10"/>
      <c r="BAJ287" s="10"/>
      <c r="BAK287" s="10"/>
      <c r="BAL287" s="10"/>
      <c r="BAM287" s="10"/>
      <c r="BAN287" s="10"/>
      <c r="BAO287" s="10"/>
      <c r="BAP287" s="10"/>
      <c r="BAQ287" s="10"/>
      <c r="BAR287" s="10"/>
      <c r="BAS287" s="10"/>
      <c r="BAT287" s="10"/>
      <c r="BAU287" s="10"/>
      <c r="BAV287" s="10"/>
      <c r="BAW287" s="10"/>
      <c r="BAX287" s="10"/>
      <c r="BAY287" s="10"/>
      <c r="BAZ287" s="10"/>
      <c r="BBA287" s="10"/>
      <c r="BBB287" s="10"/>
      <c r="BBC287" s="10"/>
      <c r="BBD287" s="10"/>
      <c r="BBE287" s="10"/>
      <c r="BBF287" s="10"/>
      <c r="BBG287" s="10"/>
      <c r="BBH287" s="10"/>
      <c r="BBI287" s="10"/>
      <c r="BBJ287" s="10"/>
      <c r="BBK287" s="10"/>
      <c r="BBL287" s="10"/>
      <c r="BBM287" s="10"/>
      <c r="BBN287" s="10"/>
      <c r="BBO287" s="10"/>
      <c r="BBP287" s="10"/>
      <c r="BBQ287" s="10"/>
      <c r="BBR287" s="10"/>
      <c r="BBS287" s="10"/>
      <c r="BBT287" s="10"/>
      <c r="BBU287" s="10"/>
      <c r="BBV287" s="10"/>
      <c r="BBW287" s="10"/>
      <c r="BBX287" s="10"/>
      <c r="BBY287" s="10"/>
      <c r="BBZ287" s="10"/>
      <c r="BCA287" s="10"/>
      <c r="BCB287" s="10"/>
      <c r="BCC287" s="10"/>
      <c r="BCD287" s="10"/>
      <c r="BCE287" s="10"/>
      <c r="BCF287" s="10"/>
      <c r="BCG287" s="10"/>
      <c r="BCH287" s="10"/>
      <c r="BCI287" s="10"/>
      <c r="BCJ287" s="10"/>
      <c r="BCK287" s="10"/>
      <c r="BCL287" s="10"/>
      <c r="BCM287" s="10"/>
      <c r="BCN287" s="10"/>
      <c r="BCO287" s="10"/>
      <c r="BCP287" s="10"/>
      <c r="BCQ287" s="10"/>
      <c r="BCR287" s="10"/>
      <c r="BCS287" s="10"/>
      <c r="BCT287" s="10"/>
      <c r="BCU287" s="10"/>
      <c r="BCV287" s="10"/>
      <c r="BCW287" s="10"/>
      <c r="BCX287" s="10"/>
      <c r="BCY287" s="10"/>
      <c r="BCZ287" s="10"/>
      <c r="BDA287" s="10"/>
      <c r="BDB287" s="10"/>
      <c r="BDC287" s="10"/>
      <c r="BDD287" s="10"/>
      <c r="BDE287" s="10"/>
      <c r="BDF287" s="10"/>
      <c r="BDG287" s="10"/>
      <c r="BDH287" s="10"/>
      <c r="BDI287" s="10"/>
      <c r="BDJ287" s="10"/>
      <c r="BDK287" s="10"/>
      <c r="BDL287" s="10"/>
      <c r="BDM287" s="10"/>
      <c r="BDN287" s="10"/>
      <c r="BDO287" s="10"/>
      <c r="BDP287" s="10"/>
      <c r="BDQ287" s="10"/>
      <c r="BDR287" s="10"/>
      <c r="BDS287" s="10"/>
      <c r="BDT287" s="10"/>
      <c r="BDU287" s="10"/>
      <c r="BDV287" s="10"/>
      <c r="BDW287" s="10"/>
      <c r="BDX287" s="10"/>
      <c r="BDY287" s="10"/>
      <c r="BDZ287" s="10"/>
      <c r="BEA287" s="10"/>
      <c r="BEB287" s="10"/>
      <c r="BEC287" s="10"/>
      <c r="BED287" s="10"/>
      <c r="BEE287" s="10"/>
      <c r="BEF287" s="10"/>
      <c r="BEG287" s="10"/>
      <c r="BEH287" s="10"/>
      <c r="BEI287" s="10"/>
      <c r="BEJ287" s="10"/>
      <c r="BEK287" s="10"/>
      <c r="BEL287" s="10"/>
      <c r="BEM287" s="10"/>
      <c r="BEN287" s="10"/>
      <c r="BEO287" s="10"/>
      <c r="BEP287" s="10"/>
      <c r="BEQ287" s="10"/>
      <c r="BER287" s="10"/>
      <c r="BES287" s="10"/>
      <c r="BET287" s="10"/>
      <c r="BEU287" s="10"/>
      <c r="BEV287" s="10"/>
      <c r="BEW287" s="10"/>
      <c r="BEX287" s="10"/>
      <c r="BEY287" s="10"/>
      <c r="BEZ287" s="10"/>
      <c r="BFA287" s="10"/>
      <c r="BFB287" s="10"/>
      <c r="BFC287" s="10"/>
      <c r="BFD287" s="10"/>
      <c r="BFE287" s="10"/>
      <c r="BFF287" s="10"/>
      <c r="BFG287" s="10"/>
      <c r="BFH287" s="10"/>
      <c r="BFI287" s="10"/>
      <c r="BFJ287" s="10"/>
      <c r="BFK287" s="10"/>
      <c r="BFL287" s="10"/>
      <c r="BFM287" s="10"/>
      <c r="BFN287" s="10"/>
      <c r="BFO287" s="10"/>
      <c r="BFP287" s="10"/>
      <c r="BFQ287" s="10"/>
      <c r="BFR287" s="10"/>
      <c r="BFS287" s="10"/>
      <c r="BFT287" s="10"/>
      <c r="BFU287" s="10"/>
      <c r="BFV287" s="10"/>
      <c r="BFW287" s="10"/>
      <c r="BFX287" s="10"/>
      <c r="BFY287" s="10"/>
      <c r="BFZ287" s="10"/>
      <c r="BGA287" s="10"/>
      <c r="BGB287" s="10"/>
      <c r="BGC287" s="10"/>
      <c r="BGD287" s="10"/>
      <c r="BGE287" s="10"/>
      <c r="BGF287" s="10"/>
      <c r="BGG287" s="10"/>
      <c r="BGH287" s="10"/>
      <c r="BGI287" s="10"/>
      <c r="BGJ287" s="10"/>
      <c r="BGK287" s="10"/>
      <c r="BGL287" s="10"/>
      <c r="BGM287" s="10"/>
      <c r="BGN287" s="10"/>
      <c r="BGO287" s="10"/>
      <c r="BGP287" s="10"/>
      <c r="BGQ287" s="10"/>
      <c r="BGR287" s="10"/>
      <c r="BGS287" s="10"/>
      <c r="BGT287" s="10"/>
      <c r="BGU287" s="10"/>
      <c r="BGV287" s="10"/>
      <c r="BGW287" s="10"/>
      <c r="BGX287" s="10"/>
      <c r="BGY287" s="10"/>
      <c r="BGZ287" s="10"/>
      <c r="BHA287" s="10"/>
      <c r="BHB287" s="10"/>
      <c r="BHC287" s="10"/>
      <c r="BHD287" s="10"/>
      <c r="BHE287" s="10"/>
      <c r="BHF287" s="10"/>
      <c r="BHG287" s="10"/>
      <c r="BHH287" s="10"/>
      <c r="BHI287" s="10"/>
      <c r="BHJ287" s="10"/>
      <c r="BHK287" s="10"/>
      <c r="BHL287" s="10"/>
      <c r="BHM287" s="10"/>
      <c r="BHN287" s="10"/>
      <c r="BHO287" s="10"/>
      <c r="BHP287" s="10"/>
      <c r="BHQ287" s="10"/>
      <c r="BHR287" s="10"/>
      <c r="BHS287" s="10"/>
      <c r="BHT287" s="10"/>
      <c r="BHU287" s="10"/>
      <c r="BHV287" s="10"/>
      <c r="BHW287" s="10"/>
      <c r="BHX287" s="10"/>
      <c r="BHY287" s="10"/>
      <c r="BHZ287" s="10"/>
      <c r="BIA287" s="10"/>
      <c r="BIB287" s="10"/>
      <c r="BIC287" s="10"/>
    </row>
    <row r="288" spans="1:1589" s="24" customFormat="1" ht="30.75" customHeight="1">
      <c r="A288" s="359" t="s">
        <v>130</v>
      </c>
      <c r="B288" s="330"/>
      <c r="C288" s="330"/>
      <c r="D288" s="330"/>
      <c r="E288" s="330"/>
      <c r="F288" s="330"/>
      <c r="G288" s="330"/>
      <c r="H288" s="330"/>
      <c r="I288" s="330"/>
      <c r="J288" s="330"/>
      <c r="K288" s="330"/>
      <c r="L288" s="330"/>
      <c r="M288" s="330"/>
      <c r="N288" s="330"/>
      <c r="O288" s="330"/>
      <c r="P288" s="330"/>
      <c r="Q288" s="330"/>
      <c r="R288" s="330"/>
      <c r="S288" s="331"/>
      <c r="T288" s="9"/>
      <c r="U288" s="147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10"/>
      <c r="HA288" s="10"/>
      <c r="HB288" s="10"/>
      <c r="HC288" s="10"/>
      <c r="HD288" s="10"/>
      <c r="HE288" s="10"/>
      <c r="HF288" s="10"/>
      <c r="HG288" s="10"/>
      <c r="HH288" s="10"/>
      <c r="HI288" s="10"/>
      <c r="HJ288" s="10"/>
      <c r="HK288" s="10"/>
      <c r="HL288" s="10"/>
      <c r="HM288" s="10"/>
      <c r="HN288" s="10"/>
      <c r="HO288" s="10"/>
      <c r="HP288" s="10"/>
      <c r="HQ288" s="10"/>
      <c r="HR288" s="10"/>
      <c r="HS288" s="10"/>
      <c r="HT288" s="10"/>
      <c r="HU288" s="10"/>
      <c r="HV288" s="10"/>
      <c r="HW288" s="10"/>
      <c r="HX288" s="10"/>
      <c r="HY288" s="10"/>
      <c r="HZ288" s="10"/>
      <c r="IA288" s="10"/>
      <c r="IB288" s="10"/>
      <c r="IC288" s="10"/>
      <c r="ID288" s="10"/>
      <c r="IE288" s="10"/>
      <c r="IF288" s="10"/>
      <c r="IG288" s="10"/>
      <c r="IH288" s="10"/>
      <c r="II288" s="10"/>
      <c r="IJ288" s="10"/>
      <c r="IK288" s="10"/>
      <c r="IL288" s="10"/>
      <c r="IM288" s="10"/>
      <c r="IN288" s="10"/>
      <c r="IO288" s="10"/>
      <c r="IP288" s="10"/>
      <c r="IQ288" s="10"/>
      <c r="IR288" s="10"/>
      <c r="IS288" s="10"/>
      <c r="IT288" s="10"/>
      <c r="IU288" s="10"/>
      <c r="IV288" s="10"/>
      <c r="IW288" s="10"/>
      <c r="IX288" s="10"/>
      <c r="IY288" s="10"/>
      <c r="IZ288" s="10"/>
      <c r="JA288" s="10"/>
      <c r="JB288" s="10"/>
      <c r="JC288" s="10"/>
      <c r="JD288" s="10"/>
      <c r="JE288" s="10"/>
      <c r="JF288" s="10"/>
      <c r="JG288" s="10"/>
      <c r="JH288" s="10"/>
      <c r="JI288" s="10"/>
      <c r="JJ288" s="10"/>
      <c r="JK288" s="10"/>
      <c r="JL288" s="10"/>
      <c r="JM288" s="10"/>
      <c r="JN288" s="10"/>
      <c r="JO288" s="10"/>
      <c r="JP288" s="10"/>
      <c r="JQ288" s="10"/>
      <c r="JR288" s="10"/>
      <c r="JS288" s="10"/>
      <c r="JT288" s="10"/>
      <c r="JU288" s="10"/>
      <c r="JV288" s="10"/>
      <c r="JW288" s="10"/>
      <c r="JX288" s="10"/>
      <c r="JY288" s="10"/>
      <c r="JZ288" s="10"/>
      <c r="KA288" s="10"/>
      <c r="KB288" s="10"/>
      <c r="KC288" s="10"/>
      <c r="KD288" s="10"/>
      <c r="KE288" s="10"/>
      <c r="KF288" s="10"/>
      <c r="KG288" s="10"/>
      <c r="KH288" s="10"/>
      <c r="KI288" s="10"/>
      <c r="KJ288" s="10"/>
      <c r="KK288" s="10"/>
      <c r="KL288" s="10"/>
      <c r="KM288" s="10"/>
      <c r="KN288" s="10"/>
      <c r="KO288" s="10"/>
      <c r="KP288" s="10"/>
      <c r="KQ288" s="10"/>
      <c r="KR288" s="10"/>
      <c r="KS288" s="10"/>
      <c r="KT288" s="10"/>
      <c r="KU288" s="10"/>
      <c r="KV288" s="10"/>
      <c r="KW288" s="10"/>
      <c r="KX288" s="10"/>
      <c r="KY288" s="10"/>
      <c r="KZ288" s="10"/>
      <c r="LA288" s="10"/>
      <c r="LB288" s="10"/>
      <c r="LC288" s="10"/>
      <c r="LD288" s="10"/>
      <c r="LE288" s="10"/>
      <c r="LF288" s="10"/>
      <c r="LG288" s="10"/>
      <c r="LH288" s="10"/>
      <c r="LI288" s="10"/>
      <c r="LJ288" s="10"/>
      <c r="LK288" s="10"/>
      <c r="LL288" s="10"/>
      <c r="LM288" s="10"/>
      <c r="LN288" s="10"/>
      <c r="LO288" s="10"/>
      <c r="LP288" s="10"/>
      <c r="LQ288" s="10"/>
      <c r="LR288" s="10"/>
      <c r="LS288" s="10"/>
      <c r="LT288" s="10"/>
      <c r="LU288" s="10"/>
      <c r="LV288" s="10"/>
      <c r="LW288" s="10"/>
      <c r="LX288" s="10"/>
      <c r="LY288" s="10"/>
      <c r="LZ288" s="10"/>
      <c r="MA288" s="10"/>
      <c r="MB288" s="10"/>
      <c r="MC288" s="10"/>
      <c r="MD288" s="10"/>
      <c r="ME288" s="10"/>
      <c r="MF288" s="10"/>
      <c r="MG288" s="10"/>
      <c r="MH288" s="10"/>
      <c r="MI288" s="10"/>
      <c r="MJ288" s="10"/>
      <c r="MK288" s="10"/>
      <c r="ML288" s="10"/>
      <c r="MM288" s="10"/>
      <c r="MN288" s="10"/>
      <c r="MO288" s="10"/>
      <c r="MP288" s="10"/>
      <c r="MQ288" s="10"/>
      <c r="MR288" s="10"/>
      <c r="MS288" s="10"/>
      <c r="MT288" s="10"/>
      <c r="MU288" s="10"/>
      <c r="MV288" s="10"/>
      <c r="MW288" s="10"/>
      <c r="MX288" s="10"/>
      <c r="MY288" s="10"/>
      <c r="MZ288" s="10"/>
      <c r="NA288" s="10"/>
      <c r="NB288" s="10"/>
      <c r="NC288" s="10"/>
      <c r="ND288" s="10"/>
      <c r="NE288" s="10"/>
      <c r="NF288" s="10"/>
      <c r="NG288" s="10"/>
      <c r="NH288" s="10"/>
      <c r="NI288" s="10"/>
      <c r="NJ288" s="10"/>
      <c r="NK288" s="10"/>
      <c r="NL288" s="10"/>
      <c r="NM288" s="10"/>
      <c r="NN288" s="10"/>
      <c r="NO288" s="10"/>
      <c r="NP288" s="10"/>
      <c r="NQ288" s="10"/>
      <c r="NR288" s="10"/>
      <c r="NS288" s="10"/>
      <c r="NT288" s="10"/>
      <c r="NU288" s="10"/>
      <c r="NV288" s="10"/>
      <c r="NW288" s="10"/>
      <c r="NX288" s="10"/>
      <c r="NY288" s="10"/>
      <c r="NZ288" s="10"/>
      <c r="OA288" s="10"/>
      <c r="OB288" s="10"/>
      <c r="OC288" s="10"/>
      <c r="OD288" s="10"/>
      <c r="OE288" s="10"/>
      <c r="OF288" s="10"/>
      <c r="OG288" s="10"/>
      <c r="OH288" s="10"/>
      <c r="OI288" s="10"/>
      <c r="OJ288" s="10"/>
      <c r="OK288" s="10"/>
      <c r="OL288" s="10"/>
      <c r="OM288" s="10"/>
      <c r="ON288" s="10"/>
      <c r="OO288" s="10"/>
      <c r="OP288" s="10"/>
      <c r="OQ288" s="10"/>
      <c r="OR288" s="10"/>
      <c r="OS288" s="10"/>
      <c r="OT288" s="10"/>
      <c r="OU288" s="10"/>
      <c r="OV288" s="10"/>
      <c r="OW288" s="10"/>
      <c r="OX288" s="10"/>
      <c r="OY288" s="10"/>
      <c r="OZ288" s="10"/>
      <c r="PA288" s="10"/>
      <c r="PB288" s="10"/>
      <c r="PC288" s="10"/>
      <c r="PD288" s="10"/>
      <c r="PE288" s="10"/>
      <c r="PF288" s="10"/>
      <c r="PG288" s="10"/>
      <c r="PH288" s="10"/>
      <c r="PI288" s="10"/>
      <c r="PJ288" s="10"/>
      <c r="PK288" s="10"/>
      <c r="PL288" s="10"/>
      <c r="PM288" s="10"/>
      <c r="PN288" s="10"/>
      <c r="PO288" s="10"/>
      <c r="PP288" s="10"/>
      <c r="PQ288" s="10"/>
      <c r="PR288" s="10"/>
      <c r="PS288" s="10"/>
      <c r="PT288" s="10"/>
      <c r="PU288" s="10"/>
      <c r="PV288" s="10"/>
      <c r="PW288" s="10"/>
      <c r="PX288" s="10"/>
      <c r="PY288" s="10"/>
      <c r="PZ288" s="10"/>
      <c r="QA288" s="10"/>
      <c r="QB288" s="10"/>
      <c r="QC288" s="10"/>
      <c r="QD288" s="10"/>
      <c r="QE288" s="10"/>
      <c r="QF288" s="10"/>
      <c r="QG288" s="10"/>
      <c r="QH288" s="10"/>
      <c r="QI288" s="10"/>
      <c r="QJ288" s="10"/>
      <c r="QK288" s="10"/>
      <c r="QL288" s="10"/>
      <c r="QM288" s="10"/>
      <c r="QN288" s="10"/>
      <c r="QO288" s="10"/>
      <c r="QP288" s="10"/>
      <c r="QQ288" s="10"/>
      <c r="QR288" s="10"/>
      <c r="QS288" s="10"/>
      <c r="QT288" s="10"/>
      <c r="QU288" s="10"/>
      <c r="QV288" s="10"/>
      <c r="QW288" s="10"/>
      <c r="QX288" s="10"/>
      <c r="QY288" s="10"/>
      <c r="QZ288" s="10"/>
      <c r="RA288" s="10"/>
      <c r="RB288" s="10"/>
      <c r="RC288" s="10"/>
      <c r="RD288" s="10"/>
      <c r="RE288" s="10"/>
      <c r="RF288" s="10"/>
      <c r="RG288" s="10"/>
      <c r="RH288" s="10"/>
      <c r="RI288" s="10"/>
      <c r="RJ288" s="10"/>
      <c r="RK288" s="10"/>
      <c r="RL288" s="10"/>
      <c r="RM288" s="10"/>
      <c r="RN288" s="10"/>
      <c r="RO288" s="10"/>
      <c r="RP288" s="10"/>
      <c r="RQ288" s="10"/>
      <c r="RR288" s="10"/>
      <c r="RS288" s="10"/>
      <c r="RT288" s="10"/>
      <c r="RU288" s="10"/>
      <c r="RV288" s="10"/>
      <c r="RW288" s="10"/>
      <c r="RX288" s="10"/>
      <c r="RY288" s="10"/>
      <c r="RZ288" s="10"/>
      <c r="SA288" s="10"/>
      <c r="SB288" s="10"/>
      <c r="SC288" s="10"/>
      <c r="SD288" s="10"/>
      <c r="SE288" s="10"/>
      <c r="SF288" s="10"/>
      <c r="SG288" s="10"/>
      <c r="SH288" s="10"/>
      <c r="SI288" s="10"/>
      <c r="SJ288" s="10"/>
      <c r="SK288" s="10"/>
      <c r="SL288" s="10"/>
      <c r="SM288" s="10"/>
      <c r="SN288" s="10"/>
      <c r="SO288" s="10"/>
      <c r="SP288" s="10"/>
      <c r="SQ288" s="10"/>
      <c r="SR288" s="10"/>
      <c r="SS288" s="10"/>
      <c r="ST288" s="10"/>
      <c r="SU288" s="10"/>
      <c r="SV288" s="10"/>
      <c r="SW288" s="10"/>
      <c r="SX288" s="10"/>
      <c r="SY288" s="10"/>
      <c r="SZ288" s="10"/>
      <c r="TA288" s="10"/>
      <c r="TB288" s="10"/>
      <c r="TC288" s="10"/>
      <c r="TD288" s="10"/>
      <c r="TE288" s="10"/>
      <c r="TF288" s="10"/>
      <c r="TG288" s="10"/>
      <c r="TH288" s="10"/>
      <c r="TI288" s="10"/>
      <c r="TJ288" s="10"/>
      <c r="TK288" s="10"/>
      <c r="TL288" s="10"/>
      <c r="TM288" s="10"/>
      <c r="TN288" s="10"/>
      <c r="TO288" s="10"/>
      <c r="TP288" s="10"/>
      <c r="TQ288" s="10"/>
      <c r="TR288" s="10"/>
      <c r="TS288" s="10"/>
      <c r="TT288" s="10"/>
      <c r="TU288" s="10"/>
      <c r="TV288" s="10"/>
      <c r="TW288" s="10"/>
      <c r="TX288" s="10"/>
      <c r="TY288" s="10"/>
      <c r="TZ288" s="10"/>
      <c r="UA288" s="10"/>
      <c r="UB288" s="10"/>
      <c r="UC288" s="10"/>
      <c r="UD288" s="10"/>
      <c r="UE288" s="10"/>
      <c r="UF288" s="10"/>
      <c r="UG288" s="10"/>
      <c r="UH288" s="10"/>
      <c r="UI288" s="10"/>
      <c r="UJ288" s="10"/>
      <c r="UK288" s="10"/>
      <c r="UL288" s="10"/>
      <c r="UM288" s="10"/>
      <c r="UN288" s="10"/>
      <c r="UO288" s="10"/>
      <c r="UP288" s="10"/>
      <c r="UQ288" s="10"/>
      <c r="UR288" s="10"/>
      <c r="US288" s="10"/>
      <c r="UT288" s="10"/>
      <c r="UU288" s="10"/>
      <c r="UV288" s="10"/>
      <c r="UW288" s="10"/>
      <c r="UX288" s="10"/>
      <c r="UY288" s="10"/>
      <c r="UZ288" s="10"/>
      <c r="VA288" s="10"/>
      <c r="VB288" s="10"/>
      <c r="VC288" s="10"/>
      <c r="VD288" s="10"/>
      <c r="VE288" s="10"/>
      <c r="VF288" s="10"/>
      <c r="VG288" s="10"/>
      <c r="VH288" s="10"/>
      <c r="VI288" s="10"/>
      <c r="VJ288" s="10"/>
      <c r="VK288" s="10"/>
      <c r="VL288" s="10"/>
      <c r="VM288" s="10"/>
      <c r="VN288" s="10"/>
      <c r="VO288" s="10"/>
      <c r="VP288" s="10"/>
      <c r="VQ288" s="10"/>
      <c r="VR288" s="10"/>
      <c r="VS288" s="10"/>
      <c r="VT288" s="10"/>
      <c r="VU288" s="10"/>
      <c r="VV288" s="10"/>
      <c r="VW288" s="10"/>
      <c r="VX288" s="10"/>
      <c r="VY288" s="10"/>
      <c r="VZ288" s="10"/>
      <c r="WA288" s="10"/>
      <c r="WB288" s="10"/>
      <c r="WC288" s="10"/>
      <c r="WD288" s="10"/>
      <c r="WE288" s="10"/>
      <c r="WF288" s="10"/>
      <c r="WG288" s="10"/>
      <c r="WH288" s="10"/>
      <c r="WI288" s="10"/>
      <c r="WJ288" s="10"/>
      <c r="WK288" s="10"/>
      <c r="WL288" s="10"/>
      <c r="WM288" s="10"/>
      <c r="WN288" s="10"/>
      <c r="WO288" s="10"/>
      <c r="WP288" s="10"/>
      <c r="WQ288" s="10"/>
      <c r="WR288" s="10"/>
      <c r="WS288" s="10"/>
      <c r="WT288" s="10"/>
      <c r="WU288" s="10"/>
      <c r="WV288" s="10"/>
      <c r="WW288" s="10"/>
      <c r="WX288" s="10"/>
      <c r="WY288" s="10"/>
      <c r="WZ288" s="10"/>
      <c r="XA288" s="10"/>
      <c r="XB288" s="10"/>
      <c r="XC288" s="10"/>
      <c r="XD288" s="10"/>
      <c r="XE288" s="10"/>
      <c r="XF288" s="10"/>
      <c r="XG288" s="10"/>
      <c r="XH288" s="10"/>
      <c r="XI288" s="10"/>
      <c r="XJ288" s="10"/>
      <c r="XK288" s="10"/>
      <c r="XL288" s="10"/>
      <c r="XM288" s="10"/>
      <c r="XN288" s="10"/>
      <c r="XO288" s="10"/>
      <c r="XP288" s="10"/>
      <c r="XQ288" s="10"/>
      <c r="XR288" s="10"/>
      <c r="XS288" s="10"/>
      <c r="XT288" s="10"/>
      <c r="XU288" s="10"/>
      <c r="XV288" s="10"/>
      <c r="XW288" s="10"/>
      <c r="XX288" s="10"/>
      <c r="XY288" s="10"/>
      <c r="XZ288" s="10"/>
      <c r="YA288" s="10"/>
      <c r="YB288" s="10"/>
      <c r="YC288" s="10"/>
      <c r="YD288" s="10"/>
      <c r="YE288" s="10"/>
      <c r="YF288" s="10"/>
      <c r="YG288" s="10"/>
      <c r="YH288" s="10"/>
      <c r="YI288" s="10"/>
      <c r="YJ288" s="10"/>
      <c r="YK288" s="10"/>
      <c r="YL288" s="10"/>
      <c r="YM288" s="10"/>
      <c r="YN288" s="10"/>
      <c r="YO288" s="10"/>
      <c r="YP288" s="10"/>
      <c r="YQ288" s="10"/>
      <c r="YR288" s="10"/>
      <c r="YS288" s="10"/>
      <c r="YT288" s="10"/>
      <c r="YU288" s="10"/>
      <c r="YV288" s="10"/>
      <c r="YW288" s="10"/>
      <c r="YX288" s="10"/>
      <c r="YY288" s="10"/>
      <c r="YZ288" s="10"/>
      <c r="ZA288" s="10"/>
      <c r="ZB288" s="10"/>
      <c r="ZC288" s="10"/>
      <c r="ZD288" s="10"/>
      <c r="ZE288" s="10"/>
      <c r="ZF288" s="10"/>
      <c r="ZG288" s="10"/>
      <c r="ZH288" s="10"/>
      <c r="ZI288" s="10"/>
      <c r="ZJ288" s="10"/>
      <c r="ZK288" s="10"/>
      <c r="ZL288" s="10"/>
      <c r="ZM288" s="10"/>
      <c r="ZN288" s="10"/>
      <c r="ZO288" s="10"/>
      <c r="ZP288" s="10"/>
      <c r="ZQ288" s="10"/>
      <c r="ZR288" s="10"/>
      <c r="ZS288" s="10"/>
      <c r="ZT288" s="10"/>
      <c r="ZU288" s="10"/>
      <c r="ZV288" s="10"/>
      <c r="ZW288" s="10"/>
      <c r="ZX288" s="10"/>
      <c r="ZY288" s="10"/>
      <c r="ZZ288" s="10"/>
      <c r="AAA288" s="10"/>
      <c r="AAB288" s="10"/>
      <c r="AAC288" s="10"/>
      <c r="AAD288" s="10"/>
      <c r="AAE288" s="10"/>
      <c r="AAF288" s="10"/>
      <c r="AAG288" s="10"/>
      <c r="AAH288" s="10"/>
      <c r="AAI288" s="10"/>
      <c r="AAJ288" s="10"/>
      <c r="AAK288" s="10"/>
      <c r="AAL288" s="10"/>
      <c r="AAM288" s="10"/>
      <c r="AAN288" s="10"/>
      <c r="AAO288" s="10"/>
      <c r="AAP288" s="10"/>
      <c r="AAQ288" s="10"/>
      <c r="AAR288" s="10"/>
      <c r="AAS288" s="10"/>
      <c r="AAT288" s="10"/>
      <c r="AAU288" s="10"/>
      <c r="AAV288" s="10"/>
      <c r="AAW288" s="10"/>
      <c r="AAX288" s="10"/>
      <c r="AAY288" s="10"/>
      <c r="AAZ288" s="10"/>
      <c r="ABA288" s="10"/>
      <c r="ABB288" s="10"/>
      <c r="ABC288" s="10"/>
      <c r="ABD288" s="10"/>
      <c r="ABE288" s="10"/>
      <c r="ABF288" s="10"/>
      <c r="ABG288" s="10"/>
      <c r="ABH288" s="10"/>
      <c r="ABI288" s="10"/>
      <c r="ABJ288" s="10"/>
      <c r="ABK288" s="10"/>
      <c r="ABL288" s="10"/>
      <c r="ABM288" s="10"/>
      <c r="ABN288" s="10"/>
      <c r="ABO288" s="10"/>
      <c r="ABP288" s="10"/>
      <c r="ABQ288" s="10"/>
      <c r="ABR288" s="10"/>
      <c r="ABS288" s="10"/>
      <c r="ABT288" s="10"/>
      <c r="ABU288" s="10"/>
      <c r="ABV288" s="10"/>
      <c r="ABW288" s="10"/>
      <c r="ABX288" s="10"/>
      <c r="ABY288" s="10"/>
      <c r="ABZ288" s="10"/>
      <c r="ACA288" s="10"/>
      <c r="ACB288" s="10"/>
      <c r="ACC288" s="10"/>
      <c r="ACD288" s="10"/>
      <c r="ACE288" s="10"/>
      <c r="ACF288" s="10"/>
      <c r="ACG288" s="10"/>
      <c r="ACH288" s="10"/>
      <c r="ACI288" s="10"/>
      <c r="ACJ288" s="10"/>
      <c r="ACK288" s="10"/>
      <c r="ACL288" s="10"/>
      <c r="ACM288" s="10"/>
      <c r="ACN288" s="10"/>
      <c r="ACO288" s="10"/>
      <c r="ACP288" s="10"/>
      <c r="ACQ288" s="10"/>
      <c r="ACR288" s="10"/>
      <c r="ACS288" s="10"/>
      <c r="ACT288" s="10"/>
      <c r="ACU288" s="10"/>
      <c r="ACV288" s="10"/>
      <c r="ACW288" s="10"/>
      <c r="ACX288" s="10"/>
      <c r="ACY288" s="10"/>
      <c r="ACZ288" s="10"/>
      <c r="ADA288" s="10"/>
      <c r="ADB288" s="10"/>
      <c r="ADC288" s="10"/>
      <c r="ADD288" s="10"/>
      <c r="ADE288" s="10"/>
      <c r="ADF288" s="10"/>
      <c r="ADG288" s="10"/>
      <c r="ADH288" s="10"/>
      <c r="ADI288" s="10"/>
      <c r="ADJ288" s="10"/>
      <c r="ADK288" s="10"/>
      <c r="ADL288" s="10"/>
      <c r="ADM288" s="10"/>
      <c r="ADN288" s="10"/>
      <c r="ADO288" s="10"/>
      <c r="ADP288" s="10"/>
      <c r="ADQ288" s="10"/>
      <c r="ADR288" s="10"/>
      <c r="ADS288" s="10"/>
      <c r="ADT288" s="10"/>
      <c r="ADU288" s="10"/>
      <c r="ADV288" s="10"/>
      <c r="ADW288" s="10"/>
      <c r="ADX288" s="10"/>
      <c r="ADY288" s="10"/>
      <c r="ADZ288" s="10"/>
      <c r="AEA288" s="10"/>
      <c r="AEB288" s="10"/>
      <c r="AEC288" s="10"/>
      <c r="AED288" s="10"/>
      <c r="AEE288" s="10"/>
      <c r="AEF288" s="10"/>
      <c r="AEG288" s="10"/>
      <c r="AEH288" s="10"/>
      <c r="AEI288" s="10"/>
      <c r="AEJ288" s="10"/>
      <c r="AEK288" s="10"/>
      <c r="AEL288" s="10"/>
      <c r="AEM288" s="10"/>
      <c r="AEN288" s="10"/>
      <c r="AEO288" s="10"/>
      <c r="AEP288" s="10"/>
      <c r="AEQ288" s="10"/>
      <c r="AER288" s="10"/>
      <c r="AES288" s="10"/>
      <c r="AET288" s="10"/>
      <c r="AEU288" s="10"/>
      <c r="AEV288" s="10"/>
      <c r="AEW288" s="10"/>
      <c r="AEX288" s="10"/>
      <c r="AEY288" s="10"/>
      <c r="AEZ288" s="10"/>
      <c r="AFA288" s="10"/>
      <c r="AFB288" s="10"/>
      <c r="AFC288" s="10"/>
      <c r="AFD288" s="10"/>
      <c r="AFE288" s="10"/>
      <c r="AFF288" s="10"/>
      <c r="AFG288" s="10"/>
      <c r="AFH288" s="10"/>
      <c r="AFI288" s="10"/>
      <c r="AFJ288" s="10"/>
      <c r="AFK288" s="10"/>
      <c r="AFL288" s="10"/>
      <c r="AFM288" s="10"/>
      <c r="AFN288" s="10"/>
      <c r="AFO288" s="10"/>
      <c r="AFP288" s="10"/>
      <c r="AFQ288" s="10"/>
      <c r="AFR288" s="10"/>
      <c r="AFS288" s="10"/>
      <c r="AFT288" s="10"/>
      <c r="AFU288" s="10"/>
      <c r="AFV288" s="10"/>
      <c r="AFW288" s="10"/>
      <c r="AFX288" s="10"/>
      <c r="AFY288" s="10"/>
      <c r="AFZ288" s="10"/>
      <c r="AGA288" s="10"/>
      <c r="AGB288" s="10"/>
      <c r="AGC288" s="10"/>
      <c r="AGD288" s="10"/>
      <c r="AGE288" s="10"/>
      <c r="AGF288" s="10"/>
      <c r="AGG288" s="10"/>
      <c r="AGH288" s="10"/>
      <c r="AGI288" s="10"/>
      <c r="AGJ288" s="10"/>
      <c r="AGK288" s="10"/>
      <c r="AGL288" s="10"/>
      <c r="AGM288" s="10"/>
      <c r="AGN288" s="10"/>
      <c r="AGO288" s="10"/>
      <c r="AGP288" s="10"/>
      <c r="AGQ288" s="10"/>
      <c r="AGR288" s="10"/>
      <c r="AGS288" s="10"/>
      <c r="AGT288" s="10"/>
      <c r="AGU288" s="10"/>
      <c r="AGV288" s="10"/>
      <c r="AGW288" s="10"/>
      <c r="AGX288" s="10"/>
      <c r="AGY288" s="10"/>
      <c r="AGZ288" s="10"/>
      <c r="AHA288" s="10"/>
      <c r="AHB288" s="10"/>
      <c r="AHC288" s="10"/>
      <c r="AHD288" s="10"/>
      <c r="AHE288" s="10"/>
      <c r="AHF288" s="10"/>
      <c r="AHG288" s="10"/>
      <c r="AHH288" s="10"/>
      <c r="AHI288" s="10"/>
      <c r="AHJ288" s="10"/>
      <c r="AHK288" s="10"/>
      <c r="AHL288" s="10"/>
      <c r="AHM288" s="10"/>
      <c r="AHN288" s="10"/>
      <c r="AHO288" s="10"/>
      <c r="AHP288" s="10"/>
      <c r="AHQ288" s="10"/>
      <c r="AHR288" s="10"/>
      <c r="AHS288" s="10"/>
      <c r="AHT288" s="10"/>
      <c r="AHU288" s="10"/>
      <c r="AHV288" s="10"/>
      <c r="AHW288" s="10"/>
      <c r="AHX288" s="10"/>
      <c r="AHY288" s="10"/>
      <c r="AHZ288" s="10"/>
      <c r="AIA288" s="10"/>
      <c r="AIB288" s="10"/>
      <c r="AIC288" s="10"/>
      <c r="AID288" s="10"/>
      <c r="AIE288" s="10"/>
      <c r="AIF288" s="10"/>
      <c r="AIG288" s="10"/>
      <c r="AIH288" s="10"/>
      <c r="AII288" s="10"/>
      <c r="AIJ288" s="10"/>
      <c r="AIK288" s="10"/>
      <c r="AIL288" s="10"/>
      <c r="AIM288" s="10"/>
      <c r="AIN288" s="10"/>
      <c r="AIO288" s="10"/>
      <c r="AIP288" s="10"/>
      <c r="AIQ288" s="10"/>
      <c r="AIR288" s="10"/>
      <c r="AIS288" s="10"/>
      <c r="AIT288" s="10"/>
      <c r="AIU288" s="10"/>
      <c r="AIV288" s="10"/>
      <c r="AIW288" s="10"/>
      <c r="AIX288" s="10"/>
      <c r="AIY288" s="10"/>
      <c r="AIZ288" s="10"/>
      <c r="AJA288" s="10"/>
      <c r="AJB288" s="10"/>
      <c r="AJC288" s="10"/>
      <c r="AJD288" s="10"/>
      <c r="AJE288" s="10"/>
      <c r="AJF288" s="10"/>
      <c r="AJG288" s="10"/>
      <c r="AJH288" s="10"/>
      <c r="AJI288" s="10"/>
      <c r="AJJ288" s="10"/>
      <c r="AJK288" s="10"/>
      <c r="AJL288" s="10"/>
      <c r="AJM288" s="10"/>
      <c r="AJN288" s="10"/>
      <c r="AJO288" s="10"/>
      <c r="AJP288" s="10"/>
      <c r="AJQ288" s="10"/>
      <c r="AJR288" s="10"/>
      <c r="AJS288" s="10"/>
      <c r="AJT288" s="10"/>
      <c r="AJU288" s="10"/>
      <c r="AJV288" s="10"/>
      <c r="AJW288" s="10"/>
      <c r="AJX288" s="10"/>
      <c r="AJY288" s="10"/>
      <c r="AJZ288" s="10"/>
      <c r="AKA288" s="10"/>
      <c r="AKB288" s="10"/>
      <c r="AKC288" s="10"/>
      <c r="AKD288" s="10"/>
      <c r="AKE288" s="10"/>
      <c r="AKF288" s="10"/>
      <c r="AKG288" s="10"/>
      <c r="AKH288" s="10"/>
      <c r="AKI288" s="10"/>
      <c r="AKJ288" s="10"/>
      <c r="AKK288" s="10"/>
      <c r="AKL288" s="10"/>
      <c r="AKM288" s="10"/>
      <c r="AKN288" s="10"/>
      <c r="AKO288" s="10"/>
      <c r="AKP288" s="10"/>
      <c r="AKQ288" s="10"/>
      <c r="AKR288" s="10"/>
      <c r="AKS288" s="10"/>
      <c r="AKT288" s="10"/>
      <c r="AKU288" s="10"/>
      <c r="AKV288" s="10"/>
      <c r="AKW288" s="10"/>
      <c r="AKX288" s="10"/>
      <c r="AKY288" s="10"/>
      <c r="AKZ288" s="10"/>
      <c r="ALA288" s="10"/>
      <c r="ALB288" s="10"/>
      <c r="ALC288" s="10"/>
      <c r="ALD288" s="10"/>
      <c r="ALE288" s="10"/>
      <c r="ALF288" s="10"/>
      <c r="ALG288" s="10"/>
      <c r="ALH288" s="10"/>
      <c r="ALI288" s="10"/>
      <c r="ALJ288" s="10"/>
      <c r="ALK288" s="10"/>
      <c r="ALL288" s="10"/>
      <c r="ALM288" s="10"/>
      <c r="ALN288" s="10"/>
      <c r="ALO288" s="10"/>
      <c r="ALP288" s="10"/>
      <c r="ALQ288" s="10"/>
      <c r="ALR288" s="10"/>
      <c r="ALS288" s="10"/>
      <c r="ALT288" s="10"/>
      <c r="ALU288" s="10"/>
      <c r="ALV288" s="10"/>
      <c r="ALW288" s="10"/>
      <c r="ALX288" s="10"/>
      <c r="ALY288" s="10"/>
      <c r="ALZ288" s="10"/>
      <c r="AMA288" s="10"/>
      <c r="AMB288" s="10"/>
      <c r="AMC288" s="10"/>
      <c r="AMD288" s="10"/>
      <c r="AME288" s="10"/>
      <c r="AMF288" s="10"/>
      <c r="AMG288" s="10"/>
      <c r="AMH288" s="10"/>
      <c r="AMI288" s="10"/>
      <c r="AMJ288" s="10"/>
      <c r="AMK288" s="10"/>
      <c r="AML288" s="10"/>
      <c r="AMM288" s="10"/>
      <c r="AMN288" s="10"/>
      <c r="AMO288" s="10"/>
      <c r="AMP288" s="10"/>
      <c r="AMQ288" s="10"/>
      <c r="AMR288" s="10"/>
      <c r="AMS288" s="10"/>
      <c r="AMT288" s="10"/>
      <c r="AMU288" s="10"/>
      <c r="AMV288" s="10"/>
      <c r="AMW288" s="10"/>
      <c r="AMX288" s="10"/>
      <c r="AMY288" s="10"/>
      <c r="AMZ288" s="10"/>
      <c r="ANA288" s="10"/>
      <c r="ANB288" s="10"/>
      <c r="ANC288" s="10"/>
      <c r="AND288" s="10"/>
      <c r="ANE288" s="10"/>
      <c r="ANF288" s="10"/>
      <c r="ANG288" s="10"/>
      <c r="ANH288" s="10"/>
      <c r="ANI288" s="10"/>
      <c r="ANJ288" s="10"/>
      <c r="ANK288" s="10"/>
      <c r="ANL288" s="10"/>
      <c r="ANM288" s="10"/>
      <c r="ANN288" s="10"/>
      <c r="ANO288" s="10"/>
      <c r="ANP288" s="10"/>
      <c r="ANQ288" s="10"/>
      <c r="ANR288" s="10"/>
      <c r="ANS288" s="10"/>
      <c r="ANT288" s="10"/>
      <c r="ANU288" s="10"/>
      <c r="ANV288" s="10"/>
      <c r="ANW288" s="10"/>
      <c r="ANX288" s="10"/>
      <c r="ANY288" s="10"/>
      <c r="ANZ288" s="10"/>
      <c r="AOA288" s="10"/>
      <c r="AOB288" s="10"/>
      <c r="AOC288" s="10"/>
      <c r="AOD288" s="10"/>
      <c r="AOE288" s="10"/>
      <c r="AOF288" s="10"/>
      <c r="AOG288" s="10"/>
      <c r="AOH288" s="10"/>
      <c r="AOI288" s="10"/>
      <c r="AOJ288" s="10"/>
      <c r="AOK288" s="10"/>
      <c r="AOL288" s="10"/>
      <c r="AOM288" s="10"/>
      <c r="AON288" s="10"/>
      <c r="AOO288" s="10"/>
      <c r="AOP288" s="10"/>
      <c r="AOQ288" s="10"/>
      <c r="AOR288" s="10"/>
      <c r="AOS288" s="10"/>
      <c r="AOT288" s="10"/>
      <c r="AOU288" s="10"/>
      <c r="AOV288" s="10"/>
      <c r="AOW288" s="10"/>
      <c r="AOX288" s="10"/>
      <c r="AOY288" s="10"/>
      <c r="AOZ288" s="10"/>
      <c r="APA288" s="10"/>
      <c r="APB288" s="10"/>
      <c r="APC288" s="10"/>
      <c r="APD288" s="10"/>
      <c r="APE288" s="10"/>
      <c r="APF288" s="10"/>
      <c r="APG288" s="10"/>
      <c r="APH288" s="10"/>
      <c r="API288" s="10"/>
      <c r="APJ288" s="10"/>
      <c r="APK288" s="10"/>
      <c r="APL288" s="10"/>
      <c r="APM288" s="10"/>
      <c r="APN288" s="10"/>
      <c r="APO288" s="10"/>
      <c r="APP288" s="10"/>
      <c r="APQ288" s="10"/>
      <c r="APR288" s="10"/>
      <c r="APS288" s="10"/>
      <c r="APT288" s="10"/>
      <c r="APU288" s="10"/>
      <c r="APV288" s="10"/>
      <c r="APW288" s="10"/>
      <c r="APX288" s="10"/>
      <c r="APY288" s="10"/>
      <c r="APZ288" s="10"/>
      <c r="AQA288" s="10"/>
      <c r="AQB288" s="10"/>
      <c r="AQC288" s="10"/>
      <c r="AQD288" s="10"/>
      <c r="AQE288" s="10"/>
      <c r="AQF288" s="10"/>
      <c r="AQG288" s="10"/>
      <c r="AQH288" s="10"/>
      <c r="AQI288" s="10"/>
      <c r="AQJ288" s="10"/>
      <c r="AQK288" s="10"/>
      <c r="AQL288" s="10"/>
      <c r="AQM288" s="10"/>
      <c r="AQN288" s="10"/>
      <c r="AQO288" s="10"/>
      <c r="AQP288" s="10"/>
      <c r="AQQ288" s="10"/>
      <c r="AQR288" s="10"/>
      <c r="AQS288" s="10"/>
      <c r="AQT288" s="10"/>
      <c r="AQU288" s="10"/>
      <c r="AQV288" s="10"/>
      <c r="AQW288" s="10"/>
      <c r="AQX288" s="10"/>
      <c r="AQY288" s="10"/>
      <c r="AQZ288" s="10"/>
      <c r="ARA288" s="10"/>
      <c r="ARB288" s="10"/>
      <c r="ARC288" s="10"/>
      <c r="ARD288" s="10"/>
      <c r="ARE288" s="10"/>
      <c r="ARF288" s="10"/>
      <c r="ARG288" s="10"/>
      <c r="ARH288" s="10"/>
      <c r="ARI288" s="10"/>
      <c r="ARJ288" s="10"/>
      <c r="ARK288" s="10"/>
      <c r="ARL288" s="10"/>
      <c r="ARM288" s="10"/>
      <c r="ARN288" s="10"/>
      <c r="ARO288" s="10"/>
      <c r="ARP288" s="10"/>
      <c r="ARQ288" s="10"/>
      <c r="ARR288" s="10"/>
      <c r="ARS288" s="10"/>
      <c r="ART288" s="10"/>
      <c r="ARU288" s="10"/>
      <c r="ARV288" s="10"/>
      <c r="ARW288" s="10"/>
      <c r="ARX288" s="10"/>
      <c r="ARY288" s="10"/>
      <c r="ARZ288" s="10"/>
      <c r="ASA288" s="10"/>
      <c r="ASB288" s="10"/>
      <c r="ASC288" s="10"/>
      <c r="ASD288" s="10"/>
      <c r="ASE288" s="10"/>
      <c r="ASF288" s="10"/>
      <c r="ASG288" s="10"/>
      <c r="ASH288" s="10"/>
      <c r="ASI288" s="10"/>
      <c r="ASJ288" s="10"/>
      <c r="ASK288" s="10"/>
      <c r="ASL288" s="10"/>
      <c r="ASM288" s="10"/>
      <c r="ASN288" s="10"/>
      <c r="ASO288" s="10"/>
      <c r="ASP288" s="10"/>
      <c r="ASQ288" s="10"/>
      <c r="ASR288" s="10"/>
      <c r="ASS288" s="10"/>
      <c r="AST288" s="10"/>
      <c r="ASU288" s="10"/>
      <c r="ASV288" s="10"/>
      <c r="ASW288" s="10"/>
      <c r="ASX288" s="10"/>
      <c r="ASY288" s="10"/>
      <c r="ASZ288" s="10"/>
      <c r="ATA288" s="10"/>
      <c r="ATB288" s="10"/>
      <c r="ATC288" s="10"/>
      <c r="ATD288" s="10"/>
      <c r="ATE288" s="10"/>
      <c r="ATF288" s="10"/>
      <c r="ATG288" s="10"/>
      <c r="ATH288" s="10"/>
      <c r="ATI288" s="10"/>
      <c r="ATJ288" s="10"/>
      <c r="ATK288" s="10"/>
      <c r="ATL288" s="10"/>
      <c r="ATM288" s="10"/>
      <c r="ATN288" s="10"/>
      <c r="ATO288" s="10"/>
      <c r="ATP288" s="10"/>
      <c r="ATQ288" s="10"/>
      <c r="ATR288" s="10"/>
      <c r="ATS288" s="10"/>
      <c r="ATT288" s="10"/>
      <c r="ATU288" s="10"/>
      <c r="ATV288" s="10"/>
      <c r="ATW288" s="10"/>
      <c r="ATX288" s="10"/>
      <c r="ATY288" s="10"/>
      <c r="ATZ288" s="10"/>
      <c r="AUA288" s="10"/>
      <c r="AUB288" s="10"/>
      <c r="AUC288" s="10"/>
      <c r="AUD288" s="10"/>
      <c r="AUE288" s="10"/>
      <c r="AUF288" s="10"/>
      <c r="AUG288" s="10"/>
      <c r="AUH288" s="10"/>
      <c r="AUI288" s="10"/>
      <c r="AUJ288" s="10"/>
      <c r="AUK288" s="10"/>
      <c r="AUL288" s="10"/>
      <c r="AUM288" s="10"/>
      <c r="AUN288" s="10"/>
      <c r="AUO288" s="10"/>
      <c r="AUP288" s="10"/>
      <c r="AUQ288" s="10"/>
      <c r="AUR288" s="10"/>
      <c r="AUS288" s="10"/>
      <c r="AUT288" s="10"/>
      <c r="AUU288" s="10"/>
      <c r="AUV288" s="10"/>
      <c r="AUW288" s="10"/>
      <c r="AUX288" s="10"/>
      <c r="AUY288" s="10"/>
      <c r="AUZ288" s="10"/>
      <c r="AVA288" s="10"/>
      <c r="AVB288" s="10"/>
      <c r="AVC288" s="10"/>
      <c r="AVD288" s="10"/>
      <c r="AVE288" s="10"/>
      <c r="AVF288" s="10"/>
      <c r="AVG288" s="10"/>
      <c r="AVH288" s="10"/>
      <c r="AVI288" s="10"/>
      <c r="AVJ288" s="10"/>
      <c r="AVK288" s="10"/>
      <c r="AVL288" s="10"/>
      <c r="AVM288" s="10"/>
      <c r="AVN288" s="10"/>
      <c r="AVO288" s="10"/>
      <c r="AVP288" s="10"/>
      <c r="AVQ288" s="10"/>
      <c r="AVR288" s="10"/>
      <c r="AVS288" s="10"/>
      <c r="AVT288" s="10"/>
      <c r="AVU288" s="10"/>
      <c r="AVV288" s="10"/>
      <c r="AVW288" s="10"/>
      <c r="AVX288" s="10"/>
      <c r="AVY288" s="10"/>
      <c r="AVZ288" s="10"/>
      <c r="AWA288" s="10"/>
      <c r="AWB288" s="10"/>
      <c r="AWC288" s="10"/>
      <c r="AWD288" s="10"/>
      <c r="AWE288" s="10"/>
      <c r="AWF288" s="10"/>
      <c r="AWG288" s="10"/>
      <c r="AWH288" s="10"/>
      <c r="AWI288" s="10"/>
      <c r="AWJ288" s="10"/>
      <c r="AWK288" s="10"/>
      <c r="AWL288" s="10"/>
      <c r="AWM288" s="10"/>
      <c r="AWN288" s="10"/>
      <c r="AWO288" s="10"/>
      <c r="AWP288" s="10"/>
      <c r="AWQ288" s="10"/>
      <c r="AWR288" s="10"/>
      <c r="AWS288" s="10"/>
      <c r="AWT288" s="10"/>
      <c r="AWU288" s="10"/>
      <c r="AWV288" s="10"/>
      <c r="AWW288" s="10"/>
      <c r="AWX288" s="10"/>
      <c r="AWY288" s="10"/>
      <c r="AWZ288" s="10"/>
      <c r="AXA288" s="10"/>
      <c r="AXB288" s="10"/>
      <c r="AXC288" s="10"/>
      <c r="AXD288" s="10"/>
      <c r="AXE288" s="10"/>
      <c r="AXF288" s="10"/>
      <c r="AXG288" s="10"/>
      <c r="AXH288" s="10"/>
      <c r="AXI288" s="10"/>
      <c r="AXJ288" s="10"/>
      <c r="AXK288" s="10"/>
      <c r="AXL288" s="10"/>
      <c r="AXM288" s="10"/>
      <c r="AXN288" s="10"/>
      <c r="AXO288" s="10"/>
      <c r="AXP288" s="10"/>
      <c r="AXQ288" s="10"/>
      <c r="AXR288" s="10"/>
      <c r="AXS288" s="10"/>
      <c r="AXT288" s="10"/>
      <c r="AXU288" s="10"/>
      <c r="AXV288" s="10"/>
      <c r="AXW288" s="10"/>
      <c r="AXX288" s="10"/>
      <c r="AXY288" s="10"/>
      <c r="AXZ288" s="10"/>
      <c r="AYA288" s="10"/>
      <c r="AYB288" s="10"/>
      <c r="AYC288" s="10"/>
      <c r="AYD288" s="10"/>
      <c r="AYE288" s="10"/>
      <c r="AYF288" s="10"/>
      <c r="AYG288" s="10"/>
      <c r="AYH288" s="10"/>
      <c r="AYI288" s="10"/>
      <c r="AYJ288" s="10"/>
      <c r="AYK288" s="10"/>
      <c r="AYL288" s="10"/>
      <c r="AYM288" s="10"/>
      <c r="AYN288" s="10"/>
      <c r="AYO288" s="10"/>
      <c r="AYP288" s="10"/>
      <c r="AYQ288" s="10"/>
      <c r="AYR288" s="10"/>
      <c r="AYS288" s="10"/>
      <c r="AYT288" s="10"/>
      <c r="AYU288" s="10"/>
      <c r="AYV288" s="10"/>
      <c r="AYW288" s="10"/>
      <c r="AYX288" s="10"/>
      <c r="AYY288" s="10"/>
      <c r="AYZ288" s="10"/>
      <c r="AZA288" s="10"/>
      <c r="AZB288" s="10"/>
      <c r="AZC288" s="10"/>
      <c r="AZD288" s="10"/>
      <c r="AZE288" s="10"/>
      <c r="AZF288" s="10"/>
      <c r="AZG288" s="10"/>
      <c r="AZH288" s="10"/>
      <c r="AZI288" s="10"/>
      <c r="AZJ288" s="10"/>
      <c r="AZK288" s="10"/>
      <c r="AZL288" s="10"/>
      <c r="AZM288" s="10"/>
      <c r="AZN288" s="10"/>
      <c r="AZO288" s="10"/>
      <c r="AZP288" s="10"/>
      <c r="AZQ288" s="10"/>
      <c r="AZR288" s="10"/>
      <c r="AZS288" s="10"/>
      <c r="AZT288" s="10"/>
      <c r="AZU288" s="10"/>
      <c r="AZV288" s="10"/>
      <c r="AZW288" s="10"/>
      <c r="AZX288" s="10"/>
      <c r="AZY288" s="10"/>
      <c r="AZZ288" s="10"/>
      <c r="BAA288" s="10"/>
      <c r="BAB288" s="10"/>
      <c r="BAC288" s="10"/>
      <c r="BAD288" s="10"/>
      <c r="BAE288" s="10"/>
      <c r="BAF288" s="10"/>
      <c r="BAG288" s="10"/>
      <c r="BAH288" s="10"/>
      <c r="BAI288" s="10"/>
      <c r="BAJ288" s="10"/>
      <c r="BAK288" s="10"/>
      <c r="BAL288" s="10"/>
      <c r="BAM288" s="10"/>
      <c r="BAN288" s="10"/>
      <c r="BAO288" s="10"/>
      <c r="BAP288" s="10"/>
      <c r="BAQ288" s="10"/>
      <c r="BAR288" s="10"/>
      <c r="BAS288" s="10"/>
      <c r="BAT288" s="10"/>
      <c r="BAU288" s="10"/>
      <c r="BAV288" s="10"/>
      <c r="BAW288" s="10"/>
      <c r="BAX288" s="10"/>
      <c r="BAY288" s="10"/>
      <c r="BAZ288" s="10"/>
      <c r="BBA288" s="10"/>
      <c r="BBB288" s="10"/>
      <c r="BBC288" s="10"/>
      <c r="BBD288" s="10"/>
      <c r="BBE288" s="10"/>
      <c r="BBF288" s="10"/>
      <c r="BBG288" s="10"/>
      <c r="BBH288" s="10"/>
      <c r="BBI288" s="10"/>
      <c r="BBJ288" s="10"/>
      <c r="BBK288" s="10"/>
      <c r="BBL288" s="10"/>
      <c r="BBM288" s="10"/>
      <c r="BBN288" s="10"/>
      <c r="BBO288" s="10"/>
      <c r="BBP288" s="10"/>
      <c r="BBQ288" s="10"/>
      <c r="BBR288" s="10"/>
      <c r="BBS288" s="10"/>
      <c r="BBT288" s="10"/>
      <c r="BBU288" s="10"/>
      <c r="BBV288" s="10"/>
      <c r="BBW288" s="10"/>
      <c r="BBX288" s="10"/>
      <c r="BBY288" s="10"/>
      <c r="BBZ288" s="10"/>
      <c r="BCA288" s="10"/>
      <c r="BCB288" s="10"/>
      <c r="BCC288" s="10"/>
      <c r="BCD288" s="10"/>
      <c r="BCE288" s="10"/>
      <c r="BCF288" s="10"/>
      <c r="BCG288" s="10"/>
      <c r="BCH288" s="10"/>
      <c r="BCI288" s="10"/>
      <c r="BCJ288" s="10"/>
      <c r="BCK288" s="10"/>
      <c r="BCL288" s="10"/>
      <c r="BCM288" s="10"/>
      <c r="BCN288" s="10"/>
      <c r="BCO288" s="10"/>
      <c r="BCP288" s="10"/>
      <c r="BCQ288" s="10"/>
      <c r="BCR288" s="10"/>
      <c r="BCS288" s="10"/>
      <c r="BCT288" s="10"/>
      <c r="BCU288" s="10"/>
      <c r="BCV288" s="10"/>
      <c r="BCW288" s="10"/>
      <c r="BCX288" s="10"/>
      <c r="BCY288" s="10"/>
      <c r="BCZ288" s="10"/>
      <c r="BDA288" s="10"/>
      <c r="BDB288" s="10"/>
      <c r="BDC288" s="10"/>
      <c r="BDD288" s="10"/>
      <c r="BDE288" s="10"/>
      <c r="BDF288" s="10"/>
      <c r="BDG288" s="10"/>
      <c r="BDH288" s="10"/>
      <c r="BDI288" s="10"/>
      <c r="BDJ288" s="10"/>
      <c r="BDK288" s="10"/>
      <c r="BDL288" s="10"/>
      <c r="BDM288" s="10"/>
      <c r="BDN288" s="10"/>
      <c r="BDO288" s="10"/>
      <c r="BDP288" s="10"/>
      <c r="BDQ288" s="10"/>
      <c r="BDR288" s="10"/>
      <c r="BDS288" s="10"/>
      <c r="BDT288" s="10"/>
      <c r="BDU288" s="10"/>
      <c r="BDV288" s="10"/>
      <c r="BDW288" s="10"/>
      <c r="BDX288" s="10"/>
      <c r="BDY288" s="10"/>
      <c r="BDZ288" s="10"/>
      <c r="BEA288" s="10"/>
      <c r="BEB288" s="10"/>
      <c r="BEC288" s="10"/>
      <c r="BED288" s="10"/>
      <c r="BEE288" s="10"/>
      <c r="BEF288" s="10"/>
      <c r="BEG288" s="10"/>
      <c r="BEH288" s="10"/>
      <c r="BEI288" s="10"/>
      <c r="BEJ288" s="10"/>
      <c r="BEK288" s="10"/>
      <c r="BEL288" s="10"/>
      <c r="BEM288" s="10"/>
      <c r="BEN288" s="10"/>
      <c r="BEO288" s="10"/>
      <c r="BEP288" s="10"/>
      <c r="BEQ288" s="10"/>
      <c r="BER288" s="10"/>
      <c r="BES288" s="10"/>
      <c r="BET288" s="10"/>
      <c r="BEU288" s="10"/>
      <c r="BEV288" s="10"/>
      <c r="BEW288" s="10"/>
      <c r="BEX288" s="10"/>
      <c r="BEY288" s="10"/>
      <c r="BEZ288" s="10"/>
      <c r="BFA288" s="10"/>
      <c r="BFB288" s="10"/>
      <c r="BFC288" s="10"/>
      <c r="BFD288" s="10"/>
      <c r="BFE288" s="10"/>
      <c r="BFF288" s="10"/>
      <c r="BFG288" s="10"/>
      <c r="BFH288" s="10"/>
      <c r="BFI288" s="10"/>
      <c r="BFJ288" s="10"/>
      <c r="BFK288" s="10"/>
      <c r="BFL288" s="10"/>
      <c r="BFM288" s="10"/>
      <c r="BFN288" s="10"/>
      <c r="BFO288" s="10"/>
      <c r="BFP288" s="10"/>
      <c r="BFQ288" s="10"/>
      <c r="BFR288" s="10"/>
      <c r="BFS288" s="10"/>
      <c r="BFT288" s="10"/>
      <c r="BFU288" s="10"/>
      <c r="BFV288" s="10"/>
      <c r="BFW288" s="10"/>
      <c r="BFX288" s="10"/>
      <c r="BFY288" s="10"/>
      <c r="BFZ288" s="10"/>
      <c r="BGA288" s="10"/>
      <c r="BGB288" s="10"/>
      <c r="BGC288" s="10"/>
      <c r="BGD288" s="10"/>
      <c r="BGE288" s="10"/>
      <c r="BGF288" s="10"/>
      <c r="BGG288" s="10"/>
      <c r="BGH288" s="10"/>
      <c r="BGI288" s="10"/>
      <c r="BGJ288" s="10"/>
      <c r="BGK288" s="10"/>
      <c r="BGL288" s="10"/>
      <c r="BGM288" s="10"/>
      <c r="BGN288" s="10"/>
      <c r="BGO288" s="10"/>
      <c r="BGP288" s="10"/>
      <c r="BGQ288" s="10"/>
      <c r="BGR288" s="10"/>
      <c r="BGS288" s="10"/>
      <c r="BGT288" s="10"/>
      <c r="BGU288" s="10"/>
      <c r="BGV288" s="10"/>
      <c r="BGW288" s="10"/>
      <c r="BGX288" s="10"/>
      <c r="BGY288" s="10"/>
      <c r="BGZ288" s="10"/>
      <c r="BHA288" s="10"/>
      <c r="BHB288" s="10"/>
      <c r="BHC288" s="10"/>
      <c r="BHD288" s="10"/>
      <c r="BHE288" s="10"/>
      <c r="BHF288" s="10"/>
      <c r="BHG288" s="10"/>
      <c r="BHH288" s="10"/>
      <c r="BHI288" s="10"/>
      <c r="BHJ288" s="10"/>
      <c r="BHK288" s="10"/>
      <c r="BHL288" s="10"/>
      <c r="BHM288" s="10"/>
      <c r="BHN288" s="10"/>
      <c r="BHO288" s="10"/>
      <c r="BHP288" s="10"/>
      <c r="BHQ288" s="10"/>
      <c r="BHR288" s="10"/>
      <c r="BHS288" s="10"/>
      <c r="BHT288" s="10"/>
      <c r="BHU288" s="10"/>
      <c r="BHV288" s="10"/>
      <c r="BHW288" s="10"/>
      <c r="BHX288" s="10"/>
      <c r="BHY288" s="10"/>
      <c r="BHZ288" s="10"/>
      <c r="BIA288" s="10"/>
      <c r="BIB288" s="10"/>
      <c r="BIC288" s="10"/>
    </row>
    <row r="289" spans="1:1589" s="24" customFormat="1" ht="44.25" customHeight="1">
      <c r="A289" s="71" t="s">
        <v>49</v>
      </c>
      <c r="B289" s="53"/>
      <c r="C289" s="316" t="s">
        <v>131</v>
      </c>
      <c r="D289" s="313" t="s">
        <v>10</v>
      </c>
      <c r="E289" s="87">
        <v>41640</v>
      </c>
      <c r="F289" s="87">
        <v>42004</v>
      </c>
      <c r="G289" s="93" t="s">
        <v>6</v>
      </c>
      <c r="H289" s="104"/>
      <c r="I289" s="104"/>
      <c r="J289" s="104">
        <v>846000</v>
      </c>
      <c r="K289" s="124"/>
      <c r="L289" s="104"/>
      <c r="M289" s="104"/>
      <c r="N289" s="104">
        <v>845560.27</v>
      </c>
      <c r="O289" s="104"/>
      <c r="P289" s="104"/>
      <c r="Q289" s="104"/>
      <c r="R289" s="104">
        <f>N289</f>
        <v>845560.27</v>
      </c>
      <c r="S289" s="104"/>
      <c r="T289" s="9"/>
      <c r="U289" s="82">
        <f>J289-N289</f>
        <v>439.72999999998137</v>
      </c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10"/>
      <c r="HA289" s="10"/>
      <c r="HB289" s="10"/>
      <c r="HC289" s="10"/>
      <c r="HD289" s="10"/>
      <c r="HE289" s="10"/>
      <c r="HF289" s="10"/>
      <c r="HG289" s="10"/>
      <c r="HH289" s="10"/>
      <c r="HI289" s="10"/>
      <c r="HJ289" s="10"/>
      <c r="HK289" s="10"/>
      <c r="HL289" s="10"/>
      <c r="HM289" s="10"/>
      <c r="HN289" s="10"/>
      <c r="HO289" s="10"/>
      <c r="HP289" s="10"/>
      <c r="HQ289" s="10"/>
      <c r="HR289" s="10"/>
      <c r="HS289" s="10"/>
      <c r="HT289" s="10"/>
      <c r="HU289" s="10"/>
      <c r="HV289" s="10"/>
      <c r="HW289" s="10"/>
      <c r="HX289" s="10"/>
      <c r="HY289" s="10"/>
      <c r="HZ289" s="10"/>
      <c r="IA289" s="10"/>
      <c r="IB289" s="10"/>
      <c r="IC289" s="10"/>
      <c r="ID289" s="10"/>
      <c r="IE289" s="10"/>
      <c r="IF289" s="10"/>
      <c r="IG289" s="10"/>
      <c r="IH289" s="10"/>
      <c r="II289" s="10"/>
      <c r="IJ289" s="10"/>
      <c r="IK289" s="10"/>
      <c r="IL289" s="10"/>
      <c r="IM289" s="10"/>
      <c r="IN289" s="10"/>
      <c r="IO289" s="10"/>
      <c r="IP289" s="10"/>
      <c r="IQ289" s="10"/>
      <c r="IR289" s="10"/>
      <c r="IS289" s="10"/>
      <c r="IT289" s="10"/>
      <c r="IU289" s="10"/>
      <c r="IV289" s="10"/>
      <c r="IW289" s="10"/>
      <c r="IX289" s="10"/>
      <c r="IY289" s="10"/>
      <c r="IZ289" s="10"/>
      <c r="JA289" s="10"/>
      <c r="JB289" s="10"/>
      <c r="JC289" s="10"/>
      <c r="JD289" s="10"/>
      <c r="JE289" s="10"/>
      <c r="JF289" s="10"/>
      <c r="JG289" s="10"/>
      <c r="JH289" s="10"/>
      <c r="JI289" s="10"/>
      <c r="JJ289" s="10"/>
      <c r="JK289" s="10"/>
      <c r="JL289" s="10"/>
      <c r="JM289" s="10"/>
      <c r="JN289" s="10"/>
      <c r="JO289" s="10"/>
      <c r="JP289" s="10"/>
      <c r="JQ289" s="10"/>
      <c r="JR289" s="10"/>
      <c r="JS289" s="10"/>
      <c r="JT289" s="10"/>
      <c r="JU289" s="10"/>
      <c r="JV289" s="10"/>
      <c r="JW289" s="10"/>
      <c r="JX289" s="10"/>
      <c r="JY289" s="10"/>
      <c r="JZ289" s="10"/>
      <c r="KA289" s="10"/>
      <c r="KB289" s="10"/>
      <c r="KC289" s="10"/>
      <c r="KD289" s="10"/>
      <c r="KE289" s="10"/>
      <c r="KF289" s="10"/>
      <c r="KG289" s="10"/>
      <c r="KH289" s="10"/>
      <c r="KI289" s="10"/>
      <c r="KJ289" s="10"/>
      <c r="KK289" s="10"/>
      <c r="KL289" s="10"/>
      <c r="KM289" s="10"/>
      <c r="KN289" s="10"/>
      <c r="KO289" s="10"/>
      <c r="KP289" s="10"/>
      <c r="KQ289" s="10"/>
      <c r="KR289" s="10"/>
      <c r="KS289" s="10"/>
      <c r="KT289" s="10"/>
      <c r="KU289" s="10"/>
      <c r="KV289" s="10"/>
      <c r="KW289" s="10"/>
      <c r="KX289" s="10"/>
      <c r="KY289" s="10"/>
      <c r="KZ289" s="10"/>
      <c r="LA289" s="10"/>
      <c r="LB289" s="10"/>
      <c r="LC289" s="10"/>
      <c r="LD289" s="10"/>
      <c r="LE289" s="10"/>
      <c r="LF289" s="10"/>
      <c r="LG289" s="10"/>
      <c r="LH289" s="10"/>
      <c r="LI289" s="10"/>
      <c r="LJ289" s="10"/>
      <c r="LK289" s="10"/>
      <c r="LL289" s="10"/>
      <c r="LM289" s="10"/>
      <c r="LN289" s="10"/>
      <c r="LO289" s="10"/>
      <c r="LP289" s="10"/>
      <c r="LQ289" s="10"/>
      <c r="LR289" s="10"/>
      <c r="LS289" s="10"/>
      <c r="LT289" s="10"/>
      <c r="LU289" s="10"/>
      <c r="LV289" s="10"/>
      <c r="LW289" s="10"/>
      <c r="LX289" s="10"/>
      <c r="LY289" s="10"/>
      <c r="LZ289" s="10"/>
      <c r="MA289" s="10"/>
      <c r="MB289" s="10"/>
      <c r="MC289" s="10"/>
      <c r="MD289" s="10"/>
      <c r="ME289" s="10"/>
      <c r="MF289" s="10"/>
      <c r="MG289" s="10"/>
      <c r="MH289" s="10"/>
      <c r="MI289" s="10"/>
      <c r="MJ289" s="10"/>
      <c r="MK289" s="10"/>
      <c r="ML289" s="10"/>
      <c r="MM289" s="10"/>
      <c r="MN289" s="10"/>
      <c r="MO289" s="10"/>
      <c r="MP289" s="10"/>
      <c r="MQ289" s="10"/>
      <c r="MR289" s="10"/>
      <c r="MS289" s="10"/>
      <c r="MT289" s="10"/>
      <c r="MU289" s="10"/>
      <c r="MV289" s="10"/>
      <c r="MW289" s="10"/>
      <c r="MX289" s="10"/>
      <c r="MY289" s="10"/>
      <c r="MZ289" s="10"/>
      <c r="NA289" s="10"/>
      <c r="NB289" s="10"/>
      <c r="NC289" s="10"/>
      <c r="ND289" s="10"/>
      <c r="NE289" s="10"/>
      <c r="NF289" s="10"/>
      <c r="NG289" s="10"/>
      <c r="NH289" s="10"/>
      <c r="NI289" s="10"/>
      <c r="NJ289" s="10"/>
      <c r="NK289" s="10"/>
      <c r="NL289" s="10"/>
      <c r="NM289" s="10"/>
      <c r="NN289" s="10"/>
      <c r="NO289" s="10"/>
      <c r="NP289" s="10"/>
      <c r="NQ289" s="10"/>
      <c r="NR289" s="10"/>
      <c r="NS289" s="10"/>
      <c r="NT289" s="10"/>
      <c r="NU289" s="10"/>
      <c r="NV289" s="10"/>
      <c r="NW289" s="10"/>
      <c r="NX289" s="10"/>
      <c r="NY289" s="10"/>
      <c r="NZ289" s="10"/>
      <c r="OA289" s="10"/>
      <c r="OB289" s="10"/>
      <c r="OC289" s="10"/>
      <c r="OD289" s="10"/>
      <c r="OE289" s="10"/>
      <c r="OF289" s="10"/>
      <c r="OG289" s="10"/>
      <c r="OH289" s="10"/>
      <c r="OI289" s="10"/>
      <c r="OJ289" s="10"/>
      <c r="OK289" s="10"/>
      <c r="OL289" s="10"/>
      <c r="OM289" s="10"/>
      <c r="ON289" s="10"/>
      <c r="OO289" s="10"/>
      <c r="OP289" s="10"/>
      <c r="OQ289" s="10"/>
      <c r="OR289" s="10"/>
      <c r="OS289" s="10"/>
      <c r="OT289" s="10"/>
      <c r="OU289" s="10"/>
      <c r="OV289" s="10"/>
      <c r="OW289" s="10"/>
      <c r="OX289" s="10"/>
      <c r="OY289" s="10"/>
      <c r="OZ289" s="10"/>
      <c r="PA289" s="10"/>
      <c r="PB289" s="10"/>
      <c r="PC289" s="10"/>
      <c r="PD289" s="10"/>
      <c r="PE289" s="10"/>
      <c r="PF289" s="10"/>
      <c r="PG289" s="10"/>
      <c r="PH289" s="10"/>
      <c r="PI289" s="10"/>
      <c r="PJ289" s="10"/>
      <c r="PK289" s="10"/>
      <c r="PL289" s="10"/>
      <c r="PM289" s="10"/>
      <c r="PN289" s="10"/>
      <c r="PO289" s="10"/>
      <c r="PP289" s="10"/>
      <c r="PQ289" s="10"/>
      <c r="PR289" s="10"/>
      <c r="PS289" s="10"/>
      <c r="PT289" s="10"/>
      <c r="PU289" s="10"/>
      <c r="PV289" s="10"/>
      <c r="PW289" s="10"/>
      <c r="PX289" s="10"/>
      <c r="PY289" s="10"/>
      <c r="PZ289" s="10"/>
      <c r="QA289" s="10"/>
      <c r="QB289" s="10"/>
      <c r="QC289" s="10"/>
      <c r="QD289" s="10"/>
      <c r="QE289" s="10"/>
      <c r="QF289" s="10"/>
      <c r="QG289" s="10"/>
      <c r="QH289" s="10"/>
      <c r="QI289" s="10"/>
      <c r="QJ289" s="10"/>
      <c r="QK289" s="10"/>
      <c r="QL289" s="10"/>
      <c r="QM289" s="10"/>
      <c r="QN289" s="10"/>
      <c r="QO289" s="10"/>
      <c r="QP289" s="10"/>
      <c r="QQ289" s="10"/>
      <c r="QR289" s="10"/>
      <c r="QS289" s="10"/>
      <c r="QT289" s="10"/>
      <c r="QU289" s="10"/>
      <c r="QV289" s="10"/>
      <c r="QW289" s="10"/>
      <c r="QX289" s="10"/>
      <c r="QY289" s="10"/>
      <c r="QZ289" s="10"/>
      <c r="RA289" s="10"/>
      <c r="RB289" s="10"/>
      <c r="RC289" s="10"/>
      <c r="RD289" s="10"/>
      <c r="RE289" s="10"/>
      <c r="RF289" s="10"/>
      <c r="RG289" s="10"/>
      <c r="RH289" s="10"/>
      <c r="RI289" s="10"/>
      <c r="RJ289" s="10"/>
      <c r="RK289" s="10"/>
      <c r="RL289" s="10"/>
      <c r="RM289" s="10"/>
      <c r="RN289" s="10"/>
      <c r="RO289" s="10"/>
      <c r="RP289" s="10"/>
      <c r="RQ289" s="10"/>
      <c r="RR289" s="10"/>
      <c r="RS289" s="10"/>
      <c r="RT289" s="10"/>
      <c r="RU289" s="10"/>
      <c r="RV289" s="10"/>
      <c r="RW289" s="10"/>
      <c r="RX289" s="10"/>
      <c r="RY289" s="10"/>
      <c r="RZ289" s="10"/>
      <c r="SA289" s="10"/>
      <c r="SB289" s="10"/>
      <c r="SC289" s="10"/>
      <c r="SD289" s="10"/>
      <c r="SE289" s="10"/>
      <c r="SF289" s="10"/>
      <c r="SG289" s="10"/>
      <c r="SH289" s="10"/>
      <c r="SI289" s="10"/>
      <c r="SJ289" s="10"/>
      <c r="SK289" s="10"/>
      <c r="SL289" s="10"/>
      <c r="SM289" s="10"/>
      <c r="SN289" s="10"/>
      <c r="SO289" s="10"/>
      <c r="SP289" s="10"/>
      <c r="SQ289" s="10"/>
      <c r="SR289" s="10"/>
      <c r="SS289" s="10"/>
      <c r="ST289" s="10"/>
      <c r="SU289" s="10"/>
      <c r="SV289" s="10"/>
      <c r="SW289" s="10"/>
      <c r="SX289" s="10"/>
      <c r="SY289" s="10"/>
      <c r="SZ289" s="10"/>
      <c r="TA289" s="10"/>
      <c r="TB289" s="10"/>
      <c r="TC289" s="10"/>
      <c r="TD289" s="10"/>
      <c r="TE289" s="10"/>
      <c r="TF289" s="10"/>
      <c r="TG289" s="10"/>
      <c r="TH289" s="10"/>
      <c r="TI289" s="10"/>
      <c r="TJ289" s="10"/>
      <c r="TK289" s="10"/>
      <c r="TL289" s="10"/>
      <c r="TM289" s="10"/>
      <c r="TN289" s="10"/>
      <c r="TO289" s="10"/>
      <c r="TP289" s="10"/>
      <c r="TQ289" s="10"/>
      <c r="TR289" s="10"/>
      <c r="TS289" s="10"/>
      <c r="TT289" s="10"/>
      <c r="TU289" s="10"/>
      <c r="TV289" s="10"/>
      <c r="TW289" s="10"/>
      <c r="TX289" s="10"/>
      <c r="TY289" s="10"/>
      <c r="TZ289" s="10"/>
      <c r="UA289" s="10"/>
      <c r="UB289" s="10"/>
      <c r="UC289" s="10"/>
      <c r="UD289" s="10"/>
      <c r="UE289" s="10"/>
      <c r="UF289" s="10"/>
      <c r="UG289" s="10"/>
      <c r="UH289" s="10"/>
      <c r="UI289" s="10"/>
      <c r="UJ289" s="10"/>
      <c r="UK289" s="10"/>
      <c r="UL289" s="10"/>
      <c r="UM289" s="10"/>
      <c r="UN289" s="10"/>
      <c r="UO289" s="10"/>
      <c r="UP289" s="10"/>
      <c r="UQ289" s="10"/>
      <c r="UR289" s="10"/>
      <c r="US289" s="10"/>
      <c r="UT289" s="10"/>
      <c r="UU289" s="10"/>
      <c r="UV289" s="10"/>
      <c r="UW289" s="10"/>
      <c r="UX289" s="10"/>
      <c r="UY289" s="10"/>
      <c r="UZ289" s="10"/>
      <c r="VA289" s="10"/>
      <c r="VB289" s="10"/>
      <c r="VC289" s="10"/>
      <c r="VD289" s="10"/>
      <c r="VE289" s="10"/>
      <c r="VF289" s="10"/>
      <c r="VG289" s="10"/>
      <c r="VH289" s="10"/>
      <c r="VI289" s="10"/>
      <c r="VJ289" s="10"/>
      <c r="VK289" s="10"/>
      <c r="VL289" s="10"/>
      <c r="VM289" s="10"/>
      <c r="VN289" s="10"/>
      <c r="VO289" s="10"/>
      <c r="VP289" s="10"/>
      <c r="VQ289" s="10"/>
      <c r="VR289" s="10"/>
      <c r="VS289" s="10"/>
      <c r="VT289" s="10"/>
      <c r="VU289" s="10"/>
      <c r="VV289" s="10"/>
      <c r="VW289" s="10"/>
      <c r="VX289" s="10"/>
      <c r="VY289" s="10"/>
      <c r="VZ289" s="10"/>
      <c r="WA289" s="10"/>
      <c r="WB289" s="10"/>
      <c r="WC289" s="10"/>
      <c r="WD289" s="10"/>
      <c r="WE289" s="10"/>
      <c r="WF289" s="10"/>
      <c r="WG289" s="10"/>
      <c r="WH289" s="10"/>
      <c r="WI289" s="10"/>
      <c r="WJ289" s="10"/>
      <c r="WK289" s="10"/>
      <c r="WL289" s="10"/>
      <c r="WM289" s="10"/>
      <c r="WN289" s="10"/>
      <c r="WO289" s="10"/>
      <c r="WP289" s="10"/>
      <c r="WQ289" s="10"/>
      <c r="WR289" s="10"/>
      <c r="WS289" s="10"/>
      <c r="WT289" s="10"/>
      <c r="WU289" s="10"/>
      <c r="WV289" s="10"/>
      <c r="WW289" s="10"/>
      <c r="WX289" s="10"/>
      <c r="WY289" s="10"/>
      <c r="WZ289" s="10"/>
      <c r="XA289" s="10"/>
      <c r="XB289" s="10"/>
      <c r="XC289" s="10"/>
      <c r="XD289" s="10"/>
      <c r="XE289" s="10"/>
      <c r="XF289" s="10"/>
      <c r="XG289" s="10"/>
      <c r="XH289" s="10"/>
      <c r="XI289" s="10"/>
      <c r="XJ289" s="10"/>
      <c r="XK289" s="10"/>
      <c r="XL289" s="10"/>
      <c r="XM289" s="10"/>
      <c r="XN289" s="10"/>
      <c r="XO289" s="10"/>
      <c r="XP289" s="10"/>
      <c r="XQ289" s="10"/>
      <c r="XR289" s="10"/>
      <c r="XS289" s="10"/>
      <c r="XT289" s="10"/>
      <c r="XU289" s="10"/>
      <c r="XV289" s="10"/>
      <c r="XW289" s="10"/>
      <c r="XX289" s="10"/>
      <c r="XY289" s="10"/>
      <c r="XZ289" s="10"/>
      <c r="YA289" s="10"/>
      <c r="YB289" s="10"/>
      <c r="YC289" s="10"/>
      <c r="YD289" s="10"/>
      <c r="YE289" s="10"/>
      <c r="YF289" s="10"/>
      <c r="YG289" s="10"/>
      <c r="YH289" s="10"/>
      <c r="YI289" s="10"/>
      <c r="YJ289" s="10"/>
      <c r="YK289" s="10"/>
      <c r="YL289" s="10"/>
      <c r="YM289" s="10"/>
      <c r="YN289" s="10"/>
      <c r="YO289" s="10"/>
      <c r="YP289" s="10"/>
      <c r="YQ289" s="10"/>
      <c r="YR289" s="10"/>
      <c r="YS289" s="10"/>
      <c r="YT289" s="10"/>
      <c r="YU289" s="10"/>
      <c r="YV289" s="10"/>
      <c r="YW289" s="10"/>
      <c r="YX289" s="10"/>
      <c r="YY289" s="10"/>
      <c r="YZ289" s="10"/>
      <c r="ZA289" s="10"/>
      <c r="ZB289" s="10"/>
      <c r="ZC289" s="10"/>
      <c r="ZD289" s="10"/>
      <c r="ZE289" s="10"/>
      <c r="ZF289" s="10"/>
      <c r="ZG289" s="10"/>
      <c r="ZH289" s="10"/>
      <c r="ZI289" s="10"/>
      <c r="ZJ289" s="10"/>
      <c r="ZK289" s="10"/>
      <c r="ZL289" s="10"/>
      <c r="ZM289" s="10"/>
      <c r="ZN289" s="10"/>
      <c r="ZO289" s="10"/>
      <c r="ZP289" s="10"/>
      <c r="ZQ289" s="10"/>
      <c r="ZR289" s="10"/>
      <c r="ZS289" s="10"/>
      <c r="ZT289" s="10"/>
      <c r="ZU289" s="10"/>
      <c r="ZV289" s="10"/>
      <c r="ZW289" s="10"/>
      <c r="ZX289" s="10"/>
      <c r="ZY289" s="10"/>
      <c r="ZZ289" s="10"/>
      <c r="AAA289" s="10"/>
      <c r="AAB289" s="10"/>
      <c r="AAC289" s="10"/>
      <c r="AAD289" s="10"/>
      <c r="AAE289" s="10"/>
      <c r="AAF289" s="10"/>
      <c r="AAG289" s="10"/>
      <c r="AAH289" s="10"/>
      <c r="AAI289" s="10"/>
      <c r="AAJ289" s="10"/>
      <c r="AAK289" s="10"/>
      <c r="AAL289" s="10"/>
      <c r="AAM289" s="10"/>
      <c r="AAN289" s="10"/>
      <c r="AAO289" s="10"/>
      <c r="AAP289" s="10"/>
      <c r="AAQ289" s="10"/>
      <c r="AAR289" s="10"/>
      <c r="AAS289" s="10"/>
      <c r="AAT289" s="10"/>
      <c r="AAU289" s="10"/>
      <c r="AAV289" s="10"/>
      <c r="AAW289" s="10"/>
      <c r="AAX289" s="10"/>
      <c r="AAY289" s="10"/>
      <c r="AAZ289" s="10"/>
      <c r="ABA289" s="10"/>
      <c r="ABB289" s="10"/>
      <c r="ABC289" s="10"/>
      <c r="ABD289" s="10"/>
      <c r="ABE289" s="10"/>
      <c r="ABF289" s="10"/>
      <c r="ABG289" s="10"/>
      <c r="ABH289" s="10"/>
      <c r="ABI289" s="10"/>
      <c r="ABJ289" s="10"/>
      <c r="ABK289" s="10"/>
      <c r="ABL289" s="10"/>
      <c r="ABM289" s="10"/>
      <c r="ABN289" s="10"/>
      <c r="ABO289" s="10"/>
      <c r="ABP289" s="10"/>
      <c r="ABQ289" s="10"/>
      <c r="ABR289" s="10"/>
      <c r="ABS289" s="10"/>
      <c r="ABT289" s="10"/>
      <c r="ABU289" s="10"/>
      <c r="ABV289" s="10"/>
      <c r="ABW289" s="10"/>
      <c r="ABX289" s="10"/>
      <c r="ABY289" s="10"/>
      <c r="ABZ289" s="10"/>
      <c r="ACA289" s="10"/>
      <c r="ACB289" s="10"/>
      <c r="ACC289" s="10"/>
      <c r="ACD289" s="10"/>
      <c r="ACE289" s="10"/>
      <c r="ACF289" s="10"/>
      <c r="ACG289" s="10"/>
      <c r="ACH289" s="10"/>
      <c r="ACI289" s="10"/>
      <c r="ACJ289" s="10"/>
      <c r="ACK289" s="10"/>
      <c r="ACL289" s="10"/>
      <c r="ACM289" s="10"/>
      <c r="ACN289" s="10"/>
      <c r="ACO289" s="10"/>
      <c r="ACP289" s="10"/>
      <c r="ACQ289" s="10"/>
      <c r="ACR289" s="10"/>
      <c r="ACS289" s="10"/>
      <c r="ACT289" s="10"/>
      <c r="ACU289" s="10"/>
      <c r="ACV289" s="10"/>
      <c r="ACW289" s="10"/>
      <c r="ACX289" s="10"/>
      <c r="ACY289" s="10"/>
      <c r="ACZ289" s="10"/>
      <c r="ADA289" s="10"/>
      <c r="ADB289" s="10"/>
      <c r="ADC289" s="10"/>
      <c r="ADD289" s="10"/>
      <c r="ADE289" s="10"/>
      <c r="ADF289" s="10"/>
      <c r="ADG289" s="10"/>
      <c r="ADH289" s="10"/>
      <c r="ADI289" s="10"/>
      <c r="ADJ289" s="10"/>
      <c r="ADK289" s="10"/>
      <c r="ADL289" s="10"/>
      <c r="ADM289" s="10"/>
      <c r="ADN289" s="10"/>
      <c r="ADO289" s="10"/>
      <c r="ADP289" s="10"/>
      <c r="ADQ289" s="10"/>
      <c r="ADR289" s="10"/>
      <c r="ADS289" s="10"/>
      <c r="ADT289" s="10"/>
      <c r="ADU289" s="10"/>
      <c r="ADV289" s="10"/>
      <c r="ADW289" s="10"/>
      <c r="ADX289" s="10"/>
      <c r="ADY289" s="10"/>
      <c r="ADZ289" s="10"/>
      <c r="AEA289" s="10"/>
      <c r="AEB289" s="10"/>
      <c r="AEC289" s="10"/>
      <c r="AED289" s="10"/>
      <c r="AEE289" s="10"/>
      <c r="AEF289" s="10"/>
      <c r="AEG289" s="10"/>
      <c r="AEH289" s="10"/>
      <c r="AEI289" s="10"/>
      <c r="AEJ289" s="10"/>
      <c r="AEK289" s="10"/>
      <c r="AEL289" s="10"/>
      <c r="AEM289" s="10"/>
      <c r="AEN289" s="10"/>
      <c r="AEO289" s="10"/>
      <c r="AEP289" s="10"/>
      <c r="AEQ289" s="10"/>
      <c r="AER289" s="10"/>
      <c r="AES289" s="10"/>
      <c r="AET289" s="10"/>
      <c r="AEU289" s="10"/>
      <c r="AEV289" s="10"/>
      <c r="AEW289" s="10"/>
      <c r="AEX289" s="10"/>
      <c r="AEY289" s="10"/>
      <c r="AEZ289" s="10"/>
      <c r="AFA289" s="10"/>
      <c r="AFB289" s="10"/>
      <c r="AFC289" s="10"/>
      <c r="AFD289" s="10"/>
      <c r="AFE289" s="10"/>
      <c r="AFF289" s="10"/>
      <c r="AFG289" s="10"/>
      <c r="AFH289" s="10"/>
      <c r="AFI289" s="10"/>
      <c r="AFJ289" s="10"/>
      <c r="AFK289" s="10"/>
      <c r="AFL289" s="10"/>
      <c r="AFM289" s="10"/>
      <c r="AFN289" s="10"/>
      <c r="AFO289" s="10"/>
      <c r="AFP289" s="10"/>
      <c r="AFQ289" s="10"/>
      <c r="AFR289" s="10"/>
      <c r="AFS289" s="10"/>
      <c r="AFT289" s="10"/>
      <c r="AFU289" s="10"/>
      <c r="AFV289" s="10"/>
      <c r="AFW289" s="10"/>
      <c r="AFX289" s="10"/>
      <c r="AFY289" s="10"/>
      <c r="AFZ289" s="10"/>
      <c r="AGA289" s="10"/>
      <c r="AGB289" s="10"/>
      <c r="AGC289" s="10"/>
      <c r="AGD289" s="10"/>
      <c r="AGE289" s="10"/>
      <c r="AGF289" s="10"/>
      <c r="AGG289" s="10"/>
      <c r="AGH289" s="10"/>
      <c r="AGI289" s="10"/>
      <c r="AGJ289" s="10"/>
      <c r="AGK289" s="10"/>
      <c r="AGL289" s="10"/>
      <c r="AGM289" s="10"/>
      <c r="AGN289" s="10"/>
      <c r="AGO289" s="10"/>
      <c r="AGP289" s="10"/>
      <c r="AGQ289" s="10"/>
      <c r="AGR289" s="10"/>
      <c r="AGS289" s="10"/>
      <c r="AGT289" s="10"/>
      <c r="AGU289" s="10"/>
      <c r="AGV289" s="10"/>
      <c r="AGW289" s="10"/>
      <c r="AGX289" s="10"/>
      <c r="AGY289" s="10"/>
      <c r="AGZ289" s="10"/>
      <c r="AHA289" s="10"/>
      <c r="AHB289" s="10"/>
      <c r="AHC289" s="10"/>
      <c r="AHD289" s="10"/>
      <c r="AHE289" s="10"/>
      <c r="AHF289" s="10"/>
      <c r="AHG289" s="10"/>
      <c r="AHH289" s="10"/>
      <c r="AHI289" s="10"/>
      <c r="AHJ289" s="10"/>
      <c r="AHK289" s="10"/>
      <c r="AHL289" s="10"/>
      <c r="AHM289" s="10"/>
      <c r="AHN289" s="10"/>
      <c r="AHO289" s="10"/>
      <c r="AHP289" s="10"/>
      <c r="AHQ289" s="10"/>
      <c r="AHR289" s="10"/>
      <c r="AHS289" s="10"/>
      <c r="AHT289" s="10"/>
      <c r="AHU289" s="10"/>
      <c r="AHV289" s="10"/>
      <c r="AHW289" s="10"/>
      <c r="AHX289" s="10"/>
      <c r="AHY289" s="10"/>
      <c r="AHZ289" s="10"/>
      <c r="AIA289" s="10"/>
      <c r="AIB289" s="10"/>
      <c r="AIC289" s="10"/>
      <c r="AID289" s="10"/>
      <c r="AIE289" s="10"/>
      <c r="AIF289" s="10"/>
      <c r="AIG289" s="10"/>
      <c r="AIH289" s="10"/>
      <c r="AII289" s="10"/>
      <c r="AIJ289" s="10"/>
      <c r="AIK289" s="10"/>
      <c r="AIL289" s="10"/>
      <c r="AIM289" s="10"/>
      <c r="AIN289" s="10"/>
      <c r="AIO289" s="10"/>
      <c r="AIP289" s="10"/>
      <c r="AIQ289" s="10"/>
      <c r="AIR289" s="10"/>
      <c r="AIS289" s="10"/>
      <c r="AIT289" s="10"/>
      <c r="AIU289" s="10"/>
      <c r="AIV289" s="10"/>
      <c r="AIW289" s="10"/>
      <c r="AIX289" s="10"/>
      <c r="AIY289" s="10"/>
      <c r="AIZ289" s="10"/>
      <c r="AJA289" s="10"/>
      <c r="AJB289" s="10"/>
      <c r="AJC289" s="10"/>
      <c r="AJD289" s="10"/>
      <c r="AJE289" s="10"/>
      <c r="AJF289" s="10"/>
      <c r="AJG289" s="10"/>
      <c r="AJH289" s="10"/>
      <c r="AJI289" s="10"/>
      <c r="AJJ289" s="10"/>
      <c r="AJK289" s="10"/>
      <c r="AJL289" s="10"/>
      <c r="AJM289" s="10"/>
      <c r="AJN289" s="10"/>
      <c r="AJO289" s="10"/>
      <c r="AJP289" s="10"/>
      <c r="AJQ289" s="10"/>
      <c r="AJR289" s="10"/>
      <c r="AJS289" s="10"/>
      <c r="AJT289" s="10"/>
      <c r="AJU289" s="10"/>
      <c r="AJV289" s="10"/>
      <c r="AJW289" s="10"/>
      <c r="AJX289" s="10"/>
      <c r="AJY289" s="10"/>
      <c r="AJZ289" s="10"/>
      <c r="AKA289" s="10"/>
      <c r="AKB289" s="10"/>
      <c r="AKC289" s="10"/>
      <c r="AKD289" s="10"/>
      <c r="AKE289" s="10"/>
      <c r="AKF289" s="10"/>
      <c r="AKG289" s="10"/>
      <c r="AKH289" s="10"/>
      <c r="AKI289" s="10"/>
      <c r="AKJ289" s="10"/>
      <c r="AKK289" s="10"/>
      <c r="AKL289" s="10"/>
      <c r="AKM289" s="10"/>
      <c r="AKN289" s="10"/>
      <c r="AKO289" s="10"/>
      <c r="AKP289" s="10"/>
      <c r="AKQ289" s="10"/>
      <c r="AKR289" s="10"/>
      <c r="AKS289" s="10"/>
      <c r="AKT289" s="10"/>
      <c r="AKU289" s="10"/>
      <c r="AKV289" s="10"/>
      <c r="AKW289" s="10"/>
      <c r="AKX289" s="10"/>
      <c r="AKY289" s="10"/>
      <c r="AKZ289" s="10"/>
      <c r="ALA289" s="10"/>
      <c r="ALB289" s="10"/>
      <c r="ALC289" s="10"/>
      <c r="ALD289" s="10"/>
      <c r="ALE289" s="10"/>
      <c r="ALF289" s="10"/>
      <c r="ALG289" s="10"/>
      <c r="ALH289" s="10"/>
      <c r="ALI289" s="10"/>
      <c r="ALJ289" s="10"/>
      <c r="ALK289" s="10"/>
      <c r="ALL289" s="10"/>
      <c r="ALM289" s="10"/>
      <c r="ALN289" s="10"/>
      <c r="ALO289" s="10"/>
      <c r="ALP289" s="10"/>
      <c r="ALQ289" s="10"/>
      <c r="ALR289" s="10"/>
      <c r="ALS289" s="10"/>
      <c r="ALT289" s="10"/>
      <c r="ALU289" s="10"/>
      <c r="ALV289" s="10"/>
      <c r="ALW289" s="10"/>
      <c r="ALX289" s="10"/>
      <c r="ALY289" s="10"/>
      <c r="ALZ289" s="10"/>
      <c r="AMA289" s="10"/>
      <c r="AMB289" s="10"/>
      <c r="AMC289" s="10"/>
      <c r="AMD289" s="10"/>
      <c r="AME289" s="10"/>
      <c r="AMF289" s="10"/>
      <c r="AMG289" s="10"/>
      <c r="AMH289" s="10"/>
      <c r="AMI289" s="10"/>
      <c r="AMJ289" s="10"/>
      <c r="AMK289" s="10"/>
      <c r="AML289" s="10"/>
      <c r="AMM289" s="10"/>
      <c r="AMN289" s="10"/>
      <c r="AMO289" s="10"/>
      <c r="AMP289" s="10"/>
      <c r="AMQ289" s="10"/>
      <c r="AMR289" s="10"/>
      <c r="AMS289" s="10"/>
      <c r="AMT289" s="10"/>
      <c r="AMU289" s="10"/>
      <c r="AMV289" s="10"/>
      <c r="AMW289" s="10"/>
      <c r="AMX289" s="10"/>
      <c r="AMY289" s="10"/>
      <c r="AMZ289" s="10"/>
      <c r="ANA289" s="10"/>
      <c r="ANB289" s="10"/>
      <c r="ANC289" s="10"/>
      <c r="AND289" s="10"/>
      <c r="ANE289" s="10"/>
      <c r="ANF289" s="10"/>
      <c r="ANG289" s="10"/>
      <c r="ANH289" s="10"/>
      <c r="ANI289" s="10"/>
      <c r="ANJ289" s="10"/>
      <c r="ANK289" s="10"/>
      <c r="ANL289" s="10"/>
      <c r="ANM289" s="10"/>
      <c r="ANN289" s="10"/>
      <c r="ANO289" s="10"/>
      <c r="ANP289" s="10"/>
      <c r="ANQ289" s="10"/>
      <c r="ANR289" s="10"/>
      <c r="ANS289" s="10"/>
      <c r="ANT289" s="10"/>
      <c r="ANU289" s="10"/>
      <c r="ANV289" s="10"/>
      <c r="ANW289" s="10"/>
      <c r="ANX289" s="10"/>
      <c r="ANY289" s="10"/>
      <c r="ANZ289" s="10"/>
      <c r="AOA289" s="10"/>
      <c r="AOB289" s="10"/>
      <c r="AOC289" s="10"/>
      <c r="AOD289" s="10"/>
      <c r="AOE289" s="10"/>
      <c r="AOF289" s="10"/>
      <c r="AOG289" s="10"/>
      <c r="AOH289" s="10"/>
      <c r="AOI289" s="10"/>
      <c r="AOJ289" s="10"/>
      <c r="AOK289" s="10"/>
      <c r="AOL289" s="10"/>
      <c r="AOM289" s="10"/>
      <c r="AON289" s="10"/>
      <c r="AOO289" s="10"/>
      <c r="AOP289" s="10"/>
      <c r="AOQ289" s="10"/>
      <c r="AOR289" s="10"/>
      <c r="AOS289" s="10"/>
      <c r="AOT289" s="10"/>
      <c r="AOU289" s="10"/>
      <c r="AOV289" s="10"/>
      <c r="AOW289" s="10"/>
      <c r="AOX289" s="10"/>
      <c r="AOY289" s="10"/>
      <c r="AOZ289" s="10"/>
      <c r="APA289" s="10"/>
      <c r="APB289" s="10"/>
      <c r="APC289" s="10"/>
      <c r="APD289" s="10"/>
      <c r="APE289" s="10"/>
      <c r="APF289" s="10"/>
      <c r="APG289" s="10"/>
      <c r="APH289" s="10"/>
      <c r="API289" s="10"/>
      <c r="APJ289" s="10"/>
      <c r="APK289" s="10"/>
      <c r="APL289" s="10"/>
      <c r="APM289" s="10"/>
      <c r="APN289" s="10"/>
      <c r="APO289" s="10"/>
      <c r="APP289" s="10"/>
      <c r="APQ289" s="10"/>
      <c r="APR289" s="10"/>
      <c r="APS289" s="10"/>
      <c r="APT289" s="10"/>
      <c r="APU289" s="10"/>
      <c r="APV289" s="10"/>
      <c r="APW289" s="10"/>
      <c r="APX289" s="10"/>
      <c r="APY289" s="10"/>
      <c r="APZ289" s="10"/>
      <c r="AQA289" s="10"/>
      <c r="AQB289" s="10"/>
      <c r="AQC289" s="10"/>
      <c r="AQD289" s="10"/>
      <c r="AQE289" s="10"/>
      <c r="AQF289" s="10"/>
      <c r="AQG289" s="10"/>
      <c r="AQH289" s="10"/>
      <c r="AQI289" s="10"/>
      <c r="AQJ289" s="10"/>
      <c r="AQK289" s="10"/>
      <c r="AQL289" s="10"/>
      <c r="AQM289" s="10"/>
      <c r="AQN289" s="10"/>
      <c r="AQO289" s="10"/>
      <c r="AQP289" s="10"/>
      <c r="AQQ289" s="10"/>
      <c r="AQR289" s="10"/>
      <c r="AQS289" s="10"/>
      <c r="AQT289" s="10"/>
      <c r="AQU289" s="10"/>
      <c r="AQV289" s="10"/>
      <c r="AQW289" s="10"/>
      <c r="AQX289" s="10"/>
      <c r="AQY289" s="10"/>
      <c r="AQZ289" s="10"/>
      <c r="ARA289" s="10"/>
      <c r="ARB289" s="10"/>
      <c r="ARC289" s="10"/>
      <c r="ARD289" s="10"/>
      <c r="ARE289" s="10"/>
      <c r="ARF289" s="10"/>
      <c r="ARG289" s="10"/>
      <c r="ARH289" s="10"/>
      <c r="ARI289" s="10"/>
      <c r="ARJ289" s="10"/>
      <c r="ARK289" s="10"/>
      <c r="ARL289" s="10"/>
      <c r="ARM289" s="10"/>
      <c r="ARN289" s="10"/>
      <c r="ARO289" s="10"/>
      <c r="ARP289" s="10"/>
      <c r="ARQ289" s="10"/>
      <c r="ARR289" s="10"/>
      <c r="ARS289" s="10"/>
      <c r="ART289" s="10"/>
      <c r="ARU289" s="10"/>
      <c r="ARV289" s="10"/>
      <c r="ARW289" s="10"/>
      <c r="ARX289" s="10"/>
      <c r="ARY289" s="10"/>
      <c r="ARZ289" s="10"/>
      <c r="ASA289" s="10"/>
      <c r="ASB289" s="10"/>
      <c r="ASC289" s="10"/>
      <c r="ASD289" s="10"/>
      <c r="ASE289" s="10"/>
      <c r="ASF289" s="10"/>
      <c r="ASG289" s="10"/>
      <c r="ASH289" s="10"/>
      <c r="ASI289" s="10"/>
      <c r="ASJ289" s="10"/>
      <c r="ASK289" s="10"/>
      <c r="ASL289" s="10"/>
      <c r="ASM289" s="10"/>
      <c r="ASN289" s="10"/>
      <c r="ASO289" s="10"/>
      <c r="ASP289" s="10"/>
      <c r="ASQ289" s="10"/>
      <c r="ASR289" s="10"/>
      <c r="ASS289" s="10"/>
      <c r="AST289" s="10"/>
      <c r="ASU289" s="10"/>
      <c r="ASV289" s="10"/>
      <c r="ASW289" s="10"/>
      <c r="ASX289" s="10"/>
      <c r="ASY289" s="10"/>
      <c r="ASZ289" s="10"/>
      <c r="ATA289" s="10"/>
      <c r="ATB289" s="10"/>
      <c r="ATC289" s="10"/>
      <c r="ATD289" s="10"/>
      <c r="ATE289" s="10"/>
      <c r="ATF289" s="10"/>
      <c r="ATG289" s="10"/>
      <c r="ATH289" s="10"/>
      <c r="ATI289" s="10"/>
      <c r="ATJ289" s="10"/>
      <c r="ATK289" s="10"/>
      <c r="ATL289" s="10"/>
      <c r="ATM289" s="10"/>
      <c r="ATN289" s="10"/>
      <c r="ATO289" s="10"/>
      <c r="ATP289" s="10"/>
      <c r="ATQ289" s="10"/>
      <c r="ATR289" s="10"/>
      <c r="ATS289" s="10"/>
      <c r="ATT289" s="10"/>
      <c r="ATU289" s="10"/>
      <c r="ATV289" s="10"/>
      <c r="ATW289" s="10"/>
      <c r="ATX289" s="10"/>
      <c r="ATY289" s="10"/>
      <c r="ATZ289" s="10"/>
      <c r="AUA289" s="10"/>
      <c r="AUB289" s="10"/>
      <c r="AUC289" s="10"/>
      <c r="AUD289" s="10"/>
      <c r="AUE289" s="10"/>
      <c r="AUF289" s="10"/>
      <c r="AUG289" s="10"/>
      <c r="AUH289" s="10"/>
      <c r="AUI289" s="10"/>
      <c r="AUJ289" s="10"/>
      <c r="AUK289" s="10"/>
      <c r="AUL289" s="10"/>
      <c r="AUM289" s="10"/>
      <c r="AUN289" s="10"/>
      <c r="AUO289" s="10"/>
      <c r="AUP289" s="10"/>
      <c r="AUQ289" s="10"/>
      <c r="AUR289" s="10"/>
      <c r="AUS289" s="10"/>
      <c r="AUT289" s="10"/>
      <c r="AUU289" s="10"/>
      <c r="AUV289" s="10"/>
      <c r="AUW289" s="10"/>
      <c r="AUX289" s="10"/>
      <c r="AUY289" s="10"/>
      <c r="AUZ289" s="10"/>
      <c r="AVA289" s="10"/>
      <c r="AVB289" s="10"/>
      <c r="AVC289" s="10"/>
      <c r="AVD289" s="10"/>
      <c r="AVE289" s="10"/>
      <c r="AVF289" s="10"/>
      <c r="AVG289" s="10"/>
      <c r="AVH289" s="10"/>
      <c r="AVI289" s="10"/>
      <c r="AVJ289" s="10"/>
      <c r="AVK289" s="10"/>
      <c r="AVL289" s="10"/>
      <c r="AVM289" s="10"/>
      <c r="AVN289" s="10"/>
      <c r="AVO289" s="10"/>
      <c r="AVP289" s="10"/>
      <c r="AVQ289" s="10"/>
      <c r="AVR289" s="10"/>
      <c r="AVS289" s="10"/>
      <c r="AVT289" s="10"/>
      <c r="AVU289" s="10"/>
      <c r="AVV289" s="10"/>
      <c r="AVW289" s="10"/>
      <c r="AVX289" s="10"/>
      <c r="AVY289" s="10"/>
      <c r="AVZ289" s="10"/>
      <c r="AWA289" s="10"/>
      <c r="AWB289" s="10"/>
      <c r="AWC289" s="10"/>
      <c r="AWD289" s="10"/>
      <c r="AWE289" s="10"/>
      <c r="AWF289" s="10"/>
      <c r="AWG289" s="10"/>
      <c r="AWH289" s="10"/>
      <c r="AWI289" s="10"/>
      <c r="AWJ289" s="10"/>
      <c r="AWK289" s="10"/>
      <c r="AWL289" s="10"/>
      <c r="AWM289" s="10"/>
      <c r="AWN289" s="10"/>
      <c r="AWO289" s="10"/>
      <c r="AWP289" s="10"/>
      <c r="AWQ289" s="10"/>
      <c r="AWR289" s="10"/>
      <c r="AWS289" s="10"/>
      <c r="AWT289" s="10"/>
      <c r="AWU289" s="10"/>
      <c r="AWV289" s="10"/>
      <c r="AWW289" s="10"/>
      <c r="AWX289" s="10"/>
      <c r="AWY289" s="10"/>
      <c r="AWZ289" s="10"/>
      <c r="AXA289" s="10"/>
      <c r="AXB289" s="10"/>
      <c r="AXC289" s="10"/>
      <c r="AXD289" s="10"/>
      <c r="AXE289" s="10"/>
      <c r="AXF289" s="10"/>
      <c r="AXG289" s="10"/>
      <c r="AXH289" s="10"/>
      <c r="AXI289" s="10"/>
      <c r="AXJ289" s="10"/>
      <c r="AXK289" s="10"/>
      <c r="AXL289" s="10"/>
      <c r="AXM289" s="10"/>
      <c r="AXN289" s="10"/>
      <c r="AXO289" s="10"/>
      <c r="AXP289" s="10"/>
      <c r="AXQ289" s="10"/>
      <c r="AXR289" s="10"/>
      <c r="AXS289" s="10"/>
      <c r="AXT289" s="10"/>
      <c r="AXU289" s="10"/>
      <c r="AXV289" s="10"/>
      <c r="AXW289" s="10"/>
      <c r="AXX289" s="10"/>
      <c r="AXY289" s="10"/>
      <c r="AXZ289" s="10"/>
      <c r="AYA289" s="10"/>
      <c r="AYB289" s="10"/>
      <c r="AYC289" s="10"/>
      <c r="AYD289" s="10"/>
      <c r="AYE289" s="10"/>
      <c r="AYF289" s="10"/>
      <c r="AYG289" s="10"/>
      <c r="AYH289" s="10"/>
      <c r="AYI289" s="10"/>
      <c r="AYJ289" s="10"/>
      <c r="AYK289" s="10"/>
      <c r="AYL289" s="10"/>
      <c r="AYM289" s="10"/>
      <c r="AYN289" s="10"/>
      <c r="AYO289" s="10"/>
      <c r="AYP289" s="10"/>
      <c r="AYQ289" s="10"/>
      <c r="AYR289" s="10"/>
      <c r="AYS289" s="10"/>
      <c r="AYT289" s="10"/>
      <c r="AYU289" s="10"/>
      <c r="AYV289" s="10"/>
      <c r="AYW289" s="10"/>
      <c r="AYX289" s="10"/>
      <c r="AYY289" s="10"/>
      <c r="AYZ289" s="10"/>
      <c r="AZA289" s="10"/>
      <c r="AZB289" s="10"/>
      <c r="AZC289" s="10"/>
      <c r="AZD289" s="10"/>
      <c r="AZE289" s="10"/>
      <c r="AZF289" s="10"/>
      <c r="AZG289" s="10"/>
      <c r="AZH289" s="10"/>
      <c r="AZI289" s="10"/>
      <c r="AZJ289" s="10"/>
      <c r="AZK289" s="10"/>
      <c r="AZL289" s="10"/>
      <c r="AZM289" s="10"/>
      <c r="AZN289" s="10"/>
      <c r="AZO289" s="10"/>
      <c r="AZP289" s="10"/>
      <c r="AZQ289" s="10"/>
      <c r="AZR289" s="10"/>
      <c r="AZS289" s="10"/>
      <c r="AZT289" s="10"/>
      <c r="AZU289" s="10"/>
      <c r="AZV289" s="10"/>
      <c r="AZW289" s="10"/>
      <c r="AZX289" s="10"/>
      <c r="AZY289" s="10"/>
      <c r="AZZ289" s="10"/>
      <c r="BAA289" s="10"/>
      <c r="BAB289" s="10"/>
      <c r="BAC289" s="10"/>
      <c r="BAD289" s="10"/>
      <c r="BAE289" s="10"/>
      <c r="BAF289" s="10"/>
      <c r="BAG289" s="10"/>
      <c r="BAH289" s="10"/>
      <c r="BAI289" s="10"/>
      <c r="BAJ289" s="10"/>
      <c r="BAK289" s="10"/>
      <c r="BAL289" s="10"/>
      <c r="BAM289" s="10"/>
      <c r="BAN289" s="10"/>
      <c r="BAO289" s="10"/>
      <c r="BAP289" s="10"/>
      <c r="BAQ289" s="10"/>
      <c r="BAR289" s="10"/>
      <c r="BAS289" s="10"/>
      <c r="BAT289" s="10"/>
      <c r="BAU289" s="10"/>
      <c r="BAV289" s="10"/>
      <c r="BAW289" s="10"/>
      <c r="BAX289" s="10"/>
      <c r="BAY289" s="10"/>
      <c r="BAZ289" s="10"/>
      <c r="BBA289" s="10"/>
      <c r="BBB289" s="10"/>
      <c r="BBC289" s="10"/>
      <c r="BBD289" s="10"/>
      <c r="BBE289" s="10"/>
      <c r="BBF289" s="10"/>
      <c r="BBG289" s="10"/>
      <c r="BBH289" s="10"/>
      <c r="BBI289" s="10"/>
      <c r="BBJ289" s="10"/>
      <c r="BBK289" s="10"/>
      <c r="BBL289" s="10"/>
      <c r="BBM289" s="10"/>
      <c r="BBN289" s="10"/>
      <c r="BBO289" s="10"/>
      <c r="BBP289" s="10"/>
      <c r="BBQ289" s="10"/>
      <c r="BBR289" s="10"/>
      <c r="BBS289" s="10"/>
      <c r="BBT289" s="10"/>
      <c r="BBU289" s="10"/>
      <c r="BBV289" s="10"/>
      <c r="BBW289" s="10"/>
      <c r="BBX289" s="10"/>
      <c r="BBY289" s="10"/>
      <c r="BBZ289" s="10"/>
      <c r="BCA289" s="10"/>
      <c r="BCB289" s="10"/>
      <c r="BCC289" s="10"/>
      <c r="BCD289" s="10"/>
      <c r="BCE289" s="10"/>
      <c r="BCF289" s="10"/>
      <c r="BCG289" s="10"/>
      <c r="BCH289" s="10"/>
      <c r="BCI289" s="10"/>
      <c r="BCJ289" s="10"/>
      <c r="BCK289" s="10"/>
      <c r="BCL289" s="10"/>
      <c r="BCM289" s="10"/>
      <c r="BCN289" s="10"/>
      <c r="BCO289" s="10"/>
      <c r="BCP289" s="10"/>
      <c r="BCQ289" s="10"/>
      <c r="BCR289" s="10"/>
      <c r="BCS289" s="10"/>
      <c r="BCT289" s="10"/>
      <c r="BCU289" s="10"/>
      <c r="BCV289" s="10"/>
      <c r="BCW289" s="10"/>
      <c r="BCX289" s="10"/>
      <c r="BCY289" s="10"/>
      <c r="BCZ289" s="10"/>
      <c r="BDA289" s="10"/>
      <c r="BDB289" s="10"/>
      <c r="BDC289" s="10"/>
      <c r="BDD289" s="10"/>
      <c r="BDE289" s="10"/>
      <c r="BDF289" s="10"/>
      <c r="BDG289" s="10"/>
      <c r="BDH289" s="10"/>
      <c r="BDI289" s="10"/>
      <c r="BDJ289" s="10"/>
      <c r="BDK289" s="10"/>
      <c r="BDL289" s="10"/>
      <c r="BDM289" s="10"/>
      <c r="BDN289" s="10"/>
      <c r="BDO289" s="10"/>
      <c r="BDP289" s="10"/>
      <c r="BDQ289" s="10"/>
      <c r="BDR289" s="10"/>
      <c r="BDS289" s="10"/>
      <c r="BDT289" s="10"/>
      <c r="BDU289" s="10"/>
      <c r="BDV289" s="10"/>
      <c r="BDW289" s="10"/>
      <c r="BDX289" s="10"/>
      <c r="BDY289" s="10"/>
      <c r="BDZ289" s="10"/>
      <c r="BEA289" s="10"/>
      <c r="BEB289" s="10"/>
      <c r="BEC289" s="10"/>
      <c r="BED289" s="10"/>
      <c r="BEE289" s="10"/>
      <c r="BEF289" s="10"/>
      <c r="BEG289" s="10"/>
      <c r="BEH289" s="10"/>
      <c r="BEI289" s="10"/>
      <c r="BEJ289" s="10"/>
      <c r="BEK289" s="10"/>
      <c r="BEL289" s="10"/>
      <c r="BEM289" s="10"/>
      <c r="BEN289" s="10"/>
      <c r="BEO289" s="10"/>
      <c r="BEP289" s="10"/>
      <c r="BEQ289" s="10"/>
      <c r="BER289" s="10"/>
      <c r="BES289" s="10"/>
      <c r="BET289" s="10"/>
      <c r="BEU289" s="10"/>
      <c r="BEV289" s="10"/>
      <c r="BEW289" s="10"/>
      <c r="BEX289" s="10"/>
      <c r="BEY289" s="10"/>
      <c r="BEZ289" s="10"/>
      <c r="BFA289" s="10"/>
      <c r="BFB289" s="10"/>
      <c r="BFC289" s="10"/>
      <c r="BFD289" s="10"/>
      <c r="BFE289" s="10"/>
      <c r="BFF289" s="10"/>
      <c r="BFG289" s="10"/>
      <c r="BFH289" s="10"/>
      <c r="BFI289" s="10"/>
      <c r="BFJ289" s="10"/>
      <c r="BFK289" s="10"/>
      <c r="BFL289" s="10"/>
      <c r="BFM289" s="10"/>
      <c r="BFN289" s="10"/>
      <c r="BFO289" s="10"/>
      <c r="BFP289" s="10"/>
      <c r="BFQ289" s="10"/>
      <c r="BFR289" s="10"/>
      <c r="BFS289" s="10"/>
      <c r="BFT289" s="10"/>
      <c r="BFU289" s="10"/>
      <c r="BFV289" s="10"/>
      <c r="BFW289" s="10"/>
      <c r="BFX289" s="10"/>
      <c r="BFY289" s="10"/>
      <c r="BFZ289" s="10"/>
      <c r="BGA289" s="10"/>
      <c r="BGB289" s="10"/>
      <c r="BGC289" s="10"/>
      <c r="BGD289" s="10"/>
      <c r="BGE289" s="10"/>
      <c r="BGF289" s="10"/>
      <c r="BGG289" s="10"/>
      <c r="BGH289" s="10"/>
      <c r="BGI289" s="10"/>
      <c r="BGJ289" s="10"/>
      <c r="BGK289" s="10"/>
      <c r="BGL289" s="10"/>
      <c r="BGM289" s="10"/>
      <c r="BGN289" s="10"/>
      <c r="BGO289" s="10"/>
      <c r="BGP289" s="10"/>
      <c r="BGQ289" s="10"/>
      <c r="BGR289" s="10"/>
      <c r="BGS289" s="10"/>
      <c r="BGT289" s="10"/>
      <c r="BGU289" s="10"/>
      <c r="BGV289" s="10"/>
      <c r="BGW289" s="10"/>
      <c r="BGX289" s="10"/>
      <c r="BGY289" s="10"/>
      <c r="BGZ289" s="10"/>
      <c r="BHA289" s="10"/>
      <c r="BHB289" s="10"/>
      <c r="BHC289" s="10"/>
      <c r="BHD289" s="10"/>
      <c r="BHE289" s="10"/>
      <c r="BHF289" s="10"/>
      <c r="BHG289" s="10"/>
      <c r="BHH289" s="10"/>
      <c r="BHI289" s="10"/>
      <c r="BHJ289" s="10"/>
      <c r="BHK289" s="10"/>
      <c r="BHL289" s="10"/>
      <c r="BHM289" s="10"/>
      <c r="BHN289" s="10"/>
      <c r="BHO289" s="10"/>
      <c r="BHP289" s="10"/>
      <c r="BHQ289" s="10"/>
      <c r="BHR289" s="10"/>
      <c r="BHS289" s="10"/>
      <c r="BHT289" s="10"/>
      <c r="BHU289" s="10"/>
      <c r="BHV289" s="10"/>
      <c r="BHW289" s="10"/>
      <c r="BHX289" s="10"/>
      <c r="BHY289" s="10"/>
      <c r="BHZ289" s="10"/>
      <c r="BIA289" s="10"/>
      <c r="BIB289" s="10"/>
      <c r="BIC289" s="10"/>
    </row>
    <row r="290" spans="1:1589" s="24" customFormat="1" ht="39.75" customHeight="1">
      <c r="A290" s="71"/>
      <c r="B290" s="53"/>
      <c r="C290" s="317"/>
      <c r="D290" s="318"/>
      <c r="E290" s="96" t="s">
        <v>9</v>
      </c>
      <c r="F290" s="96">
        <v>42369</v>
      </c>
      <c r="G290" s="97" t="s">
        <v>7</v>
      </c>
      <c r="H290" s="121"/>
      <c r="I290" s="121"/>
      <c r="J290" s="121">
        <v>798411</v>
      </c>
      <c r="K290" s="124"/>
      <c r="L290" s="115"/>
      <c r="M290" s="115"/>
      <c r="N290" s="121">
        <v>798410.35</v>
      </c>
      <c r="O290" s="115"/>
      <c r="P290" s="115"/>
      <c r="Q290" s="115"/>
      <c r="R290" s="121">
        <v>798410.35</v>
      </c>
      <c r="S290" s="115"/>
      <c r="T290" s="9"/>
      <c r="U290" s="147">
        <f>J290-R290</f>
        <v>0.65000000002328306</v>
      </c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  <c r="IH290" s="23"/>
      <c r="II290" s="23"/>
      <c r="IJ290" s="23"/>
      <c r="IK290" s="23"/>
      <c r="IL290" s="23"/>
      <c r="IM290" s="23"/>
      <c r="IN290" s="23"/>
      <c r="IO290" s="23"/>
      <c r="IP290" s="23"/>
      <c r="IQ290" s="23"/>
      <c r="IR290" s="23"/>
      <c r="IS290" s="23"/>
      <c r="IT290" s="23"/>
      <c r="IU290" s="23"/>
      <c r="IV290" s="23"/>
      <c r="IW290" s="23"/>
      <c r="IX290" s="23"/>
      <c r="IY290" s="23"/>
      <c r="IZ290" s="23"/>
      <c r="JA290" s="23"/>
      <c r="JB290" s="23"/>
      <c r="JC290" s="23"/>
      <c r="JD290" s="23"/>
      <c r="JE290" s="23"/>
      <c r="JF290" s="23"/>
      <c r="JG290" s="23"/>
      <c r="JH290" s="23"/>
      <c r="JI290" s="23"/>
      <c r="JJ290" s="23"/>
      <c r="JK290" s="23"/>
      <c r="JL290" s="23"/>
      <c r="JM290" s="23"/>
      <c r="JN290" s="23"/>
      <c r="JO290" s="23"/>
      <c r="JP290" s="23"/>
      <c r="JQ290" s="23"/>
      <c r="JR290" s="23"/>
      <c r="JS290" s="23"/>
      <c r="JT290" s="23"/>
      <c r="JU290" s="23"/>
      <c r="JV290" s="23"/>
      <c r="JW290" s="23"/>
      <c r="JX290" s="23"/>
      <c r="JY290" s="23"/>
      <c r="JZ290" s="23"/>
      <c r="KA290" s="23"/>
      <c r="KB290" s="23"/>
      <c r="KC290" s="23"/>
      <c r="KD290" s="23"/>
      <c r="KE290" s="23"/>
      <c r="KF290" s="23"/>
      <c r="KG290" s="23"/>
      <c r="KH290" s="23"/>
      <c r="KI290" s="23"/>
      <c r="KJ290" s="23"/>
      <c r="KK290" s="23"/>
      <c r="KL290" s="23"/>
      <c r="KM290" s="23"/>
      <c r="KN290" s="23"/>
      <c r="KO290" s="23"/>
      <c r="KP290" s="23"/>
      <c r="KQ290" s="23"/>
      <c r="KR290" s="23"/>
      <c r="KS290" s="23"/>
      <c r="KT290" s="23"/>
      <c r="KU290" s="23"/>
      <c r="KV290" s="23"/>
      <c r="KW290" s="23"/>
      <c r="KX290" s="23"/>
      <c r="KY290" s="23"/>
      <c r="KZ290" s="23"/>
      <c r="LA290" s="23"/>
      <c r="LB290" s="23"/>
      <c r="LC290" s="23"/>
      <c r="LD290" s="23"/>
      <c r="LE290" s="23"/>
      <c r="LF290" s="23"/>
      <c r="LG290" s="23"/>
      <c r="LH290" s="23"/>
      <c r="LI290" s="23"/>
      <c r="LJ290" s="23"/>
      <c r="LK290" s="23"/>
      <c r="LL290" s="23"/>
      <c r="LM290" s="23"/>
      <c r="LN290" s="23"/>
      <c r="LO290" s="23"/>
      <c r="LP290" s="23"/>
      <c r="LQ290" s="23"/>
      <c r="LR290" s="23"/>
      <c r="LS290" s="23"/>
      <c r="LT290" s="23"/>
      <c r="LU290" s="23"/>
      <c r="LV290" s="23"/>
      <c r="LW290" s="23"/>
      <c r="LX290" s="23"/>
      <c r="LY290" s="23"/>
      <c r="LZ290" s="23"/>
      <c r="MA290" s="23"/>
      <c r="MB290" s="23"/>
      <c r="MC290" s="23"/>
      <c r="MD290" s="23"/>
      <c r="ME290" s="23"/>
      <c r="MF290" s="23"/>
      <c r="MG290" s="23"/>
      <c r="MH290" s="23"/>
      <c r="MI290" s="23"/>
      <c r="MJ290" s="23"/>
      <c r="MK290" s="23"/>
      <c r="ML290" s="23"/>
      <c r="MM290" s="23"/>
      <c r="MN290" s="23"/>
      <c r="MO290" s="23"/>
      <c r="MP290" s="23"/>
      <c r="MQ290" s="23"/>
      <c r="MR290" s="23"/>
      <c r="MS290" s="23"/>
      <c r="MT290" s="23"/>
      <c r="MU290" s="23"/>
      <c r="MV290" s="23"/>
      <c r="MW290" s="23"/>
      <c r="MX290" s="23"/>
      <c r="MY290" s="23"/>
      <c r="MZ290" s="23"/>
      <c r="NA290" s="23"/>
      <c r="NB290" s="23"/>
      <c r="NC290" s="23"/>
      <c r="ND290" s="23"/>
      <c r="NE290" s="23"/>
      <c r="NF290" s="23"/>
      <c r="NG290" s="23"/>
      <c r="NH290" s="23"/>
      <c r="NI290" s="23"/>
      <c r="NJ290" s="23"/>
      <c r="NK290" s="23"/>
      <c r="NL290" s="23"/>
      <c r="NM290" s="23"/>
      <c r="NN290" s="23"/>
      <c r="NO290" s="23"/>
      <c r="NP290" s="23"/>
      <c r="NQ290" s="23"/>
      <c r="NR290" s="23"/>
      <c r="NS290" s="23"/>
      <c r="NT290" s="23"/>
      <c r="NU290" s="23"/>
      <c r="NV290" s="23"/>
      <c r="NW290" s="23"/>
      <c r="NX290" s="23"/>
      <c r="NY290" s="23"/>
      <c r="NZ290" s="23"/>
      <c r="OA290" s="23"/>
      <c r="OB290" s="23"/>
      <c r="OC290" s="23"/>
      <c r="OD290" s="23"/>
      <c r="OE290" s="23"/>
      <c r="OF290" s="23"/>
      <c r="OG290" s="23"/>
      <c r="OH290" s="23"/>
      <c r="OI290" s="23"/>
      <c r="OJ290" s="23"/>
      <c r="OK290" s="23"/>
      <c r="OL290" s="23"/>
      <c r="OM290" s="23"/>
      <c r="ON290" s="23"/>
      <c r="OO290" s="23"/>
      <c r="OP290" s="23"/>
      <c r="OQ290" s="23"/>
      <c r="OR290" s="23"/>
      <c r="OS290" s="23"/>
      <c r="OT290" s="23"/>
      <c r="OU290" s="23"/>
      <c r="OV290" s="23"/>
      <c r="OW290" s="23"/>
      <c r="OX290" s="23"/>
      <c r="OY290" s="23"/>
      <c r="OZ290" s="23"/>
      <c r="PA290" s="23"/>
      <c r="PB290" s="23"/>
      <c r="PC290" s="23"/>
      <c r="PD290" s="23"/>
      <c r="PE290" s="23"/>
      <c r="PF290" s="23"/>
      <c r="PG290" s="23"/>
      <c r="PH290" s="23"/>
      <c r="PI290" s="23"/>
      <c r="PJ290" s="23"/>
      <c r="PK290" s="23"/>
      <c r="PL290" s="23"/>
      <c r="PM290" s="23"/>
      <c r="PN290" s="23"/>
      <c r="PO290" s="23"/>
      <c r="PP290" s="23"/>
      <c r="PQ290" s="23"/>
      <c r="PR290" s="23"/>
      <c r="PS290" s="23"/>
      <c r="PT290" s="23"/>
      <c r="PU290" s="23"/>
      <c r="PV290" s="23"/>
      <c r="PW290" s="23"/>
      <c r="PX290" s="23"/>
      <c r="PY290" s="23"/>
      <c r="PZ290" s="23"/>
      <c r="QA290" s="23"/>
      <c r="QB290" s="23"/>
      <c r="QC290" s="23"/>
      <c r="QD290" s="23"/>
      <c r="QE290" s="23"/>
      <c r="QF290" s="23"/>
      <c r="QG290" s="23"/>
      <c r="QH290" s="23"/>
      <c r="QI290" s="23"/>
      <c r="QJ290" s="23"/>
      <c r="QK290" s="23"/>
      <c r="QL290" s="23"/>
      <c r="QM290" s="23"/>
      <c r="QN290" s="23"/>
      <c r="QO290" s="23"/>
      <c r="QP290" s="23"/>
      <c r="QQ290" s="23"/>
      <c r="QR290" s="23"/>
      <c r="QS290" s="23"/>
      <c r="QT290" s="23"/>
      <c r="QU290" s="23"/>
      <c r="QV290" s="23"/>
      <c r="QW290" s="23"/>
      <c r="QX290" s="23"/>
      <c r="QY290" s="23"/>
      <c r="QZ290" s="23"/>
      <c r="RA290" s="23"/>
      <c r="RB290" s="23"/>
      <c r="RC290" s="23"/>
      <c r="RD290" s="23"/>
      <c r="RE290" s="23"/>
      <c r="RF290" s="23"/>
      <c r="RG290" s="23"/>
      <c r="RH290" s="23"/>
      <c r="RI290" s="23"/>
      <c r="RJ290" s="23"/>
      <c r="RK290" s="23"/>
      <c r="RL290" s="23"/>
      <c r="RM290" s="23"/>
      <c r="RN290" s="23"/>
      <c r="RO290" s="23"/>
      <c r="RP290" s="23"/>
      <c r="RQ290" s="23"/>
      <c r="RR290" s="23"/>
      <c r="RS290" s="23"/>
      <c r="RT290" s="23"/>
      <c r="RU290" s="23"/>
      <c r="RV290" s="23"/>
      <c r="RW290" s="23"/>
      <c r="RX290" s="23"/>
      <c r="RY290" s="23"/>
      <c r="RZ290" s="23"/>
      <c r="SA290" s="23"/>
      <c r="SB290" s="23"/>
      <c r="SC290" s="23"/>
      <c r="SD290" s="23"/>
      <c r="SE290" s="23"/>
      <c r="SF290" s="23"/>
      <c r="SG290" s="23"/>
      <c r="SH290" s="23"/>
      <c r="SI290" s="23"/>
      <c r="SJ290" s="23"/>
      <c r="SK290" s="23"/>
      <c r="SL290" s="23"/>
      <c r="SM290" s="23"/>
      <c r="SN290" s="23"/>
      <c r="SO290" s="23"/>
      <c r="SP290" s="23"/>
      <c r="SQ290" s="23"/>
      <c r="SR290" s="23"/>
      <c r="SS290" s="23"/>
      <c r="ST290" s="23"/>
      <c r="SU290" s="23"/>
      <c r="SV290" s="23"/>
      <c r="SW290" s="23"/>
      <c r="SX290" s="23"/>
      <c r="SY290" s="23"/>
      <c r="SZ290" s="23"/>
      <c r="TA290" s="23"/>
      <c r="TB290" s="23"/>
      <c r="TC290" s="23"/>
      <c r="TD290" s="23"/>
      <c r="TE290" s="23"/>
      <c r="TF290" s="23"/>
      <c r="TG290" s="23"/>
      <c r="TH290" s="23"/>
      <c r="TI290" s="23"/>
      <c r="TJ290" s="23"/>
      <c r="TK290" s="23"/>
      <c r="TL290" s="23"/>
      <c r="TM290" s="23"/>
      <c r="TN290" s="23"/>
      <c r="TO290" s="23"/>
      <c r="TP290" s="23"/>
      <c r="TQ290" s="23"/>
      <c r="TR290" s="23"/>
      <c r="TS290" s="23"/>
      <c r="TT290" s="23"/>
      <c r="TU290" s="23"/>
      <c r="TV290" s="23"/>
      <c r="TW290" s="23"/>
      <c r="TX290" s="23"/>
      <c r="TY290" s="23"/>
      <c r="TZ290" s="23"/>
      <c r="UA290" s="23"/>
      <c r="UB290" s="23"/>
      <c r="UC290" s="23"/>
      <c r="UD290" s="23"/>
      <c r="UE290" s="23"/>
      <c r="UF290" s="23"/>
      <c r="UG290" s="23"/>
      <c r="UH290" s="23"/>
      <c r="UI290" s="23"/>
      <c r="UJ290" s="23"/>
      <c r="UK290" s="23"/>
      <c r="UL290" s="23"/>
      <c r="UM290" s="23"/>
      <c r="UN290" s="23"/>
      <c r="UO290" s="23"/>
      <c r="UP290" s="23"/>
      <c r="UQ290" s="23"/>
      <c r="UR290" s="23"/>
      <c r="US290" s="23"/>
      <c r="UT290" s="23"/>
      <c r="UU290" s="23"/>
      <c r="UV290" s="23"/>
      <c r="UW290" s="23"/>
      <c r="UX290" s="23"/>
      <c r="UY290" s="23"/>
      <c r="UZ290" s="23"/>
      <c r="VA290" s="23"/>
      <c r="VB290" s="23"/>
      <c r="VC290" s="23"/>
      <c r="VD290" s="23"/>
      <c r="VE290" s="23"/>
      <c r="VF290" s="23"/>
      <c r="VG290" s="23"/>
      <c r="VH290" s="23"/>
      <c r="VI290" s="23"/>
      <c r="VJ290" s="23"/>
      <c r="VK290" s="23"/>
      <c r="VL290" s="23"/>
      <c r="VM290" s="23"/>
      <c r="VN290" s="23"/>
      <c r="VO290" s="23"/>
      <c r="VP290" s="23"/>
      <c r="VQ290" s="23"/>
      <c r="VR290" s="23"/>
      <c r="VS290" s="23"/>
      <c r="VT290" s="23"/>
      <c r="VU290" s="23"/>
      <c r="VV290" s="23"/>
      <c r="VW290" s="23"/>
      <c r="VX290" s="23"/>
      <c r="VY290" s="23"/>
      <c r="VZ290" s="23"/>
      <c r="WA290" s="23"/>
      <c r="WB290" s="23"/>
      <c r="WC290" s="23"/>
      <c r="WD290" s="23"/>
      <c r="WE290" s="23"/>
      <c r="WF290" s="23"/>
      <c r="WG290" s="23"/>
      <c r="WH290" s="23"/>
      <c r="WI290" s="23"/>
      <c r="WJ290" s="23"/>
      <c r="WK290" s="23"/>
      <c r="WL290" s="23"/>
      <c r="WM290" s="23"/>
      <c r="WN290" s="23"/>
      <c r="WO290" s="23"/>
      <c r="WP290" s="23"/>
      <c r="WQ290" s="23"/>
      <c r="WR290" s="23"/>
      <c r="WS290" s="23"/>
      <c r="WT290" s="23"/>
      <c r="WU290" s="23"/>
      <c r="WV290" s="23"/>
      <c r="WW290" s="23"/>
      <c r="WX290" s="23"/>
      <c r="WY290" s="23"/>
      <c r="WZ290" s="23"/>
      <c r="XA290" s="23"/>
      <c r="XB290" s="23"/>
      <c r="XC290" s="23"/>
      <c r="XD290" s="23"/>
      <c r="XE290" s="23"/>
      <c r="XF290" s="23"/>
      <c r="XG290" s="23"/>
      <c r="XH290" s="23"/>
      <c r="XI290" s="23"/>
      <c r="XJ290" s="23"/>
      <c r="XK290" s="23"/>
      <c r="XL290" s="23"/>
      <c r="XM290" s="23"/>
      <c r="XN290" s="23"/>
      <c r="XO290" s="23"/>
      <c r="XP290" s="23"/>
      <c r="XQ290" s="23"/>
      <c r="XR290" s="23"/>
      <c r="XS290" s="23"/>
      <c r="XT290" s="23"/>
      <c r="XU290" s="23"/>
      <c r="XV290" s="23"/>
      <c r="XW290" s="23"/>
      <c r="XX290" s="23"/>
      <c r="XY290" s="23"/>
      <c r="XZ290" s="23"/>
      <c r="YA290" s="23"/>
      <c r="YB290" s="23"/>
      <c r="YC290" s="23"/>
      <c r="YD290" s="23"/>
      <c r="YE290" s="23"/>
      <c r="YF290" s="23"/>
      <c r="YG290" s="23"/>
      <c r="YH290" s="23"/>
      <c r="YI290" s="23"/>
      <c r="YJ290" s="23"/>
      <c r="YK290" s="23"/>
      <c r="YL290" s="23"/>
      <c r="YM290" s="23"/>
      <c r="YN290" s="23"/>
      <c r="YO290" s="23"/>
      <c r="YP290" s="23"/>
      <c r="YQ290" s="23"/>
      <c r="YR290" s="23"/>
      <c r="YS290" s="23"/>
      <c r="YT290" s="23"/>
      <c r="YU290" s="23"/>
      <c r="YV290" s="23"/>
      <c r="YW290" s="23"/>
      <c r="YX290" s="23"/>
      <c r="YY290" s="23"/>
      <c r="YZ290" s="23"/>
      <c r="ZA290" s="23"/>
      <c r="ZB290" s="23"/>
      <c r="ZC290" s="23"/>
      <c r="ZD290" s="23"/>
      <c r="ZE290" s="23"/>
      <c r="ZF290" s="23"/>
      <c r="ZG290" s="23"/>
      <c r="ZH290" s="23"/>
      <c r="ZI290" s="23"/>
      <c r="ZJ290" s="23"/>
      <c r="ZK290" s="23"/>
      <c r="ZL290" s="23"/>
      <c r="ZM290" s="23"/>
      <c r="ZN290" s="23"/>
      <c r="ZO290" s="23"/>
      <c r="ZP290" s="23"/>
      <c r="ZQ290" s="23"/>
      <c r="ZR290" s="23"/>
      <c r="ZS290" s="23"/>
      <c r="ZT290" s="23"/>
      <c r="ZU290" s="23"/>
      <c r="ZV290" s="23"/>
      <c r="ZW290" s="23"/>
      <c r="ZX290" s="23"/>
      <c r="ZY290" s="23"/>
      <c r="ZZ290" s="23"/>
      <c r="AAA290" s="23"/>
      <c r="AAB290" s="23"/>
      <c r="AAC290" s="23"/>
      <c r="AAD290" s="23"/>
      <c r="AAE290" s="23"/>
      <c r="AAF290" s="23"/>
      <c r="AAG290" s="23"/>
      <c r="AAH290" s="23"/>
      <c r="AAI290" s="23"/>
      <c r="AAJ290" s="23"/>
      <c r="AAK290" s="23"/>
      <c r="AAL290" s="23"/>
      <c r="AAM290" s="23"/>
      <c r="AAN290" s="23"/>
      <c r="AAO290" s="23"/>
      <c r="AAP290" s="23"/>
      <c r="AAQ290" s="23"/>
      <c r="AAR290" s="23"/>
      <c r="AAS290" s="23"/>
      <c r="AAT290" s="23"/>
      <c r="AAU290" s="23"/>
      <c r="AAV290" s="23"/>
      <c r="AAW290" s="23"/>
      <c r="AAX290" s="23"/>
      <c r="AAY290" s="23"/>
      <c r="AAZ290" s="23"/>
      <c r="ABA290" s="23"/>
      <c r="ABB290" s="23"/>
      <c r="ABC290" s="23"/>
      <c r="ABD290" s="23"/>
      <c r="ABE290" s="23"/>
      <c r="ABF290" s="23"/>
      <c r="ABG290" s="23"/>
      <c r="ABH290" s="23"/>
      <c r="ABI290" s="23"/>
      <c r="ABJ290" s="23"/>
      <c r="ABK290" s="23"/>
      <c r="ABL290" s="23"/>
      <c r="ABM290" s="23"/>
      <c r="ABN290" s="23"/>
      <c r="ABO290" s="23"/>
      <c r="ABP290" s="23"/>
      <c r="ABQ290" s="23"/>
      <c r="ABR290" s="23"/>
      <c r="ABS290" s="23"/>
      <c r="ABT290" s="23"/>
      <c r="ABU290" s="23"/>
      <c r="ABV290" s="23"/>
      <c r="ABW290" s="23"/>
      <c r="ABX290" s="23"/>
      <c r="ABY290" s="23"/>
      <c r="ABZ290" s="23"/>
      <c r="ACA290" s="23"/>
      <c r="ACB290" s="23"/>
      <c r="ACC290" s="23"/>
      <c r="ACD290" s="23"/>
      <c r="ACE290" s="23"/>
      <c r="ACF290" s="23"/>
      <c r="ACG290" s="23"/>
      <c r="ACH290" s="23"/>
      <c r="ACI290" s="23"/>
      <c r="ACJ290" s="23"/>
      <c r="ACK290" s="23"/>
      <c r="ACL290" s="23"/>
      <c r="ACM290" s="23"/>
      <c r="ACN290" s="23"/>
      <c r="ACO290" s="23"/>
      <c r="ACP290" s="23"/>
      <c r="ACQ290" s="23"/>
      <c r="ACR290" s="23"/>
      <c r="ACS290" s="23"/>
      <c r="ACT290" s="23"/>
      <c r="ACU290" s="23"/>
      <c r="ACV290" s="23"/>
      <c r="ACW290" s="23"/>
      <c r="ACX290" s="23"/>
      <c r="ACY290" s="23"/>
      <c r="ACZ290" s="23"/>
      <c r="ADA290" s="23"/>
      <c r="ADB290" s="23"/>
      <c r="ADC290" s="23"/>
      <c r="ADD290" s="23"/>
      <c r="ADE290" s="23"/>
      <c r="ADF290" s="23"/>
      <c r="ADG290" s="23"/>
      <c r="ADH290" s="23"/>
      <c r="ADI290" s="23"/>
      <c r="ADJ290" s="23"/>
      <c r="ADK290" s="23"/>
      <c r="ADL290" s="23"/>
      <c r="ADM290" s="23"/>
      <c r="ADN290" s="23"/>
      <c r="ADO290" s="23"/>
      <c r="ADP290" s="23"/>
      <c r="ADQ290" s="23"/>
      <c r="ADR290" s="23"/>
      <c r="ADS290" s="23"/>
      <c r="ADT290" s="23"/>
      <c r="ADU290" s="23"/>
      <c r="ADV290" s="23"/>
      <c r="ADW290" s="23"/>
      <c r="ADX290" s="23"/>
      <c r="ADY290" s="23"/>
      <c r="ADZ290" s="23"/>
      <c r="AEA290" s="23"/>
      <c r="AEB290" s="23"/>
      <c r="AEC290" s="23"/>
      <c r="AED290" s="23"/>
      <c r="AEE290" s="23"/>
      <c r="AEF290" s="23"/>
      <c r="AEG290" s="23"/>
      <c r="AEH290" s="23"/>
      <c r="AEI290" s="23"/>
      <c r="AEJ290" s="23"/>
      <c r="AEK290" s="23"/>
      <c r="AEL290" s="23"/>
      <c r="AEM290" s="23"/>
      <c r="AEN290" s="23"/>
      <c r="AEO290" s="23"/>
      <c r="AEP290" s="23"/>
      <c r="AEQ290" s="23"/>
      <c r="AER290" s="23"/>
      <c r="AES290" s="23"/>
      <c r="AET290" s="23"/>
      <c r="AEU290" s="23"/>
      <c r="AEV290" s="23"/>
      <c r="AEW290" s="23"/>
      <c r="AEX290" s="23"/>
      <c r="AEY290" s="23"/>
      <c r="AEZ290" s="23"/>
      <c r="AFA290" s="23"/>
      <c r="AFB290" s="23"/>
      <c r="AFC290" s="23"/>
      <c r="AFD290" s="23"/>
      <c r="AFE290" s="23"/>
      <c r="AFF290" s="23"/>
      <c r="AFG290" s="23"/>
      <c r="AFH290" s="23"/>
      <c r="AFI290" s="23"/>
      <c r="AFJ290" s="23"/>
      <c r="AFK290" s="23"/>
      <c r="AFL290" s="23"/>
      <c r="AFM290" s="23"/>
      <c r="AFN290" s="23"/>
      <c r="AFO290" s="23"/>
      <c r="AFP290" s="23"/>
      <c r="AFQ290" s="23"/>
      <c r="AFR290" s="23"/>
      <c r="AFS290" s="23"/>
      <c r="AFT290" s="23"/>
      <c r="AFU290" s="23"/>
      <c r="AFV290" s="23"/>
      <c r="AFW290" s="23"/>
      <c r="AFX290" s="23"/>
      <c r="AFY290" s="23"/>
      <c r="AFZ290" s="23"/>
      <c r="AGA290" s="23"/>
      <c r="AGB290" s="23"/>
      <c r="AGC290" s="23"/>
      <c r="AGD290" s="23"/>
      <c r="AGE290" s="23"/>
      <c r="AGF290" s="23"/>
      <c r="AGG290" s="23"/>
      <c r="AGH290" s="23"/>
      <c r="AGI290" s="23"/>
      <c r="AGJ290" s="23"/>
      <c r="AGK290" s="23"/>
      <c r="AGL290" s="23"/>
      <c r="AGM290" s="23"/>
      <c r="AGN290" s="23"/>
      <c r="AGO290" s="23"/>
      <c r="AGP290" s="23"/>
      <c r="AGQ290" s="23"/>
      <c r="AGR290" s="23"/>
      <c r="AGS290" s="23"/>
      <c r="AGT290" s="23"/>
      <c r="AGU290" s="23"/>
      <c r="AGV290" s="23"/>
      <c r="AGW290" s="23"/>
      <c r="AGX290" s="23"/>
      <c r="AGY290" s="23"/>
      <c r="AGZ290" s="23"/>
      <c r="AHA290" s="23"/>
      <c r="AHB290" s="23"/>
      <c r="AHC290" s="23"/>
      <c r="AHD290" s="23"/>
      <c r="AHE290" s="23"/>
      <c r="AHF290" s="23"/>
      <c r="AHG290" s="23"/>
      <c r="AHH290" s="23"/>
      <c r="AHI290" s="23"/>
      <c r="AHJ290" s="23"/>
      <c r="AHK290" s="23"/>
      <c r="AHL290" s="23"/>
      <c r="AHM290" s="23"/>
      <c r="AHN290" s="23"/>
      <c r="AHO290" s="23"/>
      <c r="AHP290" s="23"/>
      <c r="AHQ290" s="23"/>
      <c r="AHR290" s="23"/>
      <c r="AHS290" s="23"/>
      <c r="AHT290" s="23"/>
      <c r="AHU290" s="23"/>
      <c r="AHV290" s="23"/>
      <c r="AHW290" s="23"/>
      <c r="AHX290" s="23"/>
      <c r="AHY290" s="23"/>
      <c r="AHZ290" s="23"/>
      <c r="AIA290" s="23"/>
      <c r="AIB290" s="23"/>
      <c r="AIC290" s="23"/>
      <c r="AID290" s="23"/>
      <c r="AIE290" s="23"/>
      <c r="AIF290" s="23"/>
      <c r="AIG290" s="23"/>
      <c r="AIH290" s="23"/>
      <c r="AII290" s="23"/>
      <c r="AIJ290" s="23"/>
      <c r="AIK290" s="23"/>
      <c r="AIL290" s="23"/>
      <c r="AIM290" s="23"/>
      <c r="AIN290" s="23"/>
      <c r="AIO290" s="23"/>
      <c r="AIP290" s="23"/>
      <c r="AIQ290" s="23"/>
      <c r="AIR290" s="23"/>
      <c r="AIS290" s="23"/>
      <c r="AIT290" s="23"/>
      <c r="AIU290" s="23"/>
      <c r="AIV290" s="23"/>
      <c r="AIW290" s="23"/>
      <c r="AIX290" s="23"/>
      <c r="AIY290" s="23"/>
      <c r="AIZ290" s="23"/>
      <c r="AJA290" s="23"/>
      <c r="AJB290" s="23"/>
      <c r="AJC290" s="23"/>
      <c r="AJD290" s="23"/>
      <c r="AJE290" s="23"/>
      <c r="AJF290" s="23"/>
      <c r="AJG290" s="23"/>
      <c r="AJH290" s="23"/>
      <c r="AJI290" s="23"/>
      <c r="AJJ290" s="23"/>
      <c r="AJK290" s="23"/>
      <c r="AJL290" s="23"/>
      <c r="AJM290" s="23"/>
      <c r="AJN290" s="23"/>
      <c r="AJO290" s="23"/>
      <c r="AJP290" s="23"/>
      <c r="AJQ290" s="23"/>
      <c r="AJR290" s="23"/>
      <c r="AJS290" s="23"/>
      <c r="AJT290" s="23"/>
      <c r="AJU290" s="23"/>
      <c r="AJV290" s="23"/>
      <c r="AJW290" s="23"/>
      <c r="AJX290" s="23"/>
      <c r="AJY290" s="23"/>
      <c r="AJZ290" s="23"/>
      <c r="AKA290" s="23"/>
      <c r="AKB290" s="23"/>
      <c r="AKC290" s="23"/>
      <c r="AKD290" s="23"/>
      <c r="AKE290" s="23"/>
      <c r="AKF290" s="23"/>
      <c r="AKG290" s="23"/>
      <c r="AKH290" s="23"/>
      <c r="AKI290" s="23"/>
      <c r="AKJ290" s="23"/>
      <c r="AKK290" s="23"/>
      <c r="AKL290" s="23"/>
      <c r="AKM290" s="23"/>
      <c r="AKN290" s="23"/>
      <c r="AKO290" s="23"/>
      <c r="AKP290" s="23"/>
      <c r="AKQ290" s="23"/>
      <c r="AKR290" s="23"/>
      <c r="AKS290" s="23"/>
      <c r="AKT290" s="23"/>
      <c r="AKU290" s="23"/>
      <c r="AKV290" s="23"/>
      <c r="AKW290" s="23"/>
      <c r="AKX290" s="23"/>
      <c r="AKY290" s="23"/>
      <c r="AKZ290" s="23"/>
      <c r="ALA290" s="23"/>
      <c r="ALB290" s="23"/>
      <c r="ALC290" s="23"/>
      <c r="ALD290" s="23"/>
      <c r="ALE290" s="23"/>
      <c r="ALF290" s="23"/>
      <c r="ALG290" s="23"/>
      <c r="ALH290" s="23"/>
      <c r="ALI290" s="23"/>
      <c r="ALJ290" s="23"/>
      <c r="ALK290" s="23"/>
      <c r="ALL290" s="23"/>
      <c r="ALM290" s="23"/>
      <c r="ALN290" s="23"/>
      <c r="ALO290" s="23"/>
      <c r="ALP290" s="23"/>
      <c r="ALQ290" s="23"/>
      <c r="ALR290" s="23"/>
      <c r="ALS290" s="23"/>
      <c r="ALT290" s="23"/>
      <c r="ALU290" s="23"/>
      <c r="ALV290" s="23"/>
      <c r="ALW290" s="23"/>
      <c r="ALX290" s="23"/>
      <c r="ALY290" s="23"/>
      <c r="ALZ290" s="23"/>
      <c r="AMA290" s="23"/>
      <c r="AMB290" s="23"/>
      <c r="AMC290" s="23"/>
      <c r="AMD290" s="23"/>
      <c r="AME290" s="23"/>
      <c r="AMF290" s="23"/>
      <c r="AMG290" s="23"/>
      <c r="AMH290" s="23"/>
      <c r="AMI290" s="23"/>
      <c r="AMJ290" s="23"/>
      <c r="AMK290" s="23"/>
      <c r="AML290" s="23"/>
      <c r="AMM290" s="23"/>
      <c r="AMN290" s="23"/>
      <c r="AMO290" s="23"/>
      <c r="AMP290" s="23"/>
      <c r="AMQ290" s="23"/>
      <c r="AMR290" s="23"/>
      <c r="AMS290" s="23"/>
      <c r="AMT290" s="23"/>
      <c r="AMU290" s="23"/>
      <c r="AMV290" s="23"/>
      <c r="AMW290" s="23"/>
      <c r="AMX290" s="23"/>
      <c r="AMY290" s="23"/>
      <c r="AMZ290" s="23"/>
      <c r="ANA290" s="23"/>
      <c r="ANB290" s="23"/>
      <c r="ANC290" s="23"/>
      <c r="AND290" s="23"/>
      <c r="ANE290" s="23"/>
      <c r="ANF290" s="23"/>
      <c r="ANG290" s="23"/>
      <c r="ANH290" s="23"/>
      <c r="ANI290" s="23"/>
      <c r="ANJ290" s="23"/>
      <c r="ANK290" s="23"/>
      <c r="ANL290" s="23"/>
      <c r="ANM290" s="23"/>
      <c r="ANN290" s="23"/>
      <c r="ANO290" s="23"/>
      <c r="ANP290" s="23"/>
      <c r="ANQ290" s="23"/>
      <c r="ANR290" s="23"/>
      <c r="ANS290" s="23"/>
      <c r="ANT290" s="23"/>
      <c r="ANU290" s="23"/>
      <c r="ANV290" s="23"/>
      <c r="ANW290" s="23"/>
      <c r="ANX290" s="23"/>
      <c r="ANY290" s="23"/>
      <c r="ANZ290" s="23"/>
      <c r="AOA290" s="23"/>
      <c r="AOB290" s="23"/>
      <c r="AOC290" s="23"/>
      <c r="AOD290" s="23"/>
      <c r="AOE290" s="23"/>
      <c r="AOF290" s="23"/>
      <c r="AOG290" s="23"/>
      <c r="AOH290" s="23"/>
      <c r="AOI290" s="23"/>
      <c r="AOJ290" s="23"/>
      <c r="AOK290" s="23"/>
      <c r="AOL290" s="23"/>
      <c r="AOM290" s="23"/>
      <c r="AON290" s="23"/>
      <c r="AOO290" s="23"/>
      <c r="AOP290" s="23"/>
      <c r="AOQ290" s="23"/>
      <c r="AOR290" s="23"/>
      <c r="AOS290" s="23"/>
      <c r="AOT290" s="23"/>
      <c r="AOU290" s="23"/>
      <c r="AOV290" s="23"/>
      <c r="AOW290" s="23"/>
      <c r="AOX290" s="23"/>
      <c r="AOY290" s="23"/>
      <c r="AOZ290" s="23"/>
      <c r="APA290" s="23"/>
      <c r="APB290" s="23"/>
      <c r="APC290" s="23"/>
      <c r="APD290" s="23"/>
      <c r="APE290" s="23"/>
      <c r="APF290" s="23"/>
      <c r="APG290" s="23"/>
      <c r="APH290" s="23"/>
      <c r="API290" s="23"/>
      <c r="APJ290" s="23"/>
      <c r="APK290" s="23"/>
      <c r="APL290" s="23"/>
      <c r="APM290" s="23"/>
      <c r="APN290" s="23"/>
      <c r="APO290" s="23"/>
      <c r="APP290" s="23"/>
      <c r="APQ290" s="23"/>
      <c r="APR290" s="23"/>
      <c r="APS290" s="23"/>
      <c r="APT290" s="23"/>
      <c r="APU290" s="23"/>
      <c r="APV290" s="23"/>
      <c r="APW290" s="23"/>
      <c r="APX290" s="23"/>
      <c r="APY290" s="23"/>
      <c r="APZ290" s="23"/>
      <c r="AQA290" s="23"/>
      <c r="AQB290" s="23"/>
      <c r="AQC290" s="23"/>
      <c r="AQD290" s="23"/>
      <c r="AQE290" s="23"/>
      <c r="AQF290" s="23"/>
      <c r="AQG290" s="23"/>
      <c r="AQH290" s="23"/>
      <c r="AQI290" s="23"/>
      <c r="AQJ290" s="23"/>
      <c r="AQK290" s="23"/>
      <c r="AQL290" s="23"/>
      <c r="AQM290" s="23"/>
      <c r="AQN290" s="23"/>
      <c r="AQO290" s="23"/>
      <c r="AQP290" s="23"/>
      <c r="AQQ290" s="23"/>
      <c r="AQR290" s="23"/>
      <c r="AQS290" s="23"/>
      <c r="AQT290" s="23"/>
      <c r="AQU290" s="23"/>
      <c r="AQV290" s="23"/>
      <c r="AQW290" s="23"/>
      <c r="AQX290" s="23"/>
      <c r="AQY290" s="23"/>
      <c r="AQZ290" s="23"/>
      <c r="ARA290" s="23"/>
      <c r="ARB290" s="23"/>
      <c r="ARC290" s="23"/>
      <c r="ARD290" s="23"/>
      <c r="ARE290" s="23"/>
      <c r="ARF290" s="23"/>
      <c r="ARG290" s="23"/>
      <c r="ARH290" s="23"/>
      <c r="ARI290" s="23"/>
      <c r="ARJ290" s="23"/>
      <c r="ARK290" s="23"/>
      <c r="ARL290" s="23"/>
      <c r="ARM290" s="23"/>
      <c r="ARN290" s="23"/>
      <c r="ARO290" s="23"/>
      <c r="ARP290" s="23"/>
      <c r="ARQ290" s="23"/>
      <c r="ARR290" s="23"/>
      <c r="ARS290" s="23"/>
      <c r="ART290" s="23"/>
      <c r="ARU290" s="23"/>
      <c r="ARV290" s="23"/>
      <c r="ARW290" s="23"/>
      <c r="ARX290" s="23"/>
      <c r="ARY290" s="23"/>
      <c r="ARZ290" s="23"/>
      <c r="ASA290" s="23"/>
      <c r="ASB290" s="23"/>
      <c r="ASC290" s="23"/>
      <c r="ASD290" s="23"/>
      <c r="ASE290" s="23"/>
      <c r="ASF290" s="23"/>
      <c r="ASG290" s="23"/>
      <c r="ASH290" s="23"/>
      <c r="ASI290" s="23"/>
      <c r="ASJ290" s="23"/>
      <c r="ASK290" s="23"/>
      <c r="ASL290" s="23"/>
      <c r="ASM290" s="23"/>
      <c r="ASN290" s="23"/>
      <c r="ASO290" s="23"/>
      <c r="ASP290" s="23"/>
      <c r="ASQ290" s="23"/>
      <c r="ASR290" s="23"/>
      <c r="ASS290" s="23"/>
      <c r="AST290" s="23"/>
      <c r="ASU290" s="23"/>
      <c r="ASV290" s="23"/>
      <c r="ASW290" s="23"/>
      <c r="ASX290" s="23"/>
      <c r="ASY290" s="23"/>
      <c r="ASZ290" s="23"/>
      <c r="ATA290" s="23"/>
      <c r="ATB290" s="23"/>
      <c r="ATC290" s="23"/>
      <c r="ATD290" s="23"/>
      <c r="ATE290" s="23"/>
      <c r="ATF290" s="23"/>
      <c r="ATG290" s="23"/>
      <c r="ATH290" s="23"/>
      <c r="ATI290" s="23"/>
      <c r="ATJ290" s="23"/>
      <c r="ATK290" s="23"/>
      <c r="ATL290" s="23"/>
      <c r="ATM290" s="23"/>
      <c r="ATN290" s="23"/>
      <c r="ATO290" s="23"/>
      <c r="ATP290" s="23"/>
      <c r="ATQ290" s="23"/>
      <c r="ATR290" s="23"/>
      <c r="ATS290" s="23"/>
      <c r="ATT290" s="23"/>
      <c r="ATU290" s="23"/>
      <c r="ATV290" s="23"/>
      <c r="ATW290" s="23"/>
      <c r="ATX290" s="23"/>
      <c r="ATY290" s="23"/>
      <c r="ATZ290" s="23"/>
      <c r="AUA290" s="23"/>
      <c r="AUB290" s="23"/>
      <c r="AUC290" s="23"/>
      <c r="AUD290" s="23"/>
      <c r="AUE290" s="23"/>
      <c r="AUF290" s="23"/>
      <c r="AUG290" s="23"/>
      <c r="AUH290" s="23"/>
      <c r="AUI290" s="23"/>
      <c r="AUJ290" s="23"/>
      <c r="AUK290" s="23"/>
      <c r="AUL290" s="23"/>
      <c r="AUM290" s="23"/>
      <c r="AUN290" s="23"/>
      <c r="AUO290" s="23"/>
      <c r="AUP290" s="23"/>
      <c r="AUQ290" s="23"/>
      <c r="AUR290" s="23"/>
      <c r="AUS290" s="23"/>
      <c r="AUT290" s="23"/>
      <c r="AUU290" s="23"/>
      <c r="AUV290" s="23"/>
      <c r="AUW290" s="23"/>
      <c r="AUX290" s="23"/>
      <c r="AUY290" s="23"/>
      <c r="AUZ290" s="23"/>
      <c r="AVA290" s="23"/>
      <c r="AVB290" s="23"/>
      <c r="AVC290" s="23"/>
      <c r="AVD290" s="23"/>
      <c r="AVE290" s="23"/>
      <c r="AVF290" s="23"/>
      <c r="AVG290" s="23"/>
      <c r="AVH290" s="23"/>
      <c r="AVI290" s="23"/>
      <c r="AVJ290" s="23"/>
      <c r="AVK290" s="23"/>
      <c r="AVL290" s="23"/>
      <c r="AVM290" s="23"/>
      <c r="AVN290" s="23"/>
      <c r="AVO290" s="23"/>
      <c r="AVP290" s="23"/>
      <c r="AVQ290" s="23"/>
      <c r="AVR290" s="23"/>
      <c r="AVS290" s="23"/>
      <c r="AVT290" s="23"/>
      <c r="AVU290" s="23"/>
      <c r="AVV290" s="23"/>
      <c r="AVW290" s="23"/>
      <c r="AVX290" s="23"/>
      <c r="AVY290" s="23"/>
      <c r="AVZ290" s="23"/>
      <c r="AWA290" s="23"/>
      <c r="AWB290" s="23"/>
      <c r="AWC290" s="23"/>
      <c r="AWD290" s="23"/>
      <c r="AWE290" s="23"/>
      <c r="AWF290" s="23"/>
      <c r="AWG290" s="23"/>
      <c r="AWH290" s="23"/>
      <c r="AWI290" s="23"/>
      <c r="AWJ290" s="23"/>
      <c r="AWK290" s="23"/>
      <c r="AWL290" s="23"/>
      <c r="AWM290" s="23"/>
      <c r="AWN290" s="23"/>
      <c r="AWO290" s="23"/>
      <c r="AWP290" s="23"/>
      <c r="AWQ290" s="23"/>
      <c r="AWR290" s="23"/>
      <c r="AWS290" s="23"/>
      <c r="AWT290" s="23"/>
      <c r="AWU290" s="23"/>
      <c r="AWV290" s="23"/>
      <c r="AWW290" s="23"/>
      <c r="AWX290" s="23"/>
      <c r="AWY290" s="23"/>
      <c r="AWZ290" s="23"/>
      <c r="AXA290" s="23"/>
      <c r="AXB290" s="23"/>
      <c r="AXC290" s="23"/>
      <c r="AXD290" s="23"/>
      <c r="AXE290" s="23"/>
      <c r="AXF290" s="23"/>
      <c r="AXG290" s="23"/>
      <c r="AXH290" s="23"/>
      <c r="AXI290" s="23"/>
      <c r="AXJ290" s="23"/>
      <c r="AXK290" s="23"/>
      <c r="AXL290" s="23"/>
      <c r="AXM290" s="23"/>
      <c r="AXN290" s="23"/>
      <c r="AXO290" s="23"/>
      <c r="AXP290" s="23"/>
      <c r="AXQ290" s="23"/>
      <c r="AXR290" s="23"/>
      <c r="AXS290" s="23"/>
      <c r="AXT290" s="23"/>
      <c r="AXU290" s="23"/>
      <c r="AXV290" s="23"/>
      <c r="AXW290" s="23"/>
      <c r="AXX290" s="23"/>
      <c r="AXY290" s="23"/>
      <c r="AXZ290" s="23"/>
      <c r="AYA290" s="23"/>
      <c r="AYB290" s="23"/>
      <c r="AYC290" s="23"/>
      <c r="AYD290" s="23"/>
      <c r="AYE290" s="23"/>
      <c r="AYF290" s="23"/>
      <c r="AYG290" s="23"/>
      <c r="AYH290" s="23"/>
      <c r="AYI290" s="23"/>
      <c r="AYJ290" s="23"/>
      <c r="AYK290" s="23"/>
      <c r="AYL290" s="23"/>
      <c r="AYM290" s="23"/>
      <c r="AYN290" s="23"/>
      <c r="AYO290" s="23"/>
      <c r="AYP290" s="23"/>
      <c r="AYQ290" s="23"/>
      <c r="AYR290" s="23"/>
      <c r="AYS290" s="23"/>
      <c r="AYT290" s="23"/>
      <c r="AYU290" s="23"/>
      <c r="AYV290" s="23"/>
      <c r="AYW290" s="23"/>
      <c r="AYX290" s="23"/>
      <c r="AYY290" s="23"/>
      <c r="AYZ290" s="23"/>
      <c r="AZA290" s="23"/>
      <c r="AZB290" s="23"/>
      <c r="AZC290" s="23"/>
      <c r="AZD290" s="23"/>
      <c r="AZE290" s="23"/>
      <c r="AZF290" s="23"/>
      <c r="AZG290" s="23"/>
      <c r="AZH290" s="23"/>
      <c r="AZI290" s="23"/>
      <c r="AZJ290" s="23"/>
      <c r="AZK290" s="23"/>
      <c r="AZL290" s="23"/>
      <c r="AZM290" s="23"/>
      <c r="AZN290" s="23"/>
      <c r="AZO290" s="23"/>
      <c r="AZP290" s="23"/>
      <c r="AZQ290" s="23"/>
      <c r="AZR290" s="23"/>
      <c r="AZS290" s="23"/>
      <c r="AZT290" s="23"/>
      <c r="AZU290" s="23"/>
      <c r="AZV290" s="23"/>
      <c r="AZW290" s="23"/>
      <c r="AZX290" s="23"/>
      <c r="AZY290" s="23"/>
      <c r="AZZ290" s="23"/>
      <c r="BAA290" s="23"/>
      <c r="BAB290" s="23"/>
      <c r="BAC290" s="23"/>
      <c r="BAD290" s="23"/>
      <c r="BAE290" s="23"/>
      <c r="BAF290" s="23"/>
      <c r="BAG290" s="23"/>
      <c r="BAH290" s="23"/>
      <c r="BAI290" s="23"/>
      <c r="BAJ290" s="23"/>
      <c r="BAK290" s="23"/>
      <c r="BAL290" s="23"/>
      <c r="BAM290" s="23"/>
      <c r="BAN290" s="23"/>
      <c r="BAO290" s="23"/>
      <c r="BAP290" s="23"/>
      <c r="BAQ290" s="23"/>
      <c r="BAR290" s="23"/>
      <c r="BAS290" s="23"/>
      <c r="BAT290" s="23"/>
      <c r="BAU290" s="23"/>
      <c r="BAV290" s="23"/>
      <c r="BAW290" s="23"/>
      <c r="BAX290" s="23"/>
      <c r="BAY290" s="23"/>
      <c r="BAZ290" s="23"/>
      <c r="BBA290" s="23"/>
      <c r="BBB290" s="23"/>
      <c r="BBC290" s="23"/>
      <c r="BBD290" s="23"/>
      <c r="BBE290" s="23"/>
      <c r="BBF290" s="23"/>
      <c r="BBG290" s="23"/>
      <c r="BBH290" s="23"/>
      <c r="BBI290" s="23"/>
      <c r="BBJ290" s="23"/>
      <c r="BBK290" s="23"/>
      <c r="BBL290" s="23"/>
      <c r="BBM290" s="23"/>
      <c r="BBN290" s="23"/>
      <c r="BBO290" s="23"/>
      <c r="BBP290" s="23"/>
      <c r="BBQ290" s="23"/>
      <c r="BBR290" s="23"/>
      <c r="BBS290" s="23"/>
      <c r="BBT290" s="23"/>
      <c r="BBU290" s="23"/>
      <c r="BBV290" s="23"/>
      <c r="BBW290" s="23"/>
      <c r="BBX290" s="23"/>
      <c r="BBY290" s="23"/>
      <c r="BBZ290" s="23"/>
      <c r="BCA290" s="23"/>
      <c r="BCB290" s="23"/>
      <c r="BCC290" s="23"/>
      <c r="BCD290" s="23"/>
      <c r="BCE290" s="23"/>
      <c r="BCF290" s="23"/>
      <c r="BCG290" s="23"/>
      <c r="BCH290" s="23"/>
      <c r="BCI290" s="23"/>
      <c r="BCJ290" s="23"/>
      <c r="BCK290" s="23"/>
      <c r="BCL290" s="23"/>
      <c r="BCM290" s="23"/>
      <c r="BCN290" s="23"/>
      <c r="BCO290" s="23"/>
      <c r="BCP290" s="23"/>
      <c r="BCQ290" s="23"/>
      <c r="BCR290" s="23"/>
      <c r="BCS290" s="23"/>
      <c r="BCT290" s="23"/>
      <c r="BCU290" s="23"/>
      <c r="BCV290" s="23"/>
      <c r="BCW290" s="23"/>
      <c r="BCX290" s="23"/>
      <c r="BCY290" s="23"/>
      <c r="BCZ290" s="23"/>
      <c r="BDA290" s="23"/>
      <c r="BDB290" s="23"/>
      <c r="BDC290" s="23"/>
      <c r="BDD290" s="23"/>
      <c r="BDE290" s="23"/>
      <c r="BDF290" s="23"/>
      <c r="BDG290" s="23"/>
      <c r="BDH290" s="23"/>
      <c r="BDI290" s="23"/>
      <c r="BDJ290" s="23"/>
      <c r="BDK290" s="23"/>
      <c r="BDL290" s="23"/>
      <c r="BDM290" s="23"/>
      <c r="BDN290" s="23"/>
      <c r="BDO290" s="23"/>
      <c r="BDP290" s="23"/>
      <c r="BDQ290" s="23"/>
      <c r="BDR290" s="23"/>
      <c r="BDS290" s="23"/>
      <c r="BDT290" s="23"/>
      <c r="BDU290" s="23"/>
      <c r="BDV290" s="23"/>
      <c r="BDW290" s="23"/>
      <c r="BDX290" s="23"/>
      <c r="BDY290" s="23"/>
      <c r="BDZ290" s="23"/>
      <c r="BEA290" s="23"/>
      <c r="BEB290" s="23"/>
      <c r="BEC290" s="23"/>
      <c r="BED290" s="23"/>
      <c r="BEE290" s="23"/>
      <c r="BEF290" s="23"/>
      <c r="BEG290" s="23"/>
      <c r="BEH290" s="23"/>
      <c r="BEI290" s="23"/>
      <c r="BEJ290" s="23"/>
      <c r="BEK290" s="23"/>
      <c r="BEL290" s="23"/>
      <c r="BEM290" s="23"/>
      <c r="BEN290" s="23"/>
      <c r="BEO290" s="23"/>
      <c r="BEP290" s="23"/>
      <c r="BEQ290" s="23"/>
      <c r="BER290" s="23"/>
      <c r="BES290" s="23"/>
      <c r="BET290" s="23"/>
      <c r="BEU290" s="23"/>
      <c r="BEV290" s="23"/>
      <c r="BEW290" s="23"/>
      <c r="BEX290" s="23"/>
      <c r="BEY290" s="23"/>
      <c r="BEZ290" s="23"/>
      <c r="BFA290" s="23"/>
      <c r="BFB290" s="23"/>
      <c r="BFC290" s="23"/>
      <c r="BFD290" s="23"/>
      <c r="BFE290" s="23"/>
      <c r="BFF290" s="23"/>
      <c r="BFG290" s="23"/>
      <c r="BFH290" s="23"/>
      <c r="BFI290" s="23"/>
      <c r="BFJ290" s="23"/>
      <c r="BFK290" s="23"/>
      <c r="BFL290" s="23"/>
      <c r="BFM290" s="23"/>
      <c r="BFN290" s="23"/>
      <c r="BFO290" s="23"/>
      <c r="BFP290" s="23"/>
      <c r="BFQ290" s="23"/>
      <c r="BFR290" s="23"/>
      <c r="BFS290" s="23"/>
      <c r="BFT290" s="23"/>
      <c r="BFU290" s="23"/>
      <c r="BFV290" s="23"/>
      <c r="BFW290" s="23"/>
      <c r="BFX290" s="23"/>
      <c r="BFY290" s="23"/>
      <c r="BFZ290" s="23"/>
      <c r="BGA290" s="23"/>
      <c r="BGB290" s="23"/>
      <c r="BGC290" s="23"/>
      <c r="BGD290" s="23"/>
      <c r="BGE290" s="23"/>
      <c r="BGF290" s="23"/>
      <c r="BGG290" s="23"/>
      <c r="BGH290" s="23"/>
      <c r="BGI290" s="23"/>
      <c r="BGJ290" s="23"/>
      <c r="BGK290" s="23"/>
      <c r="BGL290" s="23"/>
      <c r="BGM290" s="23"/>
      <c r="BGN290" s="23"/>
      <c r="BGO290" s="23"/>
      <c r="BGP290" s="23"/>
      <c r="BGQ290" s="23"/>
      <c r="BGR290" s="23"/>
      <c r="BGS290" s="23"/>
      <c r="BGT290" s="23"/>
      <c r="BGU290" s="23"/>
      <c r="BGV290" s="23"/>
      <c r="BGW290" s="23"/>
      <c r="BGX290" s="23"/>
      <c r="BGY290" s="23"/>
      <c r="BGZ290" s="23"/>
      <c r="BHA290" s="23"/>
      <c r="BHB290" s="23"/>
      <c r="BHC290" s="23"/>
      <c r="BHD290" s="23"/>
      <c r="BHE290" s="23"/>
      <c r="BHF290" s="23"/>
      <c r="BHG290" s="23"/>
      <c r="BHH290" s="23"/>
      <c r="BHI290" s="23"/>
      <c r="BHJ290" s="23"/>
      <c r="BHK290" s="23"/>
      <c r="BHL290" s="23"/>
      <c r="BHM290" s="23"/>
      <c r="BHN290" s="23"/>
      <c r="BHO290" s="23"/>
      <c r="BHP290" s="23"/>
      <c r="BHQ290" s="23"/>
      <c r="BHR290" s="23"/>
      <c r="BHS290" s="23"/>
      <c r="BHT290" s="23"/>
      <c r="BHU290" s="23"/>
      <c r="BHV290" s="23"/>
      <c r="BHW290" s="23"/>
      <c r="BHX290" s="23"/>
      <c r="BHY290" s="23"/>
      <c r="BHZ290" s="23"/>
      <c r="BIA290" s="23"/>
      <c r="BIB290" s="23"/>
      <c r="BIC290" s="23"/>
    </row>
    <row r="291" spans="1:1589" s="24" customFormat="1" ht="33.75" customHeight="1">
      <c r="B291" s="53"/>
      <c r="C291" s="317"/>
      <c r="D291" s="318"/>
      <c r="E291" s="197">
        <v>42370</v>
      </c>
      <c r="F291" s="197">
        <v>42735</v>
      </c>
      <c r="G291" s="97" t="s">
        <v>8</v>
      </c>
      <c r="H291" s="115"/>
      <c r="I291" s="115"/>
      <c r="J291" s="121">
        <v>1553226</v>
      </c>
      <c r="K291" s="124"/>
      <c r="L291" s="115"/>
      <c r="M291" s="115"/>
      <c r="N291" s="121">
        <v>1553226</v>
      </c>
      <c r="O291" s="115"/>
      <c r="P291" s="115"/>
      <c r="Q291" s="115"/>
      <c r="R291" s="121">
        <v>1553226</v>
      </c>
      <c r="S291" s="115"/>
      <c r="T291" s="9"/>
      <c r="U291" s="147">
        <f>J291-R291</f>
        <v>0</v>
      </c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  <c r="HP291" s="23"/>
      <c r="HQ291" s="23"/>
      <c r="HR291" s="23"/>
      <c r="HS291" s="23"/>
      <c r="HT291" s="23"/>
      <c r="HU291" s="23"/>
      <c r="HV291" s="23"/>
      <c r="HW291" s="23"/>
      <c r="HX291" s="23"/>
      <c r="HY291" s="23"/>
      <c r="HZ291" s="23"/>
      <c r="IA291" s="23"/>
      <c r="IB291" s="23"/>
      <c r="IC291" s="23"/>
      <c r="ID291" s="23"/>
      <c r="IE291" s="23"/>
      <c r="IF291" s="23"/>
      <c r="IG291" s="23"/>
      <c r="IH291" s="23"/>
      <c r="II291" s="23"/>
      <c r="IJ291" s="23"/>
      <c r="IK291" s="23"/>
      <c r="IL291" s="23"/>
      <c r="IM291" s="23"/>
      <c r="IN291" s="23"/>
      <c r="IO291" s="23"/>
      <c r="IP291" s="23"/>
      <c r="IQ291" s="23"/>
      <c r="IR291" s="23"/>
      <c r="IS291" s="23"/>
      <c r="IT291" s="23"/>
      <c r="IU291" s="23"/>
      <c r="IV291" s="23"/>
      <c r="IW291" s="23"/>
      <c r="IX291" s="23"/>
      <c r="IY291" s="23"/>
      <c r="IZ291" s="23"/>
      <c r="JA291" s="23"/>
      <c r="JB291" s="23"/>
      <c r="JC291" s="23"/>
      <c r="JD291" s="23"/>
      <c r="JE291" s="23"/>
      <c r="JF291" s="23"/>
      <c r="JG291" s="23"/>
      <c r="JH291" s="23"/>
      <c r="JI291" s="23"/>
      <c r="JJ291" s="23"/>
      <c r="JK291" s="23"/>
      <c r="JL291" s="23"/>
      <c r="JM291" s="23"/>
      <c r="JN291" s="23"/>
      <c r="JO291" s="23"/>
      <c r="JP291" s="23"/>
      <c r="JQ291" s="23"/>
      <c r="JR291" s="23"/>
      <c r="JS291" s="23"/>
      <c r="JT291" s="23"/>
      <c r="JU291" s="23"/>
      <c r="JV291" s="23"/>
      <c r="JW291" s="23"/>
      <c r="JX291" s="23"/>
      <c r="JY291" s="23"/>
      <c r="JZ291" s="23"/>
      <c r="KA291" s="23"/>
      <c r="KB291" s="23"/>
      <c r="KC291" s="23"/>
      <c r="KD291" s="23"/>
      <c r="KE291" s="23"/>
      <c r="KF291" s="23"/>
      <c r="KG291" s="23"/>
      <c r="KH291" s="23"/>
      <c r="KI291" s="23"/>
      <c r="KJ291" s="23"/>
      <c r="KK291" s="23"/>
      <c r="KL291" s="23"/>
      <c r="KM291" s="23"/>
      <c r="KN291" s="23"/>
      <c r="KO291" s="23"/>
      <c r="KP291" s="23"/>
      <c r="KQ291" s="23"/>
      <c r="KR291" s="23"/>
      <c r="KS291" s="23"/>
      <c r="KT291" s="23"/>
      <c r="KU291" s="23"/>
      <c r="KV291" s="23"/>
      <c r="KW291" s="23"/>
      <c r="KX291" s="23"/>
      <c r="KY291" s="23"/>
      <c r="KZ291" s="23"/>
      <c r="LA291" s="23"/>
      <c r="LB291" s="23"/>
      <c r="LC291" s="23"/>
      <c r="LD291" s="23"/>
      <c r="LE291" s="23"/>
      <c r="LF291" s="23"/>
      <c r="LG291" s="23"/>
      <c r="LH291" s="23"/>
      <c r="LI291" s="23"/>
      <c r="LJ291" s="23"/>
      <c r="LK291" s="23"/>
      <c r="LL291" s="23"/>
      <c r="LM291" s="23"/>
      <c r="LN291" s="23"/>
      <c r="LO291" s="23"/>
      <c r="LP291" s="23"/>
      <c r="LQ291" s="23"/>
      <c r="LR291" s="23"/>
      <c r="LS291" s="23"/>
      <c r="LT291" s="23"/>
      <c r="LU291" s="23"/>
      <c r="LV291" s="23"/>
      <c r="LW291" s="23"/>
      <c r="LX291" s="23"/>
      <c r="LY291" s="23"/>
      <c r="LZ291" s="23"/>
      <c r="MA291" s="23"/>
      <c r="MB291" s="23"/>
      <c r="MC291" s="23"/>
      <c r="MD291" s="23"/>
      <c r="ME291" s="23"/>
      <c r="MF291" s="23"/>
      <c r="MG291" s="23"/>
      <c r="MH291" s="23"/>
      <c r="MI291" s="23"/>
      <c r="MJ291" s="23"/>
      <c r="MK291" s="23"/>
      <c r="ML291" s="23"/>
      <c r="MM291" s="23"/>
      <c r="MN291" s="23"/>
      <c r="MO291" s="23"/>
      <c r="MP291" s="23"/>
      <c r="MQ291" s="23"/>
      <c r="MR291" s="23"/>
      <c r="MS291" s="23"/>
      <c r="MT291" s="23"/>
      <c r="MU291" s="23"/>
      <c r="MV291" s="23"/>
      <c r="MW291" s="23"/>
      <c r="MX291" s="23"/>
      <c r="MY291" s="23"/>
      <c r="MZ291" s="23"/>
      <c r="NA291" s="23"/>
      <c r="NB291" s="23"/>
      <c r="NC291" s="23"/>
      <c r="ND291" s="23"/>
      <c r="NE291" s="23"/>
      <c r="NF291" s="23"/>
      <c r="NG291" s="23"/>
      <c r="NH291" s="23"/>
      <c r="NI291" s="23"/>
      <c r="NJ291" s="23"/>
      <c r="NK291" s="23"/>
      <c r="NL291" s="23"/>
      <c r="NM291" s="23"/>
      <c r="NN291" s="23"/>
      <c r="NO291" s="23"/>
      <c r="NP291" s="23"/>
      <c r="NQ291" s="23"/>
      <c r="NR291" s="23"/>
      <c r="NS291" s="23"/>
      <c r="NT291" s="23"/>
      <c r="NU291" s="23"/>
      <c r="NV291" s="23"/>
      <c r="NW291" s="23"/>
      <c r="NX291" s="23"/>
      <c r="NY291" s="23"/>
      <c r="NZ291" s="23"/>
      <c r="OA291" s="23"/>
      <c r="OB291" s="23"/>
      <c r="OC291" s="23"/>
      <c r="OD291" s="23"/>
      <c r="OE291" s="23"/>
      <c r="OF291" s="23"/>
      <c r="OG291" s="23"/>
      <c r="OH291" s="23"/>
      <c r="OI291" s="23"/>
      <c r="OJ291" s="23"/>
      <c r="OK291" s="23"/>
      <c r="OL291" s="23"/>
      <c r="OM291" s="23"/>
      <c r="ON291" s="23"/>
      <c r="OO291" s="23"/>
      <c r="OP291" s="23"/>
      <c r="OQ291" s="23"/>
      <c r="OR291" s="23"/>
      <c r="OS291" s="23"/>
      <c r="OT291" s="23"/>
      <c r="OU291" s="23"/>
      <c r="OV291" s="23"/>
      <c r="OW291" s="23"/>
      <c r="OX291" s="23"/>
      <c r="OY291" s="23"/>
      <c r="OZ291" s="23"/>
      <c r="PA291" s="23"/>
      <c r="PB291" s="23"/>
      <c r="PC291" s="23"/>
      <c r="PD291" s="23"/>
      <c r="PE291" s="23"/>
      <c r="PF291" s="23"/>
      <c r="PG291" s="23"/>
      <c r="PH291" s="23"/>
      <c r="PI291" s="23"/>
      <c r="PJ291" s="23"/>
      <c r="PK291" s="23"/>
      <c r="PL291" s="23"/>
      <c r="PM291" s="23"/>
      <c r="PN291" s="23"/>
      <c r="PO291" s="23"/>
      <c r="PP291" s="23"/>
      <c r="PQ291" s="23"/>
      <c r="PR291" s="23"/>
      <c r="PS291" s="23"/>
      <c r="PT291" s="23"/>
      <c r="PU291" s="23"/>
      <c r="PV291" s="23"/>
      <c r="PW291" s="23"/>
      <c r="PX291" s="23"/>
      <c r="PY291" s="23"/>
      <c r="PZ291" s="23"/>
      <c r="QA291" s="23"/>
      <c r="QB291" s="23"/>
      <c r="QC291" s="23"/>
      <c r="QD291" s="23"/>
      <c r="QE291" s="23"/>
      <c r="QF291" s="23"/>
      <c r="QG291" s="23"/>
      <c r="QH291" s="23"/>
      <c r="QI291" s="23"/>
      <c r="QJ291" s="23"/>
      <c r="QK291" s="23"/>
      <c r="QL291" s="23"/>
      <c r="QM291" s="23"/>
      <c r="QN291" s="23"/>
      <c r="QO291" s="23"/>
      <c r="QP291" s="23"/>
      <c r="QQ291" s="23"/>
      <c r="QR291" s="23"/>
      <c r="QS291" s="23"/>
      <c r="QT291" s="23"/>
      <c r="QU291" s="23"/>
      <c r="QV291" s="23"/>
      <c r="QW291" s="23"/>
      <c r="QX291" s="23"/>
      <c r="QY291" s="23"/>
      <c r="QZ291" s="23"/>
      <c r="RA291" s="23"/>
      <c r="RB291" s="23"/>
      <c r="RC291" s="23"/>
      <c r="RD291" s="23"/>
      <c r="RE291" s="23"/>
      <c r="RF291" s="23"/>
      <c r="RG291" s="23"/>
      <c r="RH291" s="23"/>
      <c r="RI291" s="23"/>
      <c r="RJ291" s="23"/>
      <c r="RK291" s="23"/>
      <c r="RL291" s="23"/>
      <c r="RM291" s="23"/>
      <c r="RN291" s="23"/>
      <c r="RO291" s="23"/>
      <c r="RP291" s="23"/>
      <c r="RQ291" s="23"/>
      <c r="RR291" s="23"/>
      <c r="RS291" s="23"/>
      <c r="RT291" s="23"/>
      <c r="RU291" s="23"/>
      <c r="RV291" s="23"/>
      <c r="RW291" s="23"/>
      <c r="RX291" s="23"/>
      <c r="RY291" s="23"/>
      <c r="RZ291" s="23"/>
      <c r="SA291" s="23"/>
      <c r="SB291" s="23"/>
      <c r="SC291" s="23"/>
      <c r="SD291" s="23"/>
      <c r="SE291" s="23"/>
      <c r="SF291" s="23"/>
      <c r="SG291" s="23"/>
      <c r="SH291" s="23"/>
      <c r="SI291" s="23"/>
      <c r="SJ291" s="23"/>
      <c r="SK291" s="23"/>
      <c r="SL291" s="23"/>
      <c r="SM291" s="23"/>
      <c r="SN291" s="23"/>
      <c r="SO291" s="23"/>
      <c r="SP291" s="23"/>
      <c r="SQ291" s="23"/>
      <c r="SR291" s="23"/>
      <c r="SS291" s="23"/>
      <c r="ST291" s="23"/>
      <c r="SU291" s="23"/>
      <c r="SV291" s="23"/>
      <c r="SW291" s="23"/>
      <c r="SX291" s="23"/>
      <c r="SY291" s="23"/>
      <c r="SZ291" s="23"/>
      <c r="TA291" s="23"/>
      <c r="TB291" s="23"/>
      <c r="TC291" s="23"/>
      <c r="TD291" s="23"/>
      <c r="TE291" s="23"/>
      <c r="TF291" s="23"/>
      <c r="TG291" s="23"/>
      <c r="TH291" s="23"/>
      <c r="TI291" s="23"/>
      <c r="TJ291" s="23"/>
      <c r="TK291" s="23"/>
      <c r="TL291" s="23"/>
      <c r="TM291" s="23"/>
      <c r="TN291" s="23"/>
      <c r="TO291" s="23"/>
      <c r="TP291" s="23"/>
      <c r="TQ291" s="23"/>
      <c r="TR291" s="23"/>
      <c r="TS291" s="23"/>
      <c r="TT291" s="23"/>
      <c r="TU291" s="23"/>
      <c r="TV291" s="23"/>
      <c r="TW291" s="23"/>
      <c r="TX291" s="23"/>
      <c r="TY291" s="23"/>
      <c r="TZ291" s="23"/>
      <c r="UA291" s="23"/>
      <c r="UB291" s="23"/>
      <c r="UC291" s="23"/>
      <c r="UD291" s="23"/>
      <c r="UE291" s="23"/>
      <c r="UF291" s="23"/>
      <c r="UG291" s="23"/>
      <c r="UH291" s="23"/>
      <c r="UI291" s="23"/>
      <c r="UJ291" s="23"/>
      <c r="UK291" s="23"/>
      <c r="UL291" s="23"/>
      <c r="UM291" s="23"/>
      <c r="UN291" s="23"/>
      <c r="UO291" s="23"/>
      <c r="UP291" s="23"/>
      <c r="UQ291" s="23"/>
      <c r="UR291" s="23"/>
      <c r="US291" s="23"/>
      <c r="UT291" s="23"/>
      <c r="UU291" s="23"/>
      <c r="UV291" s="23"/>
      <c r="UW291" s="23"/>
      <c r="UX291" s="23"/>
      <c r="UY291" s="23"/>
      <c r="UZ291" s="23"/>
      <c r="VA291" s="23"/>
      <c r="VB291" s="23"/>
      <c r="VC291" s="23"/>
      <c r="VD291" s="23"/>
      <c r="VE291" s="23"/>
      <c r="VF291" s="23"/>
      <c r="VG291" s="23"/>
      <c r="VH291" s="23"/>
      <c r="VI291" s="23"/>
      <c r="VJ291" s="23"/>
      <c r="VK291" s="23"/>
      <c r="VL291" s="23"/>
      <c r="VM291" s="23"/>
      <c r="VN291" s="23"/>
      <c r="VO291" s="23"/>
      <c r="VP291" s="23"/>
      <c r="VQ291" s="23"/>
      <c r="VR291" s="23"/>
      <c r="VS291" s="23"/>
      <c r="VT291" s="23"/>
      <c r="VU291" s="23"/>
      <c r="VV291" s="23"/>
      <c r="VW291" s="23"/>
      <c r="VX291" s="23"/>
      <c r="VY291" s="23"/>
      <c r="VZ291" s="23"/>
      <c r="WA291" s="23"/>
      <c r="WB291" s="23"/>
      <c r="WC291" s="23"/>
      <c r="WD291" s="23"/>
      <c r="WE291" s="23"/>
      <c r="WF291" s="23"/>
      <c r="WG291" s="23"/>
      <c r="WH291" s="23"/>
      <c r="WI291" s="23"/>
      <c r="WJ291" s="23"/>
      <c r="WK291" s="23"/>
      <c r="WL291" s="23"/>
      <c r="WM291" s="23"/>
      <c r="WN291" s="23"/>
      <c r="WO291" s="23"/>
      <c r="WP291" s="23"/>
      <c r="WQ291" s="23"/>
      <c r="WR291" s="23"/>
      <c r="WS291" s="23"/>
      <c r="WT291" s="23"/>
      <c r="WU291" s="23"/>
      <c r="WV291" s="23"/>
      <c r="WW291" s="23"/>
      <c r="WX291" s="23"/>
      <c r="WY291" s="23"/>
      <c r="WZ291" s="23"/>
      <c r="XA291" s="23"/>
      <c r="XB291" s="23"/>
      <c r="XC291" s="23"/>
      <c r="XD291" s="23"/>
      <c r="XE291" s="23"/>
      <c r="XF291" s="23"/>
      <c r="XG291" s="23"/>
      <c r="XH291" s="23"/>
      <c r="XI291" s="23"/>
      <c r="XJ291" s="23"/>
      <c r="XK291" s="23"/>
      <c r="XL291" s="23"/>
      <c r="XM291" s="23"/>
      <c r="XN291" s="23"/>
      <c r="XO291" s="23"/>
      <c r="XP291" s="23"/>
      <c r="XQ291" s="23"/>
      <c r="XR291" s="23"/>
      <c r="XS291" s="23"/>
      <c r="XT291" s="23"/>
      <c r="XU291" s="23"/>
      <c r="XV291" s="23"/>
      <c r="XW291" s="23"/>
      <c r="XX291" s="23"/>
      <c r="XY291" s="23"/>
      <c r="XZ291" s="23"/>
      <c r="YA291" s="23"/>
      <c r="YB291" s="23"/>
      <c r="YC291" s="23"/>
      <c r="YD291" s="23"/>
      <c r="YE291" s="23"/>
      <c r="YF291" s="23"/>
      <c r="YG291" s="23"/>
      <c r="YH291" s="23"/>
      <c r="YI291" s="23"/>
      <c r="YJ291" s="23"/>
      <c r="YK291" s="23"/>
      <c r="YL291" s="23"/>
      <c r="YM291" s="23"/>
      <c r="YN291" s="23"/>
      <c r="YO291" s="23"/>
      <c r="YP291" s="23"/>
      <c r="YQ291" s="23"/>
      <c r="YR291" s="23"/>
      <c r="YS291" s="23"/>
      <c r="YT291" s="23"/>
      <c r="YU291" s="23"/>
      <c r="YV291" s="23"/>
      <c r="YW291" s="23"/>
      <c r="YX291" s="23"/>
      <c r="YY291" s="23"/>
      <c r="YZ291" s="23"/>
      <c r="ZA291" s="23"/>
      <c r="ZB291" s="23"/>
      <c r="ZC291" s="23"/>
      <c r="ZD291" s="23"/>
      <c r="ZE291" s="23"/>
      <c r="ZF291" s="23"/>
      <c r="ZG291" s="23"/>
      <c r="ZH291" s="23"/>
      <c r="ZI291" s="23"/>
      <c r="ZJ291" s="23"/>
      <c r="ZK291" s="23"/>
      <c r="ZL291" s="23"/>
      <c r="ZM291" s="23"/>
      <c r="ZN291" s="23"/>
      <c r="ZO291" s="23"/>
      <c r="ZP291" s="23"/>
      <c r="ZQ291" s="23"/>
      <c r="ZR291" s="23"/>
      <c r="ZS291" s="23"/>
      <c r="ZT291" s="23"/>
      <c r="ZU291" s="23"/>
      <c r="ZV291" s="23"/>
      <c r="ZW291" s="23"/>
      <c r="ZX291" s="23"/>
      <c r="ZY291" s="23"/>
      <c r="ZZ291" s="23"/>
      <c r="AAA291" s="23"/>
      <c r="AAB291" s="23"/>
      <c r="AAC291" s="23"/>
      <c r="AAD291" s="23"/>
      <c r="AAE291" s="23"/>
      <c r="AAF291" s="23"/>
      <c r="AAG291" s="23"/>
      <c r="AAH291" s="23"/>
      <c r="AAI291" s="23"/>
      <c r="AAJ291" s="23"/>
      <c r="AAK291" s="23"/>
      <c r="AAL291" s="23"/>
      <c r="AAM291" s="23"/>
      <c r="AAN291" s="23"/>
      <c r="AAO291" s="23"/>
      <c r="AAP291" s="23"/>
      <c r="AAQ291" s="23"/>
      <c r="AAR291" s="23"/>
      <c r="AAS291" s="23"/>
      <c r="AAT291" s="23"/>
      <c r="AAU291" s="23"/>
      <c r="AAV291" s="23"/>
      <c r="AAW291" s="23"/>
      <c r="AAX291" s="23"/>
      <c r="AAY291" s="23"/>
      <c r="AAZ291" s="23"/>
      <c r="ABA291" s="23"/>
      <c r="ABB291" s="23"/>
      <c r="ABC291" s="23"/>
      <c r="ABD291" s="23"/>
      <c r="ABE291" s="23"/>
      <c r="ABF291" s="23"/>
      <c r="ABG291" s="23"/>
      <c r="ABH291" s="23"/>
      <c r="ABI291" s="23"/>
      <c r="ABJ291" s="23"/>
      <c r="ABK291" s="23"/>
      <c r="ABL291" s="23"/>
      <c r="ABM291" s="23"/>
      <c r="ABN291" s="23"/>
      <c r="ABO291" s="23"/>
      <c r="ABP291" s="23"/>
      <c r="ABQ291" s="23"/>
      <c r="ABR291" s="23"/>
      <c r="ABS291" s="23"/>
      <c r="ABT291" s="23"/>
      <c r="ABU291" s="23"/>
      <c r="ABV291" s="23"/>
      <c r="ABW291" s="23"/>
      <c r="ABX291" s="23"/>
      <c r="ABY291" s="23"/>
      <c r="ABZ291" s="23"/>
      <c r="ACA291" s="23"/>
      <c r="ACB291" s="23"/>
      <c r="ACC291" s="23"/>
      <c r="ACD291" s="23"/>
      <c r="ACE291" s="23"/>
      <c r="ACF291" s="23"/>
      <c r="ACG291" s="23"/>
      <c r="ACH291" s="23"/>
      <c r="ACI291" s="23"/>
      <c r="ACJ291" s="23"/>
      <c r="ACK291" s="23"/>
      <c r="ACL291" s="23"/>
      <c r="ACM291" s="23"/>
      <c r="ACN291" s="23"/>
      <c r="ACO291" s="23"/>
      <c r="ACP291" s="23"/>
      <c r="ACQ291" s="23"/>
      <c r="ACR291" s="23"/>
      <c r="ACS291" s="23"/>
      <c r="ACT291" s="23"/>
      <c r="ACU291" s="23"/>
      <c r="ACV291" s="23"/>
      <c r="ACW291" s="23"/>
      <c r="ACX291" s="23"/>
      <c r="ACY291" s="23"/>
      <c r="ACZ291" s="23"/>
      <c r="ADA291" s="23"/>
      <c r="ADB291" s="23"/>
      <c r="ADC291" s="23"/>
      <c r="ADD291" s="23"/>
      <c r="ADE291" s="23"/>
      <c r="ADF291" s="23"/>
      <c r="ADG291" s="23"/>
      <c r="ADH291" s="23"/>
      <c r="ADI291" s="23"/>
      <c r="ADJ291" s="23"/>
      <c r="ADK291" s="23"/>
      <c r="ADL291" s="23"/>
      <c r="ADM291" s="23"/>
      <c r="ADN291" s="23"/>
      <c r="ADO291" s="23"/>
      <c r="ADP291" s="23"/>
      <c r="ADQ291" s="23"/>
      <c r="ADR291" s="23"/>
      <c r="ADS291" s="23"/>
      <c r="ADT291" s="23"/>
      <c r="ADU291" s="23"/>
      <c r="ADV291" s="23"/>
      <c r="ADW291" s="23"/>
      <c r="ADX291" s="23"/>
      <c r="ADY291" s="23"/>
      <c r="ADZ291" s="23"/>
      <c r="AEA291" s="23"/>
      <c r="AEB291" s="23"/>
      <c r="AEC291" s="23"/>
      <c r="AED291" s="23"/>
      <c r="AEE291" s="23"/>
      <c r="AEF291" s="23"/>
      <c r="AEG291" s="23"/>
      <c r="AEH291" s="23"/>
      <c r="AEI291" s="23"/>
      <c r="AEJ291" s="23"/>
      <c r="AEK291" s="23"/>
      <c r="AEL291" s="23"/>
      <c r="AEM291" s="23"/>
      <c r="AEN291" s="23"/>
      <c r="AEO291" s="23"/>
      <c r="AEP291" s="23"/>
      <c r="AEQ291" s="23"/>
      <c r="AER291" s="23"/>
      <c r="AES291" s="23"/>
      <c r="AET291" s="23"/>
      <c r="AEU291" s="23"/>
      <c r="AEV291" s="23"/>
      <c r="AEW291" s="23"/>
      <c r="AEX291" s="23"/>
      <c r="AEY291" s="23"/>
      <c r="AEZ291" s="23"/>
      <c r="AFA291" s="23"/>
      <c r="AFB291" s="23"/>
      <c r="AFC291" s="23"/>
      <c r="AFD291" s="23"/>
      <c r="AFE291" s="23"/>
      <c r="AFF291" s="23"/>
      <c r="AFG291" s="23"/>
      <c r="AFH291" s="23"/>
      <c r="AFI291" s="23"/>
      <c r="AFJ291" s="23"/>
      <c r="AFK291" s="23"/>
      <c r="AFL291" s="23"/>
      <c r="AFM291" s="23"/>
      <c r="AFN291" s="23"/>
      <c r="AFO291" s="23"/>
      <c r="AFP291" s="23"/>
      <c r="AFQ291" s="23"/>
      <c r="AFR291" s="23"/>
      <c r="AFS291" s="23"/>
      <c r="AFT291" s="23"/>
      <c r="AFU291" s="23"/>
      <c r="AFV291" s="23"/>
      <c r="AFW291" s="23"/>
      <c r="AFX291" s="23"/>
      <c r="AFY291" s="23"/>
      <c r="AFZ291" s="23"/>
      <c r="AGA291" s="23"/>
      <c r="AGB291" s="23"/>
      <c r="AGC291" s="23"/>
      <c r="AGD291" s="23"/>
      <c r="AGE291" s="23"/>
      <c r="AGF291" s="23"/>
      <c r="AGG291" s="23"/>
      <c r="AGH291" s="23"/>
      <c r="AGI291" s="23"/>
      <c r="AGJ291" s="23"/>
      <c r="AGK291" s="23"/>
      <c r="AGL291" s="23"/>
      <c r="AGM291" s="23"/>
      <c r="AGN291" s="23"/>
      <c r="AGO291" s="23"/>
      <c r="AGP291" s="23"/>
      <c r="AGQ291" s="23"/>
      <c r="AGR291" s="23"/>
      <c r="AGS291" s="23"/>
      <c r="AGT291" s="23"/>
      <c r="AGU291" s="23"/>
      <c r="AGV291" s="23"/>
      <c r="AGW291" s="23"/>
      <c r="AGX291" s="23"/>
      <c r="AGY291" s="23"/>
      <c r="AGZ291" s="23"/>
      <c r="AHA291" s="23"/>
      <c r="AHB291" s="23"/>
      <c r="AHC291" s="23"/>
      <c r="AHD291" s="23"/>
      <c r="AHE291" s="23"/>
      <c r="AHF291" s="23"/>
      <c r="AHG291" s="23"/>
      <c r="AHH291" s="23"/>
      <c r="AHI291" s="23"/>
      <c r="AHJ291" s="23"/>
      <c r="AHK291" s="23"/>
      <c r="AHL291" s="23"/>
      <c r="AHM291" s="23"/>
      <c r="AHN291" s="23"/>
      <c r="AHO291" s="23"/>
      <c r="AHP291" s="23"/>
      <c r="AHQ291" s="23"/>
      <c r="AHR291" s="23"/>
      <c r="AHS291" s="23"/>
      <c r="AHT291" s="23"/>
      <c r="AHU291" s="23"/>
      <c r="AHV291" s="23"/>
      <c r="AHW291" s="23"/>
      <c r="AHX291" s="23"/>
      <c r="AHY291" s="23"/>
      <c r="AHZ291" s="23"/>
      <c r="AIA291" s="23"/>
      <c r="AIB291" s="23"/>
      <c r="AIC291" s="23"/>
      <c r="AID291" s="23"/>
      <c r="AIE291" s="23"/>
      <c r="AIF291" s="23"/>
      <c r="AIG291" s="23"/>
      <c r="AIH291" s="23"/>
      <c r="AII291" s="23"/>
      <c r="AIJ291" s="23"/>
      <c r="AIK291" s="23"/>
      <c r="AIL291" s="23"/>
      <c r="AIM291" s="23"/>
      <c r="AIN291" s="23"/>
      <c r="AIO291" s="23"/>
      <c r="AIP291" s="23"/>
      <c r="AIQ291" s="23"/>
      <c r="AIR291" s="23"/>
      <c r="AIS291" s="23"/>
      <c r="AIT291" s="23"/>
      <c r="AIU291" s="23"/>
      <c r="AIV291" s="23"/>
      <c r="AIW291" s="23"/>
      <c r="AIX291" s="23"/>
      <c r="AIY291" s="23"/>
      <c r="AIZ291" s="23"/>
      <c r="AJA291" s="23"/>
      <c r="AJB291" s="23"/>
      <c r="AJC291" s="23"/>
      <c r="AJD291" s="23"/>
      <c r="AJE291" s="23"/>
      <c r="AJF291" s="23"/>
      <c r="AJG291" s="23"/>
      <c r="AJH291" s="23"/>
      <c r="AJI291" s="23"/>
      <c r="AJJ291" s="23"/>
      <c r="AJK291" s="23"/>
      <c r="AJL291" s="23"/>
      <c r="AJM291" s="23"/>
      <c r="AJN291" s="23"/>
      <c r="AJO291" s="23"/>
      <c r="AJP291" s="23"/>
      <c r="AJQ291" s="23"/>
      <c r="AJR291" s="23"/>
      <c r="AJS291" s="23"/>
      <c r="AJT291" s="23"/>
      <c r="AJU291" s="23"/>
      <c r="AJV291" s="23"/>
      <c r="AJW291" s="23"/>
      <c r="AJX291" s="23"/>
      <c r="AJY291" s="23"/>
      <c r="AJZ291" s="23"/>
      <c r="AKA291" s="23"/>
      <c r="AKB291" s="23"/>
      <c r="AKC291" s="23"/>
      <c r="AKD291" s="23"/>
      <c r="AKE291" s="23"/>
      <c r="AKF291" s="23"/>
      <c r="AKG291" s="23"/>
      <c r="AKH291" s="23"/>
      <c r="AKI291" s="23"/>
      <c r="AKJ291" s="23"/>
      <c r="AKK291" s="23"/>
      <c r="AKL291" s="23"/>
      <c r="AKM291" s="23"/>
      <c r="AKN291" s="23"/>
      <c r="AKO291" s="23"/>
      <c r="AKP291" s="23"/>
      <c r="AKQ291" s="23"/>
      <c r="AKR291" s="23"/>
      <c r="AKS291" s="23"/>
      <c r="AKT291" s="23"/>
      <c r="AKU291" s="23"/>
      <c r="AKV291" s="23"/>
      <c r="AKW291" s="23"/>
      <c r="AKX291" s="23"/>
      <c r="AKY291" s="23"/>
      <c r="AKZ291" s="23"/>
      <c r="ALA291" s="23"/>
      <c r="ALB291" s="23"/>
      <c r="ALC291" s="23"/>
      <c r="ALD291" s="23"/>
      <c r="ALE291" s="23"/>
      <c r="ALF291" s="23"/>
      <c r="ALG291" s="23"/>
      <c r="ALH291" s="23"/>
      <c r="ALI291" s="23"/>
      <c r="ALJ291" s="23"/>
      <c r="ALK291" s="23"/>
      <c r="ALL291" s="23"/>
      <c r="ALM291" s="23"/>
      <c r="ALN291" s="23"/>
      <c r="ALO291" s="23"/>
      <c r="ALP291" s="23"/>
      <c r="ALQ291" s="23"/>
      <c r="ALR291" s="23"/>
      <c r="ALS291" s="23"/>
      <c r="ALT291" s="23"/>
      <c r="ALU291" s="23"/>
      <c r="ALV291" s="23"/>
      <c r="ALW291" s="23"/>
      <c r="ALX291" s="23"/>
      <c r="ALY291" s="23"/>
      <c r="ALZ291" s="23"/>
      <c r="AMA291" s="23"/>
      <c r="AMB291" s="23"/>
      <c r="AMC291" s="23"/>
      <c r="AMD291" s="23"/>
      <c r="AME291" s="23"/>
      <c r="AMF291" s="23"/>
      <c r="AMG291" s="23"/>
      <c r="AMH291" s="23"/>
      <c r="AMI291" s="23"/>
      <c r="AMJ291" s="23"/>
      <c r="AMK291" s="23"/>
      <c r="AML291" s="23"/>
      <c r="AMM291" s="23"/>
      <c r="AMN291" s="23"/>
      <c r="AMO291" s="23"/>
      <c r="AMP291" s="23"/>
      <c r="AMQ291" s="23"/>
      <c r="AMR291" s="23"/>
      <c r="AMS291" s="23"/>
      <c r="AMT291" s="23"/>
      <c r="AMU291" s="23"/>
      <c r="AMV291" s="23"/>
      <c r="AMW291" s="23"/>
      <c r="AMX291" s="23"/>
      <c r="AMY291" s="23"/>
      <c r="AMZ291" s="23"/>
      <c r="ANA291" s="23"/>
      <c r="ANB291" s="23"/>
      <c r="ANC291" s="23"/>
      <c r="AND291" s="23"/>
      <c r="ANE291" s="23"/>
      <c r="ANF291" s="23"/>
      <c r="ANG291" s="23"/>
      <c r="ANH291" s="23"/>
      <c r="ANI291" s="23"/>
      <c r="ANJ291" s="23"/>
      <c r="ANK291" s="23"/>
      <c r="ANL291" s="23"/>
      <c r="ANM291" s="23"/>
      <c r="ANN291" s="23"/>
      <c r="ANO291" s="23"/>
      <c r="ANP291" s="23"/>
      <c r="ANQ291" s="23"/>
      <c r="ANR291" s="23"/>
      <c r="ANS291" s="23"/>
      <c r="ANT291" s="23"/>
      <c r="ANU291" s="23"/>
      <c r="ANV291" s="23"/>
      <c r="ANW291" s="23"/>
      <c r="ANX291" s="23"/>
      <c r="ANY291" s="23"/>
      <c r="ANZ291" s="23"/>
      <c r="AOA291" s="23"/>
      <c r="AOB291" s="23"/>
      <c r="AOC291" s="23"/>
      <c r="AOD291" s="23"/>
      <c r="AOE291" s="23"/>
      <c r="AOF291" s="23"/>
      <c r="AOG291" s="23"/>
      <c r="AOH291" s="23"/>
      <c r="AOI291" s="23"/>
      <c r="AOJ291" s="23"/>
      <c r="AOK291" s="23"/>
      <c r="AOL291" s="23"/>
      <c r="AOM291" s="23"/>
      <c r="AON291" s="23"/>
      <c r="AOO291" s="23"/>
      <c r="AOP291" s="23"/>
      <c r="AOQ291" s="23"/>
      <c r="AOR291" s="23"/>
      <c r="AOS291" s="23"/>
      <c r="AOT291" s="23"/>
      <c r="AOU291" s="23"/>
      <c r="AOV291" s="23"/>
      <c r="AOW291" s="23"/>
      <c r="AOX291" s="23"/>
      <c r="AOY291" s="23"/>
      <c r="AOZ291" s="23"/>
      <c r="APA291" s="23"/>
      <c r="APB291" s="23"/>
      <c r="APC291" s="23"/>
      <c r="APD291" s="23"/>
      <c r="APE291" s="23"/>
      <c r="APF291" s="23"/>
      <c r="APG291" s="23"/>
      <c r="APH291" s="23"/>
      <c r="API291" s="23"/>
      <c r="APJ291" s="23"/>
      <c r="APK291" s="23"/>
      <c r="APL291" s="23"/>
      <c r="APM291" s="23"/>
      <c r="APN291" s="23"/>
      <c r="APO291" s="23"/>
      <c r="APP291" s="23"/>
      <c r="APQ291" s="23"/>
      <c r="APR291" s="23"/>
      <c r="APS291" s="23"/>
      <c r="APT291" s="23"/>
      <c r="APU291" s="23"/>
      <c r="APV291" s="23"/>
      <c r="APW291" s="23"/>
      <c r="APX291" s="23"/>
      <c r="APY291" s="23"/>
      <c r="APZ291" s="23"/>
      <c r="AQA291" s="23"/>
      <c r="AQB291" s="23"/>
      <c r="AQC291" s="23"/>
      <c r="AQD291" s="23"/>
      <c r="AQE291" s="23"/>
      <c r="AQF291" s="23"/>
      <c r="AQG291" s="23"/>
      <c r="AQH291" s="23"/>
      <c r="AQI291" s="23"/>
      <c r="AQJ291" s="23"/>
      <c r="AQK291" s="23"/>
      <c r="AQL291" s="23"/>
      <c r="AQM291" s="23"/>
      <c r="AQN291" s="23"/>
      <c r="AQO291" s="23"/>
      <c r="AQP291" s="23"/>
      <c r="AQQ291" s="23"/>
      <c r="AQR291" s="23"/>
      <c r="AQS291" s="23"/>
      <c r="AQT291" s="23"/>
      <c r="AQU291" s="23"/>
      <c r="AQV291" s="23"/>
      <c r="AQW291" s="23"/>
      <c r="AQX291" s="23"/>
      <c r="AQY291" s="23"/>
      <c r="AQZ291" s="23"/>
      <c r="ARA291" s="23"/>
      <c r="ARB291" s="23"/>
      <c r="ARC291" s="23"/>
      <c r="ARD291" s="23"/>
      <c r="ARE291" s="23"/>
      <c r="ARF291" s="23"/>
      <c r="ARG291" s="23"/>
      <c r="ARH291" s="23"/>
      <c r="ARI291" s="23"/>
      <c r="ARJ291" s="23"/>
      <c r="ARK291" s="23"/>
      <c r="ARL291" s="23"/>
      <c r="ARM291" s="23"/>
      <c r="ARN291" s="23"/>
      <c r="ARO291" s="23"/>
      <c r="ARP291" s="23"/>
      <c r="ARQ291" s="23"/>
      <c r="ARR291" s="23"/>
      <c r="ARS291" s="23"/>
      <c r="ART291" s="23"/>
      <c r="ARU291" s="23"/>
      <c r="ARV291" s="23"/>
      <c r="ARW291" s="23"/>
      <c r="ARX291" s="23"/>
      <c r="ARY291" s="23"/>
      <c r="ARZ291" s="23"/>
      <c r="ASA291" s="23"/>
      <c r="ASB291" s="23"/>
      <c r="ASC291" s="23"/>
      <c r="ASD291" s="23"/>
      <c r="ASE291" s="23"/>
      <c r="ASF291" s="23"/>
      <c r="ASG291" s="23"/>
      <c r="ASH291" s="23"/>
      <c r="ASI291" s="23"/>
      <c r="ASJ291" s="23"/>
      <c r="ASK291" s="23"/>
      <c r="ASL291" s="23"/>
      <c r="ASM291" s="23"/>
      <c r="ASN291" s="23"/>
      <c r="ASO291" s="23"/>
      <c r="ASP291" s="23"/>
      <c r="ASQ291" s="23"/>
      <c r="ASR291" s="23"/>
      <c r="ASS291" s="23"/>
      <c r="AST291" s="23"/>
      <c r="ASU291" s="23"/>
      <c r="ASV291" s="23"/>
      <c r="ASW291" s="23"/>
      <c r="ASX291" s="23"/>
      <c r="ASY291" s="23"/>
      <c r="ASZ291" s="23"/>
      <c r="ATA291" s="23"/>
      <c r="ATB291" s="23"/>
      <c r="ATC291" s="23"/>
      <c r="ATD291" s="23"/>
      <c r="ATE291" s="23"/>
      <c r="ATF291" s="23"/>
      <c r="ATG291" s="23"/>
      <c r="ATH291" s="23"/>
      <c r="ATI291" s="23"/>
      <c r="ATJ291" s="23"/>
      <c r="ATK291" s="23"/>
      <c r="ATL291" s="23"/>
      <c r="ATM291" s="23"/>
      <c r="ATN291" s="23"/>
      <c r="ATO291" s="23"/>
      <c r="ATP291" s="23"/>
      <c r="ATQ291" s="23"/>
      <c r="ATR291" s="23"/>
      <c r="ATS291" s="23"/>
      <c r="ATT291" s="23"/>
      <c r="ATU291" s="23"/>
      <c r="ATV291" s="23"/>
      <c r="ATW291" s="23"/>
      <c r="ATX291" s="23"/>
      <c r="ATY291" s="23"/>
      <c r="ATZ291" s="23"/>
      <c r="AUA291" s="23"/>
      <c r="AUB291" s="23"/>
      <c r="AUC291" s="23"/>
      <c r="AUD291" s="23"/>
      <c r="AUE291" s="23"/>
      <c r="AUF291" s="23"/>
      <c r="AUG291" s="23"/>
      <c r="AUH291" s="23"/>
      <c r="AUI291" s="23"/>
      <c r="AUJ291" s="23"/>
      <c r="AUK291" s="23"/>
      <c r="AUL291" s="23"/>
      <c r="AUM291" s="23"/>
      <c r="AUN291" s="23"/>
      <c r="AUO291" s="23"/>
      <c r="AUP291" s="23"/>
      <c r="AUQ291" s="23"/>
      <c r="AUR291" s="23"/>
      <c r="AUS291" s="23"/>
      <c r="AUT291" s="23"/>
      <c r="AUU291" s="23"/>
      <c r="AUV291" s="23"/>
      <c r="AUW291" s="23"/>
      <c r="AUX291" s="23"/>
      <c r="AUY291" s="23"/>
      <c r="AUZ291" s="23"/>
      <c r="AVA291" s="23"/>
      <c r="AVB291" s="23"/>
      <c r="AVC291" s="23"/>
      <c r="AVD291" s="23"/>
      <c r="AVE291" s="23"/>
      <c r="AVF291" s="23"/>
      <c r="AVG291" s="23"/>
      <c r="AVH291" s="23"/>
      <c r="AVI291" s="23"/>
      <c r="AVJ291" s="23"/>
      <c r="AVK291" s="23"/>
      <c r="AVL291" s="23"/>
      <c r="AVM291" s="23"/>
      <c r="AVN291" s="23"/>
      <c r="AVO291" s="23"/>
      <c r="AVP291" s="23"/>
      <c r="AVQ291" s="23"/>
      <c r="AVR291" s="23"/>
      <c r="AVS291" s="23"/>
      <c r="AVT291" s="23"/>
      <c r="AVU291" s="23"/>
      <c r="AVV291" s="23"/>
      <c r="AVW291" s="23"/>
      <c r="AVX291" s="23"/>
      <c r="AVY291" s="23"/>
      <c r="AVZ291" s="23"/>
      <c r="AWA291" s="23"/>
      <c r="AWB291" s="23"/>
      <c r="AWC291" s="23"/>
      <c r="AWD291" s="23"/>
      <c r="AWE291" s="23"/>
      <c r="AWF291" s="23"/>
      <c r="AWG291" s="23"/>
      <c r="AWH291" s="23"/>
      <c r="AWI291" s="23"/>
      <c r="AWJ291" s="23"/>
      <c r="AWK291" s="23"/>
      <c r="AWL291" s="23"/>
      <c r="AWM291" s="23"/>
      <c r="AWN291" s="23"/>
      <c r="AWO291" s="23"/>
      <c r="AWP291" s="23"/>
      <c r="AWQ291" s="23"/>
      <c r="AWR291" s="23"/>
      <c r="AWS291" s="23"/>
      <c r="AWT291" s="23"/>
      <c r="AWU291" s="23"/>
      <c r="AWV291" s="23"/>
      <c r="AWW291" s="23"/>
      <c r="AWX291" s="23"/>
      <c r="AWY291" s="23"/>
      <c r="AWZ291" s="23"/>
      <c r="AXA291" s="23"/>
      <c r="AXB291" s="23"/>
      <c r="AXC291" s="23"/>
      <c r="AXD291" s="23"/>
      <c r="AXE291" s="23"/>
      <c r="AXF291" s="23"/>
      <c r="AXG291" s="23"/>
      <c r="AXH291" s="23"/>
      <c r="AXI291" s="23"/>
      <c r="AXJ291" s="23"/>
      <c r="AXK291" s="23"/>
      <c r="AXL291" s="23"/>
      <c r="AXM291" s="23"/>
      <c r="AXN291" s="23"/>
      <c r="AXO291" s="23"/>
      <c r="AXP291" s="23"/>
      <c r="AXQ291" s="23"/>
      <c r="AXR291" s="23"/>
      <c r="AXS291" s="23"/>
      <c r="AXT291" s="23"/>
      <c r="AXU291" s="23"/>
      <c r="AXV291" s="23"/>
      <c r="AXW291" s="23"/>
      <c r="AXX291" s="23"/>
      <c r="AXY291" s="23"/>
      <c r="AXZ291" s="23"/>
      <c r="AYA291" s="23"/>
      <c r="AYB291" s="23"/>
      <c r="AYC291" s="23"/>
      <c r="AYD291" s="23"/>
      <c r="AYE291" s="23"/>
      <c r="AYF291" s="23"/>
      <c r="AYG291" s="23"/>
      <c r="AYH291" s="23"/>
      <c r="AYI291" s="23"/>
      <c r="AYJ291" s="23"/>
      <c r="AYK291" s="23"/>
      <c r="AYL291" s="23"/>
      <c r="AYM291" s="23"/>
      <c r="AYN291" s="23"/>
      <c r="AYO291" s="23"/>
      <c r="AYP291" s="23"/>
      <c r="AYQ291" s="23"/>
      <c r="AYR291" s="23"/>
      <c r="AYS291" s="23"/>
      <c r="AYT291" s="23"/>
      <c r="AYU291" s="23"/>
      <c r="AYV291" s="23"/>
      <c r="AYW291" s="23"/>
      <c r="AYX291" s="23"/>
      <c r="AYY291" s="23"/>
      <c r="AYZ291" s="23"/>
      <c r="AZA291" s="23"/>
      <c r="AZB291" s="23"/>
      <c r="AZC291" s="23"/>
      <c r="AZD291" s="23"/>
      <c r="AZE291" s="23"/>
      <c r="AZF291" s="23"/>
      <c r="AZG291" s="23"/>
      <c r="AZH291" s="23"/>
      <c r="AZI291" s="23"/>
      <c r="AZJ291" s="23"/>
      <c r="AZK291" s="23"/>
      <c r="AZL291" s="23"/>
      <c r="AZM291" s="23"/>
      <c r="AZN291" s="23"/>
      <c r="AZO291" s="23"/>
      <c r="AZP291" s="23"/>
      <c r="AZQ291" s="23"/>
      <c r="AZR291" s="23"/>
      <c r="AZS291" s="23"/>
      <c r="AZT291" s="23"/>
      <c r="AZU291" s="23"/>
      <c r="AZV291" s="23"/>
      <c r="AZW291" s="23"/>
      <c r="AZX291" s="23"/>
      <c r="AZY291" s="23"/>
      <c r="AZZ291" s="23"/>
      <c r="BAA291" s="23"/>
      <c r="BAB291" s="23"/>
      <c r="BAC291" s="23"/>
      <c r="BAD291" s="23"/>
      <c r="BAE291" s="23"/>
      <c r="BAF291" s="23"/>
      <c r="BAG291" s="23"/>
      <c r="BAH291" s="23"/>
      <c r="BAI291" s="23"/>
      <c r="BAJ291" s="23"/>
      <c r="BAK291" s="23"/>
      <c r="BAL291" s="23"/>
      <c r="BAM291" s="23"/>
      <c r="BAN291" s="23"/>
      <c r="BAO291" s="23"/>
      <c r="BAP291" s="23"/>
      <c r="BAQ291" s="23"/>
      <c r="BAR291" s="23"/>
      <c r="BAS291" s="23"/>
      <c r="BAT291" s="23"/>
      <c r="BAU291" s="23"/>
      <c r="BAV291" s="23"/>
      <c r="BAW291" s="23"/>
      <c r="BAX291" s="23"/>
      <c r="BAY291" s="23"/>
      <c r="BAZ291" s="23"/>
      <c r="BBA291" s="23"/>
      <c r="BBB291" s="23"/>
      <c r="BBC291" s="23"/>
      <c r="BBD291" s="23"/>
      <c r="BBE291" s="23"/>
      <c r="BBF291" s="23"/>
      <c r="BBG291" s="23"/>
      <c r="BBH291" s="23"/>
      <c r="BBI291" s="23"/>
      <c r="BBJ291" s="23"/>
      <c r="BBK291" s="23"/>
      <c r="BBL291" s="23"/>
      <c r="BBM291" s="23"/>
      <c r="BBN291" s="23"/>
      <c r="BBO291" s="23"/>
      <c r="BBP291" s="23"/>
      <c r="BBQ291" s="23"/>
      <c r="BBR291" s="23"/>
      <c r="BBS291" s="23"/>
      <c r="BBT291" s="23"/>
      <c r="BBU291" s="23"/>
      <c r="BBV291" s="23"/>
      <c r="BBW291" s="23"/>
      <c r="BBX291" s="23"/>
      <c r="BBY291" s="23"/>
      <c r="BBZ291" s="23"/>
      <c r="BCA291" s="23"/>
      <c r="BCB291" s="23"/>
      <c r="BCC291" s="23"/>
      <c r="BCD291" s="23"/>
      <c r="BCE291" s="23"/>
      <c r="BCF291" s="23"/>
      <c r="BCG291" s="23"/>
      <c r="BCH291" s="23"/>
      <c r="BCI291" s="23"/>
      <c r="BCJ291" s="23"/>
      <c r="BCK291" s="23"/>
      <c r="BCL291" s="23"/>
      <c r="BCM291" s="23"/>
      <c r="BCN291" s="23"/>
      <c r="BCO291" s="23"/>
      <c r="BCP291" s="23"/>
      <c r="BCQ291" s="23"/>
      <c r="BCR291" s="23"/>
      <c r="BCS291" s="23"/>
      <c r="BCT291" s="23"/>
      <c r="BCU291" s="23"/>
      <c r="BCV291" s="23"/>
      <c r="BCW291" s="23"/>
      <c r="BCX291" s="23"/>
      <c r="BCY291" s="23"/>
      <c r="BCZ291" s="23"/>
      <c r="BDA291" s="23"/>
      <c r="BDB291" s="23"/>
      <c r="BDC291" s="23"/>
      <c r="BDD291" s="23"/>
      <c r="BDE291" s="23"/>
      <c r="BDF291" s="23"/>
      <c r="BDG291" s="23"/>
      <c r="BDH291" s="23"/>
      <c r="BDI291" s="23"/>
      <c r="BDJ291" s="23"/>
      <c r="BDK291" s="23"/>
      <c r="BDL291" s="23"/>
      <c r="BDM291" s="23"/>
      <c r="BDN291" s="23"/>
      <c r="BDO291" s="23"/>
      <c r="BDP291" s="23"/>
      <c r="BDQ291" s="23"/>
      <c r="BDR291" s="23"/>
      <c r="BDS291" s="23"/>
      <c r="BDT291" s="23"/>
      <c r="BDU291" s="23"/>
      <c r="BDV291" s="23"/>
      <c r="BDW291" s="23"/>
      <c r="BDX291" s="23"/>
      <c r="BDY291" s="23"/>
      <c r="BDZ291" s="23"/>
      <c r="BEA291" s="23"/>
      <c r="BEB291" s="23"/>
      <c r="BEC291" s="23"/>
      <c r="BED291" s="23"/>
      <c r="BEE291" s="23"/>
      <c r="BEF291" s="23"/>
      <c r="BEG291" s="23"/>
      <c r="BEH291" s="23"/>
      <c r="BEI291" s="23"/>
      <c r="BEJ291" s="23"/>
      <c r="BEK291" s="23"/>
      <c r="BEL291" s="23"/>
      <c r="BEM291" s="23"/>
      <c r="BEN291" s="23"/>
      <c r="BEO291" s="23"/>
      <c r="BEP291" s="23"/>
      <c r="BEQ291" s="23"/>
      <c r="BER291" s="23"/>
      <c r="BES291" s="23"/>
      <c r="BET291" s="23"/>
      <c r="BEU291" s="23"/>
      <c r="BEV291" s="23"/>
      <c r="BEW291" s="23"/>
      <c r="BEX291" s="23"/>
      <c r="BEY291" s="23"/>
      <c r="BEZ291" s="23"/>
      <c r="BFA291" s="23"/>
      <c r="BFB291" s="23"/>
      <c r="BFC291" s="23"/>
      <c r="BFD291" s="23"/>
      <c r="BFE291" s="23"/>
      <c r="BFF291" s="23"/>
      <c r="BFG291" s="23"/>
      <c r="BFH291" s="23"/>
      <c r="BFI291" s="23"/>
      <c r="BFJ291" s="23"/>
      <c r="BFK291" s="23"/>
      <c r="BFL291" s="23"/>
      <c r="BFM291" s="23"/>
      <c r="BFN291" s="23"/>
      <c r="BFO291" s="23"/>
      <c r="BFP291" s="23"/>
      <c r="BFQ291" s="23"/>
      <c r="BFR291" s="23"/>
      <c r="BFS291" s="23"/>
      <c r="BFT291" s="23"/>
      <c r="BFU291" s="23"/>
      <c r="BFV291" s="23"/>
      <c r="BFW291" s="23"/>
      <c r="BFX291" s="23"/>
      <c r="BFY291" s="23"/>
      <c r="BFZ291" s="23"/>
      <c r="BGA291" s="23"/>
      <c r="BGB291" s="23"/>
      <c r="BGC291" s="23"/>
      <c r="BGD291" s="23"/>
      <c r="BGE291" s="23"/>
      <c r="BGF291" s="23"/>
      <c r="BGG291" s="23"/>
      <c r="BGH291" s="23"/>
      <c r="BGI291" s="23"/>
      <c r="BGJ291" s="23"/>
      <c r="BGK291" s="23"/>
      <c r="BGL291" s="23"/>
      <c r="BGM291" s="23"/>
      <c r="BGN291" s="23"/>
      <c r="BGO291" s="23"/>
      <c r="BGP291" s="23"/>
      <c r="BGQ291" s="23"/>
      <c r="BGR291" s="23"/>
      <c r="BGS291" s="23"/>
      <c r="BGT291" s="23"/>
      <c r="BGU291" s="23"/>
      <c r="BGV291" s="23"/>
      <c r="BGW291" s="23"/>
      <c r="BGX291" s="23"/>
      <c r="BGY291" s="23"/>
      <c r="BGZ291" s="23"/>
      <c r="BHA291" s="23"/>
      <c r="BHB291" s="23"/>
      <c r="BHC291" s="23"/>
      <c r="BHD291" s="23"/>
      <c r="BHE291" s="23"/>
      <c r="BHF291" s="23"/>
      <c r="BHG291" s="23"/>
      <c r="BHH291" s="23"/>
      <c r="BHI291" s="23"/>
      <c r="BHJ291" s="23"/>
      <c r="BHK291" s="23"/>
      <c r="BHL291" s="23"/>
      <c r="BHM291" s="23"/>
      <c r="BHN291" s="23"/>
      <c r="BHO291" s="23"/>
      <c r="BHP291" s="23"/>
      <c r="BHQ291" s="23"/>
      <c r="BHR291" s="23"/>
      <c r="BHS291" s="23"/>
      <c r="BHT291" s="23"/>
      <c r="BHU291" s="23"/>
      <c r="BHV291" s="23"/>
      <c r="BHW291" s="23"/>
      <c r="BHX291" s="23"/>
      <c r="BHY291" s="23"/>
      <c r="BHZ291" s="23"/>
      <c r="BIA291" s="23"/>
      <c r="BIB291" s="23"/>
      <c r="BIC291" s="23"/>
    </row>
    <row r="292" spans="1:1589" s="7" customFormat="1" ht="33.75" customHeight="1">
      <c r="A292" s="64" t="s">
        <v>129</v>
      </c>
      <c r="B292" s="47"/>
      <c r="C292" s="314"/>
      <c r="D292" s="314"/>
      <c r="E292" s="197">
        <v>42736</v>
      </c>
      <c r="F292" s="197">
        <v>43100</v>
      </c>
      <c r="G292" s="93" t="s">
        <v>220</v>
      </c>
      <c r="H292" s="115"/>
      <c r="I292" s="115"/>
      <c r="J292" s="121">
        <f>1560990-44109</f>
        <v>1516881</v>
      </c>
      <c r="K292" s="113"/>
      <c r="L292" s="115"/>
      <c r="M292" s="115"/>
      <c r="N292" s="121">
        <v>1516881</v>
      </c>
      <c r="O292" s="115"/>
      <c r="P292" s="115"/>
      <c r="Q292" s="115"/>
      <c r="R292" s="121">
        <v>1516881</v>
      </c>
      <c r="S292" s="115"/>
      <c r="T292" s="9"/>
      <c r="U292" s="147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10"/>
      <c r="HA292" s="10"/>
      <c r="HB292" s="10"/>
      <c r="HC292" s="10"/>
      <c r="HD292" s="10"/>
      <c r="HE292" s="10"/>
      <c r="HF292" s="10"/>
      <c r="HG292" s="10"/>
      <c r="HH292" s="10"/>
      <c r="HI292" s="10"/>
      <c r="HJ292" s="10"/>
      <c r="HK292" s="10"/>
      <c r="HL292" s="10"/>
      <c r="HM292" s="10"/>
      <c r="HN292" s="10"/>
      <c r="HO292" s="10"/>
      <c r="HP292" s="10"/>
      <c r="HQ292" s="10"/>
      <c r="HR292" s="10"/>
      <c r="HS292" s="10"/>
      <c r="HT292" s="10"/>
      <c r="HU292" s="10"/>
      <c r="HV292" s="10"/>
      <c r="HW292" s="10"/>
      <c r="HX292" s="10"/>
      <c r="HY292" s="10"/>
      <c r="HZ292" s="10"/>
      <c r="IA292" s="10"/>
      <c r="IB292" s="10"/>
      <c r="IC292" s="10"/>
      <c r="ID292" s="10"/>
      <c r="IE292" s="10"/>
      <c r="IF292" s="10"/>
      <c r="IG292" s="10"/>
      <c r="IH292" s="10"/>
      <c r="II292" s="10"/>
      <c r="IJ292" s="10"/>
      <c r="IK292" s="10"/>
      <c r="IL292" s="10"/>
      <c r="IM292" s="10"/>
      <c r="IN292" s="10"/>
      <c r="IO292" s="10"/>
      <c r="IP292" s="10"/>
      <c r="IQ292" s="10"/>
      <c r="IR292" s="10"/>
      <c r="IS292" s="10"/>
      <c r="IT292" s="10"/>
      <c r="IU292" s="10"/>
      <c r="IV292" s="10"/>
      <c r="IW292" s="10"/>
      <c r="IX292" s="10"/>
      <c r="IY292" s="10"/>
      <c r="IZ292" s="10"/>
      <c r="JA292" s="10"/>
      <c r="JB292" s="10"/>
      <c r="JC292" s="10"/>
      <c r="JD292" s="10"/>
      <c r="JE292" s="10"/>
      <c r="JF292" s="10"/>
      <c r="JG292" s="10"/>
      <c r="JH292" s="10"/>
      <c r="JI292" s="10"/>
      <c r="JJ292" s="10"/>
      <c r="JK292" s="10"/>
      <c r="JL292" s="10"/>
      <c r="JM292" s="10"/>
      <c r="JN292" s="10"/>
      <c r="JO292" s="10"/>
      <c r="JP292" s="10"/>
      <c r="JQ292" s="10"/>
      <c r="JR292" s="10"/>
      <c r="JS292" s="10"/>
      <c r="JT292" s="10"/>
      <c r="JU292" s="10"/>
      <c r="JV292" s="10"/>
      <c r="JW292" s="10"/>
      <c r="JX292" s="10"/>
      <c r="JY292" s="10"/>
      <c r="JZ292" s="10"/>
      <c r="KA292" s="10"/>
      <c r="KB292" s="10"/>
      <c r="KC292" s="10"/>
      <c r="KD292" s="10"/>
      <c r="KE292" s="10"/>
      <c r="KF292" s="10"/>
      <c r="KG292" s="10"/>
      <c r="KH292" s="10"/>
      <c r="KI292" s="10"/>
      <c r="KJ292" s="10"/>
      <c r="KK292" s="10"/>
      <c r="KL292" s="10"/>
      <c r="KM292" s="10"/>
      <c r="KN292" s="10"/>
      <c r="KO292" s="10"/>
      <c r="KP292" s="10"/>
      <c r="KQ292" s="10"/>
      <c r="KR292" s="10"/>
      <c r="KS292" s="10"/>
      <c r="KT292" s="10"/>
      <c r="KU292" s="10"/>
      <c r="KV292" s="10"/>
      <c r="KW292" s="10"/>
      <c r="KX292" s="10"/>
      <c r="KY292" s="10"/>
      <c r="KZ292" s="10"/>
      <c r="LA292" s="10"/>
      <c r="LB292" s="10"/>
      <c r="LC292" s="10"/>
      <c r="LD292" s="10"/>
      <c r="LE292" s="10"/>
      <c r="LF292" s="10"/>
      <c r="LG292" s="10"/>
      <c r="LH292" s="10"/>
      <c r="LI292" s="10"/>
      <c r="LJ292" s="10"/>
      <c r="LK292" s="10"/>
      <c r="LL292" s="10"/>
      <c r="LM292" s="10"/>
      <c r="LN292" s="10"/>
      <c r="LO292" s="10"/>
      <c r="LP292" s="10"/>
      <c r="LQ292" s="10"/>
      <c r="LR292" s="10"/>
      <c r="LS292" s="10"/>
      <c r="LT292" s="10"/>
      <c r="LU292" s="10"/>
      <c r="LV292" s="10"/>
      <c r="LW292" s="10"/>
      <c r="LX292" s="10"/>
      <c r="LY292" s="10"/>
      <c r="LZ292" s="10"/>
      <c r="MA292" s="10"/>
      <c r="MB292" s="10"/>
      <c r="MC292" s="10"/>
      <c r="MD292" s="10"/>
      <c r="ME292" s="10"/>
      <c r="MF292" s="10"/>
      <c r="MG292" s="10"/>
      <c r="MH292" s="10"/>
      <c r="MI292" s="10"/>
      <c r="MJ292" s="10"/>
      <c r="MK292" s="10"/>
      <c r="ML292" s="10"/>
      <c r="MM292" s="10"/>
      <c r="MN292" s="10"/>
      <c r="MO292" s="10"/>
      <c r="MP292" s="10"/>
      <c r="MQ292" s="10"/>
      <c r="MR292" s="10"/>
      <c r="MS292" s="10"/>
      <c r="MT292" s="10"/>
      <c r="MU292" s="10"/>
      <c r="MV292" s="10"/>
      <c r="MW292" s="10"/>
      <c r="MX292" s="10"/>
      <c r="MY292" s="10"/>
      <c r="MZ292" s="10"/>
      <c r="NA292" s="10"/>
      <c r="NB292" s="10"/>
      <c r="NC292" s="10"/>
      <c r="ND292" s="10"/>
      <c r="NE292" s="10"/>
      <c r="NF292" s="10"/>
      <c r="NG292" s="10"/>
      <c r="NH292" s="10"/>
      <c r="NI292" s="10"/>
      <c r="NJ292" s="10"/>
      <c r="NK292" s="10"/>
      <c r="NL292" s="10"/>
      <c r="NM292" s="10"/>
      <c r="NN292" s="10"/>
      <c r="NO292" s="10"/>
      <c r="NP292" s="10"/>
      <c r="NQ292" s="10"/>
      <c r="NR292" s="10"/>
      <c r="NS292" s="10"/>
      <c r="NT292" s="10"/>
      <c r="NU292" s="10"/>
      <c r="NV292" s="10"/>
      <c r="NW292" s="10"/>
      <c r="NX292" s="10"/>
      <c r="NY292" s="10"/>
      <c r="NZ292" s="10"/>
      <c r="OA292" s="10"/>
      <c r="OB292" s="10"/>
      <c r="OC292" s="10"/>
      <c r="OD292" s="10"/>
      <c r="OE292" s="10"/>
      <c r="OF292" s="10"/>
      <c r="OG292" s="10"/>
      <c r="OH292" s="10"/>
      <c r="OI292" s="10"/>
      <c r="OJ292" s="10"/>
      <c r="OK292" s="10"/>
      <c r="OL292" s="10"/>
      <c r="OM292" s="10"/>
      <c r="ON292" s="10"/>
      <c r="OO292" s="10"/>
      <c r="OP292" s="10"/>
      <c r="OQ292" s="10"/>
      <c r="OR292" s="10"/>
      <c r="OS292" s="10"/>
      <c r="OT292" s="10"/>
      <c r="OU292" s="10"/>
      <c r="OV292" s="10"/>
      <c r="OW292" s="10"/>
      <c r="OX292" s="10"/>
      <c r="OY292" s="10"/>
      <c r="OZ292" s="10"/>
      <c r="PA292" s="10"/>
      <c r="PB292" s="10"/>
      <c r="PC292" s="10"/>
      <c r="PD292" s="10"/>
      <c r="PE292" s="10"/>
      <c r="PF292" s="10"/>
      <c r="PG292" s="10"/>
      <c r="PH292" s="10"/>
      <c r="PI292" s="10"/>
      <c r="PJ292" s="10"/>
      <c r="PK292" s="10"/>
      <c r="PL292" s="10"/>
      <c r="PM292" s="10"/>
      <c r="PN292" s="10"/>
      <c r="PO292" s="10"/>
      <c r="PP292" s="10"/>
      <c r="PQ292" s="10"/>
      <c r="PR292" s="10"/>
      <c r="PS292" s="10"/>
      <c r="PT292" s="10"/>
      <c r="PU292" s="10"/>
      <c r="PV292" s="10"/>
      <c r="PW292" s="10"/>
      <c r="PX292" s="10"/>
      <c r="PY292" s="10"/>
      <c r="PZ292" s="10"/>
      <c r="QA292" s="10"/>
      <c r="QB292" s="10"/>
      <c r="QC292" s="10"/>
      <c r="QD292" s="10"/>
      <c r="QE292" s="10"/>
      <c r="QF292" s="10"/>
      <c r="QG292" s="10"/>
      <c r="QH292" s="10"/>
      <c r="QI292" s="10"/>
      <c r="QJ292" s="10"/>
      <c r="QK292" s="10"/>
      <c r="QL292" s="10"/>
      <c r="QM292" s="10"/>
      <c r="QN292" s="10"/>
      <c r="QO292" s="10"/>
      <c r="QP292" s="10"/>
      <c r="QQ292" s="10"/>
      <c r="QR292" s="10"/>
      <c r="QS292" s="10"/>
      <c r="QT292" s="10"/>
      <c r="QU292" s="10"/>
      <c r="QV292" s="10"/>
      <c r="QW292" s="10"/>
      <c r="QX292" s="10"/>
      <c r="QY292" s="10"/>
      <c r="QZ292" s="10"/>
      <c r="RA292" s="10"/>
      <c r="RB292" s="10"/>
      <c r="RC292" s="10"/>
      <c r="RD292" s="10"/>
      <c r="RE292" s="10"/>
      <c r="RF292" s="10"/>
      <c r="RG292" s="10"/>
      <c r="RH292" s="10"/>
      <c r="RI292" s="10"/>
      <c r="RJ292" s="10"/>
      <c r="RK292" s="10"/>
      <c r="RL292" s="10"/>
      <c r="RM292" s="10"/>
      <c r="RN292" s="10"/>
      <c r="RO292" s="10"/>
      <c r="RP292" s="10"/>
      <c r="RQ292" s="10"/>
      <c r="RR292" s="10"/>
      <c r="RS292" s="10"/>
      <c r="RT292" s="10"/>
      <c r="RU292" s="10"/>
      <c r="RV292" s="10"/>
      <c r="RW292" s="10"/>
      <c r="RX292" s="10"/>
      <c r="RY292" s="10"/>
      <c r="RZ292" s="10"/>
      <c r="SA292" s="10"/>
      <c r="SB292" s="10"/>
      <c r="SC292" s="10"/>
      <c r="SD292" s="10"/>
      <c r="SE292" s="10"/>
      <c r="SF292" s="10"/>
      <c r="SG292" s="10"/>
      <c r="SH292" s="10"/>
      <c r="SI292" s="10"/>
      <c r="SJ292" s="10"/>
      <c r="SK292" s="10"/>
      <c r="SL292" s="10"/>
      <c r="SM292" s="10"/>
      <c r="SN292" s="10"/>
      <c r="SO292" s="10"/>
      <c r="SP292" s="10"/>
      <c r="SQ292" s="10"/>
      <c r="SR292" s="10"/>
      <c r="SS292" s="10"/>
      <c r="ST292" s="10"/>
      <c r="SU292" s="10"/>
      <c r="SV292" s="10"/>
      <c r="SW292" s="10"/>
      <c r="SX292" s="10"/>
      <c r="SY292" s="10"/>
      <c r="SZ292" s="10"/>
      <c r="TA292" s="10"/>
      <c r="TB292" s="10"/>
      <c r="TC292" s="10"/>
      <c r="TD292" s="10"/>
      <c r="TE292" s="10"/>
      <c r="TF292" s="10"/>
      <c r="TG292" s="10"/>
      <c r="TH292" s="10"/>
      <c r="TI292" s="10"/>
      <c r="TJ292" s="10"/>
      <c r="TK292" s="10"/>
      <c r="TL292" s="10"/>
      <c r="TM292" s="10"/>
      <c r="TN292" s="10"/>
      <c r="TO292" s="10"/>
      <c r="TP292" s="10"/>
      <c r="TQ292" s="10"/>
      <c r="TR292" s="10"/>
      <c r="TS292" s="10"/>
      <c r="TT292" s="10"/>
      <c r="TU292" s="10"/>
      <c r="TV292" s="10"/>
      <c r="TW292" s="10"/>
      <c r="TX292" s="10"/>
      <c r="TY292" s="10"/>
      <c r="TZ292" s="10"/>
      <c r="UA292" s="10"/>
      <c r="UB292" s="10"/>
      <c r="UC292" s="10"/>
      <c r="UD292" s="10"/>
      <c r="UE292" s="10"/>
      <c r="UF292" s="10"/>
      <c r="UG292" s="10"/>
      <c r="UH292" s="10"/>
      <c r="UI292" s="10"/>
      <c r="UJ292" s="10"/>
      <c r="UK292" s="10"/>
      <c r="UL292" s="10"/>
      <c r="UM292" s="10"/>
      <c r="UN292" s="10"/>
      <c r="UO292" s="10"/>
      <c r="UP292" s="10"/>
      <c r="UQ292" s="10"/>
      <c r="UR292" s="10"/>
      <c r="US292" s="10"/>
      <c r="UT292" s="10"/>
      <c r="UU292" s="10"/>
      <c r="UV292" s="10"/>
      <c r="UW292" s="10"/>
      <c r="UX292" s="10"/>
      <c r="UY292" s="10"/>
      <c r="UZ292" s="10"/>
      <c r="VA292" s="10"/>
      <c r="VB292" s="10"/>
      <c r="VC292" s="10"/>
      <c r="VD292" s="10"/>
      <c r="VE292" s="10"/>
      <c r="VF292" s="10"/>
      <c r="VG292" s="10"/>
      <c r="VH292" s="10"/>
      <c r="VI292" s="10"/>
      <c r="VJ292" s="10"/>
      <c r="VK292" s="10"/>
      <c r="VL292" s="10"/>
      <c r="VM292" s="10"/>
      <c r="VN292" s="10"/>
      <c r="VO292" s="10"/>
      <c r="VP292" s="10"/>
      <c r="VQ292" s="10"/>
      <c r="VR292" s="10"/>
      <c r="VS292" s="10"/>
      <c r="VT292" s="10"/>
      <c r="VU292" s="10"/>
      <c r="VV292" s="10"/>
      <c r="VW292" s="10"/>
      <c r="VX292" s="10"/>
      <c r="VY292" s="10"/>
      <c r="VZ292" s="10"/>
      <c r="WA292" s="10"/>
      <c r="WB292" s="10"/>
      <c r="WC292" s="10"/>
      <c r="WD292" s="10"/>
      <c r="WE292" s="10"/>
      <c r="WF292" s="10"/>
      <c r="WG292" s="10"/>
      <c r="WH292" s="10"/>
      <c r="WI292" s="10"/>
      <c r="WJ292" s="10"/>
      <c r="WK292" s="10"/>
      <c r="WL292" s="10"/>
      <c r="WM292" s="10"/>
      <c r="WN292" s="10"/>
      <c r="WO292" s="10"/>
      <c r="WP292" s="10"/>
      <c r="WQ292" s="10"/>
      <c r="WR292" s="10"/>
      <c r="WS292" s="10"/>
      <c r="WT292" s="10"/>
      <c r="WU292" s="10"/>
      <c r="WV292" s="10"/>
      <c r="WW292" s="10"/>
      <c r="WX292" s="10"/>
      <c r="WY292" s="10"/>
      <c r="WZ292" s="10"/>
      <c r="XA292" s="10"/>
      <c r="XB292" s="10"/>
      <c r="XC292" s="10"/>
      <c r="XD292" s="10"/>
      <c r="XE292" s="10"/>
      <c r="XF292" s="10"/>
      <c r="XG292" s="10"/>
      <c r="XH292" s="10"/>
      <c r="XI292" s="10"/>
      <c r="XJ292" s="10"/>
      <c r="XK292" s="10"/>
      <c r="XL292" s="10"/>
      <c r="XM292" s="10"/>
      <c r="XN292" s="10"/>
      <c r="XO292" s="10"/>
      <c r="XP292" s="10"/>
      <c r="XQ292" s="10"/>
      <c r="XR292" s="10"/>
      <c r="XS292" s="10"/>
      <c r="XT292" s="10"/>
      <c r="XU292" s="10"/>
      <c r="XV292" s="10"/>
      <c r="XW292" s="10"/>
      <c r="XX292" s="10"/>
      <c r="XY292" s="10"/>
      <c r="XZ292" s="10"/>
      <c r="YA292" s="10"/>
      <c r="YB292" s="10"/>
      <c r="YC292" s="10"/>
      <c r="YD292" s="10"/>
      <c r="YE292" s="10"/>
      <c r="YF292" s="10"/>
      <c r="YG292" s="10"/>
      <c r="YH292" s="10"/>
      <c r="YI292" s="10"/>
      <c r="YJ292" s="10"/>
      <c r="YK292" s="10"/>
      <c r="YL292" s="10"/>
      <c r="YM292" s="10"/>
      <c r="YN292" s="10"/>
      <c r="YO292" s="10"/>
      <c r="YP292" s="10"/>
      <c r="YQ292" s="10"/>
      <c r="YR292" s="10"/>
      <c r="YS292" s="10"/>
      <c r="YT292" s="10"/>
      <c r="YU292" s="10"/>
      <c r="YV292" s="10"/>
      <c r="YW292" s="10"/>
      <c r="YX292" s="10"/>
      <c r="YY292" s="10"/>
      <c r="YZ292" s="10"/>
      <c r="ZA292" s="10"/>
      <c r="ZB292" s="10"/>
      <c r="ZC292" s="10"/>
      <c r="ZD292" s="10"/>
      <c r="ZE292" s="10"/>
      <c r="ZF292" s="10"/>
      <c r="ZG292" s="10"/>
      <c r="ZH292" s="10"/>
      <c r="ZI292" s="10"/>
      <c r="ZJ292" s="10"/>
      <c r="ZK292" s="10"/>
      <c r="ZL292" s="10"/>
      <c r="ZM292" s="10"/>
      <c r="ZN292" s="10"/>
      <c r="ZO292" s="10"/>
      <c r="ZP292" s="10"/>
      <c r="ZQ292" s="10"/>
      <c r="ZR292" s="10"/>
      <c r="ZS292" s="10"/>
      <c r="ZT292" s="10"/>
      <c r="ZU292" s="10"/>
      <c r="ZV292" s="10"/>
      <c r="ZW292" s="10"/>
      <c r="ZX292" s="10"/>
      <c r="ZY292" s="10"/>
      <c r="ZZ292" s="10"/>
      <c r="AAA292" s="10"/>
      <c r="AAB292" s="10"/>
      <c r="AAC292" s="10"/>
      <c r="AAD292" s="10"/>
      <c r="AAE292" s="10"/>
      <c r="AAF292" s="10"/>
      <c r="AAG292" s="10"/>
      <c r="AAH292" s="10"/>
      <c r="AAI292" s="10"/>
      <c r="AAJ292" s="10"/>
      <c r="AAK292" s="10"/>
      <c r="AAL292" s="10"/>
      <c r="AAM292" s="10"/>
      <c r="AAN292" s="10"/>
      <c r="AAO292" s="10"/>
      <c r="AAP292" s="10"/>
      <c r="AAQ292" s="10"/>
      <c r="AAR292" s="10"/>
      <c r="AAS292" s="10"/>
      <c r="AAT292" s="10"/>
      <c r="AAU292" s="10"/>
      <c r="AAV292" s="10"/>
      <c r="AAW292" s="10"/>
      <c r="AAX292" s="10"/>
      <c r="AAY292" s="10"/>
      <c r="AAZ292" s="10"/>
      <c r="ABA292" s="10"/>
      <c r="ABB292" s="10"/>
      <c r="ABC292" s="10"/>
      <c r="ABD292" s="10"/>
      <c r="ABE292" s="10"/>
      <c r="ABF292" s="10"/>
      <c r="ABG292" s="10"/>
      <c r="ABH292" s="10"/>
      <c r="ABI292" s="10"/>
      <c r="ABJ292" s="10"/>
      <c r="ABK292" s="10"/>
      <c r="ABL292" s="10"/>
      <c r="ABM292" s="10"/>
      <c r="ABN292" s="10"/>
      <c r="ABO292" s="10"/>
      <c r="ABP292" s="10"/>
      <c r="ABQ292" s="10"/>
      <c r="ABR292" s="10"/>
      <c r="ABS292" s="10"/>
      <c r="ABT292" s="10"/>
      <c r="ABU292" s="10"/>
      <c r="ABV292" s="10"/>
      <c r="ABW292" s="10"/>
      <c r="ABX292" s="10"/>
      <c r="ABY292" s="10"/>
      <c r="ABZ292" s="10"/>
      <c r="ACA292" s="10"/>
      <c r="ACB292" s="10"/>
      <c r="ACC292" s="10"/>
      <c r="ACD292" s="10"/>
      <c r="ACE292" s="10"/>
      <c r="ACF292" s="10"/>
      <c r="ACG292" s="10"/>
      <c r="ACH292" s="10"/>
      <c r="ACI292" s="10"/>
      <c r="ACJ292" s="10"/>
      <c r="ACK292" s="10"/>
      <c r="ACL292" s="10"/>
      <c r="ACM292" s="10"/>
      <c r="ACN292" s="10"/>
      <c r="ACO292" s="10"/>
      <c r="ACP292" s="10"/>
      <c r="ACQ292" s="10"/>
      <c r="ACR292" s="10"/>
      <c r="ACS292" s="10"/>
      <c r="ACT292" s="10"/>
      <c r="ACU292" s="10"/>
      <c r="ACV292" s="10"/>
      <c r="ACW292" s="10"/>
      <c r="ACX292" s="10"/>
      <c r="ACY292" s="10"/>
      <c r="ACZ292" s="10"/>
      <c r="ADA292" s="10"/>
      <c r="ADB292" s="10"/>
      <c r="ADC292" s="10"/>
      <c r="ADD292" s="10"/>
      <c r="ADE292" s="10"/>
      <c r="ADF292" s="10"/>
      <c r="ADG292" s="10"/>
      <c r="ADH292" s="10"/>
      <c r="ADI292" s="10"/>
      <c r="ADJ292" s="10"/>
      <c r="ADK292" s="10"/>
      <c r="ADL292" s="10"/>
      <c r="ADM292" s="10"/>
      <c r="ADN292" s="10"/>
      <c r="ADO292" s="10"/>
      <c r="ADP292" s="10"/>
      <c r="ADQ292" s="10"/>
      <c r="ADR292" s="10"/>
      <c r="ADS292" s="10"/>
      <c r="ADT292" s="10"/>
      <c r="ADU292" s="10"/>
      <c r="ADV292" s="10"/>
      <c r="ADW292" s="10"/>
      <c r="ADX292" s="10"/>
      <c r="ADY292" s="10"/>
      <c r="ADZ292" s="10"/>
      <c r="AEA292" s="10"/>
      <c r="AEB292" s="10"/>
      <c r="AEC292" s="10"/>
      <c r="AED292" s="10"/>
      <c r="AEE292" s="10"/>
      <c r="AEF292" s="10"/>
      <c r="AEG292" s="10"/>
      <c r="AEH292" s="10"/>
      <c r="AEI292" s="10"/>
      <c r="AEJ292" s="10"/>
      <c r="AEK292" s="10"/>
      <c r="AEL292" s="10"/>
      <c r="AEM292" s="10"/>
      <c r="AEN292" s="10"/>
      <c r="AEO292" s="10"/>
      <c r="AEP292" s="10"/>
      <c r="AEQ292" s="10"/>
      <c r="AER292" s="10"/>
      <c r="AES292" s="10"/>
      <c r="AET292" s="10"/>
      <c r="AEU292" s="10"/>
      <c r="AEV292" s="10"/>
      <c r="AEW292" s="10"/>
      <c r="AEX292" s="10"/>
      <c r="AEY292" s="10"/>
      <c r="AEZ292" s="10"/>
      <c r="AFA292" s="10"/>
      <c r="AFB292" s="10"/>
      <c r="AFC292" s="10"/>
      <c r="AFD292" s="10"/>
      <c r="AFE292" s="10"/>
      <c r="AFF292" s="10"/>
      <c r="AFG292" s="10"/>
      <c r="AFH292" s="10"/>
      <c r="AFI292" s="10"/>
      <c r="AFJ292" s="10"/>
      <c r="AFK292" s="10"/>
      <c r="AFL292" s="10"/>
      <c r="AFM292" s="10"/>
      <c r="AFN292" s="10"/>
      <c r="AFO292" s="10"/>
      <c r="AFP292" s="10"/>
      <c r="AFQ292" s="10"/>
      <c r="AFR292" s="10"/>
      <c r="AFS292" s="10"/>
      <c r="AFT292" s="10"/>
      <c r="AFU292" s="10"/>
      <c r="AFV292" s="10"/>
      <c r="AFW292" s="10"/>
      <c r="AFX292" s="10"/>
      <c r="AFY292" s="10"/>
      <c r="AFZ292" s="10"/>
      <c r="AGA292" s="10"/>
      <c r="AGB292" s="10"/>
      <c r="AGC292" s="10"/>
      <c r="AGD292" s="10"/>
      <c r="AGE292" s="10"/>
      <c r="AGF292" s="10"/>
      <c r="AGG292" s="10"/>
      <c r="AGH292" s="10"/>
      <c r="AGI292" s="10"/>
      <c r="AGJ292" s="10"/>
      <c r="AGK292" s="10"/>
      <c r="AGL292" s="10"/>
      <c r="AGM292" s="10"/>
      <c r="AGN292" s="10"/>
      <c r="AGO292" s="10"/>
      <c r="AGP292" s="10"/>
      <c r="AGQ292" s="10"/>
      <c r="AGR292" s="10"/>
      <c r="AGS292" s="10"/>
      <c r="AGT292" s="10"/>
      <c r="AGU292" s="10"/>
      <c r="AGV292" s="10"/>
      <c r="AGW292" s="10"/>
      <c r="AGX292" s="10"/>
      <c r="AGY292" s="10"/>
      <c r="AGZ292" s="10"/>
      <c r="AHA292" s="10"/>
      <c r="AHB292" s="10"/>
      <c r="AHC292" s="10"/>
      <c r="AHD292" s="10"/>
      <c r="AHE292" s="10"/>
      <c r="AHF292" s="10"/>
      <c r="AHG292" s="10"/>
      <c r="AHH292" s="10"/>
      <c r="AHI292" s="10"/>
      <c r="AHJ292" s="10"/>
      <c r="AHK292" s="10"/>
      <c r="AHL292" s="10"/>
      <c r="AHM292" s="10"/>
      <c r="AHN292" s="10"/>
      <c r="AHO292" s="10"/>
      <c r="AHP292" s="10"/>
      <c r="AHQ292" s="10"/>
      <c r="AHR292" s="10"/>
      <c r="AHS292" s="10"/>
      <c r="AHT292" s="10"/>
      <c r="AHU292" s="10"/>
      <c r="AHV292" s="10"/>
      <c r="AHW292" s="10"/>
      <c r="AHX292" s="10"/>
      <c r="AHY292" s="10"/>
      <c r="AHZ292" s="10"/>
      <c r="AIA292" s="10"/>
      <c r="AIB292" s="10"/>
      <c r="AIC292" s="10"/>
      <c r="AID292" s="10"/>
      <c r="AIE292" s="10"/>
      <c r="AIF292" s="10"/>
      <c r="AIG292" s="10"/>
      <c r="AIH292" s="10"/>
      <c r="AII292" s="10"/>
      <c r="AIJ292" s="10"/>
      <c r="AIK292" s="10"/>
      <c r="AIL292" s="10"/>
      <c r="AIM292" s="10"/>
      <c r="AIN292" s="10"/>
      <c r="AIO292" s="10"/>
      <c r="AIP292" s="10"/>
      <c r="AIQ292" s="10"/>
      <c r="AIR292" s="10"/>
      <c r="AIS292" s="10"/>
      <c r="AIT292" s="10"/>
      <c r="AIU292" s="10"/>
      <c r="AIV292" s="10"/>
      <c r="AIW292" s="10"/>
      <c r="AIX292" s="10"/>
      <c r="AIY292" s="10"/>
      <c r="AIZ292" s="10"/>
      <c r="AJA292" s="10"/>
      <c r="AJB292" s="10"/>
      <c r="AJC292" s="10"/>
      <c r="AJD292" s="10"/>
      <c r="AJE292" s="10"/>
      <c r="AJF292" s="10"/>
      <c r="AJG292" s="10"/>
      <c r="AJH292" s="10"/>
      <c r="AJI292" s="10"/>
      <c r="AJJ292" s="10"/>
      <c r="AJK292" s="10"/>
      <c r="AJL292" s="10"/>
      <c r="AJM292" s="10"/>
      <c r="AJN292" s="10"/>
      <c r="AJO292" s="10"/>
      <c r="AJP292" s="10"/>
      <c r="AJQ292" s="10"/>
      <c r="AJR292" s="10"/>
      <c r="AJS292" s="10"/>
      <c r="AJT292" s="10"/>
      <c r="AJU292" s="10"/>
      <c r="AJV292" s="10"/>
      <c r="AJW292" s="10"/>
      <c r="AJX292" s="10"/>
      <c r="AJY292" s="10"/>
      <c r="AJZ292" s="10"/>
      <c r="AKA292" s="10"/>
      <c r="AKB292" s="10"/>
      <c r="AKC292" s="10"/>
      <c r="AKD292" s="10"/>
      <c r="AKE292" s="10"/>
      <c r="AKF292" s="10"/>
      <c r="AKG292" s="10"/>
      <c r="AKH292" s="10"/>
      <c r="AKI292" s="10"/>
      <c r="AKJ292" s="10"/>
      <c r="AKK292" s="10"/>
      <c r="AKL292" s="10"/>
      <c r="AKM292" s="10"/>
      <c r="AKN292" s="10"/>
      <c r="AKO292" s="10"/>
      <c r="AKP292" s="10"/>
      <c r="AKQ292" s="10"/>
      <c r="AKR292" s="10"/>
      <c r="AKS292" s="10"/>
      <c r="AKT292" s="10"/>
      <c r="AKU292" s="10"/>
      <c r="AKV292" s="10"/>
      <c r="AKW292" s="10"/>
      <c r="AKX292" s="10"/>
      <c r="AKY292" s="10"/>
      <c r="AKZ292" s="10"/>
      <c r="ALA292" s="10"/>
      <c r="ALB292" s="10"/>
      <c r="ALC292" s="10"/>
      <c r="ALD292" s="10"/>
      <c r="ALE292" s="10"/>
      <c r="ALF292" s="10"/>
      <c r="ALG292" s="10"/>
      <c r="ALH292" s="10"/>
      <c r="ALI292" s="10"/>
      <c r="ALJ292" s="10"/>
      <c r="ALK292" s="10"/>
      <c r="ALL292" s="10"/>
      <c r="ALM292" s="10"/>
      <c r="ALN292" s="10"/>
      <c r="ALO292" s="10"/>
      <c r="ALP292" s="10"/>
      <c r="ALQ292" s="10"/>
      <c r="ALR292" s="10"/>
      <c r="ALS292" s="10"/>
      <c r="ALT292" s="10"/>
      <c r="ALU292" s="10"/>
      <c r="ALV292" s="10"/>
      <c r="ALW292" s="10"/>
      <c r="ALX292" s="10"/>
      <c r="ALY292" s="10"/>
      <c r="ALZ292" s="10"/>
      <c r="AMA292" s="10"/>
      <c r="AMB292" s="10"/>
      <c r="AMC292" s="10"/>
      <c r="AMD292" s="10"/>
      <c r="AME292" s="10"/>
      <c r="AMF292" s="10"/>
      <c r="AMG292" s="10"/>
      <c r="AMH292" s="10"/>
      <c r="AMI292" s="10"/>
      <c r="AMJ292" s="10"/>
      <c r="AMK292" s="10"/>
      <c r="AML292" s="10"/>
      <c r="AMM292" s="10"/>
      <c r="AMN292" s="10"/>
      <c r="AMO292" s="10"/>
      <c r="AMP292" s="10"/>
      <c r="AMQ292" s="10"/>
      <c r="AMR292" s="10"/>
      <c r="AMS292" s="10"/>
      <c r="AMT292" s="10"/>
      <c r="AMU292" s="10"/>
      <c r="AMV292" s="10"/>
      <c r="AMW292" s="10"/>
      <c r="AMX292" s="10"/>
      <c r="AMY292" s="10"/>
      <c r="AMZ292" s="10"/>
      <c r="ANA292" s="10"/>
      <c r="ANB292" s="10"/>
      <c r="ANC292" s="10"/>
      <c r="AND292" s="10"/>
      <c r="ANE292" s="10"/>
      <c r="ANF292" s="10"/>
      <c r="ANG292" s="10"/>
      <c r="ANH292" s="10"/>
      <c r="ANI292" s="10"/>
      <c r="ANJ292" s="10"/>
      <c r="ANK292" s="10"/>
      <c r="ANL292" s="10"/>
      <c r="ANM292" s="10"/>
      <c r="ANN292" s="10"/>
      <c r="ANO292" s="10"/>
      <c r="ANP292" s="10"/>
      <c r="ANQ292" s="10"/>
      <c r="ANR292" s="10"/>
      <c r="ANS292" s="10"/>
      <c r="ANT292" s="10"/>
      <c r="ANU292" s="10"/>
      <c r="ANV292" s="10"/>
      <c r="ANW292" s="10"/>
      <c r="ANX292" s="10"/>
      <c r="ANY292" s="10"/>
      <c r="ANZ292" s="10"/>
      <c r="AOA292" s="10"/>
      <c r="AOB292" s="10"/>
      <c r="AOC292" s="10"/>
      <c r="AOD292" s="10"/>
      <c r="AOE292" s="10"/>
      <c r="AOF292" s="10"/>
      <c r="AOG292" s="10"/>
      <c r="AOH292" s="10"/>
      <c r="AOI292" s="10"/>
      <c r="AOJ292" s="10"/>
      <c r="AOK292" s="10"/>
      <c r="AOL292" s="10"/>
      <c r="AOM292" s="10"/>
      <c r="AON292" s="10"/>
      <c r="AOO292" s="10"/>
      <c r="AOP292" s="10"/>
      <c r="AOQ292" s="10"/>
      <c r="AOR292" s="10"/>
      <c r="AOS292" s="10"/>
      <c r="AOT292" s="10"/>
      <c r="AOU292" s="10"/>
      <c r="AOV292" s="10"/>
      <c r="AOW292" s="10"/>
      <c r="AOX292" s="10"/>
      <c r="AOY292" s="10"/>
      <c r="AOZ292" s="10"/>
      <c r="APA292" s="10"/>
      <c r="APB292" s="10"/>
      <c r="APC292" s="10"/>
      <c r="APD292" s="10"/>
      <c r="APE292" s="10"/>
      <c r="APF292" s="10"/>
      <c r="APG292" s="10"/>
      <c r="APH292" s="10"/>
      <c r="API292" s="10"/>
      <c r="APJ292" s="10"/>
      <c r="APK292" s="10"/>
      <c r="APL292" s="10"/>
      <c r="APM292" s="10"/>
      <c r="APN292" s="10"/>
      <c r="APO292" s="10"/>
      <c r="APP292" s="10"/>
      <c r="APQ292" s="10"/>
      <c r="APR292" s="10"/>
      <c r="APS292" s="10"/>
      <c r="APT292" s="10"/>
      <c r="APU292" s="10"/>
      <c r="APV292" s="10"/>
      <c r="APW292" s="10"/>
      <c r="APX292" s="10"/>
      <c r="APY292" s="10"/>
      <c r="APZ292" s="10"/>
      <c r="AQA292" s="10"/>
      <c r="AQB292" s="10"/>
      <c r="AQC292" s="10"/>
      <c r="AQD292" s="10"/>
      <c r="AQE292" s="10"/>
      <c r="AQF292" s="10"/>
      <c r="AQG292" s="10"/>
      <c r="AQH292" s="10"/>
      <c r="AQI292" s="10"/>
      <c r="AQJ292" s="10"/>
      <c r="AQK292" s="10"/>
      <c r="AQL292" s="10"/>
      <c r="AQM292" s="10"/>
      <c r="AQN292" s="10"/>
      <c r="AQO292" s="10"/>
      <c r="AQP292" s="10"/>
      <c r="AQQ292" s="10"/>
      <c r="AQR292" s="10"/>
      <c r="AQS292" s="10"/>
      <c r="AQT292" s="10"/>
      <c r="AQU292" s="10"/>
      <c r="AQV292" s="10"/>
      <c r="AQW292" s="10"/>
      <c r="AQX292" s="10"/>
      <c r="AQY292" s="10"/>
      <c r="AQZ292" s="10"/>
      <c r="ARA292" s="10"/>
      <c r="ARB292" s="10"/>
      <c r="ARC292" s="10"/>
      <c r="ARD292" s="10"/>
      <c r="ARE292" s="10"/>
      <c r="ARF292" s="10"/>
      <c r="ARG292" s="10"/>
      <c r="ARH292" s="10"/>
      <c r="ARI292" s="10"/>
      <c r="ARJ292" s="10"/>
      <c r="ARK292" s="10"/>
      <c r="ARL292" s="10"/>
      <c r="ARM292" s="10"/>
      <c r="ARN292" s="10"/>
      <c r="ARO292" s="10"/>
      <c r="ARP292" s="10"/>
      <c r="ARQ292" s="10"/>
      <c r="ARR292" s="10"/>
      <c r="ARS292" s="10"/>
      <c r="ART292" s="10"/>
      <c r="ARU292" s="10"/>
      <c r="ARV292" s="10"/>
      <c r="ARW292" s="10"/>
      <c r="ARX292" s="10"/>
      <c r="ARY292" s="10"/>
      <c r="ARZ292" s="10"/>
      <c r="ASA292" s="10"/>
      <c r="ASB292" s="10"/>
      <c r="ASC292" s="10"/>
      <c r="ASD292" s="10"/>
      <c r="ASE292" s="10"/>
      <c r="ASF292" s="10"/>
      <c r="ASG292" s="10"/>
      <c r="ASH292" s="10"/>
      <c r="ASI292" s="10"/>
      <c r="ASJ292" s="10"/>
      <c r="ASK292" s="10"/>
      <c r="ASL292" s="10"/>
      <c r="ASM292" s="10"/>
      <c r="ASN292" s="10"/>
      <c r="ASO292" s="10"/>
      <c r="ASP292" s="10"/>
      <c r="ASQ292" s="10"/>
      <c r="ASR292" s="10"/>
      <c r="ASS292" s="10"/>
      <c r="AST292" s="10"/>
      <c r="ASU292" s="10"/>
      <c r="ASV292" s="10"/>
      <c r="ASW292" s="10"/>
      <c r="ASX292" s="10"/>
      <c r="ASY292" s="10"/>
      <c r="ASZ292" s="10"/>
      <c r="ATA292" s="10"/>
      <c r="ATB292" s="10"/>
      <c r="ATC292" s="10"/>
      <c r="ATD292" s="10"/>
      <c r="ATE292" s="10"/>
      <c r="ATF292" s="10"/>
      <c r="ATG292" s="10"/>
      <c r="ATH292" s="10"/>
      <c r="ATI292" s="10"/>
      <c r="ATJ292" s="10"/>
      <c r="ATK292" s="10"/>
      <c r="ATL292" s="10"/>
      <c r="ATM292" s="10"/>
      <c r="ATN292" s="10"/>
      <c r="ATO292" s="10"/>
      <c r="ATP292" s="10"/>
      <c r="ATQ292" s="10"/>
      <c r="ATR292" s="10"/>
      <c r="ATS292" s="10"/>
      <c r="ATT292" s="10"/>
      <c r="ATU292" s="10"/>
      <c r="ATV292" s="10"/>
      <c r="ATW292" s="10"/>
      <c r="ATX292" s="10"/>
      <c r="ATY292" s="10"/>
      <c r="ATZ292" s="10"/>
      <c r="AUA292" s="10"/>
      <c r="AUB292" s="10"/>
      <c r="AUC292" s="10"/>
      <c r="AUD292" s="10"/>
      <c r="AUE292" s="10"/>
      <c r="AUF292" s="10"/>
      <c r="AUG292" s="10"/>
      <c r="AUH292" s="10"/>
      <c r="AUI292" s="10"/>
      <c r="AUJ292" s="10"/>
      <c r="AUK292" s="10"/>
      <c r="AUL292" s="10"/>
      <c r="AUM292" s="10"/>
      <c r="AUN292" s="10"/>
      <c r="AUO292" s="10"/>
      <c r="AUP292" s="10"/>
      <c r="AUQ292" s="10"/>
      <c r="AUR292" s="10"/>
      <c r="AUS292" s="10"/>
      <c r="AUT292" s="10"/>
      <c r="AUU292" s="10"/>
      <c r="AUV292" s="10"/>
      <c r="AUW292" s="10"/>
      <c r="AUX292" s="10"/>
      <c r="AUY292" s="10"/>
      <c r="AUZ292" s="10"/>
      <c r="AVA292" s="10"/>
      <c r="AVB292" s="10"/>
      <c r="AVC292" s="10"/>
      <c r="AVD292" s="10"/>
      <c r="AVE292" s="10"/>
      <c r="AVF292" s="10"/>
      <c r="AVG292" s="10"/>
      <c r="AVH292" s="10"/>
      <c r="AVI292" s="10"/>
      <c r="AVJ292" s="10"/>
      <c r="AVK292" s="10"/>
      <c r="AVL292" s="10"/>
      <c r="AVM292" s="10"/>
      <c r="AVN292" s="10"/>
      <c r="AVO292" s="10"/>
      <c r="AVP292" s="10"/>
      <c r="AVQ292" s="10"/>
      <c r="AVR292" s="10"/>
      <c r="AVS292" s="10"/>
      <c r="AVT292" s="10"/>
      <c r="AVU292" s="10"/>
      <c r="AVV292" s="10"/>
      <c r="AVW292" s="10"/>
      <c r="AVX292" s="10"/>
      <c r="AVY292" s="10"/>
      <c r="AVZ292" s="10"/>
      <c r="AWA292" s="10"/>
      <c r="AWB292" s="10"/>
      <c r="AWC292" s="10"/>
      <c r="AWD292" s="10"/>
      <c r="AWE292" s="10"/>
      <c r="AWF292" s="10"/>
      <c r="AWG292" s="10"/>
      <c r="AWH292" s="10"/>
      <c r="AWI292" s="10"/>
      <c r="AWJ292" s="10"/>
      <c r="AWK292" s="10"/>
      <c r="AWL292" s="10"/>
      <c r="AWM292" s="10"/>
      <c r="AWN292" s="10"/>
      <c r="AWO292" s="10"/>
      <c r="AWP292" s="10"/>
      <c r="AWQ292" s="10"/>
      <c r="AWR292" s="10"/>
      <c r="AWS292" s="10"/>
      <c r="AWT292" s="10"/>
      <c r="AWU292" s="10"/>
      <c r="AWV292" s="10"/>
      <c r="AWW292" s="10"/>
      <c r="AWX292" s="10"/>
      <c r="AWY292" s="10"/>
      <c r="AWZ292" s="10"/>
      <c r="AXA292" s="10"/>
      <c r="AXB292" s="10"/>
      <c r="AXC292" s="10"/>
      <c r="AXD292" s="10"/>
      <c r="AXE292" s="10"/>
      <c r="AXF292" s="10"/>
      <c r="AXG292" s="10"/>
      <c r="AXH292" s="10"/>
      <c r="AXI292" s="10"/>
      <c r="AXJ292" s="10"/>
      <c r="AXK292" s="10"/>
      <c r="AXL292" s="10"/>
      <c r="AXM292" s="10"/>
      <c r="AXN292" s="10"/>
      <c r="AXO292" s="10"/>
      <c r="AXP292" s="10"/>
      <c r="AXQ292" s="10"/>
      <c r="AXR292" s="10"/>
      <c r="AXS292" s="10"/>
      <c r="AXT292" s="10"/>
      <c r="AXU292" s="10"/>
      <c r="AXV292" s="10"/>
      <c r="AXW292" s="10"/>
      <c r="AXX292" s="10"/>
      <c r="AXY292" s="10"/>
      <c r="AXZ292" s="10"/>
      <c r="AYA292" s="10"/>
      <c r="AYB292" s="10"/>
      <c r="AYC292" s="10"/>
      <c r="AYD292" s="10"/>
      <c r="AYE292" s="10"/>
      <c r="AYF292" s="10"/>
      <c r="AYG292" s="10"/>
      <c r="AYH292" s="10"/>
      <c r="AYI292" s="10"/>
      <c r="AYJ292" s="10"/>
      <c r="AYK292" s="10"/>
      <c r="AYL292" s="10"/>
      <c r="AYM292" s="10"/>
      <c r="AYN292" s="10"/>
      <c r="AYO292" s="10"/>
      <c r="AYP292" s="10"/>
      <c r="AYQ292" s="10"/>
      <c r="AYR292" s="10"/>
      <c r="AYS292" s="10"/>
      <c r="AYT292" s="10"/>
      <c r="AYU292" s="10"/>
      <c r="AYV292" s="10"/>
      <c r="AYW292" s="10"/>
      <c r="AYX292" s="10"/>
      <c r="AYY292" s="10"/>
      <c r="AYZ292" s="10"/>
      <c r="AZA292" s="10"/>
      <c r="AZB292" s="10"/>
      <c r="AZC292" s="10"/>
      <c r="AZD292" s="10"/>
      <c r="AZE292" s="10"/>
      <c r="AZF292" s="10"/>
      <c r="AZG292" s="10"/>
      <c r="AZH292" s="10"/>
      <c r="AZI292" s="10"/>
      <c r="AZJ292" s="10"/>
      <c r="AZK292" s="10"/>
      <c r="AZL292" s="10"/>
      <c r="AZM292" s="10"/>
      <c r="AZN292" s="10"/>
      <c r="AZO292" s="10"/>
      <c r="AZP292" s="10"/>
      <c r="AZQ292" s="10"/>
      <c r="AZR292" s="10"/>
      <c r="AZS292" s="10"/>
      <c r="AZT292" s="10"/>
      <c r="AZU292" s="10"/>
      <c r="AZV292" s="10"/>
      <c r="AZW292" s="10"/>
      <c r="AZX292" s="10"/>
      <c r="AZY292" s="10"/>
      <c r="AZZ292" s="10"/>
      <c r="BAA292" s="10"/>
      <c r="BAB292" s="10"/>
      <c r="BAC292" s="10"/>
      <c r="BAD292" s="10"/>
      <c r="BAE292" s="10"/>
      <c r="BAF292" s="10"/>
      <c r="BAG292" s="10"/>
      <c r="BAH292" s="10"/>
      <c r="BAI292" s="10"/>
      <c r="BAJ292" s="10"/>
      <c r="BAK292" s="10"/>
      <c r="BAL292" s="10"/>
      <c r="BAM292" s="10"/>
      <c r="BAN292" s="10"/>
      <c r="BAO292" s="10"/>
      <c r="BAP292" s="10"/>
      <c r="BAQ292" s="10"/>
      <c r="BAR292" s="10"/>
      <c r="BAS292" s="10"/>
      <c r="BAT292" s="10"/>
      <c r="BAU292" s="10"/>
      <c r="BAV292" s="10"/>
      <c r="BAW292" s="10"/>
      <c r="BAX292" s="10"/>
      <c r="BAY292" s="10"/>
      <c r="BAZ292" s="10"/>
      <c r="BBA292" s="10"/>
      <c r="BBB292" s="10"/>
      <c r="BBC292" s="10"/>
      <c r="BBD292" s="10"/>
      <c r="BBE292" s="10"/>
      <c r="BBF292" s="10"/>
      <c r="BBG292" s="10"/>
      <c r="BBH292" s="10"/>
      <c r="BBI292" s="10"/>
      <c r="BBJ292" s="10"/>
      <c r="BBK292" s="10"/>
      <c r="BBL292" s="10"/>
      <c r="BBM292" s="10"/>
      <c r="BBN292" s="10"/>
      <c r="BBO292" s="10"/>
      <c r="BBP292" s="10"/>
      <c r="BBQ292" s="10"/>
      <c r="BBR292" s="10"/>
      <c r="BBS292" s="10"/>
      <c r="BBT292" s="10"/>
      <c r="BBU292" s="10"/>
      <c r="BBV292" s="10"/>
      <c r="BBW292" s="10"/>
      <c r="BBX292" s="10"/>
      <c r="BBY292" s="10"/>
      <c r="BBZ292" s="10"/>
      <c r="BCA292" s="10"/>
      <c r="BCB292" s="10"/>
      <c r="BCC292" s="10"/>
      <c r="BCD292" s="10"/>
      <c r="BCE292" s="10"/>
      <c r="BCF292" s="10"/>
      <c r="BCG292" s="10"/>
      <c r="BCH292" s="10"/>
      <c r="BCI292" s="10"/>
      <c r="BCJ292" s="10"/>
      <c r="BCK292" s="10"/>
      <c r="BCL292" s="10"/>
      <c r="BCM292" s="10"/>
      <c r="BCN292" s="10"/>
      <c r="BCO292" s="10"/>
      <c r="BCP292" s="10"/>
      <c r="BCQ292" s="10"/>
      <c r="BCR292" s="10"/>
      <c r="BCS292" s="10"/>
      <c r="BCT292" s="10"/>
      <c r="BCU292" s="10"/>
      <c r="BCV292" s="10"/>
      <c r="BCW292" s="10"/>
      <c r="BCX292" s="10"/>
      <c r="BCY292" s="10"/>
      <c r="BCZ292" s="10"/>
      <c r="BDA292" s="10"/>
      <c r="BDB292" s="10"/>
      <c r="BDC292" s="10"/>
      <c r="BDD292" s="10"/>
      <c r="BDE292" s="10"/>
      <c r="BDF292" s="10"/>
      <c r="BDG292" s="10"/>
      <c r="BDH292" s="10"/>
      <c r="BDI292" s="10"/>
      <c r="BDJ292" s="10"/>
      <c r="BDK292" s="10"/>
      <c r="BDL292" s="10"/>
      <c r="BDM292" s="10"/>
      <c r="BDN292" s="10"/>
      <c r="BDO292" s="10"/>
      <c r="BDP292" s="10"/>
      <c r="BDQ292" s="10"/>
      <c r="BDR292" s="10"/>
      <c r="BDS292" s="10"/>
      <c r="BDT292" s="10"/>
      <c r="BDU292" s="10"/>
      <c r="BDV292" s="10"/>
      <c r="BDW292" s="10"/>
      <c r="BDX292" s="10"/>
      <c r="BDY292" s="10"/>
      <c r="BDZ292" s="10"/>
      <c r="BEA292" s="10"/>
      <c r="BEB292" s="10"/>
      <c r="BEC292" s="10"/>
      <c r="BED292" s="10"/>
      <c r="BEE292" s="10"/>
      <c r="BEF292" s="10"/>
      <c r="BEG292" s="10"/>
      <c r="BEH292" s="10"/>
      <c r="BEI292" s="10"/>
      <c r="BEJ292" s="10"/>
      <c r="BEK292" s="10"/>
      <c r="BEL292" s="10"/>
      <c r="BEM292" s="10"/>
      <c r="BEN292" s="10"/>
      <c r="BEO292" s="10"/>
      <c r="BEP292" s="10"/>
      <c r="BEQ292" s="10"/>
      <c r="BER292" s="10"/>
      <c r="BES292" s="10"/>
      <c r="BET292" s="10"/>
      <c r="BEU292" s="10"/>
      <c r="BEV292" s="10"/>
      <c r="BEW292" s="10"/>
      <c r="BEX292" s="10"/>
      <c r="BEY292" s="10"/>
      <c r="BEZ292" s="10"/>
      <c r="BFA292" s="10"/>
      <c r="BFB292" s="10"/>
      <c r="BFC292" s="10"/>
      <c r="BFD292" s="10"/>
      <c r="BFE292" s="10"/>
      <c r="BFF292" s="10"/>
      <c r="BFG292" s="10"/>
      <c r="BFH292" s="10"/>
      <c r="BFI292" s="10"/>
      <c r="BFJ292" s="10"/>
      <c r="BFK292" s="10"/>
      <c r="BFL292" s="10"/>
      <c r="BFM292" s="10"/>
      <c r="BFN292" s="10"/>
      <c r="BFO292" s="10"/>
      <c r="BFP292" s="10"/>
      <c r="BFQ292" s="10"/>
      <c r="BFR292" s="10"/>
      <c r="BFS292" s="10"/>
      <c r="BFT292" s="10"/>
      <c r="BFU292" s="10"/>
      <c r="BFV292" s="10"/>
      <c r="BFW292" s="10"/>
      <c r="BFX292" s="10"/>
      <c r="BFY292" s="10"/>
      <c r="BFZ292" s="10"/>
      <c r="BGA292" s="10"/>
      <c r="BGB292" s="10"/>
      <c r="BGC292" s="10"/>
      <c r="BGD292" s="10"/>
      <c r="BGE292" s="10"/>
      <c r="BGF292" s="10"/>
      <c r="BGG292" s="10"/>
      <c r="BGH292" s="10"/>
      <c r="BGI292" s="10"/>
      <c r="BGJ292" s="10"/>
      <c r="BGK292" s="10"/>
      <c r="BGL292" s="10"/>
      <c r="BGM292" s="10"/>
      <c r="BGN292" s="10"/>
      <c r="BGO292" s="10"/>
      <c r="BGP292" s="10"/>
      <c r="BGQ292" s="10"/>
      <c r="BGR292" s="10"/>
      <c r="BGS292" s="10"/>
      <c r="BGT292" s="10"/>
      <c r="BGU292" s="10"/>
      <c r="BGV292" s="10"/>
      <c r="BGW292" s="10"/>
      <c r="BGX292" s="10"/>
      <c r="BGY292" s="10"/>
      <c r="BGZ292" s="10"/>
      <c r="BHA292" s="10"/>
      <c r="BHB292" s="10"/>
      <c r="BHC292" s="10"/>
      <c r="BHD292" s="10"/>
      <c r="BHE292" s="10"/>
      <c r="BHF292" s="10"/>
      <c r="BHG292" s="10"/>
      <c r="BHH292" s="10"/>
      <c r="BHI292" s="10"/>
      <c r="BHJ292" s="10"/>
      <c r="BHK292" s="10"/>
      <c r="BHL292" s="10"/>
      <c r="BHM292" s="10"/>
      <c r="BHN292" s="10"/>
      <c r="BHO292" s="10"/>
      <c r="BHP292" s="10"/>
      <c r="BHQ292" s="10"/>
      <c r="BHR292" s="10"/>
      <c r="BHS292" s="10"/>
      <c r="BHT292" s="10"/>
      <c r="BHU292" s="10"/>
      <c r="BHV292" s="10"/>
      <c r="BHW292" s="10"/>
      <c r="BHX292" s="10"/>
      <c r="BHY292" s="10"/>
      <c r="BHZ292" s="10"/>
      <c r="BIA292" s="10"/>
      <c r="BIB292" s="10"/>
      <c r="BIC292" s="10"/>
    </row>
    <row r="293" spans="1:1589" s="24" customFormat="1" ht="33.75" customHeight="1">
      <c r="A293" s="166" t="s">
        <v>129</v>
      </c>
      <c r="B293" s="53"/>
      <c r="C293" s="314"/>
      <c r="D293" s="314"/>
      <c r="E293" s="197">
        <v>43101</v>
      </c>
      <c r="F293" s="197">
        <v>43465</v>
      </c>
      <c r="G293" s="93" t="s">
        <v>115</v>
      </c>
      <c r="H293" s="115"/>
      <c r="I293" s="115"/>
      <c r="J293" s="121">
        <v>1610000</v>
      </c>
      <c r="K293" s="124"/>
      <c r="L293" s="115"/>
      <c r="M293" s="115"/>
      <c r="N293" s="121">
        <v>1610000</v>
      </c>
      <c r="O293" s="115"/>
      <c r="P293" s="115"/>
      <c r="Q293" s="115"/>
      <c r="R293" s="121">
        <v>1610000</v>
      </c>
      <c r="S293" s="115"/>
      <c r="T293" s="9"/>
      <c r="U293" s="147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23"/>
      <c r="HA293" s="23"/>
      <c r="HB293" s="23"/>
      <c r="HC293" s="23"/>
      <c r="HD293" s="23"/>
      <c r="HE293" s="23"/>
      <c r="HF293" s="23"/>
      <c r="HG293" s="23"/>
      <c r="HH293" s="23"/>
      <c r="HI293" s="23"/>
      <c r="HJ293" s="23"/>
      <c r="HK293" s="23"/>
      <c r="HL293" s="23"/>
      <c r="HM293" s="23"/>
      <c r="HN293" s="23"/>
      <c r="HO293" s="23"/>
      <c r="HP293" s="23"/>
      <c r="HQ293" s="23"/>
      <c r="HR293" s="23"/>
      <c r="HS293" s="23"/>
      <c r="HT293" s="23"/>
      <c r="HU293" s="23"/>
      <c r="HV293" s="23"/>
      <c r="HW293" s="23"/>
      <c r="HX293" s="23"/>
      <c r="HY293" s="23"/>
      <c r="HZ293" s="23"/>
      <c r="IA293" s="23"/>
      <c r="IB293" s="23"/>
      <c r="IC293" s="23"/>
      <c r="ID293" s="23"/>
      <c r="IE293" s="23"/>
      <c r="IF293" s="23"/>
      <c r="IG293" s="23"/>
      <c r="IH293" s="23"/>
      <c r="II293" s="23"/>
      <c r="IJ293" s="23"/>
      <c r="IK293" s="23"/>
      <c r="IL293" s="23"/>
      <c r="IM293" s="23"/>
      <c r="IN293" s="23"/>
      <c r="IO293" s="23"/>
      <c r="IP293" s="23"/>
      <c r="IQ293" s="23"/>
      <c r="IR293" s="23"/>
      <c r="IS293" s="23"/>
      <c r="IT293" s="23"/>
      <c r="IU293" s="23"/>
      <c r="IV293" s="23"/>
      <c r="IW293" s="23"/>
      <c r="IX293" s="23"/>
      <c r="IY293" s="23"/>
      <c r="IZ293" s="23"/>
      <c r="JA293" s="23"/>
      <c r="JB293" s="23"/>
      <c r="JC293" s="23"/>
      <c r="JD293" s="23"/>
      <c r="JE293" s="23"/>
      <c r="JF293" s="23"/>
      <c r="JG293" s="23"/>
      <c r="JH293" s="23"/>
      <c r="JI293" s="23"/>
      <c r="JJ293" s="23"/>
      <c r="JK293" s="23"/>
      <c r="JL293" s="23"/>
      <c r="JM293" s="23"/>
      <c r="JN293" s="23"/>
      <c r="JO293" s="23"/>
      <c r="JP293" s="23"/>
      <c r="JQ293" s="23"/>
      <c r="JR293" s="23"/>
      <c r="JS293" s="23"/>
      <c r="JT293" s="23"/>
      <c r="JU293" s="23"/>
      <c r="JV293" s="23"/>
      <c r="JW293" s="23"/>
      <c r="JX293" s="23"/>
      <c r="JY293" s="23"/>
      <c r="JZ293" s="23"/>
      <c r="KA293" s="23"/>
      <c r="KB293" s="23"/>
      <c r="KC293" s="23"/>
      <c r="KD293" s="23"/>
      <c r="KE293" s="23"/>
      <c r="KF293" s="23"/>
      <c r="KG293" s="23"/>
      <c r="KH293" s="23"/>
      <c r="KI293" s="23"/>
      <c r="KJ293" s="23"/>
      <c r="KK293" s="23"/>
      <c r="KL293" s="23"/>
      <c r="KM293" s="23"/>
      <c r="KN293" s="23"/>
      <c r="KO293" s="23"/>
      <c r="KP293" s="23"/>
      <c r="KQ293" s="23"/>
      <c r="KR293" s="23"/>
      <c r="KS293" s="23"/>
      <c r="KT293" s="23"/>
      <c r="KU293" s="23"/>
      <c r="KV293" s="23"/>
      <c r="KW293" s="23"/>
      <c r="KX293" s="23"/>
      <c r="KY293" s="23"/>
      <c r="KZ293" s="23"/>
      <c r="LA293" s="23"/>
      <c r="LB293" s="23"/>
      <c r="LC293" s="23"/>
      <c r="LD293" s="23"/>
      <c r="LE293" s="23"/>
      <c r="LF293" s="23"/>
      <c r="LG293" s="23"/>
      <c r="LH293" s="23"/>
      <c r="LI293" s="23"/>
      <c r="LJ293" s="23"/>
      <c r="LK293" s="23"/>
      <c r="LL293" s="23"/>
      <c r="LM293" s="23"/>
      <c r="LN293" s="23"/>
      <c r="LO293" s="23"/>
      <c r="LP293" s="23"/>
      <c r="LQ293" s="23"/>
      <c r="LR293" s="23"/>
      <c r="LS293" s="23"/>
      <c r="LT293" s="23"/>
      <c r="LU293" s="23"/>
      <c r="LV293" s="23"/>
      <c r="LW293" s="23"/>
      <c r="LX293" s="23"/>
      <c r="LY293" s="23"/>
      <c r="LZ293" s="23"/>
      <c r="MA293" s="23"/>
      <c r="MB293" s="23"/>
      <c r="MC293" s="23"/>
      <c r="MD293" s="23"/>
      <c r="ME293" s="23"/>
      <c r="MF293" s="23"/>
      <c r="MG293" s="23"/>
      <c r="MH293" s="23"/>
      <c r="MI293" s="23"/>
      <c r="MJ293" s="23"/>
      <c r="MK293" s="23"/>
      <c r="ML293" s="23"/>
      <c r="MM293" s="23"/>
      <c r="MN293" s="23"/>
      <c r="MO293" s="23"/>
      <c r="MP293" s="23"/>
      <c r="MQ293" s="23"/>
      <c r="MR293" s="23"/>
      <c r="MS293" s="23"/>
      <c r="MT293" s="23"/>
      <c r="MU293" s="23"/>
      <c r="MV293" s="23"/>
      <c r="MW293" s="23"/>
      <c r="MX293" s="23"/>
      <c r="MY293" s="23"/>
      <c r="MZ293" s="23"/>
      <c r="NA293" s="23"/>
      <c r="NB293" s="23"/>
      <c r="NC293" s="23"/>
      <c r="ND293" s="23"/>
      <c r="NE293" s="23"/>
      <c r="NF293" s="23"/>
      <c r="NG293" s="23"/>
      <c r="NH293" s="23"/>
      <c r="NI293" s="23"/>
      <c r="NJ293" s="23"/>
      <c r="NK293" s="23"/>
      <c r="NL293" s="23"/>
      <c r="NM293" s="23"/>
      <c r="NN293" s="23"/>
      <c r="NO293" s="23"/>
      <c r="NP293" s="23"/>
      <c r="NQ293" s="23"/>
      <c r="NR293" s="23"/>
      <c r="NS293" s="23"/>
      <c r="NT293" s="23"/>
      <c r="NU293" s="23"/>
      <c r="NV293" s="23"/>
      <c r="NW293" s="23"/>
      <c r="NX293" s="23"/>
      <c r="NY293" s="23"/>
      <c r="NZ293" s="23"/>
      <c r="OA293" s="23"/>
      <c r="OB293" s="23"/>
      <c r="OC293" s="23"/>
      <c r="OD293" s="23"/>
      <c r="OE293" s="23"/>
      <c r="OF293" s="23"/>
      <c r="OG293" s="23"/>
      <c r="OH293" s="23"/>
      <c r="OI293" s="23"/>
      <c r="OJ293" s="23"/>
      <c r="OK293" s="23"/>
      <c r="OL293" s="23"/>
      <c r="OM293" s="23"/>
      <c r="ON293" s="23"/>
      <c r="OO293" s="23"/>
      <c r="OP293" s="23"/>
      <c r="OQ293" s="23"/>
      <c r="OR293" s="23"/>
      <c r="OS293" s="23"/>
      <c r="OT293" s="23"/>
      <c r="OU293" s="23"/>
      <c r="OV293" s="23"/>
      <c r="OW293" s="23"/>
      <c r="OX293" s="23"/>
      <c r="OY293" s="23"/>
      <c r="OZ293" s="23"/>
      <c r="PA293" s="23"/>
      <c r="PB293" s="23"/>
      <c r="PC293" s="23"/>
      <c r="PD293" s="23"/>
      <c r="PE293" s="23"/>
      <c r="PF293" s="23"/>
      <c r="PG293" s="23"/>
      <c r="PH293" s="23"/>
      <c r="PI293" s="23"/>
      <c r="PJ293" s="23"/>
      <c r="PK293" s="23"/>
      <c r="PL293" s="23"/>
      <c r="PM293" s="23"/>
      <c r="PN293" s="23"/>
      <c r="PO293" s="23"/>
      <c r="PP293" s="23"/>
      <c r="PQ293" s="23"/>
      <c r="PR293" s="23"/>
      <c r="PS293" s="23"/>
      <c r="PT293" s="23"/>
      <c r="PU293" s="23"/>
      <c r="PV293" s="23"/>
      <c r="PW293" s="23"/>
      <c r="PX293" s="23"/>
      <c r="PY293" s="23"/>
      <c r="PZ293" s="23"/>
      <c r="QA293" s="23"/>
      <c r="QB293" s="23"/>
      <c r="QC293" s="23"/>
      <c r="QD293" s="23"/>
      <c r="QE293" s="23"/>
      <c r="QF293" s="23"/>
      <c r="QG293" s="23"/>
      <c r="QH293" s="23"/>
      <c r="QI293" s="23"/>
      <c r="QJ293" s="23"/>
      <c r="QK293" s="23"/>
      <c r="QL293" s="23"/>
      <c r="QM293" s="23"/>
      <c r="QN293" s="23"/>
      <c r="QO293" s="23"/>
      <c r="QP293" s="23"/>
      <c r="QQ293" s="23"/>
      <c r="QR293" s="23"/>
      <c r="QS293" s="23"/>
      <c r="QT293" s="23"/>
      <c r="QU293" s="23"/>
      <c r="QV293" s="23"/>
      <c r="QW293" s="23"/>
      <c r="QX293" s="23"/>
      <c r="QY293" s="23"/>
      <c r="QZ293" s="23"/>
      <c r="RA293" s="23"/>
      <c r="RB293" s="23"/>
      <c r="RC293" s="23"/>
      <c r="RD293" s="23"/>
      <c r="RE293" s="23"/>
      <c r="RF293" s="23"/>
      <c r="RG293" s="23"/>
      <c r="RH293" s="23"/>
      <c r="RI293" s="23"/>
      <c r="RJ293" s="23"/>
      <c r="RK293" s="23"/>
      <c r="RL293" s="23"/>
      <c r="RM293" s="23"/>
      <c r="RN293" s="23"/>
      <c r="RO293" s="23"/>
      <c r="RP293" s="23"/>
      <c r="RQ293" s="23"/>
      <c r="RR293" s="23"/>
      <c r="RS293" s="23"/>
      <c r="RT293" s="23"/>
      <c r="RU293" s="23"/>
      <c r="RV293" s="23"/>
      <c r="RW293" s="23"/>
      <c r="RX293" s="23"/>
      <c r="RY293" s="23"/>
      <c r="RZ293" s="23"/>
      <c r="SA293" s="23"/>
      <c r="SB293" s="23"/>
      <c r="SC293" s="23"/>
      <c r="SD293" s="23"/>
      <c r="SE293" s="23"/>
      <c r="SF293" s="23"/>
      <c r="SG293" s="23"/>
      <c r="SH293" s="23"/>
      <c r="SI293" s="23"/>
      <c r="SJ293" s="23"/>
      <c r="SK293" s="23"/>
      <c r="SL293" s="23"/>
      <c r="SM293" s="23"/>
      <c r="SN293" s="23"/>
      <c r="SO293" s="23"/>
      <c r="SP293" s="23"/>
      <c r="SQ293" s="23"/>
      <c r="SR293" s="23"/>
      <c r="SS293" s="23"/>
      <c r="ST293" s="23"/>
      <c r="SU293" s="23"/>
      <c r="SV293" s="23"/>
      <c r="SW293" s="23"/>
      <c r="SX293" s="23"/>
      <c r="SY293" s="23"/>
      <c r="SZ293" s="23"/>
      <c r="TA293" s="23"/>
      <c r="TB293" s="23"/>
      <c r="TC293" s="23"/>
      <c r="TD293" s="23"/>
      <c r="TE293" s="23"/>
      <c r="TF293" s="23"/>
      <c r="TG293" s="23"/>
      <c r="TH293" s="23"/>
      <c r="TI293" s="23"/>
      <c r="TJ293" s="23"/>
      <c r="TK293" s="23"/>
      <c r="TL293" s="23"/>
      <c r="TM293" s="23"/>
      <c r="TN293" s="23"/>
      <c r="TO293" s="23"/>
      <c r="TP293" s="23"/>
      <c r="TQ293" s="23"/>
      <c r="TR293" s="23"/>
      <c r="TS293" s="23"/>
      <c r="TT293" s="23"/>
      <c r="TU293" s="23"/>
      <c r="TV293" s="23"/>
      <c r="TW293" s="23"/>
      <c r="TX293" s="23"/>
      <c r="TY293" s="23"/>
      <c r="TZ293" s="23"/>
      <c r="UA293" s="23"/>
      <c r="UB293" s="23"/>
      <c r="UC293" s="23"/>
      <c r="UD293" s="23"/>
      <c r="UE293" s="23"/>
      <c r="UF293" s="23"/>
      <c r="UG293" s="23"/>
      <c r="UH293" s="23"/>
      <c r="UI293" s="23"/>
      <c r="UJ293" s="23"/>
      <c r="UK293" s="23"/>
      <c r="UL293" s="23"/>
      <c r="UM293" s="23"/>
      <c r="UN293" s="23"/>
      <c r="UO293" s="23"/>
      <c r="UP293" s="23"/>
      <c r="UQ293" s="23"/>
      <c r="UR293" s="23"/>
      <c r="US293" s="23"/>
      <c r="UT293" s="23"/>
      <c r="UU293" s="23"/>
      <c r="UV293" s="23"/>
      <c r="UW293" s="23"/>
      <c r="UX293" s="23"/>
      <c r="UY293" s="23"/>
      <c r="UZ293" s="23"/>
      <c r="VA293" s="23"/>
      <c r="VB293" s="23"/>
      <c r="VC293" s="23"/>
      <c r="VD293" s="23"/>
      <c r="VE293" s="23"/>
      <c r="VF293" s="23"/>
      <c r="VG293" s="23"/>
      <c r="VH293" s="23"/>
      <c r="VI293" s="23"/>
      <c r="VJ293" s="23"/>
      <c r="VK293" s="23"/>
      <c r="VL293" s="23"/>
      <c r="VM293" s="23"/>
      <c r="VN293" s="23"/>
      <c r="VO293" s="23"/>
      <c r="VP293" s="23"/>
      <c r="VQ293" s="23"/>
      <c r="VR293" s="23"/>
      <c r="VS293" s="23"/>
      <c r="VT293" s="23"/>
      <c r="VU293" s="23"/>
      <c r="VV293" s="23"/>
      <c r="VW293" s="23"/>
      <c r="VX293" s="23"/>
      <c r="VY293" s="23"/>
      <c r="VZ293" s="23"/>
      <c r="WA293" s="23"/>
      <c r="WB293" s="23"/>
      <c r="WC293" s="23"/>
      <c r="WD293" s="23"/>
      <c r="WE293" s="23"/>
      <c r="WF293" s="23"/>
      <c r="WG293" s="23"/>
      <c r="WH293" s="23"/>
      <c r="WI293" s="23"/>
      <c r="WJ293" s="23"/>
      <c r="WK293" s="23"/>
      <c r="WL293" s="23"/>
      <c r="WM293" s="23"/>
      <c r="WN293" s="23"/>
      <c r="WO293" s="23"/>
      <c r="WP293" s="23"/>
      <c r="WQ293" s="23"/>
      <c r="WR293" s="23"/>
      <c r="WS293" s="23"/>
      <c r="WT293" s="23"/>
      <c r="WU293" s="23"/>
      <c r="WV293" s="23"/>
      <c r="WW293" s="23"/>
      <c r="WX293" s="23"/>
      <c r="WY293" s="23"/>
      <c r="WZ293" s="23"/>
      <c r="XA293" s="23"/>
      <c r="XB293" s="23"/>
      <c r="XC293" s="23"/>
      <c r="XD293" s="23"/>
      <c r="XE293" s="23"/>
      <c r="XF293" s="23"/>
      <c r="XG293" s="23"/>
      <c r="XH293" s="23"/>
      <c r="XI293" s="23"/>
      <c r="XJ293" s="23"/>
      <c r="XK293" s="23"/>
      <c r="XL293" s="23"/>
      <c r="XM293" s="23"/>
      <c r="XN293" s="23"/>
      <c r="XO293" s="23"/>
      <c r="XP293" s="23"/>
      <c r="XQ293" s="23"/>
      <c r="XR293" s="23"/>
      <c r="XS293" s="23"/>
      <c r="XT293" s="23"/>
      <c r="XU293" s="23"/>
      <c r="XV293" s="23"/>
      <c r="XW293" s="23"/>
      <c r="XX293" s="23"/>
      <c r="XY293" s="23"/>
      <c r="XZ293" s="23"/>
      <c r="YA293" s="23"/>
      <c r="YB293" s="23"/>
      <c r="YC293" s="23"/>
      <c r="YD293" s="23"/>
      <c r="YE293" s="23"/>
      <c r="YF293" s="23"/>
      <c r="YG293" s="23"/>
      <c r="YH293" s="23"/>
      <c r="YI293" s="23"/>
      <c r="YJ293" s="23"/>
      <c r="YK293" s="23"/>
      <c r="YL293" s="23"/>
      <c r="YM293" s="23"/>
      <c r="YN293" s="23"/>
      <c r="YO293" s="23"/>
      <c r="YP293" s="23"/>
      <c r="YQ293" s="23"/>
      <c r="YR293" s="23"/>
      <c r="YS293" s="23"/>
      <c r="YT293" s="23"/>
      <c r="YU293" s="23"/>
      <c r="YV293" s="23"/>
      <c r="YW293" s="23"/>
      <c r="YX293" s="23"/>
      <c r="YY293" s="23"/>
      <c r="YZ293" s="23"/>
      <c r="ZA293" s="23"/>
      <c r="ZB293" s="23"/>
      <c r="ZC293" s="23"/>
      <c r="ZD293" s="23"/>
      <c r="ZE293" s="23"/>
      <c r="ZF293" s="23"/>
      <c r="ZG293" s="23"/>
      <c r="ZH293" s="23"/>
      <c r="ZI293" s="23"/>
      <c r="ZJ293" s="23"/>
      <c r="ZK293" s="23"/>
      <c r="ZL293" s="23"/>
      <c r="ZM293" s="23"/>
      <c r="ZN293" s="23"/>
      <c r="ZO293" s="23"/>
      <c r="ZP293" s="23"/>
      <c r="ZQ293" s="23"/>
      <c r="ZR293" s="23"/>
      <c r="ZS293" s="23"/>
      <c r="ZT293" s="23"/>
      <c r="ZU293" s="23"/>
      <c r="ZV293" s="23"/>
      <c r="ZW293" s="23"/>
      <c r="ZX293" s="23"/>
      <c r="ZY293" s="23"/>
      <c r="ZZ293" s="23"/>
      <c r="AAA293" s="23"/>
      <c r="AAB293" s="23"/>
      <c r="AAC293" s="23"/>
      <c r="AAD293" s="23"/>
      <c r="AAE293" s="23"/>
      <c r="AAF293" s="23"/>
      <c r="AAG293" s="23"/>
      <c r="AAH293" s="23"/>
      <c r="AAI293" s="23"/>
      <c r="AAJ293" s="23"/>
      <c r="AAK293" s="23"/>
      <c r="AAL293" s="23"/>
      <c r="AAM293" s="23"/>
      <c r="AAN293" s="23"/>
      <c r="AAO293" s="23"/>
      <c r="AAP293" s="23"/>
      <c r="AAQ293" s="23"/>
      <c r="AAR293" s="23"/>
      <c r="AAS293" s="23"/>
      <c r="AAT293" s="23"/>
      <c r="AAU293" s="23"/>
      <c r="AAV293" s="23"/>
      <c r="AAW293" s="23"/>
      <c r="AAX293" s="23"/>
      <c r="AAY293" s="23"/>
      <c r="AAZ293" s="23"/>
      <c r="ABA293" s="23"/>
      <c r="ABB293" s="23"/>
      <c r="ABC293" s="23"/>
      <c r="ABD293" s="23"/>
      <c r="ABE293" s="23"/>
      <c r="ABF293" s="23"/>
      <c r="ABG293" s="23"/>
      <c r="ABH293" s="23"/>
      <c r="ABI293" s="23"/>
      <c r="ABJ293" s="23"/>
      <c r="ABK293" s="23"/>
      <c r="ABL293" s="23"/>
      <c r="ABM293" s="23"/>
      <c r="ABN293" s="23"/>
      <c r="ABO293" s="23"/>
      <c r="ABP293" s="23"/>
      <c r="ABQ293" s="23"/>
      <c r="ABR293" s="23"/>
      <c r="ABS293" s="23"/>
      <c r="ABT293" s="23"/>
      <c r="ABU293" s="23"/>
      <c r="ABV293" s="23"/>
      <c r="ABW293" s="23"/>
      <c r="ABX293" s="23"/>
      <c r="ABY293" s="23"/>
      <c r="ABZ293" s="23"/>
      <c r="ACA293" s="23"/>
      <c r="ACB293" s="23"/>
      <c r="ACC293" s="23"/>
      <c r="ACD293" s="23"/>
      <c r="ACE293" s="23"/>
      <c r="ACF293" s="23"/>
      <c r="ACG293" s="23"/>
      <c r="ACH293" s="23"/>
      <c r="ACI293" s="23"/>
      <c r="ACJ293" s="23"/>
      <c r="ACK293" s="23"/>
      <c r="ACL293" s="23"/>
      <c r="ACM293" s="23"/>
      <c r="ACN293" s="23"/>
      <c r="ACO293" s="23"/>
      <c r="ACP293" s="23"/>
      <c r="ACQ293" s="23"/>
      <c r="ACR293" s="23"/>
      <c r="ACS293" s="23"/>
      <c r="ACT293" s="23"/>
      <c r="ACU293" s="23"/>
      <c r="ACV293" s="23"/>
      <c r="ACW293" s="23"/>
      <c r="ACX293" s="23"/>
      <c r="ACY293" s="23"/>
      <c r="ACZ293" s="23"/>
      <c r="ADA293" s="23"/>
      <c r="ADB293" s="23"/>
      <c r="ADC293" s="23"/>
      <c r="ADD293" s="23"/>
      <c r="ADE293" s="23"/>
      <c r="ADF293" s="23"/>
      <c r="ADG293" s="23"/>
      <c r="ADH293" s="23"/>
      <c r="ADI293" s="23"/>
      <c r="ADJ293" s="23"/>
      <c r="ADK293" s="23"/>
      <c r="ADL293" s="23"/>
      <c r="ADM293" s="23"/>
      <c r="ADN293" s="23"/>
      <c r="ADO293" s="23"/>
      <c r="ADP293" s="23"/>
      <c r="ADQ293" s="23"/>
      <c r="ADR293" s="23"/>
      <c r="ADS293" s="23"/>
      <c r="ADT293" s="23"/>
      <c r="ADU293" s="23"/>
      <c r="ADV293" s="23"/>
      <c r="ADW293" s="23"/>
      <c r="ADX293" s="23"/>
      <c r="ADY293" s="23"/>
      <c r="ADZ293" s="23"/>
      <c r="AEA293" s="23"/>
      <c r="AEB293" s="23"/>
      <c r="AEC293" s="23"/>
      <c r="AED293" s="23"/>
      <c r="AEE293" s="23"/>
      <c r="AEF293" s="23"/>
      <c r="AEG293" s="23"/>
      <c r="AEH293" s="23"/>
      <c r="AEI293" s="23"/>
      <c r="AEJ293" s="23"/>
      <c r="AEK293" s="23"/>
      <c r="AEL293" s="23"/>
      <c r="AEM293" s="23"/>
      <c r="AEN293" s="23"/>
      <c r="AEO293" s="23"/>
      <c r="AEP293" s="23"/>
      <c r="AEQ293" s="23"/>
      <c r="AER293" s="23"/>
      <c r="AES293" s="23"/>
      <c r="AET293" s="23"/>
      <c r="AEU293" s="23"/>
      <c r="AEV293" s="23"/>
      <c r="AEW293" s="23"/>
      <c r="AEX293" s="23"/>
      <c r="AEY293" s="23"/>
      <c r="AEZ293" s="23"/>
      <c r="AFA293" s="23"/>
      <c r="AFB293" s="23"/>
      <c r="AFC293" s="23"/>
      <c r="AFD293" s="23"/>
      <c r="AFE293" s="23"/>
      <c r="AFF293" s="23"/>
      <c r="AFG293" s="23"/>
      <c r="AFH293" s="23"/>
      <c r="AFI293" s="23"/>
      <c r="AFJ293" s="23"/>
      <c r="AFK293" s="23"/>
      <c r="AFL293" s="23"/>
      <c r="AFM293" s="23"/>
      <c r="AFN293" s="23"/>
      <c r="AFO293" s="23"/>
      <c r="AFP293" s="23"/>
      <c r="AFQ293" s="23"/>
      <c r="AFR293" s="23"/>
      <c r="AFS293" s="23"/>
      <c r="AFT293" s="23"/>
      <c r="AFU293" s="23"/>
      <c r="AFV293" s="23"/>
      <c r="AFW293" s="23"/>
      <c r="AFX293" s="23"/>
      <c r="AFY293" s="23"/>
      <c r="AFZ293" s="23"/>
      <c r="AGA293" s="23"/>
      <c r="AGB293" s="23"/>
      <c r="AGC293" s="23"/>
      <c r="AGD293" s="23"/>
      <c r="AGE293" s="23"/>
      <c r="AGF293" s="23"/>
      <c r="AGG293" s="23"/>
      <c r="AGH293" s="23"/>
      <c r="AGI293" s="23"/>
      <c r="AGJ293" s="23"/>
      <c r="AGK293" s="23"/>
      <c r="AGL293" s="23"/>
      <c r="AGM293" s="23"/>
      <c r="AGN293" s="23"/>
      <c r="AGO293" s="23"/>
      <c r="AGP293" s="23"/>
      <c r="AGQ293" s="23"/>
      <c r="AGR293" s="23"/>
      <c r="AGS293" s="23"/>
      <c r="AGT293" s="23"/>
      <c r="AGU293" s="23"/>
      <c r="AGV293" s="23"/>
      <c r="AGW293" s="23"/>
      <c r="AGX293" s="23"/>
      <c r="AGY293" s="23"/>
      <c r="AGZ293" s="23"/>
      <c r="AHA293" s="23"/>
      <c r="AHB293" s="23"/>
      <c r="AHC293" s="23"/>
      <c r="AHD293" s="23"/>
      <c r="AHE293" s="23"/>
      <c r="AHF293" s="23"/>
      <c r="AHG293" s="23"/>
      <c r="AHH293" s="23"/>
      <c r="AHI293" s="23"/>
      <c r="AHJ293" s="23"/>
      <c r="AHK293" s="23"/>
      <c r="AHL293" s="23"/>
      <c r="AHM293" s="23"/>
      <c r="AHN293" s="23"/>
      <c r="AHO293" s="23"/>
      <c r="AHP293" s="23"/>
      <c r="AHQ293" s="23"/>
      <c r="AHR293" s="23"/>
      <c r="AHS293" s="23"/>
      <c r="AHT293" s="23"/>
      <c r="AHU293" s="23"/>
      <c r="AHV293" s="23"/>
      <c r="AHW293" s="23"/>
      <c r="AHX293" s="23"/>
      <c r="AHY293" s="23"/>
      <c r="AHZ293" s="23"/>
      <c r="AIA293" s="23"/>
      <c r="AIB293" s="23"/>
      <c r="AIC293" s="23"/>
      <c r="AID293" s="23"/>
      <c r="AIE293" s="23"/>
      <c r="AIF293" s="23"/>
      <c r="AIG293" s="23"/>
      <c r="AIH293" s="23"/>
      <c r="AII293" s="23"/>
      <c r="AIJ293" s="23"/>
      <c r="AIK293" s="23"/>
      <c r="AIL293" s="23"/>
      <c r="AIM293" s="23"/>
      <c r="AIN293" s="23"/>
      <c r="AIO293" s="23"/>
      <c r="AIP293" s="23"/>
      <c r="AIQ293" s="23"/>
      <c r="AIR293" s="23"/>
      <c r="AIS293" s="23"/>
      <c r="AIT293" s="23"/>
      <c r="AIU293" s="23"/>
      <c r="AIV293" s="23"/>
      <c r="AIW293" s="23"/>
      <c r="AIX293" s="23"/>
      <c r="AIY293" s="23"/>
      <c r="AIZ293" s="23"/>
      <c r="AJA293" s="23"/>
      <c r="AJB293" s="23"/>
      <c r="AJC293" s="23"/>
      <c r="AJD293" s="23"/>
      <c r="AJE293" s="23"/>
      <c r="AJF293" s="23"/>
      <c r="AJG293" s="23"/>
      <c r="AJH293" s="23"/>
      <c r="AJI293" s="23"/>
      <c r="AJJ293" s="23"/>
      <c r="AJK293" s="23"/>
      <c r="AJL293" s="23"/>
      <c r="AJM293" s="23"/>
      <c r="AJN293" s="23"/>
      <c r="AJO293" s="23"/>
      <c r="AJP293" s="23"/>
      <c r="AJQ293" s="23"/>
      <c r="AJR293" s="23"/>
      <c r="AJS293" s="23"/>
      <c r="AJT293" s="23"/>
      <c r="AJU293" s="23"/>
      <c r="AJV293" s="23"/>
      <c r="AJW293" s="23"/>
      <c r="AJX293" s="23"/>
      <c r="AJY293" s="23"/>
      <c r="AJZ293" s="23"/>
      <c r="AKA293" s="23"/>
      <c r="AKB293" s="23"/>
      <c r="AKC293" s="23"/>
      <c r="AKD293" s="23"/>
      <c r="AKE293" s="23"/>
      <c r="AKF293" s="23"/>
      <c r="AKG293" s="23"/>
      <c r="AKH293" s="23"/>
      <c r="AKI293" s="23"/>
      <c r="AKJ293" s="23"/>
      <c r="AKK293" s="23"/>
      <c r="AKL293" s="23"/>
      <c r="AKM293" s="23"/>
      <c r="AKN293" s="23"/>
      <c r="AKO293" s="23"/>
      <c r="AKP293" s="23"/>
      <c r="AKQ293" s="23"/>
      <c r="AKR293" s="23"/>
      <c r="AKS293" s="23"/>
      <c r="AKT293" s="23"/>
      <c r="AKU293" s="23"/>
      <c r="AKV293" s="23"/>
      <c r="AKW293" s="23"/>
      <c r="AKX293" s="23"/>
      <c r="AKY293" s="23"/>
      <c r="AKZ293" s="23"/>
      <c r="ALA293" s="23"/>
      <c r="ALB293" s="23"/>
      <c r="ALC293" s="23"/>
      <c r="ALD293" s="23"/>
      <c r="ALE293" s="23"/>
      <c r="ALF293" s="23"/>
      <c r="ALG293" s="23"/>
      <c r="ALH293" s="23"/>
      <c r="ALI293" s="23"/>
      <c r="ALJ293" s="23"/>
      <c r="ALK293" s="23"/>
      <c r="ALL293" s="23"/>
      <c r="ALM293" s="23"/>
      <c r="ALN293" s="23"/>
      <c r="ALO293" s="23"/>
      <c r="ALP293" s="23"/>
      <c r="ALQ293" s="23"/>
      <c r="ALR293" s="23"/>
      <c r="ALS293" s="23"/>
      <c r="ALT293" s="23"/>
      <c r="ALU293" s="23"/>
      <c r="ALV293" s="23"/>
      <c r="ALW293" s="23"/>
      <c r="ALX293" s="23"/>
      <c r="ALY293" s="23"/>
      <c r="ALZ293" s="23"/>
      <c r="AMA293" s="23"/>
      <c r="AMB293" s="23"/>
      <c r="AMC293" s="23"/>
      <c r="AMD293" s="23"/>
      <c r="AME293" s="23"/>
      <c r="AMF293" s="23"/>
      <c r="AMG293" s="23"/>
      <c r="AMH293" s="23"/>
      <c r="AMI293" s="23"/>
      <c r="AMJ293" s="23"/>
      <c r="AMK293" s="23"/>
      <c r="AML293" s="23"/>
      <c r="AMM293" s="23"/>
      <c r="AMN293" s="23"/>
      <c r="AMO293" s="23"/>
      <c r="AMP293" s="23"/>
      <c r="AMQ293" s="23"/>
      <c r="AMR293" s="23"/>
      <c r="AMS293" s="23"/>
      <c r="AMT293" s="23"/>
      <c r="AMU293" s="23"/>
      <c r="AMV293" s="23"/>
      <c r="AMW293" s="23"/>
      <c r="AMX293" s="23"/>
      <c r="AMY293" s="23"/>
      <c r="AMZ293" s="23"/>
      <c r="ANA293" s="23"/>
      <c r="ANB293" s="23"/>
      <c r="ANC293" s="23"/>
      <c r="AND293" s="23"/>
      <c r="ANE293" s="23"/>
      <c r="ANF293" s="23"/>
      <c r="ANG293" s="23"/>
      <c r="ANH293" s="23"/>
      <c r="ANI293" s="23"/>
      <c r="ANJ293" s="23"/>
      <c r="ANK293" s="23"/>
      <c r="ANL293" s="23"/>
      <c r="ANM293" s="23"/>
      <c r="ANN293" s="23"/>
      <c r="ANO293" s="23"/>
      <c r="ANP293" s="23"/>
      <c r="ANQ293" s="23"/>
      <c r="ANR293" s="23"/>
      <c r="ANS293" s="23"/>
      <c r="ANT293" s="23"/>
      <c r="ANU293" s="23"/>
      <c r="ANV293" s="23"/>
      <c r="ANW293" s="23"/>
      <c r="ANX293" s="23"/>
      <c r="ANY293" s="23"/>
      <c r="ANZ293" s="23"/>
      <c r="AOA293" s="23"/>
      <c r="AOB293" s="23"/>
      <c r="AOC293" s="23"/>
      <c r="AOD293" s="23"/>
      <c r="AOE293" s="23"/>
      <c r="AOF293" s="23"/>
      <c r="AOG293" s="23"/>
      <c r="AOH293" s="23"/>
      <c r="AOI293" s="23"/>
      <c r="AOJ293" s="23"/>
      <c r="AOK293" s="23"/>
      <c r="AOL293" s="23"/>
      <c r="AOM293" s="23"/>
      <c r="AON293" s="23"/>
      <c r="AOO293" s="23"/>
      <c r="AOP293" s="23"/>
      <c r="AOQ293" s="23"/>
      <c r="AOR293" s="23"/>
      <c r="AOS293" s="23"/>
      <c r="AOT293" s="23"/>
      <c r="AOU293" s="23"/>
      <c r="AOV293" s="23"/>
      <c r="AOW293" s="23"/>
      <c r="AOX293" s="23"/>
      <c r="AOY293" s="23"/>
      <c r="AOZ293" s="23"/>
      <c r="APA293" s="23"/>
      <c r="APB293" s="23"/>
      <c r="APC293" s="23"/>
      <c r="APD293" s="23"/>
      <c r="APE293" s="23"/>
      <c r="APF293" s="23"/>
      <c r="APG293" s="23"/>
      <c r="APH293" s="23"/>
      <c r="API293" s="23"/>
      <c r="APJ293" s="23"/>
      <c r="APK293" s="23"/>
      <c r="APL293" s="23"/>
      <c r="APM293" s="23"/>
      <c r="APN293" s="23"/>
      <c r="APO293" s="23"/>
      <c r="APP293" s="23"/>
      <c r="APQ293" s="23"/>
      <c r="APR293" s="23"/>
      <c r="APS293" s="23"/>
      <c r="APT293" s="23"/>
      <c r="APU293" s="23"/>
      <c r="APV293" s="23"/>
      <c r="APW293" s="23"/>
      <c r="APX293" s="23"/>
      <c r="APY293" s="23"/>
      <c r="APZ293" s="23"/>
      <c r="AQA293" s="23"/>
      <c r="AQB293" s="23"/>
      <c r="AQC293" s="23"/>
      <c r="AQD293" s="23"/>
      <c r="AQE293" s="23"/>
      <c r="AQF293" s="23"/>
      <c r="AQG293" s="23"/>
      <c r="AQH293" s="23"/>
      <c r="AQI293" s="23"/>
      <c r="AQJ293" s="23"/>
      <c r="AQK293" s="23"/>
      <c r="AQL293" s="23"/>
      <c r="AQM293" s="23"/>
      <c r="AQN293" s="23"/>
      <c r="AQO293" s="23"/>
      <c r="AQP293" s="23"/>
      <c r="AQQ293" s="23"/>
      <c r="AQR293" s="23"/>
      <c r="AQS293" s="23"/>
      <c r="AQT293" s="23"/>
      <c r="AQU293" s="23"/>
      <c r="AQV293" s="23"/>
      <c r="AQW293" s="23"/>
      <c r="AQX293" s="23"/>
      <c r="AQY293" s="23"/>
      <c r="AQZ293" s="23"/>
      <c r="ARA293" s="23"/>
      <c r="ARB293" s="23"/>
      <c r="ARC293" s="23"/>
      <c r="ARD293" s="23"/>
      <c r="ARE293" s="23"/>
      <c r="ARF293" s="23"/>
      <c r="ARG293" s="23"/>
      <c r="ARH293" s="23"/>
      <c r="ARI293" s="23"/>
      <c r="ARJ293" s="23"/>
      <c r="ARK293" s="23"/>
      <c r="ARL293" s="23"/>
      <c r="ARM293" s="23"/>
      <c r="ARN293" s="23"/>
      <c r="ARO293" s="23"/>
      <c r="ARP293" s="23"/>
      <c r="ARQ293" s="23"/>
      <c r="ARR293" s="23"/>
      <c r="ARS293" s="23"/>
      <c r="ART293" s="23"/>
      <c r="ARU293" s="23"/>
      <c r="ARV293" s="23"/>
      <c r="ARW293" s="23"/>
      <c r="ARX293" s="23"/>
      <c r="ARY293" s="23"/>
      <c r="ARZ293" s="23"/>
      <c r="ASA293" s="23"/>
      <c r="ASB293" s="23"/>
      <c r="ASC293" s="23"/>
      <c r="ASD293" s="23"/>
      <c r="ASE293" s="23"/>
      <c r="ASF293" s="23"/>
      <c r="ASG293" s="23"/>
      <c r="ASH293" s="23"/>
      <c r="ASI293" s="23"/>
      <c r="ASJ293" s="23"/>
      <c r="ASK293" s="23"/>
      <c r="ASL293" s="23"/>
      <c r="ASM293" s="23"/>
      <c r="ASN293" s="23"/>
      <c r="ASO293" s="23"/>
      <c r="ASP293" s="23"/>
      <c r="ASQ293" s="23"/>
      <c r="ASR293" s="23"/>
      <c r="ASS293" s="23"/>
      <c r="AST293" s="23"/>
      <c r="ASU293" s="23"/>
      <c r="ASV293" s="23"/>
      <c r="ASW293" s="23"/>
      <c r="ASX293" s="23"/>
      <c r="ASY293" s="23"/>
      <c r="ASZ293" s="23"/>
      <c r="ATA293" s="23"/>
      <c r="ATB293" s="23"/>
      <c r="ATC293" s="23"/>
      <c r="ATD293" s="23"/>
      <c r="ATE293" s="23"/>
      <c r="ATF293" s="23"/>
      <c r="ATG293" s="23"/>
      <c r="ATH293" s="23"/>
      <c r="ATI293" s="23"/>
      <c r="ATJ293" s="23"/>
      <c r="ATK293" s="23"/>
      <c r="ATL293" s="23"/>
      <c r="ATM293" s="23"/>
      <c r="ATN293" s="23"/>
      <c r="ATO293" s="23"/>
      <c r="ATP293" s="23"/>
      <c r="ATQ293" s="23"/>
      <c r="ATR293" s="23"/>
      <c r="ATS293" s="23"/>
      <c r="ATT293" s="23"/>
      <c r="ATU293" s="23"/>
      <c r="ATV293" s="23"/>
      <c r="ATW293" s="23"/>
      <c r="ATX293" s="23"/>
      <c r="ATY293" s="23"/>
      <c r="ATZ293" s="23"/>
      <c r="AUA293" s="23"/>
      <c r="AUB293" s="23"/>
      <c r="AUC293" s="23"/>
      <c r="AUD293" s="23"/>
      <c r="AUE293" s="23"/>
      <c r="AUF293" s="23"/>
      <c r="AUG293" s="23"/>
      <c r="AUH293" s="23"/>
      <c r="AUI293" s="23"/>
      <c r="AUJ293" s="23"/>
      <c r="AUK293" s="23"/>
      <c r="AUL293" s="23"/>
      <c r="AUM293" s="23"/>
      <c r="AUN293" s="23"/>
      <c r="AUO293" s="23"/>
      <c r="AUP293" s="23"/>
      <c r="AUQ293" s="23"/>
      <c r="AUR293" s="23"/>
      <c r="AUS293" s="23"/>
      <c r="AUT293" s="23"/>
      <c r="AUU293" s="23"/>
      <c r="AUV293" s="23"/>
      <c r="AUW293" s="23"/>
      <c r="AUX293" s="23"/>
      <c r="AUY293" s="23"/>
      <c r="AUZ293" s="23"/>
      <c r="AVA293" s="23"/>
      <c r="AVB293" s="23"/>
      <c r="AVC293" s="23"/>
      <c r="AVD293" s="23"/>
      <c r="AVE293" s="23"/>
      <c r="AVF293" s="23"/>
      <c r="AVG293" s="23"/>
      <c r="AVH293" s="23"/>
      <c r="AVI293" s="23"/>
      <c r="AVJ293" s="23"/>
      <c r="AVK293" s="23"/>
      <c r="AVL293" s="23"/>
      <c r="AVM293" s="23"/>
      <c r="AVN293" s="23"/>
      <c r="AVO293" s="23"/>
      <c r="AVP293" s="23"/>
      <c r="AVQ293" s="23"/>
      <c r="AVR293" s="23"/>
      <c r="AVS293" s="23"/>
      <c r="AVT293" s="23"/>
      <c r="AVU293" s="23"/>
      <c r="AVV293" s="23"/>
      <c r="AVW293" s="23"/>
      <c r="AVX293" s="23"/>
      <c r="AVY293" s="23"/>
      <c r="AVZ293" s="23"/>
      <c r="AWA293" s="23"/>
      <c r="AWB293" s="23"/>
      <c r="AWC293" s="23"/>
      <c r="AWD293" s="23"/>
      <c r="AWE293" s="23"/>
      <c r="AWF293" s="23"/>
      <c r="AWG293" s="23"/>
      <c r="AWH293" s="23"/>
      <c r="AWI293" s="23"/>
      <c r="AWJ293" s="23"/>
      <c r="AWK293" s="23"/>
      <c r="AWL293" s="23"/>
      <c r="AWM293" s="23"/>
      <c r="AWN293" s="23"/>
      <c r="AWO293" s="23"/>
      <c r="AWP293" s="23"/>
      <c r="AWQ293" s="23"/>
      <c r="AWR293" s="23"/>
      <c r="AWS293" s="23"/>
      <c r="AWT293" s="23"/>
      <c r="AWU293" s="23"/>
      <c r="AWV293" s="23"/>
      <c r="AWW293" s="23"/>
      <c r="AWX293" s="23"/>
      <c r="AWY293" s="23"/>
      <c r="AWZ293" s="23"/>
      <c r="AXA293" s="23"/>
      <c r="AXB293" s="23"/>
      <c r="AXC293" s="23"/>
      <c r="AXD293" s="23"/>
      <c r="AXE293" s="23"/>
      <c r="AXF293" s="23"/>
      <c r="AXG293" s="23"/>
      <c r="AXH293" s="23"/>
      <c r="AXI293" s="23"/>
      <c r="AXJ293" s="23"/>
      <c r="AXK293" s="23"/>
      <c r="AXL293" s="23"/>
      <c r="AXM293" s="23"/>
      <c r="AXN293" s="23"/>
      <c r="AXO293" s="23"/>
      <c r="AXP293" s="23"/>
      <c r="AXQ293" s="23"/>
      <c r="AXR293" s="23"/>
      <c r="AXS293" s="23"/>
      <c r="AXT293" s="23"/>
      <c r="AXU293" s="23"/>
      <c r="AXV293" s="23"/>
      <c r="AXW293" s="23"/>
      <c r="AXX293" s="23"/>
      <c r="AXY293" s="23"/>
      <c r="AXZ293" s="23"/>
      <c r="AYA293" s="23"/>
      <c r="AYB293" s="23"/>
      <c r="AYC293" s="23"/>
      <c r="AYD293" s="23"/>
      <c r="AYE293" s="23"/>
      <c r="AYF293" s="23"/>
      <c r="AYG293" s="23"/>
      <c r="AYH293" s="23"/>
      <c r="AYI293" s="23"/>
      <c r="AYJ293" s="23"/>
      <c r="AYK293" s="23"/>
      <c r="AYL293" s="23"/>
      <c r="AYM293" s="23"/>
      <c r="AYN293" s="23"/>
      <c r="AYO293" s="23"/>
      <c r="AYP293" s="23"/>
      <c r="AYQ293" s="23"/>
      <c r="AYR293" s="23"/>
      <c r="AYS293" s="23"/>
      <c r="AYT293" s="23"/>
      <c r="AYU293" s="23"/>
      <c r="AYV293" s="23"/>
      <c r="AYW293" s="23"/>
      <c r="AYX293" s="23"/>
      <c r="AYY293" s="23"/>
      <c r="AYZ293" s="23"/>
      <c r="AZA293" s="23"/>
      <c r="AZB293" s="23"/>
      <c r="AZC293" s="23"/>
      <c r="AZD293" s="23"/>
      <c r="AZE293" s="23"/>
      <c r="AZF293" s="23"/>
      <c r="AZG293" s="23"/>
      <c r="AZH293" s="23"/>
      <c r="AZI293" s="23"/>
      <c r="AZJ293" s="23"/>
      <c r="AZK293" s="23"/>
      <c r="AZL293" s="23"/>
      <c r="AZM293" s="23"/>
      <c r="AZN293" s="23"/>
      <c r="AZO293" s="23"/>
      <c r="AZP293" s="23"/>
      <c r="AZQ293" s="23"/>
      <c r="AZR293" s="23"/>
      <c r="AZS293" s="23"/>
      <c r="AZT293" s="23"/>
      <c r="AZU293" s="23"/>
      <c r="AZV293" s="23"/>
      <c r="AZW293" s="23"/>
      <c r="AZX293" s="23"/>
      <c r="AZY293" s="23"/>
      <c r="AZZ293" s="23"/>
      <c r="BAA293" s="23"/>
      <c r="BAB293" s="23"/>
      <c r="BAC293" s="23"/>
      <c r="BAD293" s="23"/>
      <c r="BAE293" s="23"/>
      <c r="BAF293" s="23"/>
      <c r="BAG293" s="23"/>
      <c r="BAH293" s="23"/>
      <c r="BAI293" s="23"/>
      <c r="BAJ293" s="23"/>
      <c r="BAK293" s="23"/>
      <c r="BAL293" s="23"/>
      <c r="BAM293" s="23"/>
      <c r="BAN293" s="23"/>
      <c r="BAO293" s="23"/>
      <c r="BAP293" s="23"/>
      <c r="BAQ293" s="23"/>
      <c r="BAR293" s="23"/>
      <c r="BAS293" s="23"/>
      <c r="BAT293" s="23"/>
      <c r="BAU293" s="23"/>
      <c r="BAV293" s="23"/>
      <c r="BAW293" s="23"/>
      <c r="BAX293" s="23"/>
      <c r="BAY293" s="23"/>
      <c r="BAZ293" s="23"/>
      <c r="BBA293" s="23"/>
      <c r="BBB293" s="23"/>
      <c r="BBC293" s="23"/>
      <c r="BBD293" s="23"/>
      <c r="BBE293" s="23"/>
      <c r="BBF293" s="23"/>
      <c r="BBG293" s="23"/>
      <c r="BBH293" s="23"/>
      <c r="BBI293" s="23"/>
      <c r="BBJ293" s="23"/>
      <c r="BBK293" s="23"/>
      <c r="BBL293" s="23"/>
      <c r="BBM293" s="23"/>
      <c r="BBN293" s="23"/>
      <c r="BBO293" s="23"/>
      <c r="BBP293" s="23"/>
      <c r="BBQ293" s="23"/>
      <c r="BBR293" s="23"/>
      <c r="BBS293" s="23"/>
      <c r="BBT293" s="23"/>
      <c r="BBU293" s="23"/>
      <c r="BBV293" s="23"/>
      <c r="BBW293" s="23"/>
      <c r="BBX293" s="23"/>
      <c r="BBY293" s="23"/>
      <c r="BBZ293" s="23"/>
      <c r="BCA293" s="23"/>
      <c r="BCB293" s="23"/>
      <c r="BCC293" s="23"/>
      <c r="BCD293" s="23"/>
      <c r="BCE293" s="23"/>
      <c r="BCF293" s="23"/>
      <c r="BCG293" s="23"/>
      <c r="BCH293" s="23"/>
      <c r="BCI293" s="23"/>
      <c r="BCJ293" s="23"/>
      <c r="BCK293" s="23"/>
      <c r="BCL293" s="23"/>
      <c r="BCM293" s="23"/>
      <c r="BCN293" s="23"/>
      <c r="BCO293" s="23"/>
      <c r="BCP293" s="23"/>
      <c r="BCQ293" s="23"/>
      <c r="BCR293" s="23"/>
      <c r="BCS293" s="23"/>
      <c r="BCT293" s="23"/>
      <c r="BCU293" s="23"/>
      <c r="BCV293" s="23"/>
      <c r="BCW293" s="23"/>
      <c r="BCX293" s="23"/>
      <c r="BCY293" s="23"/>
      <c r="BCZ293" s="23"/>
      <c r="BDA293" s="23"/>
      <c r="BDB293" s="23"/>
      <c r="BDC293" s="23"/>
      <c r="BDD293" s="23"/>
      <c r="BDE293" s="23"/>
      <c r="BDF293" s="23"/>
      <c r="BDG293" s="23"/>
      <c r="BDH293" s="23"/>
      <c r="BDI293" s="23"/>
      <c r="BDJ293" s="23"/>
      <c r="BDK293" s="23"/>
      <c r="BDL293" s="23"/>
      <c r="BDM293" s="23"/>
      <c r="BDN293" s="23"/>
      <c r="BDO293" s="23"/>
      <c r="BDP293" s="23"/>
      <c r="BDQ293" s="23"/>
      <c r="BDR293" s="23"/>
      <c r="BDS293" s="23"/>
      <c r="BDT293" s="23"/>
      <c r="BDU293" s="23"/>
      <c r="BDV293" s="23"/>
      <c r="BDW293" s="23"/>
      <c r="BDX293" s="23"/>
      <c r="BDY293" s="23"/>
      <c r="BDZ293" s="23"/>
      <c r="BEA293" s="23"/>
      <c r="BEB293" s="23"/>
      <c r="BEC293" s="23"/>
      <c r="BED293" s="23"/>
      <c r="BEE293" s="23"/>
      <c r="BEF293" s="23"/>
      <c r="BEG293" s="23"/>
      <c r="BEH293" s="23"/>
      <c r="BEI293" s="23"/>
      <c r="BEJ293" s="23"/>
      <c r="BEK293" s="23"/>
      <c r="BEL293" s="23"/>
      <c r="BEM293" s="23"/>
      <c r="BEN293" s="23"/>
      <c r="BEO293" s="23"/>
      <c r="BEP293" s="23"/>
      <c r="BEQ293" s="23"/>
      <c r="BER293" s="23"/>
      <c r="BES293" s="23"/>
      <c r="BET293" s="23"/>
      <c r="BEU293" s="23"/>
      <c r="BEV293" s="23"/>
      <c r="BEW293" s="23"/>
      <c r="BEX293" s="23"/>
      <c r="BEY293" s="23"/>
      <c r="BEZ293" s="23"/>
      <c r="BFA293" s="23"/>
      <c r="BFB293" s="23"/>
      <c r="BFC293" s="23"/>
      <c r="BFD293" s="23"/>
      <c r="BFE293" s="23"/>
      <c r="BFF293" s="23"/>
      <c r="BFG293" s="23"/>
      <c r="BFH293" s="23"/>
      <c r="BFI293" s="23"/>
      <c r="BFJ293" s="23"/>
      <c r="BFK293" s="23"/>
      <c r="BFL293" s="23"/>
      <c r="BFM293" s="23"/>
      <c r="BFN293" s="23"/>
      <c r="BFO293" s="23"/>
      <c r="BFP293" s="23"/>
      <c r="BFQ293" s="23"/>
      <c r="BFR293" s="23"/>
      <c r="BFS293" s="23"/>
      <c r="BFT293" s="23"/>
      <c r="BFU293" s="23"/>
      <c r="BFV293" s="23"/>
      <c r="BFW293" s="23"/>
      <c r="BFX293" s="23"/>
      <c r="BFY293" s="23"/>
      <c r="BFZ293" s="23"/>
      <c r="BGA293" s="23"/>
      <c r="BGB293" s="23"/>
      <c r="BGC293" s="23"/>
      <c r="BGD293" s="23"/>
      <c r="BGE293" s="23"/>
      <c r="BGF293" s="23"/>
      <c r="BGG293" s="23"/>
      <c r="BGH293" s="23"/>
      <c r="BGI293" s="23"/>
      <c r="BGJ293" s="23"/>
      <c r="BGK293" s="23"/>
      <c r="BGL293" s="23"/>
      <c r="BGM293" s="23"/>
      <c r="BGN293" s="23"/>
      <c r="BGO293" s="23"/>
      <c r="BGP293" s="23"/>
      <c r="BGQ293" s="23"/>
      <c r="BGR293" s="23"/>
      <c r="BGS293" s="23"/>
      <c r="BGT293" s="23"/>
      <c r="BGU293" s="23"/>
      <c r="BGV293" s="23"/>
      <c r="BGW293" s="23"/>
      <c r="BGX293" s="23"/>
      <c r="BGY293" s="23"/>
      <c r="BGZ293" s="23"/>
      <c r="BHA293" s="23"/>
      <c r="BHB293" s="23"/>
      <c r="BHC293" s="23"/>
      <c r="BHD293" s="23"/>
      <c r="BHE293" s="23"/>
      <c r="BHF293" s="23"/>
      <c r="BHG293" s="23"/>
      <c r="BHH293" s="23"/>
      <c r="BHI293" s="23"/>
      <c r="BHJ293" s="23"/>
      <c r="BHK293" s="23"/>
      <c r="BHL293" s="23"/>
      <c r="BHM293" s="23"/>
      <c r="BHN293" s="23"/>
      <c r="BHO293" s="23"/>
      <c r="BHP293" s="23"/>
      <c r="BHQ293" s="23"/>
      <c r="BHR293" s="23"/>
      <c r="BHS293" s="23"/>
      <c r="BHT293" s="23"/>
      <c r="BHU293" s="23"/>
      <c r="BHV293" s="23"/>
      <c r="BHW293" s="23"/>
      <c r="BHX293" s="23"/>
      <c r="BHY293" s="23"/>
      <c r="BHZ293" s="23"/>
      <c r="BIA293" s="23"/>
      <c r="BIB293" s="23"/>
      <c r="BIC293" s="23"/>
    </row>
    <row r="294" spans="1:1589" s="24" customFormat="1" ht="33.75" customHeight="1">
      <c r="A294" s="166"/>
      <c r="B294" s="53"/>
      <c r="C294" s="315"/>
      <c r="D294" s="315"/>
      <c r="E294" s="193">
        <v>43466</v>
      </c>
      <c r="F294" s="193">
        <v>43830</v>
      </c>
      <c r="G294" s="93" t="s">
        <v>234</v>
      </c>
      <c r="H294" s="115"/>
      <c r="I294" s="115"/>
      <c r="J294" s="307">
        <v>1848000</v>
      </c>
      <c r="K294" s="124"/>
      <c r="L294" s="115"/>
      <c r="M294" s="115"/>
      <c r="N294" s="125">
        <v>1848000</v>
      </c>
      <c r="O294" s="115"/>
      <c r="P294" s="115"/>
      <c r="Q294" s="115"/>
      <c r="R294" s="125">
        <v>1848000</v>
      </c>
      <c r="S294" s="115"/>
      <c r="T294" s="9"/>
      <c r="U294" s="147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23"/>
      <c r="HA294" s="23"/>
      <c r="HB294" s="23"/>
      <c r="HC294" s="23"/>
      <c r="HD294" s="23"/>
      <c r="HE294" s="23"/>
      <c r="HF294" s="23"/>
      <c r="HG294" s="23"/>
      <c r="HH294" s="23"/>
      <c r="HI294" s="23"/>
      <c r="HJ294" s="23"/>
      <c r="HK294" s="23"/>
      <c r="HL294" s="23"/>
      <c r="HM294" s="23"/>
      <c r="HN294" s="23"/>
      <c r="HO294" s="23"/>
      <c r="HP294" s="23"/>
      <c r="HQ294" s="23"/>
      <c r="HR294" s="23"/>
      <c r="HS294" s="23"/>
      <c r="HT294" s="23"/>
      <c r="HU294" s="23"/>
      <c r="HV294" s="23"/>
      <c r="HW294" s="23"/>
      <c r="HX294" s="23"/>
      <c r="HY294" s="23"/>
      <c r="HZ294" s="23"/>
      <c r="IA294" s="23"/>
      <c r="IB294" s="23"/>
      <c r="IC294" s="23"/>
      <c r="ID294" s="23"/>
      <c r="IE294" s="23"/>
      <c r="IF294" s="23"/>
      <c r="IG294" s="23"/>
      <c r="IH294" s="23"/>
      <c r="II294" s="23"/>
      <c r="IJ294" s="23"/>
      <c r="IK294" s="23"/>
      <c r="IL294" s="23"/>
      <c r="IM294" s="23"/>
      <c r="IN294" s="23"/>
      <c r="IO294" s="23"/>
      <c r="IP294" s="23"/>
      <c r="IQ294" s="23"/>
      <c r="IR294" s="23"/>
      <c r="IS294" s="23"/>
      <c r="IT294" s="23"/>
      <c r="IU294" s="23"/>
      <c r="IV294" s="23"/>
      <c r="IW294" s="23"/>
      <c r="IX294" s="23"/>
      <c r="IY294" s="23"/>
      <c r="IZ294" s="23"/>
      <c r="JA294" s="23"/>
      <c r="JB294" s="23"/>
      <c r="JC294" s="23"/>
      <c r="JD294" s="23"/>
      <c r="JE294" s="23"/>
      <c r="JF294" s="23"/>
      <c r="JG294" s="23"/>
      <c r="JH294" s="23"/>
      <c r="JI294" s="23"/>
      <c r="JJ294" s="23"/>
      <c r="JK294" s="23"/>
      <c r="JL294" s="23"/>
      <c r="JM294" s="23"/>
      <c r="JN294" s="23"/>
      <c r="JO294" s="23"/>
      <c r="JP294" s="23"/>
      <c r="JQ294" s="23"/>
      <c r="JR294" s="23"/>
      <c r="JS294" s="23"/>
      <c r="JT294" s="23"/>
      <c r="JU294" s="23"/>
      <c r="JV294" s="23"/>
      <c r="JW294" s="23"/>
      <c r="JX294" s="23"/>
      <c r="JY294" s="23"/>
      <c r="JZ294" s="23"/>
      <c r="KA294" s="23"/>
      <c r="KB294" s="23"/>
      <c r="KC294" s="23"/>
      <c r="KD294" s="23"/>
      <c r="KE294" s="23"/>
      <c r="KF294" s="23"/>
      <c r="KG294" s="23"/>
      <c r="KH294" s="23"/>
      <c r="KI294" s="23"/>
      <c r="KJ294" s="23"/>
      <c r="KK294" s="23"/>
      <c r="KL294" s="23"/>
      <c r="KM294" s="23"/>
      <c r="KN294" s="23"/>
      <c r="KO294" s="23"/>
      <c r="KP294" s="23"/>
      <c r="KQ294" s="23"/>
      <c r="KR294" s="23"/>
      <c r="KS294" s="23"/>
      <c r="KT294" s="23"/>
      <c r="KU294" s="23"/>
      <c r="KV294" s="23"/>
      <c r="KW294" s="23"/>
      <c r="KX294" s="23"/>
      <c r="KY294" s="23"/>
      <c r="KZ294" s="23"/>
      <c r="LA294" s="23"/>
      <c r="LB294" s="23"/>
      <c r="LC294" s="23"/>
      <c r="LD294" s="23"/>
      <c r="LE294" s="23"/>
      <c r="LF294" s="23"/>
      <c r="LG294" s="23"/>
      <c r="LH294" s="23"/>
      <c r="LI294" s="23"/>
      <c r="LJ294" s="23"/>
      <c r="LK294" s="23"/>
      <c r="LL294" s="23"/>
      <c r="LM294" s="23"/>
      <c r="LN294" s="23"/>
      <c r="LO294" s="23"/>
      <c r="LP294" s="23"/>
      <c r="LQ294" s="23"/>
      <c r="LR294" s="23"/>
      <c r="LS294" s="23"/>
      <c r="LT294" s="23"/>
      <c r="LU294" s="23"/>
      <c r="LV294" s="23"/>
      <c r="LW294" s="23"/>
      <c r="LX294" s="23"/>
      <c r="LY294" s="23"/>
      <c r="LZ294" s="23"/>
      <c r="MA294" s="23"/>
      <c r="MB294" s="23"/>
      <c r="MC294" s="23"/>
      <c r="MD294" s="23"/>
      <c r="ME294" s="23"/>
      <c r="MF294" s="23"/>
      <c r="MG294" s="23"/>
      <c r="MH294" s="23"/>
      <c r="MI294" s="23"/>
      <c r="MJ294" s="23"/>
      <c r="MK294" s="23"/>
      <c r="ML294" s="23"/>
      <c r="MM294" s="23"/>
      <c r="MN294" s="23"/>
      <c r="MO294" s="23"/>
      <c r="MP294" s="23"/>
      <c r="MQ294" s="23"/>
      <c r="MR294" s="23"/>
      <c r="MS294" s="23"/>
      <c r="MT294" s="23"/>
      <c r="MU294" s="23"/>
      <c r="MV294" s="23"/>
      <c r="MW294" s="23"/>
      <c r="MX294" s="23"/>
      <c r="MY294" s="23"/>
      <c r="MZ294" s="23"/>
      <c r="NA294" s="23"/>
      <c r="NB294" s="23"/>
      <c r="NC294" s="23"/>
      <c r="ND294" s="23"/>
      <c r="NE294" s="23"/>
      <c r="NF294" s="23"/>
      <c r="NG294" s="23"/>
      <c r="NH294" s="23"/>
      <c r="NI294" s="23"/>
      <c r="NJ294" s="23"/>
      <c r="NK294" s="23"/>
      <c r="NL294" s="23"/>
      <c r="NM294" s="23"/>
      <c r="NN294" s="23"/>
      <c r="NO294" s="23"/>
      <c r="NP294" s="23"/>
      <c r="NQ294" s="23"/>
      <c r="NR294" s="23"/>
      <c r="NS294" s="23"/>
      <c r="NT294" s="23"/>
      <c r="NU294" s="23"/>
      <c r="NV294" s="23"/>
      <c r="NW294" s="23"/>
      <c r="NX294" s="23"/>
      <c r="NY294" s="23"/>
      <c r="NZ294" s="23"/>
      <c r="OA294" s="23"/>
      <c r="OB294" s="23"/>
      <c r="OC294" s="23"/>
      <c r="OD294" s="23"/>
      <c r="OE294" s="23"/>
      <c r="OF294" s="23"/>
      <c r="OG294" s="23"/>
      <c r="OH294" s="23"/>
      <c r="OI294" s="23"/>
      <c r="OJ294" s="23"/>
      <c r="OK294" s="23"/>
      <c r="OL294" s="23"/>
      <c r="OM294" s="23"/>
      <c r="ON294" s="23"/>
      <c r="OO294" s="23"/>
      <c r="OP294" s="23"/>
      <c r="OQ294" s="23"/>
      <c r="OR294" s="23"/>
      <c r="OS294" s="23"/>
      <c r="OT294" s="23"/>
      <c r="OU294" s="23"/>
      <c r="OV294" s="23"/>
      <c r="OW294" s="23"/>
      <c r="OX294" s="23"/>
      <c r="OY294" s="23"/>
      <c r="OZ294" s="23"/>
      <c r="PA294" s="23"/>
      <c r="PB294" s="23"/>
      <c r="PC294" s="23"/>
      <c r="PD294" s="23"/>
      <c r="PE294" s="23"/>
      <c r="PF294" s="23"/>
      <c r="PG294" s="23"/>
      <c r="PH294" s="23"/>
      <c r="PI294" s="23"/>
      <c r="PJ294" s="23"/>
      <c r="PK294" s="23"/>
      <c r="PL294" s="23"/>
      <c r="PM294" s="23"/>
      <c r="PN294" s="23"/>
      <c r="PO294" s="23"/>
      <c r="PP294" s="23"/>
      <c r="PQ294" s="23"/>
      <c r="PR294" s="23"/>
      <c r="PS294" s="23"/>
      <c r="PT294" s="23"/>
      <c r="PU294" s="23"/>
      <c r="PV294" s="23"/>
      <c r="PW294" s="23"/>
      <c r="PX294" s="23"/>
      <c r="PY294" s="23"/>
      <c r="PZ294" s="23"/>
      <c r="QA294" s="23"/>
      <c r="QB294" s="23"/>
      <c r="QC294" s="23"/>
      <c r="QD294" s="23"/>
      <c r="QE294" s="23"/>
      <c r="QF294" s="23"/>
      <c r="QG294" s="23"/>
      <c r="QH294" s="23"/>
      <c r="QI294" s="23"/>
      <c r="QJ294" s="23"/>
      <c r="QK294" s="23"/>
      <c r="QL294" s="23"/>
      <c r="QM294" s="23"/>
      <c r="QN294" s="23"/>
      <c r="QO294" s="23"/>
      <c r="QP294" s="23"/>
      <c r="QQ294" s="23"/>
      <c r="QR294" s="23"/>
      <c r="QS294" s="23"/>
      <c r="QT294" s="23"/>
      <c r="QU294" s="23"/>
      <c r="QV294" s="23"/>
      <c r="QW294" s="23"/>
      <c r="QX294" s="23"/>
      <c r="QY294" s="23"/>
      <c r="QZ294" s="23"/>
      <c r="RA294" s="23"/>
      <c r="RB294" s="23"/>
      <c r="RC294" s="23"/>
      <c r="RD294" s="23"/>
      <c r="RE294" s="23"/>
      <c r="RF294" s="23"/>
      <c r="RG294" s="23"/>
      <c r="RH294" s="23"/>
      <c r="RI294" s="23"/>
      <c r="RJ294" s="23"/>
      <c r="RK294" s="23"/>
      <c r="RL294" s="23"/>
      <c r="RM294" s="23"/>
      <c r="RN294" s="23"/>
      <c r="RO294" s="23"/>
      <c r="RP294" s="23"/>
      <c r="RQ294" s="23"/>
      <c r="RR294" s="23"/>
      <c r="RS294" s="23"/>
      <c r="RT294" s="23"/>
      <c r="RU294" s="23"/>
      <c r="RV294" s="23"/>
      <c r="RW294" s="23"/>
      <c r="RX294" s="23"/>
      <c r="RY294" s="23"/>
      <c r="RZ294" s="23"/>
      <c r="SA294" s="23"/>
      <c r="SB294" s="23"/>
      <c r="SC294" s="23"/>
      <c r="SD294" s="23"/>
      <c r="SE294" s="23"/>
      <c r="SF294" s="23"/>
      <c r="SG294" s="23"/>
      <c r="SH294" s="23"/>
      <c r="SI294" s="23"/>
      <c r="SJ294" s="23"/>
      <c r="SK294" s="23"/>
      <c r="SL294" s="23"/>
      <c r="SM294" s="23"/>
      <c r="SN294" s="23"/>
      <c r="SO294" s="23"/>
      <c r="SP294" s="23"/>
      <c r="SQ294" s="23"/>
      <c r="SR294" s="23"/>
      <c r="SS294" s="23"/>
      <c r="ST294" s="23"/>
      <c r="SU294" s="23"/>
      <c r="SV294" s="23"/>
      <c r="SW294" s="23"/>
      <c r="SX294" s="23"/>
      <c r="SY294" s="23"/>
      <c r="SZ294" s="23"/>
      <c r="TA294" s="23"/>
      <c r="TB294" s="23"/>
      <c r="TC294" s="23"/>
      <c r="TD294" s="23"/>
      <c r="TE294" s="23"/>
      <c r="TF294" s="23"/>
      <c r="TG294" s="23"/>
      <c r="TH294" s="23"/>
      <c r="TI294" s="23"/>
      <c r="TJ294" s="23"/>
      <c r="TK294" s="23"/>
      <c r="TL294" s="23"/>
      <c r="TM294" s="23"/>
      <c r="TN294" s="23"/>
      <c r="TO294" s="23"/>
      <c r="TP294" s="23"/>
      <c r="TQ294" s="23"/>
      <c r="TR294" s="23"/>
      <c r="TS294" s="23"/>
      <c r="TT294" s="23"/>
      <c r="TU294" s="23"/>
      <c r="TV294" s="23"/>
      <c r="TW294" s="23"/>
      <c r="TX294" s="23"/>
      <c r="TY294" s="23"/>
      <c r="TZ294" s="23"/>
      <c r="UA294" s="23"/>
      <c r="UB294" s="23"/>
      <c r="UC294" s="23"/>
      <c r="UD294" s="23"/>
      <c r="UE294" s="23"/>
      <c r="UF294" s="23"/>
      <c r="UG294" s="23"/>
      <c r="UH294" s="23"/>
      <c r="UI294" s="23"/>
      <c r="UJ294" s="23"/>
      <c r="UK294" s="23"/>
      <c r="UL294" s="23"/>
      <c r="UM294" s="23"/>
      <c r="UN294" s="23"/>
      <c r="UO294" s="23"/>
      <c r="UP294" s="23"/>
      <c r="UQ294" s="23"/>
      <c r="UR294" s="23"/>
      <c r="US294" s="23"/>
      <c r="UT294" s="23"/>
      <c r="UU294" s="23"/>
      <c r="UV294" s="23"/>
      <c r="UW294" s="23"/>
      <c r="UX294" s="23"/>
      <c r="UY294" s="23"/>
      <c r="UZ294" s="23"/>
      <c r="VA294" s="23"/>
      <c r="VB294" s="23"/>
      <c r="VC294" s="23"/>
      <c r="VD294" s="23"/>
      <c r="VE294" s="23"/>
      <c r="VF294" s="23"/>
      <c r="VG294" s="23"/>
      <c r="VH294" s="23"/>
      <c r="VI294" s="23"/>
      <c r="VJ294" s="23"/>
      <c r="VK294" s="23"/>
      <c r="VL294" s="23"/>
      <c r="VM294" s="23"/>
      <c r="VN294" s="23"/>
      <c r="VO294" s="23"/>
      <c r="VP294" s="23"/>
      <c r="VQ294" s="23"/>
      <c r="VR294" s="23"/>
      <c r="VS294" s="23"/>
      <c r="VT294" s="23"/>
      <c r="VU294" s="23"/>
      <c r="VV294" s="23"/>
      <c r="VW294" s="23"/>
      <c r="VX294" s="23"/>
      <c r="VY294" s="23"/>
      <c r="VZ294" s="23"/>
      <c r="WA294" s="23"/>
      <c r="WB294" s="23"/>
      <c r="WC294" s="23"/>
      <c r="WD294" s="23"/>
      <c r="WE294" s="23"/>
      <c r="WF294" s="23"/>
      <c r="WG294" s="23"/>
      <c r="WH294" s="23"/>
      <c r="WI294" s="23"/>
      <c r="WJ294" s="23"/>
      <c r="WK294" s="23"/>
      <c r="WL294" s="23"/>
      <c r="WM294" s="23"/>
      <c r="WN294" s="23"/>
      <c r="WO294" s="23"/>
      <c r="WP294" s="23"/>
      <c r="WQ294" s="23"/>
      <c r="WR294" s="23"/>
      <c r="WS294" s="23"/>
      <c r="WT294" s="23"/>
      <c r="WU294" s="23"/>
      <c r="WV294" s="23"/>
      <c r="WW294" s="23"/>
      <c r="WX294" s="23"/>
      <c r="WY294" s="23"/>
      <c r="WZ294" s="23"/>
      <c r="XA294" s="23"/>
      <c r="XB294" s="23"/>
      <c r="XC294" s="23"/>
      <c r="XD294" s="23"/>
      <c r="XE294" s="23"/>
      <c r="XF294" s="23"/>
      <c r="XG294" s="23"/>
      <c r="XH294" s="23"/>
      <c r="XI294" s="23"/>
      <c r="XJ294" s="23"/>
      <c r="XK294" s="23"/>
      <c r="XL294" s="23"/>
      <c r="XM294" s="23"/>
      <c r="XN294" s="23"/>
      <c r="XO294" s="23"/>
      <c r="XP294" s="23"/>
      <c r="XQ294" s="23"/>
      <c r="XR294" s="23"/>
      <c r="XS294" s="23"/>
      <c r="XT294" s="23"/>
      <c r="XU294" s="23"/>
      <c r="XV294" s="23"/>
      <c r="XW294" s="23"/>
      <c r="XX294" s="23"/>
      <c r="XY294" s="23"/>
      <c r="XZ294" s="23"/>
      <c r="YA294" s="23"/>
      <c r="YB294" s="23"/>
      <c r="YC294" s="23"/>
      <c r="YD294" s="23"/>
      <c r="YE294" s="23"/>
      <c r="YF294" s="23"/>
      <c r="YG294" s="23"/>
      <c r="YH294" s="23"/>
      <c r="YI294" s="23"/>
      <c r="YJ294" s="23"/>
      <c r="YK294" s="23"/>
      <c r="YL294" s="23"/>
      <c r="YM294" s="23"/>
      <c r="YN294" s="23"/>
      <c r="YO294" s="23"/>
      <c r="YP294" s="23"/>
      <c r="YQ294" s="23"/>
      <c r="YR294" s="23"/>
      <c r="YS294" s="23"/>
      <c r="YT294" s="23"/>
      <c r="YU294" s="23"/>
      <c r="YV294" s="23"/>
      <c r="YW294" s="23"/>
      <c r="YX294" s="23"/>
      <c r="YY294" s="23"/>
      <c r="YZ294" s="23"/>
      <c r="ZA294" s="23"/>
      <c r="ZB294" s="23"/>
      <c r="ZC294" s="23"/>
      <c r="ZD294" s="23"/>
      <c r="ZE294" s="23"/>
      <c r="ZF294" s="23"/>
      <c r="ZG294" s="23"/>
      <c r="ZH294" s="23"/>
      <c r="ZI294" s="23"/>
      <c r="ZJ294" s="23"/>
      <c r="ZK294" s="23"/>
      <c r="ZL294" s="23"/>
      <c r="ZM294" s="23"/>
      <c r="ZN294" s="23"/>
      <c r="ZO294" s="23"/>
      <c r="ZP294" s="23"/>
      <c r="ZQ294" s="23"/>
      <c r="ZR294" s="23"/>
      <c r="ZS294" s="23"/>
      <c r="ZT294" s="23"/>
      <c r="ZU294" s="23"/>
      <c r="ZV294" s="23"/>
      <c r="ZW294" s="23"/>
      <c r="ZX294" s="23"/>
      <c r="ZY294" s="23"/>
      <c r="ZZ294" s="23"/>
      <c r="AAA294" s="23"/>
      <c r="AAB294" s="23"/>
      <c r="AAC294" s="23"/>
      <c r="AAD294" s="23"/>
      <c r="AAE294" s="23"/>
      <c r="AAF294" s="23"/>
      <c r="AAG294" s="23"/>
      <c r="AAH294" s="23"/>
      <c r="AAI294" s="23"/>
      <c r="AAJ294" s="23"/>
      <c r="AAK294" s="23"/>
      <c r="AAL294" s="23"/>
      <c r="AAM294" s="23"/>
      <c r="AAN294" s="23"/>
      <c r="AAO294" s="23"/>
      <c r="AAP294" s="23"/>
      <c r="AAQ294" s="23"/>
      <c r="AAR294" s="23"/>
      <c r="AAS294" s="23"/>
      <c r="AAT294" s="23"/>
      <c r="AAU294" s="23"/>
      <c r="AAV294" s="23"/>
      <c r="AAW294" s="23"/>
      <c r="AAX294" s="23"/>
      <c r="AAY294" s="23"/>
      <c r="AAZ294" s="23"/>
      <c r="ABA294" s="23"/>
      <c r="ABB294" s="23"/>
      <c r="ABC294" s="23"/>
      <c r="ABD294" s="23"/>
      <c r="ABE294" s="23"/>
      <c r="ABF294" s="23"/>
      <c r="ABG294" s="23"/>
      <c r="ABH294" s="23"/>
      <c r="ABI294" s="23"/>
      <c r="ABJ294" s="23"/>
      <c r="ABK294" s="23"/>
      <c r="ABL294" s="23"/>
      <c r="ABM294" s="23"/>
      <c r="ABN294" s="23"/>
      <c r="ABO294" s="23"/>
      <c r="ABP294" s="23"/>
      <c r="ABQ294" s="23"/>
      <c r="ABR294" s="23"/>
      <c r="ABS294" s="23"/>
      <c r="ABT294" s="23"/>
      <c r="ABU294" s="23"/>
      <c r="ABV294" s="23"/>
      <c r="ABW294" s="23"/>
      <c r="ABX294" s="23"/>
      <c r="ABY294" s="23"/>
      <c r="ABZ294" s="23"/>
      <c r="ACA294" s="23"/>
      <c r="ACB294" s="23"/>
      <c r="ACC294" s="23"/>
      <c r="ACD294" s="23"/>
      <c r="ACE294" s="23"/>
      <c r="ACF294" s="23"/>
      <c r="ACG294" s="23"/>
      <c r="ACH294" s="23"/>
      <c r="ACI294" s="23"/>
      <c r="ACJ294" s="23"/>
      <c r="ACK294" s="23"/>
      <c r="ACL294" s="23"/>
      <c r="ACM294" s="23"/>
      <c r="ACN294" s="23"/>
      <c r="ACO294" s="23"/>
      <c r="ACP294" s="23"/>
      <c r="ACQ294" s="23"/>
      <c r="ACR294" s="23"/>
      <c r="ACS294" s="23"/>
      <c r="ACT294" s="23"/>
      <c r="ACU294" s="23"/>
      <c r="ACV294" s="23"/>
      <c r="ACW294" s="23"/>
      <c r="ACX294" s="23"/>
      <c r="ACY294" s="23"/>
      <c r="ACZ294" s="23"/>
      <c r="ADA294" s="23"/>
      <c r="ADB294" s="23"/>
      <c r="ADC294" s="23"/>
      <c r="ADD294" s="23"/>
      <c r="ADE294" s="23"/>
      <c r="ADF294" s="23"/>
      <c r="ADG294" s="23"/>
      <c r="ADH294" s="23"/>
      <c r="ADI294" s="23"/>
      <c r="ADJ294" s="23"/>
      <c r="ADK294" s="23"/>
      <c r="ADL294" s="23"/>
      <c r="ADM294" s="23"/>
      <c r="ADN294" s="23"/>
      <c r="ADO294" s="23"/>
      <c r="ADP294" s="23"/>
      <c r="ADQ294" s="23"/>
      <c r="ADR294" s="23"/>
      <c r="ADS294" s="23"/>
      <c r="ADT294" s="23"/>
      <c r="ADU294" s="23"/>
      <c r="ADV294" s="23"/>
      <c r="ADW294" s="23"/>
      <c r="ADX294" s="23"/>
      <c r="ADY294" s="23"/>
      <c r="ADZ294" s="23"/>
      <c r="AEA294" s="23"/>
      <c r="AEB294" s="23"/>
      <c r="AEC294" s="23"/>
      <c r="AED294" s="23"/>
      <c r="AEE294" s="23"/>
      <c r="AEF294" s="23"/>
      <c r="AEG294" s="23"/>
      <c r="AEH294" s="23"/>
      <c r="AEI294" s="23"/>
      <c r="AEJ294" s="23"/>
      <c r="AEK294" s="23"/>
      <c r="AEL294" s="23"/>
      <c r="AEM294" s="23"/>
      <c r="AEN294" s="23"/>
      <c r="AEO294" s="23"/>
      <c r="AEP294" s="23"/>
      <c r="AEQ294" s="23"/>
      <c r="AER294" s="23"/>
      <c r="AES294" s="23"/>
      <c r="AET294" s="23"/>
      <c r="AEU294" s="23"/>
      <c r="AEV294" s="23"/>
      <c r="AEW294" s="23"/>
      <c r="AEX294" s="23"/>
      <c r="AEY294" s="23"/>
      <c r="AEZ294" s="23"/>
      <c r="AFA294" s="23"/>
      <c r="AFB294" s="23"/>
      <c r="AFC294" s="23"/>
      <c r="AFD294" s="23"/>
      <c r="AFE294" s="23"/>
      <c r="AFF294" s="23"/>
      <c r="AFG294" s="23"/>
      <c r="AFH294" s="23"/>
      <c r="AFI294" s="23"/>
      <c r="AFJ294" s="23"/>
      <c r="AFK294" s="23"/>
      <c r="AFL294" s="23"/>
      <c r="AFM294" s="23"/>
      <c r="AFN294" s="23"/>
      <c r="AFO294" s="23"/>
      <c r="AFP294" s="23"/>
      <c r="AFQ294" s="23"/>
      <c r="AFR294" s="23"/>
      <c r="AFS294" s="23"/>
      <c r="AFT294" s="23"/>
      <c r="AFU294" s="23"/>
      <c r="AFV294" s="23"/>
      <c r="AFW294" s="23"/>
      <c r="AFX294" s="23"/>
      <c r="AFY294" s="23"/>
      <c r="AFZ294" s="23"/>
      <c r="AGA294" s="23"/>
      <c r="AGB294" s="23"/>
      <c r="AGC294" s="23"/>
      <c r="AGD294" s="23"/>
      <c r="AGE294" s="23"/>
      <c r="AGF294" s="23"/>
      <c r="AGG294" s="23"/>
      <c r="AGH294" s="23"/>
      <c r="AGI294" s="23"/>
      <c r="AGJ294" s="23"/>
      <c r="AGK294" s="23"/>
      <c r="AGL294" s="23"/>
      <c r="AGM294" s="23"/>
      <c r="AGN294" s="23"/>
      <c r="AGO294" s="23"/>
      <c r="AGP294" s="23"/>
      <c r="AGQ294" s="23"/>
      <c r="AGR294" s="23"/>
      <c r="AGS294" s="23"/>
      <c r="AGT294" s="23"/>
      <c r="AGU294" s="23"/>
      <c r="AGV294" s="23"/>
      <c r="AGW294" s="23"/>
      <c r="AGX294" s="23"/>
      <c r="AGY294" s="23"/>
      <c r="AGZ294" s="23"/>
      <c r="AHA294" s="23"/>
      <c r="AHB294" s="23"/>
      <c r="AHC294" s="23"/>
      <c r="AHD294" s="23"/>
      <c r="AHE294" s="23"/>
      <c r="AHF294" s="23"/>
      <c r="AHG294" s="23"/>
      <c r="AHH294" s="23"/>
      <c r="AHI294" s="23"/>
      <c r="AHJ294" s="23"/>
      <c r="AHK294" s="23"/>
      <c r="AHL294" s="23"/>
      <c r="AHM294" s="23"/>
      <c r="AHN294" s="23"/>
      <c r="AHO294" s="23"/>
      <c r="AHP294" s="23"/>
      <c r="AHQ294" s="23"/>
      <c r="AHR294" s="23"/>
      <c r="AHS294" s="23"/>
      <c r="AHT294" s="23"/>
      <c r="AHU294" s="23"/>
      <c r="AHV294" s="23"/>
      <c r="AHW294" s="23"/>
      <c r="AHX294" s="23"/>
      <c r="AHY294" s="23"/>
      <c r="AHZ294" s="23"/>
      <c r="AIA294" s="23"/>
      <c r="AIB294" s="23"/>
      <c r="AIC294" s="23"/>
      <c r="AID294" s="23"/>
      <c r="AIE294" s="23"/>
      <c r="AIF294" s="23"/>
      <c r="AIG294" s="23"/>
      <c r="AIH294" s="23"/>
      <c r="AII294" s="23"/>
      <c r="AIJ294" s="23"/>
      <c r="AIK294" s="23"/>
      <c r="AIL294" s="23"/>
      <c r="AIM294" s="23"/>
      <c r="AIN294" s="23"/>
      <c r="AIO294" s="23"/>
      <c r="AIP294" s="23"/>
      <c r="AIQ294" s="23"/>
      <c r="AIR294" s="23"/>
      <c r="AIS294" s="23"/>
      <c r="AIT294" s="23"/>
      <c r="AIU294" s="23"/>
      <c r="AIV294" s="23"/>
      <c r="AIW294" s="23"/>
      <c r="AIX294" s="23"/>
      <c r="AIY294" s="23"/>
      <c r="AIZ294" s="23"/>
      <c r="AJA294" s="23"/>
      <c r="AJB294" s="23"/>
      <c r="AJC294" s="23"/>
      <c r="AJD294" s="23"/>
      <c r="AJE294" s="23"/>
      <c r="AJF294" s="23"/>
      <c r="AJG294" s="23"/>
      <c r="AJH294" s="23"/>
      <c r="AJI294" s="23"/>
      <c r="AJJ294" s="23"/>
      <c r="AJK294" s="23"/>
      <c r="AJL294" s="23"/>
      <c r="AJM294" s="23"/>
      <c r="AJN294" s="23"/>
      <c r="AJO294" s="23"/>
      <c r="AJP294" s="23"/>
      <c r="AJQ294" s="23"/>
      <c r="AJR294" s="23"/>
      <c r="AJS294" s="23"/>
      <c r="AJT294" s="23"/>
      <c r="AJU294" s="23"/>
      <c r="AJV294" s="23"/>
      <c r="AJW294" s="23"/>
      <c r="AJX294" s="23"/>
      <c r="AJY294" s="23"/>
      <c r="AJZ294" s="23"/>
      <c r="AKA294" s="23"/>
      <c r="AKB294" s="23"/>
      <c r="AKC294" s="23"/>
      <c r="AKD294" s="23"/>
      <c r="AKE294" s="23"/>
      <c r="AKF294" s="23"/>
      <c r="AKG294" s="23"/>
      <c r="AKH294" s="23"/>
      <c r="AKI294" s="23"/>
      <c r="AKJ294" s="23"/>
      <c r="AKK294" s="23"/>
      <c r="AKL294" s="23"/>
      <c r="AKM294" s="23"/>
      <c r="AKN294" s="23"/>
      <c r="AKO294" s="23"/>
      <c r="AKP294" s="23"/>
      <c r="AKQ294" s="23"/>
      <c r="AKR294" s="23"/>
      <c r="AKS294" s="23"/>
      <c r="AKT294" s="23"/>
      <c r="AKU294" s="23"/>
      <c r="AKV294" s="23"/>
      <c r="AKW294" s="23"/>
      <c r="AKX294" s="23"/>
      <c r="AKY294" s="23"/>
      <c r="AKZ294" s="23"/>
      <c r="ALA294" s="23"/>
      <c r="ALB294" s="23"/>
      <c r="ALC294" s="23"/>
      <c r="ALD294" s="23"/>
      <c r="ALE294" s="23"/>
      <c r="ALF294" s="23"/>
      <c r="ALG294" s="23"/>
      <c r="ALH294" s="23"/>
      <c r="ALI294" s="23"/>
      <c r="ALJ294" s="23"/>
      <c r="ALK294" s="23"/>
      <c r="ALL294" s="23"/>
      <c r="ALM294" s="23"/>
      <c r="ALN294" s="23"/>
      <c r="ALO294" s="23"/>
      <c r="ALP294" s="23"/>
      <c r="ALQ294" s="23"/>
      <c r="ALR294" s="23"/>
      <c r="ALS294" s="23"/>
      <c r="ALT294" s="23"/>
      <c r="ALU294" s="23"/>
      <c r="ALV294" s="23"/>
      <c r="ALW294" s="23"/>
      <c r="ALX294" s="23"/>
      <c r="ALY294" s="23"/>
      <c r="ALZ294" s="23"/>
      <c r="AMA294" s="23"/>
      <c r="AMB294" s="23"/>
      <c r="AMC294" s="23"/>
      <c r="AMD294" s="23"/>
      <c r="AME294" s="23"/>
      <c r="AMF294" s="23"/>
      <c r="AMG294" s="23"/>
      <c r="AMH294" s="23"/>
      <c r="AMI294" s="23"/>
      <c r="AMJ294" s="23"/>
      <c r="AMK294" s="23"/>
      <c r="AML294" s="23"/>
      <c r="AMM294" s="23"/>
      <c r="AMN294" s="23"/>
      <c r="AMO294" s="23"/>
      <c r="AMP294" s="23"/>
      <c r="AMQ294" s="23"/>
      <c r="AMR294" s="23"/>
      <c r="AMS294" s="23"/>
      <c r="AMT294" s="23"/>
      <c r="AMU294" s="23"/>
      <c r="AMV294" s="23"/>
      <c r="AMW294" s="23"/>
      <c r="AMX294" s="23"/>
      <c r="AMY294" s="23"/>
      <c r="AMZ294" s="23"/>
      <c r="ANA294" s="23"/>
      <c r="ANB294" s="23"/>
      <c r="ANC294" s="23"/>
      <c r="AND294" s="23"/>
      <c r="ANE294" s="23"/>
      <c r="ANF294" s="23"/>
      <c r="ANG294" s="23"/>
      <c r="ANH294" s="23"/>
      <c r="ANI294" s="23"/>
      <c r="ANJ294" s="23"/>
      <c r="ANK294" s="23"/>
      <c r="ANL294" s="23"/>
      <c r="ANM294" s="23"/>
      <c r="ANN294" s="23"/>
      <c r="ANO294" s="23"/>
      <c r="ANP294" s="23"/>
      <c r="ANQ294" s="23"/>
      <c r="ANR294" s="23"/>
      <c r="ANS294" s="23"/>
      <c r="ANT294" s="23"/>
      <c r="ANU294" s="23"/>
      <c r="ANV294" s="23"/>
      <c r="ANW294" s="23"/>
      <c r="ANX294" s="23"/>
      <c r="ANY294" s="23"/>
      <c r="ANZ294" s="23"/>
      <c r="AOA294" s="23"/>
      <c r="AOB294" s="23"/>
      <c r="AOC294" s="23"/>
      <c r="AOD294" s="23"/>
      <c r="AOE294" s="23"/>
      <c r="AOF294" s="23"/>
      <c r="AOG294" s="23"/>
      <c r="AOH294" s="23"/>
      <c r="AOI294" s="23"/>
      <c r="AOJ294" s="23"/>
      <c r="AOK294" s="23"/>
      <c r="AOL294" s="23"/>
      <c r="AOM294" s="23"/>
      <c r="AON294" s="23"/>
      <c r="AOO294" s="23"/>
      <c r="AOP294" s="23"/>
      <c r="AOQ294" s="23"/>
      <c r="AOR294" s="23"/>
      <c r="AOS294" s="23"/>
      <c r="AOT294" s="23"/>
      <c r="AOU294" s="23"/>
      <c r="AOV294" s="23"/>
      <c r="AOW294" s="23"/>
      <c r="AOX294" s="23"/>
      <c r="AOY294" s="23"/>
      <c r="AOZ294" s="23"/>
      <c r="APA294" s="23"/>
      <c r="APB294" s="23"/>
      <c r="APC294" s="23"/>
      <c r="APD294" s="23"/>
      <c r="APE294" s="23"/>
      <c r="APF294" s="23"/>
      <c r="APG294" s="23"/>
      <c r="APH294" s="23"/>
      <c r="API294" s="23"/>
      <c r="APJ294" s="23"/>
      <c r="APK294" s="23"/>
      <c r="APL294" s="23"/>
      <c r="APM294" s="23"/>
      <c r="APN294" s="23"/>
      <c r="APO294" s="23"/>
      <c r="APP294" s="23"/>
      <c r="APQ294" s="23"/>
      <c r="APR294" s="23"/>
      <c r="APS294" s="23"/>
      <c r="APT294" s="23"/>
      <c r="APU294" s="23"/>
      <c r="APV294" s="23"/>
      <c r="APW294" s="23"/>
      <c r="APX294" s="23"/>
      <c r="APY294" s="23"/>
      <c r="APZ294" s="23"/>
      <c r="AQA294" s="23"/>
      <c r="AQB294" s="23"/>
      <c r="AQC294" s="23"/>
      <c r="AQD294" s="23"/>
      <c r="AQE294" s="23"/>
      <c r="AQF294" s="23"/>
      <c r="AQG294" s="23"/>
      <c r="AQH294" s="23"/>
      <c r="AQI294" s="23"/>
      <c r="AQJ294" s="23"/>
      <c r="AQK294" s="23"/>
      <c r="AQL294" s="23"/>
      <c r="AQM294" s="23"/>
      <c r="AQN294" s="23"/>
      <c r="AQO294" s="23"/>
      <c r="AQP294" s="23"/>
      <c r="AQQ294" s="23"/>
      <c r="AQR294" s="23"/>
      <c r="AQS294" s="23"/>
      <c r="AQT294" s="23"/>
      <c r="AQU294" s="23"/>
      <c r="AQV294" s="23"/>
      <c r="AQW294" s="23"/>
      <c r="AQX294" s="23"/>
      <c r="AQY294" s="23"/>
      <c r="AQZ294" s="23"/>
      <c r="ARA294" s="23"/>
      <c r="ARB294" s="23"/>
      <c r="ARC294" s="23"/>
      <c r="ARD294" s="23"/>
      <c r="ARE294" s="23"/>
      <c r="ARF294" s="23"/>
      <c r="ARG294" s="23"/>
      <c r="ARH294" s="23"/>
      <c r="ARI294" s="23"/>
      <c r="ARJ294" s="23"/>
      <c r="ARK294" s="23"/>
      <c r="ARL294" s="23"/>
      <c r="ARM294" s="23"/>
      <c r="ARN294" s="23"/>
      <c r="ARO294" s="23"/>
      <c r="ARP294" s="23"/>
      <c r="ARQ294" s="23"/>
      <c r="ARR294" s="23"/>
      <c r="ARS294" s="23"/>
      <c r="ART294" s="23"/>
      <c r="ARU294" s="23"/>
      <c r="ARV294" s="23"/>
      <c r="ARW294" s="23"/>
      <c r="ARX294" s="23"/>
      <c r="ARY294" s="23"/>
      <c r="ARZ294" s="23"/>
      <c r="ASA294" s="23"/>
      <c r="ASB294" s="23"/>
      <c r="ASC294" s="23"/>
      <c r="ASD294" s="23"/>
      <c r="ASE294" s="23"/>
      <c r="ASF294" s="23"/>
      <c r="ASG294" s="23"/>
      <c r="ASH294" s="23"/>
      <c r="ASI294" s="23"/>
      <c r="ASJ294" s="23"/>
      <c r="ASK294" s="23"/>
      <c r="ASL294" s="23"/>
      <c r="ASM294" s="23"/>
      <c r="ASN294" s="23"/>
      <c r="ASO294" s="23"/>
      <c r="ASP294" s="23"/>
      <c r="ASQ294" s="23"/>
      <c r="ASR294" s="23"/>
      <c r="ASS294" s="23"/>
      <c r="AST294" s="23"/>
      <c r="ASU294" s="23"/>
      <c r="ASV294" s="23"/>
      <c r="ASW294" s="23"/>
      <c r="ASX294" s="23"/>
      <c r="ASY294" s="23"/>
      <c r="ASZ294" s="23"/>
      <c r="ATA294" s="23"/>
      <c r="ATB294" s="23"/>
      <c r="ATC294" s="23"/>
      <c r="ATD294" s="23"/>
      <c r="ATE294" s="23"/>
      <c r="ATF294" s="23"/>
      <c r="ATG294" s="23"/>
      <c r="ATH294" s="23"/>
      <c r="ATI294" s="23"/>
      <c r="ATJ294" s="23"/>
      <c r="ATK294" s="23"/>
      <c r="ATL294" s="23"/>
      <c r="ATM294" s="23"/>
      <c r="ATN294" s="23"/>
      <c r="ATO294" s="23"/>
      <c r="ATP294" s="23"/>
      <c r="ATQ294" s="23"/>
      <c r="ATR294" s="23"/>
      <c r="ATS294" s="23"/>
      <c r="ATT294" s="23"/>
      <c r="ATU294" s="23"/>
      <c r="ATV294" s="23"/>
      <c r="ATW294" s="23"/>
      <c r="ATX294" s="23"/>
      <c r="ATY294" s="23"/>
      <c r="ATZ294" s="23"/>
      <c r="AUA294" s="23"/>
      <c r="AUB294" s="23"/>
      <c r="AUC294" s="23"/>
      <c r="AUD294" s="23"/>
      <c r="AUE294" s="23"/>
      <c r="AUF294" s="23"/>
      <c r="AUG294" s="23"/>
      <c r="AUH294" s="23"/>
      <c r="AUI294" s="23"/>
      <c r="AUJ294" s="23"/>
      <c r="AUK294" s="23"/>
      <c r="AUL294" s="23"/>
      <c r="AUM294" s="23"/>
      <c r="AUN294" s="23"/>
      <c r="AUO294" s="23"/>
      <c r="AUP294" s="23"/>
      <c r="AUQ294" s="23"/>
      <c r="AUR294" s="23"/>
      <c r="AUS294" s="23"/>
      <c r="AUT294" s="23"/>
      <c r="AUU294" s="23"/>
      <c r="AUV294" s="23"/>
      <c r="AUW294" s="23"/>
      <c r="AUX294" s="23"/>
      <c r="AUY294" s="23"/>
      <c r="AUZ294" s="23"/>
      <c r="AVA294" s="23"/>
      <c r="AVB294" s="23"/>
      <c r="AVC294" s="23"/>
      <c r="AVD294" s="23"/>
      <c r="AVE294" s="23"/>
      <c r="AVF294" s="23"/>
      <c r="AVG294" s="23"/>
      <c r="AVH294" s="23"/>
      <c r="AVI294" s="23"/>
      <c r="AVJ294" s="23"/>
      <c r="AVK294" s="23"/>
      <c r="AVL294" s="23"/>
      <c r="AVM294" s="23"/>
      <c r="AVN294" s="23"/>
      <c r="AVO294" s="23"/>
      <c r="AVP294" s="23"/>
      <c r="AVQ294" s="23"/>
      <c r="AVR294" s="23"/>
      <c r="AVS294" s="23"/>
      <c r="AVT294" s="23"/>
      <c r="AVU294" s="23"/>
      <c r="AVV294" s="23"/>
      <c r="AVW294" s="23"/>
      <c r="AVX294" s="23"/>
      <c r="AVY294" s="23"/>
      <c r="AVZ294" s="23"/>
      <c r="AWA294" s="23"/>
      <c r="AWB294" s="23"/>
      <c r="AWC294" s="23"/>
      <c r="AWD294" s="23"/>
      <c r="AWE294" s="23"/>
      <c r="AWF294" s="23"/>
      <c r="AWG294" s="23"/>
      <c r="AWH294" s="23"/>
      <c r="AWI294" s="23"/>
      <c r="AWJ294" s="23"/>
      <c r="AWK294" s="23"/>
      <c r="AWL294" s="23"/>
      <c r="AWM294" s="23"/>
      <c r="AWN294" s="23"/>
      <c r="AWO294" s="23"/>
      <c r="AWP294" s="23"/>
      <c r="AWQ294" s="23"/>
      <c r="AWR294" s="23"/>
      <c r="AWS294" s="23"/>
      <c r="AWT294" s="23"/>
      <c r="AWU294" s="23"/>
      <c r="AWV294" s="23"/>
      <c r="AWW294" s="23"/>
      <c r="AWX294" s="23"/>
      <c r="AWY294" s="23"/>
      <c r="AWZ294" s="23"/>
      <c r="AXA294" s="23"/>
      <c r="AXB294" s="23"/>
      <c r="AXC294" s="23"/>
      <c r="AXD294" s="23"/>
      <c r="AXE294" s="23"/>
      <c r="AXF294" s="23"/>
      <c r="AXG294" s="23"/>
      <c r="AXH294" s="23"/>
      <c r="AXI294" s="23"/>
      <c r="AXJ294" s="23"/>
      <c r="AXK294" s="23"/>
      <c r="AXL294" s="23"/>
      <c r="AXM294" s="23"/>
      <c r="AXN294" s="23"/>
      <c r="AXO294" s="23"/>
      <c r="AXP294" s="23"/>
      <c r="AXQ294" s="23"/>
      <c r="AXR294" s="23"/>
      <c r="AXS294" s="23"/>
      <c r="AXT294" s="23"/>
      <c r="AXU294" s="23"/>
      <c r="AXV294" s="23"/>
      <c r="AXW294" s="23"/>
      <c r="AXX294" s="23"/>
      <c r="AXY294" s="23"/>
      <c r="AXZ294" s="23"/>
      <c r="AYA294" s="23"/>
      <c r="AYB294" s="23"/>
      <c r="AYC294" s="23"/>
      <c r="AYD294" s="23"/>
      <c r="AYE294" s="23"/>
      <c r="AYF294" s="23"/>
      <c r="AYG294" s="23"/>
      <c r="AYH294" s="23"/>
      <c r="AYI294" s="23"/>
      <c r="AYJ294" s="23"/>
      <c r="AYK294" s="23"/>
      <c r="AYL294" s="23"/>
      <c r="AYM294" s="23"/>
      <c r="AYN294" s="23"/>
      <c r="AYO294" s="23"/>
      <c r="AYP294" s="23"/>
      <c r="AYQ294" s="23"/>
      <c r="AYR294" s="23"/>
      <c r="AYS294" s="23"/>
      <c r="AYT294" s="23"/>
      <c r="AYU294" s="23"/>
      <c r="AYV294" s="23"/>
      <c r="AYW294" s="23"/>
      <c r="AYX294" s="23"/>
      <c r="AYY294" s="23"/>
      <c r="AYZ294" s="23"/>
      <c r="AZA294" s="23"/>
      <c r="AZB294" s="23"/>
      <c r="AZC294" s="23"/>
      <c r="AZD294" s="23"/>
      <c r="AZE294" s="23"/>
      <c r="AZF294" s="23"/>
      <c r="AZG294" s="23"/>
      <c r="AZH294" s="23"/>
      <c r="AZI294" s="23"/>
      <c r="AZJ294" s="23"/>
      <c r="AZK294" s="23"/>
      <c r="AZL294" s="23"/>
      <c r="AZM294" s="23"/>
      <c r="AZN294" s="23"/>
      <c r="AZO294" s="23"/>
      <c r="AZP294" s="23"/>
      <c r="AZQ294" s="23"/>
      <c r="AZR294" s="23"/>
      <c r="AZS294" s="23"/>
      <c r="AZT294" s="23"/>
      <c r="AZU294" s="23"/>
      <c r="AZV294" s="23"/>
      <c r="AZW294" s="23"/>
      <c r="AZX294" s="23"/>
      <c r="AZY294" s="23"/>
      <c r="AZZ294" s="23"/>
      <c r="BAA294" s="23"/>
      <c r="BAB294" s="23"/>
      <c r="BAC294" s="23"/>
      <c r="BAD294" s="23"/>
      <c r="BAE294" s="23"/>
      <c r="BAF294" s="23"/>
      <c r="BAG294" s="23"/>
      <c r="BAH294" s="23"/>
      <c r="BAI294" s="23"/>
      <c r="BAJ294" s="23"/>
      <c r="BAK294" s="23"/>
      <c r="BAL294" s="23"/>
      <c r="BAM294" s="23"/>
      <c r="BAN294" s="23"/>
      <c r="BAO294" s="23"/>
      <c r="BAP294" s="23"/>
      <c r="BAQ294" s="23"/>
      <c r="BAR294" s="23"/>
      <c r="BAS294" s="23"/>
      <c r="BAT294" s="23"/>
      <c r="BAU294" s="23"/>
      <c r="BAV294" s="23"/>
      <c r="BAW294" s="23"/>
      <c r="BAX294" s="23"/>
      <c r="BAY294" s="23"/>
      <c r="BAZ294" s="23"/>
      <c r="BBA294" s="23"/>
      <c r="BBB294" s="23"/>
      <c r="BBC294" s="23"/>
      <c r="BBD294" s="23"/>
      <c r="BBE294" s="23"/>
      <c r="BBF294" s="23"/>
      <c r="BBG294" s="23"/>
      <c r="BBH294" s="23"/>
      <c r="BBI294" s="23"/>
      <c r="BBJ294" s="23"/>
      <c r="BBK294" s="23"/>
      <c r="BBL294" s="23"/>
      <c r="BBM294" s="23"/>
      <c r="BBN294" s="23"/>
      <c r="BBO294" s="23"/>
      <c r="BBP294" s="23"/>
      <c r="BBQ294" s="23"/>
      <c r="BBR294" s="23"/>
      <c r="BBS294" s="23"/>
      <c r="BBT294" s="23"/>
      <c r="BBU294" s="23"/>
      <c r="BBV294" s="23"/>
      <c r="BBW294" s="23"/>
      <c r="BBX294" s="23"/>
      <c r="BBY294" s="23"/>
      <c r="BBZ294" s="23"/>
      <c r="BCA294" s="23"/>
      <c r="BCB294" s="23"/>
      <c r="BCC294" s="23"/>
      <c r="BCD294" s="23"/>
      <c r="BCE294" s="23"/>
      <c r="BCF294" s="23"/>
      <c r="BCG294" s="23"/>
      <c r="BCH294" s="23"/>
      <c r="BCI294" s="23"/>
      <c r="BCJ294" s="23"/>
      <c r="BCK294" s="23"/>
      <c r="BCL294" s="23"/>
      <c r="BCM294" s="23"/>
      <c r="BCN294" s="23"/>
      <c r="BCO294" s="23"/>
      <c r="BCP294" s="23"/>
      <c r="BCQ294" s="23"/>
      <c r="BCR294" s="23"/>
      <c r="BCS294" s="23"/>
      <c r="BCT294" s="23"/>
      <c r="BCU294" s="23"/>
      <c r="BCV294" s="23"/>
      <c r="BCW294" s="23"/>
      <c r="BCX294" s="23"/>
      <c r="BCY294" s="23"/>
      <c r="BCZ294" s="23"/>
      <c r="BDA294" s="23"/>
      <c r="BDB294" s="23"/>
      <c r="BDC294" s="23"/>
      <c r="BDD294" s="23"/>
      <c r="BDE294" s="23"/>
      <c r="BDF294" s="23"/>
      <c r="BDG294" s="23"/>
      <c r="BDH294" s="23"/>
      <c r="BDI294" s="23"/>
      <c r="BDJ294" s="23"/>
      <c r="BDK294" s="23"/>
      <c r="BDL294" s="23"/>
      <c r="BDM294" s="23"/>
      <c r="BDN294" s="23"/>
      <c r="BDO294" s="23"/>
      <c r="BDP294" s="23"/>
      <c r="BDQ294" s="23"/>
      <c r="BDR294" s="23"/>
      <c r="BDS294" s="23"/>
      <c r="BDT294" s="23"/>
      <c r="BDU294" s="23"/>
      <c r="BDV294" s="23"/>
      <c r="BDW294" s="23"/>
      <c r="BDX294" s="23"/>
      <c r="BDY294" s="23"/>
      <c r="BDZ294" s="23"/>
      <c r="BEA294" s="23"/>
      <c r="BEB294" s="23"/>
      <c r="BEC294" s="23"/>
      <c r="BED294" s="23"/>
      <c r="BEE294" s="23"/>
      <c r="BEF294" s="23"/>
      <c r="BEG294" s="23"/>
      <c r="BEH294" s="23"/>
      <c r="BEI294" s="23"/>
      <c r="BEJ294" s="23"/>
      <c r="BEK294" s="23"/>
      <c r="BEL294" s="23"/>
      <c r="BEM294" s="23"/>
      <c r="BEN294" s="23"/>
      <c r="BEO294" s="23"/>
      <c r="BEP294" s="23"/>
      <c r="BEQ294" s="23"/>
      <c r="BER294" s="23"/>
      <c r="BES294" s="23"/>
      <c r="BET294" s="23"/>
      <c r="BEU294" s="23"/>
      <c r="BEV294" s="23"/>
      <c r="BEW294" s="23"/>
      <c r="BEX294" s="23"/>
      <c r="BEY294" s="23"/>
      <c r="BEZ294" s="23"/>
      <c r="BFA294" s="23"/>
      <c r="BFB294" s="23"/>
      <c r="BFC294" s="23"/>
      <c r="BFD294" s="23"/>
      <c r="BFE294" s="23"/>
      <c r="BFF294" s="23"/>
      <c r="BFG294" s="23"/>
      <c r="BFH294" s="23"/>
      <c r="BFI294" s="23"/>
      <c r="BFJ294" s="23"/>
      <c r="BFK294" s="23"/>
      <c r="BFL294" s="23"/>
      <c r="BFM294" s="23"/>
      <c r="BFN294" s="23"/>
      <c r="BFO294" s="23"/>
      <c r="BFP294" s="23"/>
      <c r="BFQ294" s="23"/>
      <c r="BFR294" s="23"/>
      <c r="BFS294" s="23"/>
      <c r="BFT294" s="23"/>
      <c r="BFU294" s="23"/>
      <c r="BFV294" s="23"/>
      <c r="BFW294" s="23"/>
      <c r="BFX294" s="23"/>
      <c r="BFY294" s="23"/>
      <c r="BFZ294" s="23"/>
      <c r="BGA294" s="23"/>
      <c r="BGB294" s="23"/>
      <c r="BGC294" s="23"/>
      <c r="BGD294" s="23"/>
      <c r="BGE294" s="23"/>
      <c r="BGF294" s="23"/>
      <c r="BGG294" s="23"/>
      <c r="BGH294" s="23"/>
      <c r="BGI294" s="23"/>
      <c r="BGJ294" s="23"/>
      <c r="BGK294" s="23"/>
      <c r="BGL294" s="23"/>
      <c r="BGM294" s="23"/>
      <c r="BGN294" s="23"/>
      <c r="BGO294" s="23"/>
      <c r="BGP294" s="23"/>
      <c r="BGQ294" s="23"/>
      <c r="BGR294" s="23"/>
      <c r="BGS294" s="23"/>
      <c r="BGT294" s="23"/>
      <c r="BGU294" s="23"/>
      <c r="BGV294" s="23"/>
      <c r="BGW294" s="23"/>
      <c r="BGX294" s="23"/>
      <c r="BGY294" s="23"/>
      <c r="BGZ294" s="23"/>
      <c r="BHA294" s="23"/>
      <c r="BHB294" s="23"/>
      <c r="BHC294" s="23"/>
      <c r="BHD294" s="23"/>
      <c r="BHE294" s="23"/>
      <c r="BHF294" s="23"/>
      <c r="BHG294" s="23"/>
      <c r="BHH294" s="23"/>
      <c r="BHI294" s="23"/>
      <c r="BHJ294" s="23"/>
      <c r="BHK294" s="23"/>
      <c r="BHL294" s="23"/>
      <c r="BHM294" s="23"/>
      <c r="BHN294" s="23"/>
      <c r="BHO294" s="23"/>
      <c r="BHP294" s="23"/>
      <c r="BHQ294" s="23"/>
      <c r="BHR294" s="23"/>
      <c r="BHS294" s="23"/>
      <c r="BHT294" s="23"/>
      <c r="BHU294" s="23"/>
      <c r="BHV294" s="23"/>
      <c r="BHW294" s="23"/>
      <c r="BHX294" s="23"/>
      <c r="BHY294" s="23"/>
      <c r="BHZ294" s="23"/>
      <c r="BIA294" s="23"/>
      <c r="BIB294" s="23"/>
      <c r="BIC294" s="23"/>
    </row>
    <row r="295" spans="1:1589" s="24" customFormat="1" ht="35.25" customHeight="1">
      <c r="A295" s="71" t="s">
        <v>50</v>
      </c>
      <c r="B295" s="53"/>
      <c r="C295" s="316" t="s">
        <v>132</v>
      </c>
      <c r="D295" s="313" t="s">
        <v>10</v>
      </c>
      <c r="E295" s="87">
        <v>41640</v>
      </c>
      <c r="F295" s="87">
        <v>42004</v>
      </c>
      <c r="G295" s="93" t="s">
        <v>6</v>
      </c>
      <c r="H295" s="104"/>
      <c r="I295" s="104"/>
      <c r="J295" s="104">
        <v>100000</v>
      </c>
      <c r="K295" s="124"/>
      <c r="L295" s="104"/>
      <c r="M295" s="104"/>
      <c r="N295" s="104">
        <v>99999.07</v>
      </c>
      <c r="O295" s="104"/>
      <c r="P295" s="104"/>
      <c r="Q295" s="104"/>
      <c r="R295" s="104">
        <f>N295</f>
        <v>99999.07</v>
      </c>
      <c r="S295" s="104"/>
      <c r="T295" s="9"/>
      <c r="U295" s="82">
        <f>J295-N295</f>
        <v>0.92999999999301508</v>
      </c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10"/>
      <c r="HA295" s="10"/>
      <c r="HB295" s="10"/>
      <c r="HC295" s="10"/>
      <c r="HD295" s="10"/>
      <c r="HE295" s="10"/>
      <c r="HF295" s="10"/>
      <c r="HG295" s="10"/>
      <c r="HH295" s="10"/>
      <c r="HI295" s="10"/>
      <c r="HJ295" s="10"/>
      <c r="HK295" s="10"/>
      <c r="HL295" s="10"/>
      <c r="HM295" s="10"/>
      <c r="HN295" s="10"/>
      <c r="HO295" s="10"/>
      <c r="HP295" s="10"/>
      <c r="HQ295" s="10"/>
      <c r="HR295" s="10"/>
      <c r="HS295" s="10"/>
      <c r="HT295" s="10"/>
      <c r="HU295" s="10"/>
      <c r="HV295" s="10"/>
      <c r="HW295" s="10"/>
      <c r="HX295" s="10"/>
      <c r="HY295" s="10"/>
      <c r="HZ295" s="10"/>
      <c r="IA295" s="10"/>
      <c r="IB295" s="10"/>
      <c r="IC295" s="10"/>
      <c r="ID295" s="10"/>
      <c r="IE295" s="10"/>
      <c r="IF295" s="10"/>
      <c r="IG295" s="10"/>
      <c r="IH295" s="10"/>
      <c r="II295" s="10"/>
      <c r="IJ295" s="10"/>
      <c r="IK295" s="10"/>
      <c r="IL295" s="10"/>
      <c r="IM295" s="10"/>
      <c r="IN295" s="10"/>
      <c r="IO295" s="10"/>
      <c r="IP295" s="10"/>
      <c r="IQ295" s="10"/>
      <c r="IR295" s="10"/>
      <c r="IS295" s="10"/>
      <c r="IT295" s="10"/>
      <c r="IU295" s="10"/>
      <c r="IV295" s="10"/>
      <c r="IW295" s="10"/>
      <c r="IX295" s="10"/>
      <c r="IY295" s="10"/>
      <c r="IZ295" s="10"/>
      <c r="JA295" s="10"/>
      <c r="JB295" s="10"/>
      <c r="JC295" s="10"/>
      <c r="JD295" s="10"/>
      <c r="JE295" s="10"/>
      <c r="JF295" s="10"/>
      <c r="JG295" s="10"/>
      <c r="JH295" s="10"/>
      <c r="JI295" s="10"/>
      <c r="JJ295" s="10"/>
      <c r="JK295" s="10"/>
      <c r="JL295" s="10"/>
      <c r="JM295" s="10"/>
      <c r="JN295" s="10"/>
      <c r="JO295" s="10"/>
      <c r="JP295" s="10"/>
      <c r="JQ295" s="10"/>
      <c r="JR295" s="10"/>
      <c r="JS295" s="10"/>
      <c r="JT295" s="10"/>
      <c r="JU295" s="10"/>
      <c r="JV295" s="10"/>
      <c r="JW295" s="10"/>
      <c r="JX295" s="10"/>
      <c r="JY295" s="10"/>
      <c r="JZ295" s="10"/>
      <c r="KA295" s="10"/>
      <c r="KB295" s="10"/>
      <c r="KC295" s="10"/>
      <c r="KD295" s="10"/>
      <c r="KE295" s="10"/>
      <c r="KF295" s="10"/>
      <c r="KG295" s="10"/>
      <c r="KH295" s="10"/>
      <c r="KI295" s="10"/>
      <c r="KJ295" s="10"/>
      <c r="KK295" s="10"/>
      <c r="KL295" s="10"/>
      <c r="KM295" s="10"/>
      <c r="KN295" s="10"/>
      <c r="KO295" s="10"/>
      <c r="KP295" s="10"/>
      <c r="KQ295" s="10"/>
      <c r="KR295" s="10"/>
      <c r="KS295" s="10"/>
      <c r="KT295" s="10"/>
      <c r="KU295" s="10"/>
      <c r="KV295" s="10"/>
      <c r="KW295" s="10"/>
      <c r="KX295" s="10"/>
      <c r="KY295" s="10"/>
      <c r="KZ295" s="10"/>
      <c r="LA295" s="10"/>
      <c r="LB295" s="10"/>
      <c r="LC295" s="10"/>
      <c r="LD295" s="10"/>
      <c r="LE295" s="10"/>
      <c r="LF295" s="10"/>
      <c r="LG295" s="10"/>
      <c r="LH295" s="10"/>
      <c r="LI295" s="10"/>
      <c r="LJ295" s="10"/>
      <c r="LK295" s="10"/>
      <c r="LL295" s="10"/>
      <c r="LM295" s="10"/>
      <c r="LN295" s="10"/>
      <c r="LO295" s="10"/>
      <c r="LP295" s="10"/>
      <c r="LQ295" s="10"/>
      <c r="LR295" s="10"/>
      <c r="LS295" s="10"/>
      <c r="LT295" s="10"/>
      <c r="LU295" s="10"/>
      <c r="LV295" s="10"/>
      <c r="LW295" s="10"/>
      <c r="LX295" s="10"/>
      <c r="LY295" s="10"/>
      <c r="LZ295" s="10"/>
      <c r="MA295" s="10"/>
      <c r="MB295" s="10"/>
      <c r="MC295" s="10"/>
      <c r="MD295" s="10"/>
      <c r="ME295" s="10"/>
      <c r="MF295" s="10"/>
      <c r="MG295" s="10"/>
      <c r="MH295" s="10"/>
      <c r="MI295" s="10"/>
      <c r="MJ295" s="10"/>
      <c r="MK295" s="10"/>
      <c r="ML295" s="10"/>
      <c r="MM295" s="10"/>
      <c r="MN295" s="10"/>
      <c r="MO295" s="10"/>
      <c r="MP295" s="10"/>
      <c r="MQ295" s="10"/>
      <c r="MR295" s="10"/>
      <c r="MS295" s="10"/>
      <c r="MT295" s="10"/>
      <c r="MU295" s="10"/>
      <c r="MV295" s="10"/>
      <c r="MW295" s="10"/>
      <c r="MX295" s="10"/>
      <c r="MY295" s="10"/>
      <c r="MZ295" s="10"/>
      <c r="NA295" s="10"/>
      <c r="NB295" s="10"/>
      <c r="NC295" s="10"/>
      <c r="ND295" s="10"/>
      <c r="NE295" s="10"/>
      <c r="NF295" s="10"/>
      <c r="NG295" s="10"/>
      <c r="NH295" s="10"/>
      <c r="NI295" s="10"/>
      <c r="NJ295" s="10"/>
      <c r="NK295" s="10"/>
      <c r="NL295" s="10"/>
      <c r="NM295" s="10"/>
      <c r="NN295" s="10"/>
      <c r="NO295" s="10"/>
      <c r="NP295" s="10"/>
      <c r="NQ295" s="10"/>
      <c r="NR295" s="10"/>
      <c r="NS295" s="10"/>
      <c r="NT295" s="10"/>
      <c r="NU295" s="10"/>
      <c r="NV295" s="10"/>
      <c r="NW295" s="10"/>
      <c r="NX295" s="10"/>
      <c r="NY295" s="10"/>
      <c r="NZ295" s="10"/>
      <c r="OA295" s="10"/>
      <c r="OB295" s="10"/>
      <c r="OC295" s="10"/>
      <c r="OD295" s="10"/>
      <c r="OE295" s="10"/>
      <c r="OF295" s="10"/>
      <c r="OG295" s="10"/>
      <c r="OH295" s="10"/>
      <c r="OI295" s="10"/>
      <c r="OJ295" s="10"/>
      <c r="OK295" s="10"/>
      <c r="OL295" s="10"/>
      <c r="OM295" s="10"/>
      <c r="ON295" s="10"/>
      <c r="OO295" s="10"/>
      <c r="OP295" s="10"/>
      <c r="OQ295" s="10"/>
      <c r="OR295" s="10"/>
      <c r="OS295" s="10"/>
      <c r="OT295" s="10"/>
      <c r="OU295" s="10"/>
      <c r="OV295" s="10"/>
      <c r="OW295" s="10"/>
      <c r="OX295" s="10"/>
      <c r="OY295" s="10"/>
      <c r="OZ295" s="10"/>
      <c r="PA295" s="10"/>
      <c r="PB295" s="10"/>
      <c r="PC295" s="10"/>
      <c r="PD295" s="10"/>
      <c r="PE295" s="10"/>
      <c r="PF295" s="10"/>
      <c r="PG295" s="10"/>
      <c r="PH295" s="10"/>
      <c r="PI295" s="10"/>
      <c r="PJ295" s="10"/>
      <c r="PK295" s="10"/>
      <c r="PL295" s="10"/>
      <c r="PM295" s="10"/>
      <c r="PN295" s="10"/>
      <c r="PO295" s="10"/>
      <c r="PP295" s="10"/>
      <c r="PQ295" s="10"/>
      <c r="PR295" s="10"/>
      <c r="PS295" s="10"/>
      <c r="PT295" s="10"/>
      <c r="PU295" s="10"/>
      <c r="PV295" s="10"/>
      <c r="PW295" s="10"/>
      <c r="PX295" s="10"/>
      <c r="PY295" s="10"/>
      <c r="PZ295" s="10"/>
      <c r="QA295" s="10"/>
      <c r="QB295" s="10"/>
      <c r="QC295" s="10"/>
      <c r="QD295" s="10"/>
      <c r="QE295" s="10"/>
      <c r="QF295" s="10"/>
      <c r="QG295" s="10"/>
      <c r="QH295" s="10"/>
      <c r="QI295" s="10"/>
      <c r="QJ295" s="10"/>
      <c r="QK295" s="10"/>
      <c r="QL295" s="10"/>
      <c r="QM295" s="10"/>
      <c r="QN295" s="10"/>
      <c r="QO295" s="10"/>
      <c r="QP295" s="10"/>
      <c r="QQ295" s="10"/>
      <c r="QR295" s="10"/>
      <c r="QS295" s="10"/>
      <c r="QT295" s="10"/>
      <c r="QU295" s="10"/>
      <c r="QV295" s="10"/>
      <c r="QW295" s="10"/>
      <c r="QX295" s="10"/>
      <c r="QY295" s="10"/>
      <c r="QZ295" s="10"/>
      <c r="RA295" s="10"/>
      <c r="RB295" s="10"/>
      <c r="RC295" s="10"/>
      <c r="RD295" s="10"/>
      <c r="RE295" s="10"/>
      <c r="RF295" s="10"/>
      <c r="RG295" s="10"/>
      <c r="RH295" s="10"/>
      <c r="RI295" s="10"/>
      <c r="RJ295" s="10"/>
      <c r="RK295" s="10"/>
      <c r="RL295" s="10"/>
      <c r="RM295" s="10"/>
      <c r="RN295" s="10"/>
      <c r="RO295" s="10"/>
      <c r="RP295" s="10"/>
      <c r="RQ295" s="10"/>
      <c r="RR295" s="10"/>
      <c r="RS295" s="10"/>
      <c r="RT295" s="10"/>
      <c r="RU295" s="10"/>
      <c r="RV295" s="10"/>
      <c r="RW295" s="10"/>
      <c r="RX295" s="10"/>
      <c r="RY295" s="10"/>
      <c r="RZ295" s="10"/>
      <c r="SA295" s="10"/>
      <c r="SB295" s="10"/>
      <c r="SC295" s="10"/>
      <c r="SD295" s="10"/>
      <c r="SE295" s="10"/>
      <c r="SF295" s="10"/>
      <c r="SG295" s="10"/>
      <c r="SH295" s="10"/>
      <c r="SI295" s="10"/>
      <c r="SJ295" s="10"/>
      <c r="SK295" s="10"/>
      <c r="SL295" s="10"/>
      <c r="SM295" s="10"/>
      <c r="SN295" s="10"/>
      <c r="SO295" s="10"/>
      <c r="SP295" s="10"/>
      <c r="SQ295" s="10"/>
      <c r="SR295" s="10"/>
      <c r="SS295" s="10"/>
      <c r="ST295" s="10"/>
      <c r="SU295" s="10"/>
      <c r="SV295" s="10"/>
      <c r="SW295" s="10"/>
      <c r="SX295" s="10"/>
      <c r="SY295" s="10"/>
      <c r="SZ295" s="10"/>
      <c r="TA295" s="10"/>
      <c r="TB295" s="10"/>
      <c r="TC295" s="10"/>
      <c r="TD295" s="10"/>
      <c r="TE295" s="10"/>
      <c r="TF295" s="10"/>
      <c r="TG295" s="10"/>
      <c r="TH295" s="10"/>
      <c r="TI295" s="10"/>
      <c r="TJ295" s="10"/>
      <c r="TK295" s="10"/>
      <c r="TL295" s="10"/>
      <c r="TM295" s="10"/>
      <c r="TN295" s="10"/>
      <c r="TO295" s="10"/>
      <c r="TP295" s="10"/>
      <c r="TQ295" s="10"/>
      <c r="TR295" s="10"/>
      <c r="TS295" s="10"/>
      <c r="TT295" s="10"/>
      <c r="TU295" s="10"/>
      <c r="TV295" s="10"/>
      <c r="TW295" s="10"/>
      <c r="TX295" s="10"/>
      <c r="TY295" s="10"/>
      <c r="TZ295" s="10"/>
      <c r="UA295" s="10"/>
      <c r="UB295" s="10"/>
      <c r="UC295" s="10"/>
      <c r="UD295" s="10"/>
      <c r="UE295" s="10"/>
      <c r="UF295" s="10"/>
      <c r="UG295" s="10"/>
      <c r="UH295" s="10"/>
      <c r="UI295" s="10"/>
      <c r="UJ295" s="10"/>
      <c r="UK295" s="10"/>
      <c r="UL295" s="10"/>
      <c r="UM295" s="10"/>
      <c r="UN295" s="10"/>
      <c r="UO295" s="10"/>
      <c r="UP295" s="10"/>
      <c r="UQ295" s="10"/>
      <c r="UR295" s="10"/>
      <c r="US295" s="10"/>
      <c r="UT295" s="10"/>
      <c r="UU295" s="10"/>
      <c r="UV295" s="10"/>
      <c r="UW295" s="10"/>
      <c r="UX295" s="10"/>
      <c r="UY295" s="10"/>
      <c r="UZ295" s="10"/>
      <c r="VA295" s="10"/>
      <c r="VB295" s="10"/>
      <c r="VC295" s="10"/>
      <c r="VD295" s="10"/>
      <c r="VE295" s="10"/>
      <c r="VF295" s="10"/>
      <c r="VG295" s="10"/>
      <c r="VH295" s="10"/>
      <c r="VI295" s="10"/>
      <c r="VJ295" s="10"/>
      <c r="VK295" s="10"/>
      <c r="VL295" s="10"/>
      <c r="VM295" s="10"/>
      <c r="VN295" s="10"/>
      <c r="VO295" s="10"/>
      <c r="VP295" s="10"/>
      <c r="VQ295" s="10"/>
      <c r="VR295" s="10"/>
      <c r="VS295" s="10"/>
      <c r="VT295" s="10"/>
      <c r="VU295" s="10"/>
      <c r="VV295" s="10"/>
      <c r="VW295" s="10"/>
      <c r="VX295" s="10"/>
      <c r="VY295" s="10"/>
      <c r="VZ295" s="10"/>
      <c r="WA295" s="10"/>
      <c r="WB295" s="10"/>
      <c r="WC295" s="10"/>
      <c r="WD295" s="10"/>
      <c r="WE295" s="10"/>
      <c r="WF295" s="10"/>
      <c r="WG295" s="10"/>
      <c r="WH295" s="10"/>
      <c r="WI295" s="10"/>
      <c r="WJ295" s="10"/>
      <c r="WK295" s="10"/>
      <c r="WL295" s="10"/>
      <c r="WM295" s="10"/>
      <c r="WN295" s="10"/>
      <c r="WO295" s="10"/>
      <c r="WP295" s="10"/>
      <c r="WQ295" s="10"/>
      <c r="WR295" s="10"/>
      <c r="WS295" s="10"/>
      <c r="WT295" s="10"/>
      <c r="WU295" s="10"/>
      <c r="WV295" s="10"/>
      <c r="WW295" s="10"/>
      <c r="WX295" s="10"/>
      <c r="WY295" s="10"/>
      <c r="WZ295" s="10"/>
      <c r="XA295" s="10"/>
      <c r="XB295" s="10"/>
      <c r="XC295" s="10"/>
      <c r="XD295" s="10"/>
      <c r="XE295" s="10"/>
      <c r="XF295" s="10"/>
      <c r="XG295" s="10"/>
      <c r="XH295" s="10"/>
      <c r="XI295" s="10"/>
      <c r="XJ295" s="10"/>
      <c r="XK295" s="10"/>
      <c r="XL295" s="10"/>
      <c r="XM295" s="10"/>
      <c r="XN295" s="10"/>
      <c r="XO295" s="10"/>
      <c r="XP295" s="10"/>
      <c r="XQ295" s="10"/>
      <c r="XR295" s="10"/>
      <c r="XS295" s="10"/>
      <c r="XT295" s="10"/>
      <c r="XU295" s="10"/>
      <c r="XV295" s="10"/>
      <c r="XW295" s="10"/>
      <c r="XX295" s="10"/>
      <c r="XY295" s="10"/>
      <c r="XZ295" s="10"/>
      <c r="YA295" s="10"/>
      <c r="YB295" s="10"/>
      <c r="YC295" s="10"/>
      <c r="YD295" s="10"/>
      <c r="YE295" s="10"/>
      <c r="YF295" s="10"/>
      <c r="YG295" s="10"/>
      <c r="YH295" s="10"/>
      <c r="YI295" s="10"/>
      <c r="YJ295" s="10"/>
      <c r="YK295" s="10"/>
      <c r="YL295" s="10"/>
      <c r="YM295" s="10"/>
      <c r="YN295" s="10"/>
      <c r="YO295" s="10"/>
      <c r="YP295" s="10"/>
      <c r="YQ295" s="10"/>
      <c r="YR295" s="10"/>
      <c r="YS295" s="10"/>
      <c r="YT295" s="10"/>
      <c r="YU295" s="10"/>
      <c r="YV295" s="10"/>
      <c r="YW295" s="10"/>
      <c r="YX295" s="10"/>
      <c r="YY295" s="10"/>
      <c r="YZ295" s="10"/>
      <c r="ZA295" s="10"/>
      <c r="ZB295" s="10"/>
      <c r="ZC295" s="10"/>
      <c r="ZD295" s="10"/>
      <c r="ZE295" s="10"/>
      <c r="ZF295" s="10"/>
      <c r="ZG295" s="10"/>
      <c r="ZH295" s="10"/>
      <c r="ZI295" s="10"/>
      <c r="ZJ295" s="10"/>
      <c r="ZK295" s="10"/>
      <c r="ZL295" s="10"/>
      <c r="ZM295" s="10"/>
      <c r="ZN295" s="10"/>
      <c r="ZO295" s="10"/>
      <c r="ZP295" s="10"/>
      <c r="ZQ295" s="10"/>
      <c r="ZR295" s="10"/>
      <c r="ZS295" s="10"/>
      <c r="ZT295" s="10"/>
      <c r="ZU295" s="10"/>
      <c r="ZV295" s="10"/>
      <c r="ZW295" s="10"/>
      <c r="ZX295" s="10"/>
      <c r="ZY295" s="10"/>
      <c r="ZZ295" s="10"/>
      <c r="AAA295" s="10"/>
      <c r="AAB295" s="10"/>
      <c r="AAC295" s="10"/>
      <c r="AAD295" s="10"/>
      <c r="AAE295" s="10"/>
      <c r="AAF295" s="10"/>
      <c r="AAG295" s="10"/>
      <c r="AAH295" s="10"/>
      <c r="AAI295" s="10"/>
      <c r="AAJ295" s="10"/>
      <c r="AAK295" s="10"/>
      <c r="AAL295" s="10"/>
      <c r="AAM295" s="10"/>
      <c r="AAN295" s="10"/>
      <c r="AAO295" s="10"/>
      <c r="AAP295" s="10"/>
      <c r="AAQ295" s="10"/>
      <c r="AAR295" s="10"/>
      <c r="AAS295" s="10"/>
      <c r="AAT295" s="10"/>
      <c r="AAU295" s="10"/>
      <c r="AAV295" s="10"/>
      <c r="AAW295" s="10"/>
      <c r="AAX295" s="10"/>
      <c r="AAY295" s="10"/>
      <c r="AAZ295" s="10"/>
      <c r="ABA295" s="10"/>
      <c r="ABB295" s="10"/>
      <c r="ABC295" s="10"/>
      <c r="ABD295" s="10"/>
      <c r="ABE295" s="10"/>
      <c r="ABF295" s="10"/>
      <c r="ABG295" s="10"/>
      <c r="ABH295" s="10"/>
      <c r="ABI295" s="10"/>
      <c r="ABJ295" s="10"/>
      <c r="ABK295" s="10"/>
      <c r="ABL295" s="10"/>
      <c r="ABM295" s="10"/>
      <c r="ABN295" s="10"/>
      <c r="ABO295" s="10"/>
      <c r="ABP295" s="10"/>
      <c r="ABQ295" s="10"/>
      <c r="ABR295" s="10"/>
      <c r="ABS295" s="10"/>
      <c r="ABT295" s="10"/>
      <c r="ABU295" s="10"/>
      <c r="ABV295" s="10"/>
      <c r="ABW295" s="10"/>
      <c r="ABX295" s="10"/>
      <c r="ABY295" s="10"/>
      <c r="ABZ295" s="10"/>
      <c r="ACA295" s="10"/>
      <c r="ACB295" s="10"/>
      <c r="ACC295" s="10"/>
      <c r="ACD295" s="10"/>
      <c r="ACE295" s="10"/>
      <c r="ACF295" s="10"/>
      <c r="ACG295" s="10"/>
      <c r="ACH295" s="10"/>
      <c r="ACI295" s="10"/>
      <c r="ACJ295" s="10"/>
      <c r="ACK295" s="10"/>
      <c r="ACL295" s="10"/>
      <c r="ACM295" s="10"/>
      <c r="ACN295" s="10"/>
      <c r="ACO295" s="10"/>
      <c r="ACP295" s="10"/>
      <c r="ACQ295" s="10"/>
      <c r="ACR295" s="10"/>
      <c r="ACS295" s="10"/>
      <c r="ACT295" s="10"/>
      <c r="ACU295" s="10"/>
      <c r="ACV295" s="10"/>
      <c r="ACW295" s="10"/>
      <c r="ACX295" s="10"/>
      <c r="ACY295" s="10"/>
      <c r="ACZ295" s="10"/>
      <c r="ADA295" s="10"/>
      <c r="ADB295" s="10"/>
      <c r="ADC295" s="10"/>
      <c r="ADD295" s="10"/>
      <c r="ADE295" s="10"/>
      <c r="ADF295" s="10"/>
      <c r="ADG295" s="10"/>
      <c r="ADH295" s="10"/>
      <c r="ADI295" s="10"/>
      <c r="ADJ295" s="10"/>
      <c r="ADK295" s="10"/>
      <c r="ADL295" s="10"/>
      <c r="ADM295" s="10"/>
      <c r="ADN295" s="10"/>
      <c r="ADO295" s="10"/>
      <c r="ADP295" s="10"/>
      <c r="ADQ295" s="10"/>
      <c r="ADR295" s="10"/>
      <c r="ADS295" s="10"/>
      <c r="ADT295" s="10"/>
      <c r="ADU295" s="10"/>
      <c r="ADV295" s="10"/>
      <c r="ADW295" s="10"/>
      <c r="ADX295" s="10"/>
      <c r="ADY295" s="10"/>
      <c r="ADZ295" s="10"/>
      <c r="AEA295" s="10"/>
      <c r="AEB295" s="10"/>
      <c r="AEC295" s="10"/>
      <c r="AED295" s="10"/>
      <c r="AEE295" s="10"/>
      <c r="AEF295" s="10"/>
      <c r="AEG295" s="10"/>
      <c r="AEH295" s="10"/>
      <c r="AEI295" s="10"/>
      <c r="AEJ295" s="10"/>
      <c r="AEK295" s="10"/>
      <c r="AEL295" s="10"/>
      <c r="AEM295" s="10"/>
      <c r="AEN295" s="10"/>
      <c r="AEO295" s="10"/>
      <c r="AEP295" s="10"/>
      <c r="AEQ295" s="10"/>
      <c r="AER295" s="10"/>
      <c r="AES295" s="10"/>
      <c r="AET295" s="10"/>
      <c r="AEU295" s="10"/>
      <c r="AEV295" s="10"/>
      <c r="AEW295" s="10"/>
      <c r="AEX295" s="10"/>
      <c r="AEY295" s="10"/>
      <c r="AEZ295" s="10"/>
      <c r="AFA295" s="10"/>
      <c r="AFB295" s="10"/>
      <c r="AFC295" s="10"/>
      <c r="AFD295" s="10"/>
      <c r="AFE295" s="10"/>
      <c r="AFF295" s="10"/>
      <c r="AFG295" s="10"/>
      <c r="AFH295" s="10"/>
      <c r="AFI295" s="10"/>
      <c r="AFJ295" s="10"/>
      <c r="AFK295" s="10"/>
      <c r="AFL295" s="10"/>
      <c r="AFM295" s="10"/>
      <c r="AFN295" s="10"/>
      <c r="AFO295" s="10"/>
      <c r="AFP295" s="10"/>
      <c r="AFQ295" s="10"/>
      <c r="AFR295" s="10"/>
      <c r="AFS295" s="10"/>
      <c r="AFT295" s="10"/>
      <c r="AFU295" s="10"/>
      <c r="AFV295" s="10"/>
      <c r="AFW295" s="10"/>
      <c r="AFX295" s="10"/>
      <c r="AFY295" s="10"/>
      <c r="AFZ295" s="10"/>
      <c r="AGA295" s="10"/>
      <c r="AGB295" s="10"/>
      <c r="AGC295" s="10"/>
      <c r="AGD295" s="10"/>
      <c r="AGE295" s="10"/>
      <c r="AGF295" s="10"/>
      <c r="AGG295" s="10"/>
      <c r="AGH295" s="10"/>
      <c r="AGI295" s="10"/>
      <c r="AGJ295" s="10"/>
      <c r="AGK295" s="10"/>
      <c r="AGL295" s="10"/>
      <c r="AGM295" s="10"/>
      <c r="AGN295" s="10"/>
      <c r="AGO295" s="10"/>
      <c r="AGP295" s="10"/>
      <c r="AGQ295" s="10"/>
      <c r="AGR295" s="10"/>
      <c r="AGS295" s="10"/>
      <c r="AGT295" s="10"/>
      <c r="AGU295" s="10"/>
      <c r="AGV295" s="10"/>
      <c r="AGW295" s="10"/>
      <c r="AGX295" s="10"/>
      <c r="AGY295" s="10"/>
      <c r="AGZ295" s="10"/>
      <c r="AHA295" s="10"/>
      <c r="AHB295" s="10"/>
      <c r="AHC295" s="10"/>
      <c r="AHD295" s="10"/>
      <c r="AHE295" s="10"/>
      <c r="AHF295" s="10"/>
      <c r="AHG295" s="10"/>
      <c r="AHH295" s="10"/>
      <c r="AHI295" s="10"/>
      <c r="AHJ295" s="10"/>
      <c r="AHK295" s="10"/>
      <c r="AHL295" s="10"/>
      <c r="AHM295" s="10"/>
      <c r="AHN295" s="10"/>
      <c r="AHO295" s="10"/>
      <c r="AHP295" s="10"/>
      <c r="AHQ295" s="10"/>
      <c r="AHR295" s="10"/>
      <c r="AHS295" s="10"/>
      <c r="AHT295" s="10"/>
      <c r="AHU295" s="10"/>
      <c r="AHV295" s="10"/>
      <c r="AHW295" s="10"/>
      <c r="AHX295" s="10"/>
      <c r="AHY295" s="10"/>
      <c r="AHZ295" s="10"/>
      <c r="AIA295" s="10"/>
      <c r="AIB295" s="10"/>
      <c r="AIC295" s="10"/>
      <c r="AID295" s="10"/>
      <c r="AIE295" s="10"/>
      <c r="AIF295" s="10"/>
      <c r="AIG295" s="10"/>
      <c r="AIH295" s="10"/>
      <c r="AII295" s="10"/>
      <c r="AIJ295" s="10"/>
      <c r="AIK295" s="10"/>
      <c r="AIL295" s="10"/>
      <c r="AIM295" s="10"/>
      <c r="AIN295" s="10"/>
      <c r="AIO295" s="10"/>
      <c r="AIP295" s="10"/>
      <c r="AIQ295" s="10"/>
      <c r="AIR295" s="10"/>
      <c r="AIS295" s="10"/>
      <c r="AIT295" s="10"/>
      <c r="AIU295" s="10"/>
      <c r="AIV295" s="10"/>
      <c r="AIW295" s="10"/>
      <c r="AIX295" s="10"/>
      <c r="AIY295" s="10"/>
      <c r="AIZ295" s="10"/>
      <c r="AJA295" s="10"/>
      <c r="AJB295" s="10"/>
      <c r="AJC295" s="10"/>
      <c r="AJD295" s="10"/>
      <c r="AJE295" s="10"/>
      <c r="AJF295" s="10"/>
      <c r="AJG295" s="10"/>
      <c r="AJH295" s="10"/>
      <c r="AJI295" s="10"/>
      <c r="AJJ295" s="10"/>
      <c r="AJK295" s="10"/>
      <c r="AJL295" s="10"/>
      <c r="AJM295" s="10"/>
      <c r="AJN295" s="10"/>
      <c r="AJO295" s="10"/>
      <c r="AJP295" s="10"/>
      <c r="AJQ295" s="10"/>
      <c r="AJR295" s="10"/>
      <c r="AJS295" s="10"/>
      <c r="AJT295" s="10"/>
      <c r="AJU295" s="10"/>
      <c r="AJV295" s="10"/>
      <c r="AJW295" s="10"/>
      <c r="AJX295" s="10"/>
      <c r="AJY295" s="10"/>
      <c r="AJZ295" s="10"/>
      <c r="AKA295" s="10"/>
      <c r="AKB295" s="10"/>
      <c r="AKC295" s="10"/>
      <c r="AKD295" s="10"/>
      <c r="AKE295" s="10"/>
      <c r="AKF295" s="10"/>
      <c r="AKG295" s="10"/>
      <c r="AKH295" s="10"/>
      <c r="AKI295" s="10"/>
      <c r="AKJ295" s="10"/>
      <c r="AKK295" s="10"/>
      <c r="AKL295" s="10"/>
      <c r="AKM295" s="10"/>
      <c r="AKN295" s="10"/>
      <c r="AKO295" s="10"/>
      <c r="AKP295" s="10"/>
      <c r="AKQ295" s="10"/>
      <c r="AKR295" s="10"/>
      <c r="AKS295" s="10"/>
      <c r="AKT295" s="10"/>
      <c r="AKU295" s="10"/>
      <c r="AKV295" s="10"/>
      <c r="AKW295" s="10"/>
      <c r="AKX295" s="10"/>
      <c r="AKY295" s="10"/>
      <c r="AKZ295" s="10"/>
      <c r="ALA295" s="10"/>
      <c r="ALB295" s="10"/>
      <c r="ALC295" s="10"/>
      <c r="ALD295" s="10"/>
      <c r="ALE295" s="10"/>
      <c r="ALF295" s="10"/>
      <c r="ALG295" s="10"/>
      <c r="ALH295" s="10"/>
      <c r="ALI295" s="10"/>
      <c r="ALJ295" s="10"/>
      <c r="ALK295" s="10"/>
      <c r="ALL295" s="10"/>
      <c r="ALM295" s="10"/>
      <c r="ALN295" s="10"/>
      <c r="ALO295" s="10"/>
      <c r="ALP295" s="10"/>
      <c r="ALQ295" s="10"/>
      <c r="ALR295" s="10"/>
      <c r="ALS295" s="10"/>
      <c r="ALT295" s="10"/>
      <c r="ALU295" s="10"/>
      <c r="ALV295" s="10"/>
      <c r="ALW295" s="10"/>
      <c r="ALX295" s="10"/>
      <c r="ALY295" s="10"/>
      <c r="ALZ295" s="10"/>
      <c r="AMA295" s="10"/>
      <c r="AMB295" s="10"/>
      <c r="AMC295" s="10"/>
      <c r="AMD295" s="10"/>
      <c r="AME295" s="10"/>
      <c r="AMF295" s="10"/>
      <c r="AMG295" s="10"/>
      <c r="AMH295" s="10"/>
      <c r="AMI295" s="10"/>
      <c r="AMJ295" s="10"/>
      <c r="AMK295" s="10"/>
      <c r="AML295" s="10"/>
      <c r="AMM295" s="10"/>
      <c r="AMN295" s="10"/>
      <c r="AMO295" s="10"/>
      <c r="AMP295" s="10"/>
      <c r="AMQ295" s="10"/>
      <c r="AMR295" s="10"/>
      <c r="AMS295" s="10"/>
      <c r="AMT295" s="10"/>
      <c r="AMU295" s="10"/>
      <c r="AMV295" s="10"/>
      <c r="AMW295" s="10"/>
      <c r="AMX295" s="10"/>
      <c r="AMY295" s="10"/>
      <c r="AMZ295" s="10"/>
      <c r="ANA295" s="10"/>
      <c r="ANB295" s="10"/>
      <c r="ANC295" s="10"/>
      <c r="AND295" s="10"/>
      <c r="ANE295" s="10"/>
      <c r="ANF295" s="10"/>
      <c r="ANG295" s="10"/>
      <c r="ANH295" s="10"/>
      <c r="ANI295" s="10"/>
      <c r="ANJ295" s="10"/>
      <c r="ANK295" s="10"/>
      <c r="ANL295" s="10"/>
      <c r="ANM295" s="10"/>
      <c r="ANN295" s="10"/>
      <c r="ANO295" s="10"/>
      <c r="ANP295" s="10"/>
      <c r="ANQ295" s="10"/>
      <c r="ANR295" s="10"/>
      <c r="ANS295" s="10"/>
      <c r="ANT295" s="10"/>
      <c r="ANU295" s="10"/>
      <c r="ANV295" s="10"/>
      <c r="ANW295" s="10"/>
      <c r="ANX295" s="10"/>
      <c r="ANY295" s="10"/>
      <c r="ANZ295" s="10"/>
      <c r="AOA295" s="10"/>
      <c r="AOB295" s="10"/>
      <c r="AOC295" s="10"/>
      <c r="AOD295" s="10"/>
      <c r="AOE295" s="10"/>
      <c r="AOF295" s="10"/>
      <c r="AOG295" s="10"/>
      <c r="AOH295" s="10"/>
      <c r="AOI295" s="10"/>
      <c r="AOJ295" s="10"/>
      <c r="AOK295" s="10"/>
      <c r="AOL295" s="10"/>
      <c r="AOM295" s="10"/>
      <c r="AON295" s="10"/>
      <c r="AOO295" s="10"/>
      <c r="AOP295" s="10"/>
      <c r="AOQ295" s="10"/>
      <c r="AOR295" s="10"/>
      <c r="AOS295" s="10"/>
      <c r="AOT295" s="10"/>
      <c r="AOU295" s="10"/>
      <c r="AOV295" s="10"/>
      <c r="AOW295" s="10"/>
      <c r="AOX295" s="10"/>
      <c r="AOY295" s="10"/>
      <c r="AOZ295" s="10"/>
      <c r="APA295" s="10"/>
      <c r="APB295" s="10"/>
      <c r="APC295" s="10"/>
      <c r="APD295" s="10"/>
      <c r="APE295" s="10"/>
      <c r="APF295" s="10"/>
      <c r="APG295" s="10"/>
      <c r="APH295" s="10"/>
      <c r="API295" s="10"/>
      <c r="APJ295" s="10"/>
      <c r="APK295" s="10"/>
      <c r="APL295" s="10"/>
      <c r="APM295" s="10"/>
      <c r="APN295" s="10"/>
      <c r="APO295" s="10"/>
      <c r="APP295" s="10"/>
      <c r="APQ295" s="10"/>
      <c r="APR295" s="10"/>
      <c r="APS295" s="10"/>
      <c r="APT295" s="10"/>
      <c r="APU295" s="10"/>
      <c r="APV295" s="10"/>
      <c r="APW295" s="10"/>
      <c r="APX295" s="10"/>
      <c r="APY295" s="10"/>
      <c r="APZ295" s="10"/>
      <c r="AQA295" s="10"/>
      <c r="AQB295" s="10"/>
      <c r="AQC295" s="10"/>
      <c r="AQD295" s="10"/>
      <c r="AQE295" s="10"/>
      <c r="AQF295" s="10"/>
      <c r="AQG295" s="10"/>
      <c r="AQH295" s="10"/>
      <c r="AQI295" s="10"/>
      <c r="AQJ295" s="10"/>
      <c r="AQK295" s="10"/>
      <c r="AQL295" s="10"/>
      <c r="AQM295" s="10"/>
      <c r="AQN295" s="10"/>
      <c r="AQO295" s="10"/>
      <c r="AQP295" s="10"/>
      <c r="AQQ295" s="10"/>
      <c r="AQR295" s="10"/>
      <c r="AQS295" s="10"/>
      <c r="AQT295" s="10"/>
      <c r="AQU295" s="10"/>
      <c r="AQV295" s="10"/>
      <c r="AQW295" s="10"/>
      <c r="AQX295" s="10"/>
      <c r="AQY295" s="10"/>
      <c r="AQZ295" s="10"/>
      <c r="ARA295" s="10"/>
      <c r="ARB295" s="10"/>
      <c r="ARC295" s="10"/>
      <c r="ARD295" s="10"/>
      <c r="ARE295" s="10"/>
      <c r="ARF295" s="10"/>
      <c r="ARG295" s="10"/>
      <c r="ARH295" s="10"/>
      <c r="ARI295" s="10"/>
      <c r="ARJ295" s="10"/>
      <c r="ARK295" s="10"/>
      <c r="ARL295" s="10"/>
      <c r="ARM295" s="10"/>
      <c r="ARN295" s="10"/>
      <c r="ARO295" s="10"/>
      <c r="ARP295" s="10"/>
      <c r="ARQ295" s="10"/>
      <c r="ARR295" s="10"/>
      <c r="ARS295" s="10"/>
      <c r="ART295" s="10"/>
      <c r="ARU295" s="10"/>
      <c r="ARV295" s="10"/>
      <c r="ARW295" s="10"/>
      <c r="ARX295" s="10"/>
      <c r="ARY295" s="10"/>
      <c r="ARZ295" s="10"/>
      <c r="ASA295" s="10"/>
      <c r="ASB295" s="10"/>
      <c r="ASC295" s="10"/>
      <c r="ASD295" s="10"/>
      <c r="ASE295" s="10"/>
      <c r="ASF295" s="10"/>
      <c r="ASG295" s="10"/>
      <c r="ASH295" s="10"/>
      <c r="ASI295" s="10"/>
      <c r="ASJ295" s="10"/>
      <c r="ASK295" s="10"/>
      <c r="ASL295" s="10"/>
      <c r="ASM295" s="10"/>
      <c r="ASN295" s="10"/>
      <c r="ASO295" s="10"/>
      <c r="ASP295" s="10"/>
      <c r="ASQ295" s="10"/>
      <c r="ASR295" s="10"/>
      <c r="ASS295" s="10"/>
      <c r="AST295" s="10"/>
      <c r="ASU295" s="10"/>
      <c r="ASV295" s="10"/>
      <c r="ASW295" s="10"/>
      <c r="ASX295" s="10"/>
      <c r="ASY295" s="10"/>
      <c r="ASZ295" s="10"/>
      <c r="ATA295" s="10"/>
      <c r="ATB295" s="10"/>
      <c r="ATC295" s="10"/>
      <c r="ATD295" s="10"/>
      <c r="ATE295" s="10"/>
      <c r="ATF295" s="10"/>
      <c r="ATG295" s="10"/>
      <c r="ATH295" s="10"/>
      <c r="ATI295" s="10"/>
      <c r="ATJ295" s="10"/>
      <c r="ATK295" s="10"/>
      <c r="ATL295" s="10"/>
      <c r="ATM295" s="10"/>
      <c r="ATN295" s="10"/>
      <c r="ATO295" s="10"/>
      <c r="ATP295" s="10"/>
      <c r="ATQ295" s="10"/>
      <c r="ATR295" s="10"/>
      <c r="ATS295" s="10"/>
      <c r="ATT295" s="10"/>
      <c r="ATU295" s="10"/>
      <c r="ATV295" s="10"/>
      <c r="ATW295" s="10"/>
      <c r="ATX295" s="10"/>
      <c r="ATY295" s="10"/>
      <c r="ATZ295" s="10"/>
      <c r="AUA295" s="10"/>
      <c r="AUB295" s="10"/>
      <c r="AUC295" s="10"/>
      <c r="AUD295" s="10"/>
      <c r="AUE295" s="10"/>
      <c r="AUF295" s="10"/>
      <c r="AUG295" s="10"/>
      <c r="AUH295" s="10"/>
      <c r="AUI295" s="10"/>
      <c r="AUJ295" s="10"/>
      <c r="AUK295" s="10"/>
      <c r="AUL295" s="10"/>
      <c r="AUM295" s="10"/>
      <c r="AUN295" s="10"/>
      <c r="AUO295" s="10"/>
      <c r="AUP295" s="10"/>
      <c r="AUQ295" s="10"/>
      <c r="AUR295" s="10"/>
      <c r="AUS295" s="10"/>
      <c r="AUT295" s="10"/>
      <c r="AUU295" s="10"/>
      <c r="AUV295" s="10"/>
      <c r="AUW295" s="10"/>
      <c r="AUX295" s="10"/>
      <c r="AUY295" s="10"/>
      <c r="AUZ295" s="10"/>
      <c r="AVA295" s="10"/>
      <c r="AVB295" s="10"/>
      <c r="AVC295" s="10"/>
      <c r="AVD295" s="10"/>
      <c r="AVE295" s="10"/>
      <c r="AVF295" s="10"/>
      <c r="AVG295" s="10"/>
      <c r="AVH295" s="10"/>
      <c r="AVI295" s="10"/>
      <c r="AVJ295" s="10"/>
      <c r="AVK295" s="10"/>
      <c r="AVL295" s="10"/>
      <c r="AVM295" s="10"/>
      <c r="AVN295" s="10"/>
      <c r="AVO295" s="10"/>
      <c r="AVP295" s="10"/>
      <c r="AVQ295" s="10"/>
      <c r="AVR295" s="10"/>
      <c r="AVS295" s="10"/>
      <c r="AVT295" s="10"/>
      <c r="AVU295" s="10"/>
      <c r="AVV295" s="10"/>
      <c r="AVW295" s="10"/>
      <c r="AVX295" s="10"/>
      <c r="AVY295" s="10"/>
      <c r="AVZ295" s="10"/>
      <c r="AWA295" s="10"/>
      <c r="AWB295" s="10"/>
      <c r="AWC295" s="10"/>
      <c r="AWD295" s="10"/>
      <c r="AWE295" s="10"/>
      <c r="AWF295" s="10"/>
      <c r="AWG295" s="10"/>
      <c r="AWH295" s="10"/>
      <c r="AWI295" s="10"/>
      <c r="AWJ295" s="10"/>
      <c r="AWK295" s="10"/>
      <c r="AWL295" s="10"/>
      <c r="AWM295" s="10"/>
      <c r="AWN295" s="10"/>
      <c r="AWO295" s="10"/>
      <c r="AWP295" s="10"/>
      <c r="AWQ295" s="10"/>
      <c r="AWR295" s="10"/>
      <c r="AWS295" s="10"/>
      <c r="AWT295" s="10"/>
      <c r="AWU295" s="10"/>
      <c r="AWV295" s="10"/>
      <c r="AWW295" s="10"/>
      <c r="AWX295" s="10"/>
      <c r="AWY295" s="10"/>
      <c r="AWZ295" s="10"/>
      <c r="AXA295" s="10"/>
      <c r="AXB295" s="10"/>
      <c r="AXC295" s="10"/>
      <c r="AXD295" s="10"/>
      <c r="AXE295" s="10"/>
      <c r="AXF295" s="10"/>
      <c r="AXG295" s="10"/>
      <c r="AXH295" s="10"/>
      <c r="AXI295" s="10"/>
      <c r="AXJ295" s="10"/>
      <c r="AXK295" s="10"/>
      <c r="AXL295" s="10"/>
      <c r="AXM295" s="10"/>
      <c r="AXN295" s="10"/>
      <c r="AXO295" s="10"/>
      <c r="AXP295" s="10"/>
      <c r="AXQ295" s="10"/>
      <c r="AXR295" s="10"/>
      <c r="AXS295" s="10"/>
      <c r="AXT295" s="10"/>
      <c r="AXU295" s="10"/>
      <c r="AXV295" s="10"/>
      <c r="AXW295" s="10"/>
      <c r="AXX295" s="10"/>
      <c r="AXY295" s="10"/>
      <c r="AXZ295" s="10"/>
      <c r="AYA295" s="10"/>
      <c r="AYB295" s="10"/>
      <c r="AYC295" s="10"/>
      <c r="AYD295" s="10"/>
      <c r="AYE295" s="10"/>
      <c r="AYF295" s="10"/>
      <c r="AYG295" s="10"/>
      <c r="AYH295" s="10"/>
      <c r="AYI295" s="10"/>
      <c r="AYJ295" s="10"/>
      <c r="AYK295" s="10"/>
      <c r="AYL295" s="10"/>
      <c r="AYM295" s="10"/>
      <c r="AYN295" s="10"/>
      <c r="AYO295" s="10"/>
      <c r="AYP295" s="10"/>
      <c r="AYQ295" s="10"/>
      <c r="AYR295" s="10"/>
      <c r="AYS295" s="10"/>
      <c r="AYT295" s="10"/>
      <c r="AYU295" s="10"/>
      <c r="AYV295" s="10"/>
      <c r="AYW295" s="10"/>
      <c r="AYX295" s="10"/>
      <c r="AYY295" s="10"/>
      <c r="AYZ295" s="10"/>
      <c r="AZA295" s="10"/>
      <c r="AZB295" s="10"/>
      <c r="AZC295" s="10"/>
      <c r="AZD295" s="10"/>
      <c r="AZE295" s="10"/>
      <c r="AZF295" s="10"/>
      <c r="AZG295" s="10"/>
      <c r="AZH295" s="10"/>
      <c r="AZI295" s="10"/>
      <c r="AZJ295" s="10"/>
      <c r="AZK295" s="10"/>
      <c r="AZL295" s="10"/>
      <c r="AZM295" s="10"/>
      <c r="AZN295" s="10"/>
      <c r="AZO295" s="10"/>
      <c r="AZP295" s="10"/>
      <c r="AZQ295" s="10"/>
      <c r="AZR295" s="10"/>
      <c r="AZS295" s="10"/>
      <c r="AZT295" s="10"/>
      <c r="AZU295" s="10"/>
      <c r="AZV295" s="10"/>
      <c r="AZW295" s="10"/>
      <c r="AZX295" s="10"/>
      <c r="AZY295" s="10"/>
      <c r="AZZ295" s="10"/>
      <c r="BAA295" s="10"/>
      <c r="BAB295" s="10"/>
      <c r="BAC295" s="10"/>
      <c r="BAD295" s="10"/>
      <c r="BAE295" s="10"/>
      <c r="BAF295" s="10"/>
      <c r="BAG295" s="10"/>
      <c r="BAH295" s="10"/>
      <c r="BAI295" s="10"/>
      <c r="BAJ295" s="10"/>
      <c r="BAK295" s="10"/>
      <c r="BAL295" s="10"/>
      <c r="BAM295" s="10"/>
      <c r="BAN295" s="10"/>
      <c r="BAO295" s="10"/>
      <c r="BAP295" s="10"/>
      <c r="BAQ295" s="10"/>
      <c r="BAR295" s="10"/>
      <c r="BAS295" s="10"/>
      <c r="BAT295" s="10"/>
      <c r="BAU295" s="10"/>
      <c r="BAV295" s="10"/>
      <c r="BAW295" s="10"/>
      <c r="BAX295" s="10"/>
      <c r="BAY295" s="10"/>
      <c r="BAZ295" s="10"/>
      <c r="BBA295" s="10"/>
      <c r="BBB295" s="10"/>
      <c r="BBC295" s="10"/>
      <c r="BBD295" s="10"/>
      <c r="BBE295" s="10"/>
      <c r="BBF295" s="10"/>
      <c r="BBG295" s="10"/>
      <c r="BBH295" s="10"/>
      <c r="BBI295" s="10"/>
      <c r="BBJ295" s="10"/>
      <c r="BBK295" s="10"/>
      <c r="BBL295" s="10"/>
      <c r="BBM295" s="10"/>
      <c r="BBN295" s="10"/>
      <c r="BBO295" s="10"/>
      <c r="BBP295" s="10"/>
      <c r="BBQ295" s="10"/>
      <c r="BBR295" s="10"/>
      <c r="BBS295" s="10"/>
      <c r="BBT295" s="10"/>
      <c r="BBU295" s="10"/>
      <c r="BBV295" s="10"/>
      <c r="BBW295" s="10"/>
      <c r="BBX295" s="10"/>
      <c r="BBY295" s="10"/>
      <c r="BBZ295" s="10"/>
      <c r="BCA295" s="10"/>
      <c r="BCB295" s="10"/>
      <c r="BCC295" s="10"/>
      <c r="BCD295" s="10"/>
      <c r="BCE295" s="10"/>
      <c r="BCF295" s="10"/>
      <c r="BCG295" s="10"/>
      <c r="BCH295" s="10"/>
      <c r="BCI295" s="10"/>
      <c r="BCJ295" s="10"/>
      <c r="BCK295" s="10"/>
      <c r="BCL295" s="10"/>
      <c r="BCM295" s="10"/>
      <c r="BCN295" s="10"/>
      <c r="BCO295" s="10"/>
      <c r="BCP295" s="10"/>
      <c r="BCQ295" s="10"/>
      <c r="BCR295" s="10"/>
      <c r="BCS295" s="10"/>
      <c r="BCT295" s="10"/>
      <c r="BCU295" s="10"/>
      <c r="BCV295" s="10"/>
      <c r="BCW295" s="10"/>
      <c r="BCX295" s="10"/>
      <c r="BCY295" s="10"/>
      <c r="BCZ295" s="10"/>
      <c r="BDA295" s="10"/>
      <c r="BDB295" s="10"/>
      <c r="BDC295" s="10"/>
      <c r="BDD295" s="10"/>
      <c r="BDE295" s="10"/>
      <c r="BDF295" s="10"/>
      <c r="BDG295" s="10"/>
      <c r="BDH295" s="10"/>
      <c r="BDI295" s="10"/>
      <c r="BDJ295" s="10"/>
      <c r="BDK295" s="10"/>
      <c r="BDL295" s="10"/>
      <c r="BDM295" s="10"/>
      <c r="BDN295" s="10"/>
      <c r="BDO295" s="10"/>
      <c r="BDP295" s="10"/>
      <c r="BDQ295" s="10"/>
      <c r="BDR295" s="10"/>
      <c r="BDS295" s="10"/>
      <c r="BDT295" s="10"/>
      <c r="BDU295" s="10"/>
      <c r="BDV295" s="10"/>
      <c r="BDW295" s="10"/>
      <c r="BDX295" s="10"/>
      <c r="BDY295" s="10"/>
      <c r="BDZ295" s="10"/>
      <c r="BEA295" s="10"/>
      <c r="BEB295" s="10"/>
      <c r="BEC295" s="10"/>
      <c r="BED295" s="10"/>
      <c r="BEE295" s="10"/>
      <c r="BEF295" s="10"/>
      <c r="BEG295" s="10"/>
      <c r="BEH295" s="10"/>
      <c r="BEI295" s="10"/>
      <c r="BEJ295" s="10"/>
      <c r="BEK295" s="10"/>
      <c r="BEL295" s="10"/>
      <c r="BEM295" s="10"/>
      <c r="BEN295" s="10"/>
      <c r="BEO295" s="10"/>
      <c r="BEP295" s="10"/>
      <c r="BEQ295" s="10"/>
      <c r="BER295" s="10"/>
      <c r="BES295" s="10"/>
      <c r="BET295" s="10"/>
      <c r="BEU295" s="10"/>
      <c r="BEV295" s="10"/>
      <c r="BEW295" s="10"/>
      <c r="BEX295" s="10"/>
      <c r="BEY295" s="10"/>
      <c r="BEZ295" s="10"/>
      <c r="BFA295" s="10"/>
      <c r="BFB295" s="10"/>
      <c r="BFC295" s="10"/>
      <c r="BFD295" s="10"/>
      <c r="BFE295" s="10"/>
      <c r="BFF295" s="10"/>
      <c r="BFG295" s="10"/>
      <c r="BFH295" s="10"/>
      <c r="BFI295" s="10"/>
      <c r="BFJ295" s="10"/>
      <c r="BFK295" s="10"/>
      <c r="BFL295" s="10"/>
      <c r="BFM295" s="10"/>
      <c r="BFN295" s="10"/>
      <c r="BFO295" s="10"/>
      <c r="BFP295" s="10"/>
      <c r="BFQ295" s="10"/>
      <c r="BFR295" s="10"/>
      <c r="BFS295" s="10"/>
      <c r="BFT295" s="10"/>
      <c r="BFU295" s="10"/>
      <c r="BFV295" s="10"/>
      <c r="BFW295" s="10"/>
      <c r="BFX295" s="10"/>
      <c r="BFY295" s="10"/>
      <c r="BFZ295" s="10"/>
      <c r="BGA295" s="10"/>
      <c r="BGB295" s="10"/>
      <c r="BGC295" s="10"/>
      <c r="BGD295" s="10"/>
      <c r="BGE295" s="10"/>
      <c r="BGF295" s="10"/>
      <c r="BGG295" s="10"/>
      <c r="BGH295" s="10"/>
      <c r="BGI295" s="10"/>
      <c r="BGJ295" s="10"/>
      <c r="BGK295" s="10"/>
      <c r="BGL295" s="10"/>
      <c r="BGM295" s="10"/>
      <c r="BGN295" s="10"/>
      <c r="BGO295" s="10"/>
      <c r="BGP295" s="10"/>
      <c r="BGQ295" s="10"/>
      <c r="BGR295" s="10"/>
      <c r="BGS295" s="10"/>
      <c r="BGT295" s="10"/>
      <c r="BGU295" s="10"/>
      <c r="BGV295" s="10"/>
      <c r="BGW295" s="10"/>
      <c r="BGX295" s="10"/>
      <c r="BGY295" s="10"/>
      <c r="BGZ295" s="10"/>
      <c r="BHA295" s="10"/>
      <c r="BHB295" s="10"/>
      <c r="BHC295" s="10"/>
      <c r="BHD295" s="10"/>
      <c r="BHE295" s="10"/>
      <c r="BHF295" s="10"/>
      <c r="BHG295" s="10"/>
      <c r="BHH295" s="10"/>
      <c r="BHI295" s="10"/>
      <c r="BHJ295" s="10"/>
      <c r="BHK295" s="10"/>
      <c r="BHL295" s="10"/>
      <c r="BHM295" s="10"/>
      <c r="BHN295" s="10"/>
      <c r="BHO295" s="10"/>
      <c r="BHP295" s="10"/>
      <c r="BHQ295" s="10"/>
      <c r="BHR295" s="10"/>
      <c r="BHS295" s="10"/>
      <c r="BHT295" s="10"/>
      <c r="BHU295" s="10"/>
      <c r="BHV295" s="10"/>
      <c r="BHW295" s="10"/>
      <c r="BHX295" s="10"/>
      <c r="BHY295" s="10"/>
      <c r="BHZ295" s="10"/>
      <c r="BIA295" s="10"/>
      <c r="BIB295" s="10"/>
      <c r="BIC295" s="10"/>
    </row>
    <row r="296" spans="1:1589" s="24" customFormat="1" ht="29.25" customHeight="1">
      <c r="A296" s="71"/>
      <c r="B296" s="53"/>
      <c r="C296" s="317"/>
      <c r="D296" s="318"/>
      <c r="E296" s="96" t="s">
        <v>9</v>
      </c>
      <c r="F296" s="96">
        <v>42369</v>
      </c>
      <c r="G296" s="97" t="s">
        <v>7</v>
      </c>
      <c r="H296" s="121"/>
      <c r="I296" s="121"/>
      <c r="J296" s="121">
        <v>22755</v>
      </c>
      <c r="K296" s="124"/>
      <c r="L296" s="115"/>
      <c r="M296" s="104"/>
      <c r="N296" s="121">
        <v>22755</v>
      </c>
      <c r="O296" s="115"/>
      <c r="P296" s="115"/>
      <c r="Q296" s="115"/>
      <c r="R296" s="121">
        <v>22755</v>
      </c>
      <c r="S296" s="115"/>
      <c r="T296" s="9"/>
      <c r="U296" s="147">
        <f>J296-R296</f>
        <v>0</v>
      </c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  <c r="IT296" s="9"/>
      <c r="IU296" s="9"/>
      <c r="IV296" s="9"/>
      <c r="IW296" s="9"/>
      <c r="IX296" s="9"/>
      <c r="IY296" s="9"/>
      <c r="IZ296" s="9"/>
      <c r="JA296" s="9"/>
      <c r="JB296" s="9"/>
      <c r="JC296" s="9"/>
      <c r="JD296" s="9"/>
      <c r="JE296" s="9"/>
      <c r="JF296" s="9"/>
      <c r="JG296" s="9"/>
      <c r="JH296" s="9"/>
      <c r="JI296" s="9"/>
      <c r="JJ296" s="9"/>
      <c r="JK296" s="9"/>
      <c r="JL296" s="9"/>
      <c r="JM296" s="9"/>
      <c r="JN296" s="9"/>
      <c r="JO296" s="9"/>
      <c r="JP296" s="9"/>
      <c r="JQ296" s="9"/>
      <c r="JR296" s="9"/>
      <c r="JS296" s="9"/>
      <c r="JT296" s="9"/>
      <c r="JU296" s="9"/>
      <c r="JV296" s="9"/>
      <c r="JW296" s="9"/>
      <c r="JX296" s="9"/>
      <c r="JY296" s="9"/>
      <c r="JZ296" s="9"/>
      <c r="KA296" s="9"/>
      <c r="KB296" s="9"/>
      <c r="KC296" s="9"/>
      <c r="KD296" s="9"/>
      <c r="KE296" s="9"/>
      <c r="KF296" s="9"/>
      <c r="KG296" s="9"/>
      <c r="KH296" s="9"/>
      <c r="KI296" s="9"/>
      <c r="KJ296" s="9"/>
      <c r="KK296" s="9"/>
      <c r="KL296" s="9"/>
      <c r="KM296" s="9"/>
      <c r="KN296" s="9"/>
      <c r="KO296" s="9"/>
      <c r="KP296" s="9"/>
      <c r="KQ296" s="9"/>
      <c r="KR296" s="9"/>
      <c r="KS296" s="9"/>
      <c r="KT296" s="9"/>
      <c r="KU296" s="9"/>
      <c r="KV296" s="9"/>
      <c r="KW296" s="9"/>
      <c r="KX296" s="9"/>
      <c r="KY296" s="9"/>
      <c r="KZ296" s="9"/>
      <c r="LA296" s="9"/>
      <c r="LB296" s="9"/>
      <c r="LC296" s="9"/>
      <c r="LD296" s="9"/>
      <c r="LE296" s="9"/>
      <c r="LF296" s="9"/>
      <c r="LG296" s="9"/>
      <c r="LH296" s="9"/>
      <c r="LI296" s="9"/>
      <c r="LJ296" s="9"/>
      <c r="LK296" s="9"/>
      <c r="LL296" s="9"/>
      <c r="LM296" s="9"/>
      <c r="LN296" s="9"/>
      <c r="LO296" s="9"/>
      <c r="LP296" s="9"/>
      <c r="LQ296" s="9"/>
      <c r="LR296" s="9"/>
      <c r="LS296" s="9"/>
      <c r="LT296" s="9"/>
      <c r="LU296" s="9"/>
      <c r="LV296" s="9"/>
      <c r="LW296" s="9"/>
      <c r="LX296" s="9"/>
      <c r="LY296" s="9"/>
      <c r="LZ296" s="9"/>
      <c r="MA296" s="9"/>
      <c r="MB296" s="9"/>
      <c r="MC296" s="9"/>
      <c r="MD296" s="9"/>
      <c r="ME296" s="9"/>
      <c r="MF296" s="9"/>
      <c r="MG296" s="9"/>
      <c r="MH296" s="9"/>
      <c r="MI296" s="9"/>
      <c r="MJ296" s="9"/>
      <c r="MK296" s="9"/>
      <c r="ML296" s="9"/>
      <c r="MM296" s="9"/>
      <c r="MN296" s="9"/>
      <c r="MO296" s="9"/>
      <c r="MP296" s="9"/>
      <c r="MQ296" s="9"/>
      <c r="MR296" s="9"/>
      <c r="MS296" s="9"/>
      <c r="MT296" s="9"/>
      <c r="MU296" s="9"/>
      <c r="MV296" s="9"/>
      <c r="MW296" s="9"/>
      <c r="MX296" s="9"/>
      <c r="MY296" s="9"/>
      <c r="MZ296" s="9"/>
      <c r="NA296" s="9"/>
      <c r="NB296" s="9"/>
      <c r="NC296" s="9"/>
      <c r="ND296" s="9"/>
      <c r="NE296" s="9"/>
      <c r="NF296" s="9"/>
      <c r="NG296" s="9"/>
      <c r="NH296" s="9"/>
      <c r="NI296" s="9"/>
      <c r="NJ296" s="9"/>
      <c r="NK296" s="9"/>
      <c r="NL296" s="9"/>
      <c r="NM296" s="9"/>
      <c r="NN296" s="9"/>
      <c r="NO296" s="9"/>
      <c r="NP296" s="9"/>
      <c r="NQ296" s="9"/>
      <c r="NR296" s="9"/>
      <c r="NS296" s="9"/>
      <c r="NT296" s="9"/>
      <c r="NU296" s="9"/>
      <c r="NV296" s="9"/>
      <c r="NW296" s="9"/>
      <c r="NX296" s="9"/>
      <c r="NY296" s="9"/>
      <c r="NZ296" s="9"/>
      <c r="OA296" s="9"/>
      <c r="OB296" s="9"/>
      <c r="OC296" s="9"/>
      <c r="OD296" s="9"/>
      <c r="OE296" s="9"/>
      <c r="OF296" s="9"/>
      <c r="OG296" s="9"/>
      <c r="OH296" s="9"/>
      <c r="OI296" s="9"/>
      <c r="OJ296" s="9"/>
      <c r="OK296" s="9"/>
      <c r="OL296" s="9"/>
      <c r="OM296" s="9"/>
      <c r="ON296" s="9"/>
      <c r="OO296" s="9"/>
      <c r="OP296" s="9"/>
      <c r="OQ296" s="9"/>
      <c r="OR296" s="9"/>
      <c r="OS296" s="9"/>
      <c r="OT296" s="9"/>
      <c r="OU296" s="9"/>
      <c r="OV296" s="9"/>
      <c r="OW296" s="9"/>
      <c r="OX296" s="9"/>
      <c r="OY296" s="9"/>
      <c r="OZ296" s="9"/>
      <c r="PA296" s="9"/>
      <c r="PB296" s="9"/>
      <c r="PC296" s="9"/>
      <c r="PD296" s="9"/>
      <c r="PE296" s="9"/>
      <c r="PF296" s="9"/>
      <c r="PG296" s="9"/>
      <c r="PH296" s="9"/>
      <c r="PI296" s="9"/>
      <c r="PJ296" s="9"/>
      <c r="PK296" s="9"/>
      <c r="PL296" s="9"/>
      <c r="PM296" s="9"/>
      <c r="PN296" s="9"/>
      <c r="PO296" s="9"/>
      <c r="PP296" s="9"/>
      <c r="PQ296" s="9"/>
      <c r="PR296" s="9"/>
      <c r="PS296" s="9"/>
      <c r="PT296" s="9"/>
      <c r="PU296" s="9"/>
      <c r="PV296" s="9"/>
      <c r="PW296" s="9"/>
      <c r="PX296" s="9"/>
      <c r="PY296" s="9"/>
      <c r="PZ296" s="9"/>
      <c r="QA296" s="9"/>
      <c r="QB296" s="9"/>
      <c r="QC296" s="9"/>
      <c r="QD296" s="9"/>
      <c r="QE296" s="9"/>
      <c r="QF296" s="9"/>
      <c r="QG296" s="9"/>
      <c r="QH296" s="9"/>
      <c r="QI296" s="9"/>
      <c r="QJ296" s="9"/>
      <c r="QK296" s="9"/>
      <c r="QL296" s="9"/>
      <c r="QM296" s="9"/>
      <c r="QN296" s="9"/>
      <c r="QO296" s="9"/>
      <c r="QP296" s="9"/>
      <c r="QQ296" s="9"/>
      <c r="QR296" s="9"/>
      <c r="QS296" s="9"/>
      <c r="QT296" s="9"/>
      <c r="QU296" s="9"/>
      <c r="QV296" s="9"/>
      <c r="QW296" s="9"/>
      <c r="QX296" s="9"/>
      <c r="QY296" s="9"/>
      <c r="QZ296" s="9"/>
      <c r="RA296" s="9"/>
      <c r="RB296" s="9"/>
      <c r="RC296" s="9"/>
      <c r="RD296" s="9"/>
      <c r="RE296" s="9"/>
      <c r="RF296" s="9"/>
      <c r="RG296" s="9"/>
      <c r="RH296" s="9"/>
      <c r="RI296" s="9"/>
      <c r="RJ296" s="9"/>
      <c r="RK296" s="9"/>
      <c r="RL296" s="9"/>
      <c r="RM296" s="9"/>
      <c r="RN296" s="9"/>
      <c r="RO296" s="9"/>
      <c r="RP296" s="9"/>
      <c r="RQ296" s="9"/>
      <c r="RR296" s="9"/>
      <c r="RS296" s="9"/>
      <c r="RT296" s="9"/>
      <c r="RU296" s="9"/>
      <c r="RV296" s="9"/>
      <c r="RW296" s="9"/>
      <c r="RX296" s="9"/>
      <c r="RY296" s="9"/>
      <c r="RZ296" s="9"/>
      <c r="SA296" s="9"/>
      <c r="SB296" s="9"/>
      <c r="SC296" s="9"/>
      <c r="SD296" s="9"/>
      <c r="SE296" s="9"/>
      <c r="SF296" s="9"/>
      <c r="SG296" s="9"/>
      <c r="SH296" s="9"/>
      <c r="SI296" s="9"/>
      <c r="SJ296" s="9"/>
      <c r="SK296" s="9"/>
      <c r="SL296" s="9"/>
      <c r="SM296" s="9"/>
      <c r="SN296" s="9"/>
      <c r="SO296" s="9"/>
      <c r="SP296" s="9"/>
      <c r="SQ296" s="9"/>
      <c r="SR296" s="9"/>
      <c r="SS296" s="9"/>
      <c r="ST296" s="9"/>
      <c r="SU296" s="9"/>
      <c r="SV296" s="9"/>
      <c r="SW296" s="9"/>
      <c r="SX296" s="9"/>
      <c r="SY296" s="9"/>
      <c r="SZ296" s="9"/>
      <c r="TA296" s="9"/>
      <c r="TB296" s="9"/>
      <c r="TC296" s="9"/>
      <c r="TD296" s="9"/>
      <c r="TE296" s="9"/>
      <c r="TF296" s="9"/>
      <c r="TG296" s="9"/>
      <c r="TH296" s="9"/>
      <c r="TI296" s="9"/>
      <c r="TJ296" s="9"/>
      <c r="TK296" s="9"/>
      <c r="TL296" s="9"/>
      <c r="TM296" s="9"/>
      <c r="TN296" s="9"/>
      <c r="TO296" s="9"/>
      <c r="TP296" s="9"/>
      <c r="TQ296" s="9"/>
      <c r="TR296" s="9"/>
      <c r="TS296" s="9"/>
      <c r="TT296" s="9"/>
      <c r="TU296" s="9"/>
      <c r="TV296" s="9"/>
      <c r="TW296" s="9"/>
      <c r="TX296" s="9"/>
      <c r="TY296" s="9"/>
      <c r="TZ296" s="9"/>
      <c r="UA296" s="9"/>
      <c r="UB296" s="9"/>
      <c r="UC296" s="9"/>
      <c r="UD296" s="9"/>
      <c r="UE296" s="9"/>
      <c r="UF296" s="9"/>
      <c r="UG296" s="9"/>
      <c r="UH296" s="9"/>
      <c r="UI296" s="9"/>
      <c r="UJ296" s="9"/>
      <c r="UK296" s="9"/>
      <c r="UL296" s="9"/>
      <c r="UM296" s="9"/>
      <c r="UN296" s="9"/>
      <c r="UO296" s="9"/>
      <c r="UP296" s="9"/>
      <c r="UQ296" s="9"/>
      <c r="UR296" s="9"/>
      <c r="US296" s="9"/>
      <c r="UT296" s="9"/>
      <c r="UU296" s="9"/>
      <c r="UV296" s="9"/>
      <c r="UW296" s="9"/>
      <c r="UX296" s="9"/>
      <c r="UY296" s="9"/>
      <c r="UZ296" s="9"/>
      <c r="VA296" s="9"/>
      <c r="VB296" s="9"/>
      <c r="VC296" s="9"/>
      <c r="VD296" s="9"/>
      <c r="VE296" s="9"/>
      <c r="VF296" s="9"/>
      <c r="VG296" s="9"/>
      <c r="VH296" s="9"/>
      <c r="VI296" s="9"/>
      <c r="VJ296" s="9"/>
      <c r="VK296" s="9"/>
      <c r="VL296" s="9"/>
      <c r="VM296" s="9"/>
      <c r="VN296" s="9"/>
      <c r="VO296" s="9"/>
      <c r="VP296" s="9"/>
      <c r="VQ296" s="9"/>
      <c r="VR296" s="9"/>
      <c r="VS296" s="9"/>
      <c r="VT296" s="9"/>
      <c r="VU296" s="9"/>
      <c r="VV296" s="9"/>
      <c r="VW296" s="9"/>
      <c r="VX296" s="9"/>
      <c r="VY296" s="9"/>
      <c r="VZ296" s="9"/>
      <c r="WA296" s="9"/>
      <c r="WB296" s="9"/>
      <c r="WC296" s="9"/>
      <c r="WD296" s="9"/>
      <c r="WE296" s="9"/>
      <c r="WF296" s="9"/>
      <c r="WG296" s="9"/>
      <c r="WH296" s="9"/>
      <c r="WI296" s="9"/>
      <c r="WJ296" s="9"/>
      <c r="WK296" s="9"/>
      <c r="WL296" s="9"/>
      <c r="WM296" s="9"/>
      <c r="WN296" s="9"/>
      <c r="WO296" s="9"/>
      <c r="WP296" s="9"/>
      <c r="WQ296" s="9"/>
      <c r="WR296" s="9"/>
      <c r="WS296" s="9"/>
      <c r="WT296" s="9"/>
      <c r="WU296" s="9"/>
      <c r="WV296" s="9"/>
      <c r="WW296" s="9"/>
      <c r="WX296" s="9"/>
      <c r="WY296" s="9"/>
      <c r="WZ296" s="9"/>
      <c r="XA296" s="9"/>
      <c r="XB296" s="9"/>
      <c r="XC296" s="9"/>
      <c r="XD296" s="9"/>
      <c r="XE296" s="9"/>
      <c r="XF296" s="9"/>
      <c r="XG296" s="9"/>
      <c r="XH296" s="9"/>
      <c r="XI296" s="9"/>
      <c r="XJ296" s="9"/>
      <c r="XK296" s="9"/>
      <c r="XL296" s="9"/>
      <c r="XM296" s="9"/>
      <c r="XN296" s="9"/>
      <c r="XO296" s="9"/>
      <c r="XP296" s="9"/>
      <c r="XQ296" s="9"/>
      <c r="XR296" s="9"/>
      <c r="XS296" s="9"/>
      <c r="XT296" s="9"/>
      <c r="XU296" s="9"/>
      <c r="XV296" s="9"/>
      <c r="XW296" s="9"/>
      <c r="XX296" s="9"/>
      <c r="XY296" s="9"/>
      <c r="XZ296" s="9"/>
      <c r="YA296" s="9"/>
      <c r="YB296" s="9"/>
      <c r="YC296" s="9"/>
      <c r="YD296" s="9"/>
      <c r="YE296" s="9"/>
      <c r="YF296" s="9"/>
      <c r="YG296" s="9"/>
      <c r="YH296" s="9"/>
      <c r="YI296" s="9"/>
      <c r="YJ296" s="9"/>
      <c r="YK296" s="9"/>
      <c r="YL296" s="9"/>
      <c r="YM296" s="9"/>
      <c r="YN296" s="9"/>
      <c r="YO296" s="9"/>
      <c r="YP296" s="9"/>
      <c r="YQ296" s="9"/>
      <c r="YR296" s="9"/>
      <c r="YS296" s="9"/>
      <c r="YT296" s="9"/>
      <c r="YU296" s="9"/>
      <c r="YV296" s="9"/>
      <c r="YW296" s="9"/>
      <c r="YX296" s="9"/>
      <c r="YY296" s="9"/>
      <c r="YZ296" s="9"/>
      <c r="ZA296" s="9"/>
      <c r="ZB296" s="9"/>
      <c r="ZC296" s="9"/>
      <c r="ZD296" s="9"/>
      <c r="ZE296" s="9"/>
      <c r="ZF296" s="9"/>
      <c r="ZG296" s="9"/>
      <c r="ZH296" s="9"/>
      <c r="ZI296" s="9"/>
      <c r="ZJ296" s="9"/>
      <c r="ZK296" s="9"/>
      <c r="ZL296" s="9"/>
      <c r="ZM296" s="9"/>
      <c r="ZN296" s="9"/>
      <c r="ZO296" s="9"/>
      <c r="ZP296" s="9"/>
      <c r="ZQ296" s="9"/>
      <c r="ZR296" s="9"/>
      <c r="ZS296" s="9"/>
      <c r="ZT296" s="9"/>
      <c r="ZU296" s="9"/>
      <c r="ZV296" s="9"/>
      <c r="ZW296" s="9"/>
      <c r="ZX296" s="9"/>
      <c r="ZY296" s="9"/>
      <c r="ZZ296" s="9"/>
      <c r="AAA296" s="9"/>
      <c r="AAB296" s="9"/>
      <c r="AAC296" s="9"/>
      <c r="AAD296" s="9"/>
      <c r="AAE296" s="9"/>
      <c r="AAF296" s="9"/>
      <c r="AAG296" s="9"/>
      <c r="AAH296" s="9"/>
      <c r="AAI296" s="9"/>
      <c r="AAJ296" s="9"/>
      <c r="AAK296" s="9"/>
      <c r="AAL296" s="9"/>
      <c r="AAM296" s="9"/>
      <c r="AAN296" s="9"/>
      <c r="AAO296" s="9"/>
      <c r="AAP296" s="9"/>
      <c r="AAQ296" s="9"/>
      <c r="AAR296" s="9"/>
      <c r="AAS296" s="9"/>
      <c r="AAT296" s="9"/>
      <c r="AAU296" s="9"/>
      <c r="AAV296" s="9"/>
      <c r="AAW296" s="9"/>
      <c r="AAX296" s="9"/>
      <c r="AAY296" s="9"/>
      <c r="AAZ296" s="9"/>
      <c r="ABA296" s="9"/>
      <c r="ABB296" s="9"/>
      <c r="ABC296" s="9"/>
      <c r="ABD296" s="9"/>
      <c r="ABE296" s="9"/>
      <c r="ABF296" s="9"/>
      <c r="ABG296" s="9"/>
      <c r="ABH296" s="9"/>
      <c r="ABI296" s="9"/>
      <c r="ABJ296" s="9"/>
      <c r="ABK296" s="9"/>
      <c r="ABL296" s="9"/>
      <c r="ABM296" s="9"/>
      <c r="ABN296" s="9"/>
      <c r="ABO296" s="9"/>
      <c r="ABP296" s="9"/>
      <c r="ABQ296" s="9"/>
      <c r="ABR296" s="9"/>
      <c r="ABS296" s="9"/>
      <c r="ABT296" s="9"/>
      <c r="ABU296" s="9"/>
      <c r="ABV296" s="9"/>
      <c r="ABW296" s="9"/>
      <c r="ABX296" s="9"/>
      <c r="ABY296" s="9"/>
      <c r="ABZ296" s="9"/>
      <c r="ACA296" s="9"/>
      <c r="ACB296" s="9"/>
      <c r="ACC296" s="9"/>
      <c r="ACD296" s="9"/>
      <c r="ACE296" s="9"/>
      <c r="ACF296" s="9"/>
      <c r="ACG296" s="9"/>
      <c r="ACH296" s="9"/>
      <c r="ACI296" s="9"/>
      <c r="ACJ296" s="9"/>
      <c r="ACK296" s="9"/>
      <c r="ACL296" s="9"/>
      <c r="ACM296" s="9"/>
      <c r="ACN296" s="9"/>
      <c r="ACO296" s="9"/>
      <c r="ACP296" s="9"/>
      <c r="ACQ296" s="9"/>
      <c r="ACR296" s="9"/>
      <c r="ACS296" s="9"/>
      <c r="ACT296" s="9"/>
      <c r="ACU296" s="9"/>
      <c r="ACV296" s="9"/>
      <c r="ACW296" s="9"/>
      <c r="ACX296" s="9"/>
      <c r="ACY296" s="9"/>
      <c r="ACZ296" s="9"/>
      <c r="ADA296" s="9"/>
      <c r="ADB296" s="9"/>
      <c r="ADC296" s="9"/>
      <c r="ADD296" s="9"/>
      <c r="ADE296" s="9"/>
      <c r="ADF296" s="9"/>
      <c r="ADG296" s="9"/>
      <c r="ADH296" s="9"/>
      <c r="ADI296" s="9"/>
      <c r="ADJ296" s="9"/>
      <c r="ADK296" s="9"/>
      <c r="ADL296" s="9"/>
      <c r="ADM296" s="9"/>
      <c r="ADN296" s="9"/>
      <c r="ADO296" s="9"/>
      <c r="ADP296" s="9"/>
      <c r="ADQ296" s="9"/>
      <c r="ADR296" s="9"/>
      <c r="ADS296" s="9"/>
      <c r="ADT296" s="9"/>
      <c r="ADU296" s="9"/>
      <c r="ADV296" s="9"/>
      <c r="ADW296" s="9"/>
      <c r="ADX296" s="9"/>
      <c r="ADY296" s="9"/>
      <c r="ADZ296" s="9"/>
      <c r="AEA296" s="9"/>
      <c r="AEB296" s="9"/>
      <c r="AEC296" s="9"/>
      <c r="AED296" s="9"/>
      <c r="AEE296" s="9"/>
      <c r="AEF296" s="9"/>
      <c r="AEG296" s="9"/>
      <c r="AEH296" s="9"/>
      <c r="AEI296" s="9"/>
      <c r="AEJ296" s="9"/>
      <c r="AEK296" s="9"/>
      <c r="AEL296" s="9"/>
      <c r="AEM296" s="9"/>
      <c r="AEN296" s="9"/>
      <c r="AEO296" s="9"/>
      <c r="AEP296" s="9"/>
      <c r="AEQ296" s="9"/>
      <c r="AER296" s="9"/>
      <c r="AES296" s="9"/>
      <c r="AET296" s="9"/>
      <c r="AEU296" s="9"/>
      <c r="AEV296" s="9"/>
      <c r="AEW296" s="9"/>
      <c r="AEX296" s="9"/>
      <c r="AEY296" s="9"/>
      <c r="AEZ296" s="9"/>
      <c r="AFA296" s="9"/>
      <c r="AFB296" s="9"/>
      <c r="AFC296" s="9"/>
      <c r="AFD296" s="9"/>
      <c r="AFE296" s="9"/>
      <c r="AFF296" s="9"/>
      <c r="AFG296" s="9"/>
      <c r="AFH296" s="9"/>
      <c r="AFI296" s="9"/>
      <c r="AFJ296" s="9"/>
      <c r="AFK296" s="9"/>
      <c r="AFL296" s="9"/>
      <c r="AFM296" s="9"/>
      <c r="AFN296" s="9"/>
      <c r="AFO296" s="9"/>
      <c r="AFP296" s="9"/>
      <c r="AFQ296" s="9"/>
      <c r="AFR296" s="9"/>
      <c r="AFS296" s="9"/>
      <c r="AFT296" s="9"/>
      <c r="AFU296" s="9"/>
      <c r="AFV296" s="9"/>
      <c r="AFW296" s="9"/>
      <c r="AFX296" s="9"/>
      <c r="AFY296" s="9"/>
      <c r="AFZ296" s="9"/>
      <c r="AGA296" s="9"/>
      <c r="AGB296" s="9"/>
      <c r="AGC296" s="9"/>
      <c r="AGD296" s="9"/>
      <c r="AGE296" s="9"/>
      <c r="AGF296" s="9"/>
      <c r="AGG296" s="9"/>
      <c r="AGH296" s="9"/>
      <c r="AGI296" s="9"/>
      <c r="AGJ296" s="9"/>
      <c r="AGK296" s="9"/>
      <c r="AGL296" s="9"/>
      <c r="AGM296" s="9"/>
      <c r="AGN296" s="9"/>
      <c r="AGO296" s="9"/>
      <c r="AGP296" s="9"/>
      <c r="AGQ296" s="9"/>
      <c r="AGR296" s="9"/>
      <c r="AGS296" s="9"/>
      <c r="AGT296" s="9"/>
      <c r="AGU296" s="9"/>
      <c r="AGV296" s="9"/>
      <c r="AGW296" s="9"/>
      <c r="AGX296" s="9"/>
      <c r="AGY296" s="9"/>
      <c r="AGZ296" s="9"/>
      <c r="AHA296" s="9"/>
      <c r="AHB296" s="9"/>
      <c r="AHC296" s="9"/>
      <c r="AHD296" s="9"/>
      <c r="AHE296" s="9"/>
      <c r="AHF296" s="9"/>
      <c r="AHG296" s="9"/>
      <c r="AHH296" s="9"/>
      <c r="AHI296" s="9"/>
      <c r="AHJ296" s="9"/>
      <c r="AHK296" s="9"/>
      <c r="AHL296" s="9"/>
      <c r="AHM296" s="9"/>
      <c r="AHN296" s="9"/>
      <c r="AHO296" s="9"/>
      <c r="AHP296" s="9"/>
      <c r="AHQ296" s="9"/>
      <c r="AHR296" s="9"/>
      <c r="AHS296" s="9"/>
      <c r="AHT296" s="9"/>
      <c r="AHU296" s="9"/>
      <c r="AHV296" s="9"/>
      <c r="AHW296" s="9"/>
      <c r="AHX296" s="9"/>
      <c r="AHY296" s="9"/>
      <c r="AHZ296" s="9"/>
      <c r="AIA296" s="9"/>
      <c r="AIB296" s="9"/>
      <c r="AIC296" s="9"/>
      <c r="AID296" s="9"/>
      <c r="AIE296" s="9"/>
      <c r="AIF296" s="9"/>
      <c r="AIG296" s="9"/>
      <c r="AIH296" s="9"/>
      <c r="AII296" s="9"/>
      <c r="AIJ296" s="9"/>
      <c r="AIK296" s="9"/>
      <c r="AIL296" s="9"/>
      <c r="AIM296" s="9"/>
      <c r="AIN296" s="9"/>
      <c r="AIO296" s="9"/>
      <c r="AIP296" s="9"/>
      <c r="AIQ296" s="9"/>
      <c r="AIR296" s="9"/>
      <c r="AIS296" s="9"/>
      <c r="AIT296" s="9"/>
      <c r="AIU296" s="9"/>
      <c r="AIV296" s="9"/>
      <c r="AIW296" s="9"/>
      <c r="AIX296" s="9"/>
      <c r="AIY296" s="9"/>
      <c r="AIZ296" s="9"/>
      <c r="AJA296" s="9"/>
      <c r="AJB296" s="9"/>
      <c r="AJC296" s="9"/>
      <c r="AJD296" s="9"/>
      <c r="AJE296" s="9"/>
      <c r="AJF296" s="9"/>
      <c r="AJG296" s="9"/>
      <c r="AJH296" s="9"/>
      <c r="AJI296" s="9"/>
      <c r="AJJ296" s="9"/>
      <c r="AJK296" s="9"/>
      <c r="AJL296" s="9"/>
      <c r="AJM296" s="9"/>
      <c r="AJN296" s="9"/>
      <c r="AJO296" s="9"/>
      <c r="AJP296" s="9"/>
      <c r="AJQ296" s="9"/>
      <c r="AJR296" s="9"/>
      <c r="AJS296" s="9"/>
      <c r="AJT296" s="9"/>
      <c r="AJU296" s="9"/>
      <c r="AJV296" s="9"/>
      <c r="AJW296" s="9"/>
      <c r="AJX296" s="9"/>
      <c r="AJY296" s="9"/>
      <c r="AJZ296" s="9"/>
      <c r="AKA296" s="9"/>
      <c r="AKB296" s="9"/>
      <c r="AKC296" s="9"/>
      <c r="AKD296" s="9"/>
      <c r="AKE296" s="9"/>
      <c r="AKF296" s="9"/>
      <c r="AKG296" s="9"/>
      <c r="AKH296" s="9"/>
      <c r="AKI296" s="9"/>
      <c r="AKJ296" s="9"/>
      <c r="AKK296" s="9"/>
      <c r="AKL296" s="9"/>
      <c r="AKM296" s="9"/>
      <c r="AKN296" s="9"/>
      <c r="AKO296" s="9"/>
      <c r="AKP296" s="9"/>
      <c r="AKQ296" s="9"/>
      <c r="AKR296" s="9"/>
      <c r="AKS296" s="9"/>
      <c r="AKT296" s="9"/>
      <c r="AKU296" s="9"/>
      <c r="AKV296" s="9"/>
      <c r="AKW296" s="9"/>
      <c r="AKX296" s="9"/>
      <c r="AKY296" s="9"/>
      <c r="AKZ296" s="9"/>
      <c r="ALA296" s="9"/>
      <c r="ALB296" s="9"/>
      <c r="ALC296" s="9"/>
      <c r="ALD296" s="9"/>
      <c r="ALE296" s="9"/>
      <c r="ALF296" s="9"/>
      <c r="ALG296" s="9"/>
      <c r="ALH296" s="9"/>
      <c r="ALI296" s="9"/>
      <c r="ALJ296" s="9"/>
      <c r="ALK296" s="9"/>
      <c r="ALL296" s="9"/>
      <c r="ALM296" s="9"/>
      <c r="ALN296" s="9"/>
      <c r="ALO296" s="9"/>
      <c r="ALP296" s="9"/>
      <c r="ALQ296" s="9"/>
      <c r="ALR296" s="9"/>
      <c r="ALS296" s="9"/>
      <c r="ALT296" s="9"/>
      <c r="ALU296" s="9"/>
      <c r="ALV296" s="9"/>
      <c r="ALW296" s="9"/>
      <c r="ALX296" s="9"/>
      <c r="ALY296" s="9"/>
      <c r="ALZ296" s="9"/>
      <c r="AMA296" s="9"/>
      <c r="AMB296" s="9"/>
      <c r="AMC296" s="9"/>
      <c r="AMD296" s="9"/>
      <c r="AME296" s="9"/>
      <c r="AMF296" s="9"/>
      <c r="AMG296" s="9"/>
      <c r="AMH296" s="9"/>
      <c r="AMI296" s="9"/>
      <c r="AMJ296" s="9"/>
      <c r="AMK296" s="9"/>
      <c r="AML296" s="9"/>
      <c r="AMM296" s="9"/>
      <c r="AMN296" s="9"/>
      <c r="AMO296" s="9"/>
      <c r="AMP296" s="9"/>
      <c r="AMQ296" s="9"/>
      <c r="AMR296" s="9"/>
      <c r="AMS296" s="9"/>
      <c r="AMT296" s="9"/>
      <c r="AMU296" s="9"/>
      <c r="AMV296" s="9"/>
      <c r="AMW296" s="9"/>
      <c r="AMX296" s="9"/>
      <c r="AMY296" s="9"/>
      <c r="AMZ296" s="9"/>
      <c r="ANA296" s="9"/>
      <c r="ANB296" s="9"/>
      <c r="ANC296" s="9"/>
      <c r="AND296" s="9"/>
      <c r="ANE296" s="9"/>
      <c r="ANF296" s="9"/>
      <c r="ANG296" s="9"/>
      <c r="ANH296" s="9"/>
      <c r="ANI296" s="9"/>
      <c r="ANJ296" s="9"/>
      <c r="ANK296" s="9"/>
      <c r="ANL296" s="9"/>
      <c r="ANM296" s="9"/>
      <c r="ANN296" s="9"/>
      <c r="ANO296" s="9"/>
      <c r="ANP296" s="9"/>
      <c r="ANQ296" s="9"/>
      <c r="ANR296" s="9"/>
      <c r="ANS296" s="9"/>
      <c r="ANT296" s="9"/>
      <c r="ANU296" s="9"/>
      <c r="ANV296" s="9"/>
      <c r="ANW296" s="9"/>
      <c r="ANX296" s="9"/>
      <c r="ANY296" s="9"/>
      <c r="ANZ296" s="9"/>
      <c r="AOA296" s="9"/>
      <c r="AOB296" s="9"/>
      <c r="AOC296" s="9"/>
      <c r="AOD296" s="9"/>
      <c r="AOE296" s="9"/>
      <c r="AOF296" s="9"/>
      <c r="AOG296" s="9"/>
      <c r="AOH296" s="9"/>
      <c r="AOI296" s="9"/>
      <c r="AOJ296" s="9"/>
      <c r="AOK296" s="9"/>
      <c r="AOL296" s="9"/>
      <c r="AOM296" s="9"/>
      <c r="AON296" s="9"/>
      <c r="AOO296" s="9"/>
      <c r="AOP296" s="9"/>
      <c r="AOQ296" s="9"/>
      <c r="AOR296" s="9"/>
      <c r="AOS296" s="9"/>
      <c r="AOT296" s="9"/>
      <c r="AOU296" s="9"/>
      <c r="AOV296" s="9"/>
      <c r="AOW296" s="9"/>
      <c r="AOX296" s="9"/>
      <c r="AOY296" s="9"/>
      <c r="AOZ296" s="9"/>
      <c r="APA296" s="9"/>
      <c r="APB296" s="9"/>
      <c r="APC296" s="9"/>
      <c r="APD296" s="9"/>
      <c r="APE296" s="9"/>
      <c r="APF296" s="9"/>
      <c r="APG296" s="9"/>
      <c r="APH296" s="9"/>
      <c r="API296" s="9"/>
      <c r="APJ296" s="9"/>
      <c r="APK296" s="9"/>
      <c r="APL296" s="9"/>
      <c r="APM296" s="9"/>
      <c r="APN296" s="9"/>
      <c r="APO296" s="9"/>
      <c r="APP296" s="9"/>
      <c r="APQ296" s="9"/>
      <c r="APR296" s="9"/>
      <c r="APS296" s="9"/>
      <c r="APT296" s="9"/>
      <c r="APU296" s="9"/>
      <c r="APV296" s="9"/>
      <c r="APW296" s="9"/>
      <c r="APX296" s="9"/>
      <c r="APY296" s="9"/>
      <c r="APZ296" s="9"/>
      <c r="AQA296" s="9"/>
      <c r="AQB296" s="9"/>
      <c r="AQC296" s="9"/>
      <c r="AQD296" s="9"/>
      <c r="AQE296" s="9"/>
      <c r="AQF296" s="9"/>
      <c r="AQG296" s="9"/>
      <c r="AQH296" s="9"/>
      <c r="AQI296" s="9"/>
      <c r="AQJ296" s="9"/>
      <c r="AQK296" s="9"/>
      <c r="AQL296" s="9"/>
      <c r="AQM296" s="9"/>
      <c r="AQN296" s="9"/>
      <c r="AQO296" s="9"/>
      <c r="AQP296" s="9"/>
      <c r="AQQ296" s="9"/>
      <c r="AQR296" s="9"/>
      <c r="AQS296" s="9"/>
      <c r="AQT296" s="9"/>
      <c r="AQU296" s="9"/>
      <c r="AQV296" s="9"/>
      <c r="AQW296" s="9"/>
      <c r="AQX296" s="9"/>
      <c r="AQY296" s="9"/>
      <c r="AQZ296" s="9"/>
      <c r="ARA296" s="9"/>
      <c r="ARB296" s="9"/>
      <c r="ARC296" s="9"/>
      <c r="ARD296" s="9"/>
      <c r="ARE296" s="9"/>
      <c r="ARF296" s="9"/>
      <c r="ARG296" s="9"/>
      <c r="ARH296" s="9"/>
      <c r="ARI296" s="9"/>
      <c r="ARJ296" s="9"/>
      <c r="ARK296" s="9"/>
      <c r="ARL296" s="9"/>
      <c r="ARM296" s="9"/>
      <c r="ARN296" s="9"/>
      <c r="ARO296" s="9"/>
      <c r="ARP296" s="9"/>
      <c r="ARQ296" s="9"/>
      <c r="ARR296" s="9"/>
      <c r="ARS296" s="9"/>
      <c r="ART296" s="9"/>
      <c r="ARU296" s="9"/>
      <c r="ARV296" s="9"/>
      <c r="ARW296" s="9"/>
      <c r="ARX296" s="9"/>
      <c r="ARY296" s="9"/>
      <c r="ARZ296" s="9"/>
      <c r="ASA296" s="9"/>
      <c r="ASB296" s="9"/>
      <c r="ASC296" s="9"/>
      <c r="ASD296" s="9"/>
      <c r="ASE296" s="9"/>
      <c r="ASF296" s="9"/>
      <c r="ASG296" s="9"/>
      <c r="ASH296" s="9"/>
      <c r="ASI296" s="9"/>
      <c r="ASJ296" s="9"/>
      <c r="ASK296" s="9"/>
      <c r="ASL296" s="9"/>
      <c r="ASM296" s="9"/>
      <c r="ASN296" s="9"/>
      <c r="ASO296" s="9"/>
      <c r="ASP296" s="9"/>
      <c r="ASQ296" s="9"/>
      <c r="ASR296" s="9"/>
      <c r="ASS296" s="9"/>
      <c r="AST296" s="9"/>
      <c r="ASU296" s="9"/>
      <c r="ASV296" s="9"/>
      <c r="ASW296" s="9"/>
      <c r="ASX296" s="9"/>
      <c r="ASY296" s="9"/>
      <c r="ASZ296" s="9"/>
      <c r="ATA296" s="9"/>
      <c r="ATB296" s="9"/>
      <c r="ATC296" s="9"/>
      <c r="ATD296" s="9"/>
      <c r="ATE296" s="9"/>
      <c r="ATF296" s="9"/>
      <c r="ATG296" s="9"/>
      <c r="ATH296" s="9"/>
      <c r="ATI296" s="9"/>
      <c r="ATJ296" s="9"/>
      <c r="ATK296" s="9"/>
      <c r="ATL296" s="9"/>
      <c r="ATM296" s="9"/>
      <c r="ATN296" s="9"/>
      <c r="ATO296" s="9"/>
      <c r="ATP296" s="9"/>
      <c r="ATQ296" s="9"/>
      <c r="ATR296" s="9"/>
      <c r="ATS296" s="9"/>
      <c r="ATT296" s="9"/>
      <c r="ATU296" s="9"/>
      <c r="ATV296" s="9"/>
      <c r="ATW296" s="9"/>
      <c r="ATX296" s="9"/>
      <c r="ATY296" s="9"/>
      <c r="ATZ296" s="9"/>
      <c r="AUA296" s="9"/>
      <c r="AUB296" s="9"/>
      <c r="AUC296" s="9"/>
      <c r="AUD296" s="9"/>
      <c r="AUE296" s="9"/>
      <c r="AUF296" s="9"/>
      <c r="AUG296" s="9"/>
      <c r="AUH296" s="9"/>
      <c r="AUI296" s="9"/>
      <c r="AUJ296" s="9"/>
      <c r="AUK296" s="9"/>
      <c r="AUL296" s="9"/>
      <c r="AUM296" s="9"/>
      <c r="AUN296" s="9"/>
      <c r="AUO296" s="9"/>
      <c r="AUP296" s="9"/>
      <c r="AUQ296" s="9"/>
      <c r="AUR296" s="9"/>
      <c r="AUS296" s="9"/>
      <c r="AUT296" s="9"/>
      <c r="AUU296" s="9"/>
      <c r="AUV296" s="9"/>
      <c r="AUW296" s="9"/>
      <c r="AUX296" s="9"/>
      <c r="AUY296" s="9"/>
      <c r="AUZ296" s="9"/>
      <c r="AVA296" s="9"/>
      <c r="AVB296" s="9"/>
      <c r="AVC296" s="9"/>
      <c r="AVD296" s="9"/>
      <c r="AVE296" s="9"/>
      <c r="AVF296" s="9"/>
      <c r="AVG296" s="9"/>
      <c r="AVH296" s="9"/>
      <c r="AVI296" s="9"/>
      <c r="AVJ296" s="9"/>
      <c r="AVK296" s="9"/>
      <c r="AVL296" s="9"/>
      <c r="AVM296" s="9"/>
      <c r="AVN296" s="9"/>
      <c r="AVO296" s="9"/>
      <c r="AVP296" s="9"/>
      <c r="AVQ296" s="9"/>
      <c r="AVR296" s="9"/>
      <c r="AVS296" s="9"/>
      <c r="AVT296" s="9"/>
      <c r="AVU296" s="9"/>
      <c r="AVV296" s="9"/>
      <c r="AVW296" s="9"/>
      <c r="AVX296" s="9"/>
      <c r="AVY296" s="9"/>
      <c r="AVZ296" s="9"/>
      <c r="AWA296" s="9"/>
      <c r="AWB296" s="9"/>
      <c r="AWC296" s="9"/>
      <c r="AWD296" s="9"/>
      <c r="AWE296" s="9"/>
      <c r="AWF296" s="9"/>
      <c r="AWG296" s="9"/>
      <c r="AWH296" s="9"/>
      <c r="AWI296" s="9"/>
      <c r="AWJ296" s="9"/>
      <c r="AWK296" s="9"/>
      <c r="AWL296" s="9"/>
      <c r="AWM296" s="9"/>
      <c r="AWN296" s="9"/>
      <c r="AWO296" s="9"/>
      <c r="AWP296" s="9"/>
      <c r="AWQ296" s="9"/>
      <c r="AWR296" s="9"/>
      <c r="AWS296" s="9"/>
      <c r="AWT296" s="9"/>
      <c r="AWU296" s="9"/>
      <c r="AWV296" s="9"/>
      <c r="AWW296" s="9"/>
      <c r="AWX296" s="9"/>
      <c r="AWY296" s="9"/>
      <c r="AWZ296" s="9"/>
      <c r="AXA296" s="9"/>
      <c r="AXB296" s="9"/>
      <c r="AXC296" s="9"/>
      <c r="AXD296" s="9"/>
      <c r="AXE296" s="9"/>
      <c r="AXF296" s="9"/>
      <c r="AXG296" s="9"/>
      <c r="AXH296" s="9"/>
      <c r="AXI296" s="9"/>
      <c r="AXJ296" s="9"/>
      <c r="AXK296" s="9"/>
      <c r="AXL296" s="9"/>
      <c r="AXM296" s="9"/>
      <c r="AXN296" s="9"/>
      <c r="AXO296" s="9"/>
      <c r="AXP296" s="9"/>
      <c r="AXQ296" s="9"/>
      <c r="AXR296" s="9"/>
      <c r="AXS296" s="9"/>
      <c r="AXT296" s="9"/>
      <c r="AXU296" s="9"/>
      <c r="AXV296" s="9"/>
      <c r="AXW296" s="9"/>
      <c r="AXX296" s="9"/>
      <c r="AXY296" s="9"/>
      <c r="AXZ296" s="9"/>
      <c r="AYA296" s="9"/>
      <c r="AYB296" s="9"/>
      <c r="AYC296" s="9"/>
      <c r="AYD296" s="9"/>
      <c r="AYE296" s="9"/>
      <c r="AYF296" s="9"/>
      <c r="AYG296" s="9"/>
      <c r="AYH296" s="9"/>
      <c r="AYI296" s="9"/>
      <c r="AYJ296" s="9"/>
      <c r="AYK296" s="9"/>
      <c r="AYL296" s="9"/>
      <c r="AYM296" s="9"/>
      <c r="AYN296" s="9"/>
      <c r="AYO296" s="9"/>
      <c r="AYP296" s="9"/>
      <c r="AYQ296" s="9"/>
      <c r="AYR296" s="9"/>
      <c r="AYS296" s="9"/>
      <c r="AYT296" s="9"/>
      <c r="AYU296" s="9"/>
      <c r="AYV296" s="9"/>
      <c r="AYW296" s="9"/>
      <c r="AYX296" s="9"/>
      <c r="AYY296" s="9"/>
      <c r="AYZ296" s="9"/>
      <c r="AZA296" s="9"/>
      <c r="AZB296" s="9"/>
      <c r="AZC296" s="9"/>
      <c r="AZD296" s="9"/>
      <c r="AZE296" s="9"/>
      <c r="AZF296" s="9"/>
      <c r="AZG296" s="9"/>
      <c r="AZH296" s="9"/>
      <c r="AZI296" s="9"/>
      <c r="AZJ296" s="9"/>
      <c r="AZK296" s="9"/>
      <c r="AZL296" s="9"/>
      <c r="AZM296" s="9"/>
      <c r="AZN296" s="9"/>
      <c r="AZO296" s="9"/>
      <c r="AZP296" s="9"/>
      <c r="AZQ296" s="9"/>
      <c r="AZR296" s="9"/>
      <c r="AZS296" s="9"/>
      <c r="AZT296" s="9"/>
      <c r="AZU296" s="9"/>
      <c r="AZV296" s="9"/>
      <c r="AZW296" s="9"/>
      <c r="AZX296" s="9"/>
      <c r="AZY296" s="9"/>
      <c r="AZZ296" s="9"/>
      <c r="BAA296" s="9"/>
      <c r="BAB296" s="9"/>
      <c r="BAC296" s="9"/>
      <c r="BAD296" s="9"/>
      <c r="BAE296" s="9"/>
      <c r="BAF296" s="9"/>
      <c r="BAG296" s="9"/>
      <c r="BAH296" s="9"/>
      <c r="BAI296" s="9"/>
      <c r="BAJ296" s="9"/>
      <c r="BAK296" s="9"/>
      <c r="BAL296" s="9"/>
      <c r="BAM296" s="9"/>
      <c r="BAN296" s="9"/>
      <c r="BAO296" s="9"/>
      <c r="BAP296" s="9"/>
      <c r="BAQ296" s="9"/>
      <c r="BAR296" s="9"/>
      <c r="BAS296" s="9"/>
      <c r="BAT296" s="9"/>
      <c r="BAU296" s="9"/>
      <c r="BAV296" s="9"/>
      <c r="BAW296" s="9"/>
      <c r="BAX296" s="9"/>
      <c r="BAY296" s="9"/>
      <c r="BAZ296" s="9"/>
      <c r="BBA296" s="9"/>
      <c r="BBB296" s="9"/>
      <c r="BBC296" s="9"/>
      <c r="BBD296" s="9"/>
      <c r="BBE296" s="9"/>
      <c r="BBF296" s="9"/>
      <c r="BBG296" s="9"/>
      <c r="BBH296" s="9"/>
      <c r="BBI296" s="9"/>
      <c r="BBJ296" s="9"/>
      <c r="BBK296" s="9"/>
      <c r="BBL296" s="9"/>
      <c r="BBM296" s="9"/>
      <c r="BBN296" s="9"/>
      <c r="BBO296" s="9"/>
      <c r="BBP296" s="9"/>
      <c r="BBQ296" s="9"/>
      <c r="BBR296" s="9"/>
      <c r="BBS296" s="9"/>
      <c r="BBT296" s="9"/>
      <c r="BBU296" s="9"/>
      <c r="BBV296" s="9"/>
      <c r="BBW296" s="9"/>
      <c r="BBX296" s="9"/>
      <c r="BBY296" s="9"/>
      <c r="BBZ296" s="9"/>
      <c r="BCA296" s="9"/>
      <c r="BCB296" s="9"/>
      <c r="BCC296" s="9"/>
      <c r="BCD296" s="9"/>
      <c r="BCE296" s="9"/>
      <c r="BCF296" s="9"/>
      <c r="BCG296" s="9"/>
      <c r="BCH296" s="9"/>
      <c r="BCI296" s="9"/>
      <c r="BCJ296" s="9"/>
      <c r="BCK296" s="9"/>
      <c r="BCL296" s="9"/>
      <c r="BCM296" s="9"/>
      <c r="BCN296" s="9"/>
      <c r="BCO296" s="9"/>
      <c r="BCP296" s="9"/>
      <c r="BCQ296" s="9"/>
      <c r="BCR296" s="9"/>
      <c r="BCS296" s="9"/>
      <c r="BCT296" s="9"/>
      <c r="BCU296" s="9"/>
      <c r="BCV296" s="9"/>
      <c r="BCW296" s="9"/>
      <c r="BCX296" s="9"/>
      <c r="BCY296" s="9"/>
      <c r="BCZ296" s="9"/>
      <c r="BDA296" s="9"/>
      <c r="BDB296" s="9"/>
      <c r="BDC296" s="9"/>
      <c r="BDD296" s="9"/>
      <c r="BDE296" s="9"/>
      <c r="BDF296" s="9"/>
      <c r="BDG296" s="9"/>
      <c r="BDH296" s="9"/>
      <c r="BDI296" s="9"/>
      <c r="BDJ296" s="9"/>
      <c r="BDK296" s="9"/>
      <c r="BDL296" s="9"/>
      <c r="BDM296" s="9"/>
      <c r="BDN296" s="9"/>
      <c r="BDO296" s="9"/>
      <c r="BDP296" s="9"/>
      <c r="BDQ296" s="9"/>
      <c r="BDR296" s="9"/>
      <c r="BDS296" s="9"/>
      <c r="BDT296" s="9"/>
      <c r="BDU296" s="9"/>
      <c r="BDV296" s="9"/>
      <c r="BDW296" s="9"/>
      <c r="BDX296" s="9"/>
      <c r="BDY296" s="9"/>
      <c r="BDZ296" s="9"/>
      <c r="BEA296" s="9"/>
      <c r="BEB296" s="9"/>
      <c r="BEC296" s="9"/>
      <c r="BED296" s="9"/>
      <c r="BEE296" s="9"/>
      <c r="BEF296" s="9"/>
      <c r="BEG296" s="9"/>
      <c r="BEH296" s="9"/>
      <c r="BEI296" s="9"/>
      <c r="BEJ296" s="9"/>
      <c r="BEK296" s="9"/>
      <c r="BEL296" s="9"/>
      <c r="BEM296" s="9"/>
      <c r="BEN296" s="9"/>
      <c r="BEO296" s="9"/>
      <c r="BEP296" s="9"/>
      <c r="BEQ296" s="9"/>
      <c r="BER296" s="9"/>
      <c r="BES296" s="9"/>
      <c r="BET296" s="9"/>
      <c r="BEU296" s="9"/>
      <c r="BEV296" s="9"/>
      <c r="BEW296" s="9"/>
      <c r="BEX296" s="9"/>
      <c r="BEY296" s="9"/>
      <c r="BEZ296" s="9"/>
      <c r="BFA296" s="9"/>
      <c r="BFB296" s="9"/>
      <c r="BFC296" s="9"/>
      <c r="BFD296" s="9"/>
      <c r="BFE296" s="9"/>
      <c r="BFF296" s="9"/>
      <c r="BFG296" s="9"/>
      <c r="BFH296" s="9"/>
      <c r="BFI296" s="9"/>
      <c r="BFJ296" s="9"/>
      <c r="BFK296" s="9"/>
      <c r="BFL296" s="9"/>
      <c r="BFM296" s="9"/>
      <c r="BFN296" s="9"/>
      <c r="BFO296" s="9"/>
      <c r="BFP296" s="9"/>
      <c r="BFQ296" s="9"/>
      <c r="BFR296" s="9"/>
      <c r="BFS296" s="9"/>
      <c r="BFT296" s="9"/>
      <c r="BFU296" s="9"/>
      <c r="BFV296" s="9"/>
      <c r="BFW296" s="9"/>
      <c r="BFX296" s="9"/>
      <c r="BFY296" s="9"/>
      <c r="BFZ296" s="9"/>
      <c r="BGA296" s="9"/>
      <c r="BGB296" s="9"/>
      <c r="BGC296" s="9"/>
      <c r="BGD296" s="9"/>
      <c r="BGE296" s="9"/>
      <c r="BGF296" s="9"/>
      <c r="BGG296" s="9"/>
      <c r="BGH296" s="9"/>
      <c r="BGI296" s="9"/>
      <c r="BGJ296" s="9"/>
      <c r="BGK296" s="9"/>
      <c r="BGL296" s="9"/>
      <c r="BGM296" s="9"/>
      <c r="BGN296" s="9"/>
      <c r="BGO296" s="9"/>
      <c r="BGP296" s="9"/>
      <c r="BGQ296" s="9"/>
      <c r="BGR296" s="9"/>
      <c r="BGS296" s="9"/>
      <c r="BGT296" s="9"/>
      <c r="BGU296" s="9"/>
      <c r="BGV296" s="9"/>
      <c r="BGW296" s="9"/>
      <c r="BGX296" s="9"/>
      <c r="BGY296" s="9"/>
      <c r="BGZ296" s="9"/>
      <c r="BHA296" s="9"/>
      <c r="BHB296" s="9"/>
      <c r="BHC296" s="9"/>
      <c r="BHD296" s="9"/>
      <c r="BHE296" s="9"/>
      <c r="BHF296" s="9"/>
      <c r="BHG296" s="9"/>
      <c r="BHH296" s="9"/>
      <c r="BHI296" s="9"/>
      <c r="BHJ296" s="9"/>
      <c r="BHK296" s="9"/>
      <c r="BHL296" s="9"/>
      <c r="BHM296" s="9"/>
      <c r="BHN296" s="9"/>
      <c r="BHO296" s="9"/>
      <c r="BHP296" s="9"/>
      <c r="BHQ296" s="9"/>
      <c r="BHR296" s="9"/>
      <c r="BHS296" s="9"/>
      <c r="BHT296" s="9"/>
      <c r="BHU296" s="9"/>
      <c r="BHV296" s="9"/>
      <c r="BHW296" s="9"/>
      <c r="BHX296" s="9"/>
      <c r="BHY296" s="9"/>
      <c r="BHZ296" s="9"/>
      <c r="BIA296" s="9"/>
      <c r="BIB296" s="9"/>
      <c r="BIC296" s="9"/>
    </row>
    <row r="297" spans="1:1589" s="24" customFormat="1" ht="46.5" customHeight="1">
      <c r="B297" s="53"/>
      <c r="C297" s="317"/>
      <c r="D297" s="318"/>
      <c r="E297" s="197">
        <v>42370</v>
      </c>
      <c r="F297" s="197">
        <v>42735</v>
      </c>
      <c r="G297" s="93" t="s">
        <v>8</v>
      </c>
      <c r="H297" s="115"/>
      <c r="I297" s="115"/>
      <c r="J297" s="121">
        <v>30000</v>
      </c>
      <c r="K297" s="124"/>
      <c r="L297" s="115"/>
      <c r="M297" s="104"/>
      <c r="N297" s="121">
        <v>30000</v>
      </c>
      <c r="O297" s="115"/>
      <c r="P297" s="115"/>
      <c r="Q297" s="115"/>
      <c r="R297" s="121">
        <v>30000</v>
      </c>
      <c r="S297" s="115"/>
      <c r="T297" s="9"/>
      <c r="U297" s="147">
        <f>J297-R297</f>
        <v>0</v>
      </c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  <c r="IQ297" s="9"/>
      <c r="IR297" s="9"/>
      <c r="IS297" s="9"/>
      <c r="IT297" s="9"/>
      <c r="IU297" s="9"/>
      <c r="IV297" s="9"/>
      <c r="IW297" s="9"/>
      <c r="IX297" s="9"/>
      <c r="IY297" s="9"/>
      <c r="IZ297" s="9"/>
      <c r="JA297" s="9"/>
      <c r="JB297" s="9"/>
      <c r="JC297" s="9"/>
      <c r="JD297" s="9"/>
      <c r="JE297" s="9"/>
      <c r="JF297" s="9"/>
      <c r="JG297" s="9"/>
      <c r="JH297" s="9"/>
      <c r="JI297" s="9"/>
      <c r="JJ297" s="9"/>
      <c r="JK297" s="9"/>
      <c r="JL297" s="9"/>
      <c r="JM297" s="9"/>
      <c r="JN297" s="9"/>
      <c r="JO297" s="9"/>
      <c r="JP297" s="9"/>
      <c r="JQ297" s="9"/>
      <c r="JR297" s="9"/>
      <c r="JS297" s="9"/>
      <c r="JT297" s="9"/>
      <c r="JU297" s="9"/>
      <c r="JV297" s="9"/>
      <c r="JW297" s="9"/>
      <c r="JX297" s="9"/>
      <c r="JY297" s="9"/>
      <c r="JZ297" s="9"/>
      <c r="KA297" s="9"/>
      <c r="KB297" s="9"/>
      <c r="KC297" s="9"/>
      <c r="KD297" s="9"/>
      <c r="KE297" s="9"/>
      <c r="KF297" s="9"/>
      <c r="KG297" s="9"/>
      <c r="KH297" s="9"/>
      <c r="KI297" s="9"/>
      <c r="KJ297" s="9"/>
      <c r="KK297" s="9"/>
      <c r="KL297" s="9"/>
      <c r="KM297" s="9"/>
      <c r="KN297" s="9"/>
      <c r="KO297" s="9"/>
      <c r="KP297" s="9"/>
      <c r="KQ297" s="9"/>
      <c r="KR297" s="9"/>
      <c r="KS297" s="9"/>
      <c r="KT297" s="9"/>
      <c r="KU297" s="9"/>
      <c r="KV297" s="9"/>
      <c r="KW297" s="9"/>
      <c r="KX297" s="9"/>
      <c r="KY297" s="9"/>
      <c r="KZ297" s="9"/>
      <c r="LA297" s="9"/>
      <c r="LB297" s="9"/>
      <c r="LC297" s="9"/>
      <c r="LD297" s="9"/>
      <c r="LE297" s="9"/>
      <c r="LF297" s="9"/>
      <c r="LG297" s="9"/>
      <c r="LH297" s="9"/>
      <c r="LI297" s="9"/>
      <c r="LJ297" s="9"/>
      <c r="LK297" s="9"/>
      <c r="LL297" s="9"/>
      <c r="LM297" s="9"/>
      <c r="LN297" s="9"/>
      <c r="LO297" s="9"/>
      <c r="LP297" s="9"/>
      <c r="LQ297" s="9"/>
      <c r="LR297" s="9"/>
      <c r="LS297" s="9"/>
      <c r="LT297" s="9"/>
      <c r="LU297" s="9"/>
      <c r="LV297" s="9"/>
      <c r="LW297" s="9"/>
      <c r="LX297" s="9"/>
      <c r="LY297" s="9"/>
      <c r="LZ297" s="9"/>
      <c r="MA297" s="9"/>
      <c r="MB297" s="9"/>
      <c r="MC297" s="9"/>
      <c r="MD297" s="9"/>
      <c r="ME297" s="9"/>
      <c r="MF297" s="9"/>
      <c r="MG297" s="9"/>
      <c r="MH297" s="9"/>
      <c r="MI297" s="9"/>
      <c r="MJ297" s="9"/>
      <c r="MK297" s="9"/>
      <c r="ML297" s="9"/>
      <c r="MM297" s="9"/>
      <c r="MN297" s="9"/>
      <c r="MO297" s="9"/>
      <c r="MP297" s="9"/>
      <c r="MQ297" s="9"/>
      <c r="MR297" s="9"/>
      <c r="MS297" s="9"/>
      <c r="MT297" s="9"/>
      <c r="MU297" s="9"/>
      <c r="MV297" s="9"/>
      <c r="MW297" s="9"/>
      <c r="MX297" s="9"/>
      <c r="MY297" s="9"/>
      <c r="MZ297" s="9"/>
      <c r="NA297" s="9"/>
      <c r="NB297" s="9"/>
      <c r="NC297" s="9"/>
      <c r="ND297" s="9"/>
      <c r="NE297" s="9"/>
      <c r="NF297" s="9"/>
      <c r="NG297" s="9"/>
      <c r="NH297" s="9"/>
      <c r="NI297" s="9"/>
      <c r="NJ297" s="9"/>
      <c r="NK297" s="9"/>
      <c r="NL297" s="9"/>
      <c r="NM297" s="9"/>
      <c r="NN297" s="9"/>
      <c r="NO297" s="9"/>
      <c r="NP297" s="9"/>
      <c r="NQ297" s="9"/>
      <c r="NR297" s="9"/>
      <c r="NS297" s="9"/>
      <c r="NT297" s="9"/>
      <c r="NU297" s="9"/>
      <c r="NV297" s="9"/>
      <c r="NW297" s="9"/>
      <c r="NX297" s="9"/>
      <c r="NY297" s="9"/>
      <c r="NZ297" s="9"/>
      <c r="OA297" s="9"/>
      <c r="OB297" s="9"/>
      <c r="OC297" s="9"/>
      <c r="OD297" s="9"/>
      <c r="OE297" s="9"/>
      <c r="OF297" s="9"/>
      <c r="OG297" s="9"/>
      <c r="OH297" s="9"/>
      <c r="OI297" s="9"/>
      <c r="OJ297" s="9"/>
      <c r="OK297" s="9"/>
      <c r="OL297" s="9"/>
      <c r="OM297" s="9"/>
      <c r="ON297" s="9"/>
      <c r="OO297" s="9"/>
      <c r="OP297" s="9"/>
      <c r="OQ297" s="9"/>
      <c r="OR297" s="9"/>
      <c r="OS297" s="9"/>
      <c r="OT297" s="9"/>
      <c r="OU297" s="9"/>
      <c r="OV297" s="9"/>
      <c r="OW297" s="9"/>
      <c r="OX297" s="9"/>
      <c r="OY297" s="9"/>
      <c r="OZ297" s="9"/>
      <c r="PA297" s="9"/>
      <c r="PB297" s="9"/>
      <c r="PC297" s="9"/>
      <c r="PD297" s="9"/>
      <c r="PE297" s="9"/>
      <c r="PF297" s="9"/>
      <c r="PG297" s="9"/>
      <c r="PH297" s="9"/>
      <c r="PI297" s="9"/>
      <c r="PJ297" s="9"/>
      <c r="PK297" s="9"/>
      <c r="PL297" s="9"/>
      <c r="PM297" s="9"/>
      <c r="PN297" s="9"/>
      <c r="PO297" s="9"/>
      <c r="PP297" s="9"/>
      <c r="PQ297" s="9"/>
      <c r="PR297" s="9"/>
      <c r="PS297" s="9"/>
      <c r="PT297" s="9"/>
      <c r="PU297" s="9"/>
      <c r="PV297" s="9"/>
      <c r="PW297" s="9"/>
      <c r="PX297" s="9"/>
      <c r="PY297" s="9"/>
      <c r="PZ297" s="9"/>
      <c r="QA297" s="9"/>
      <c r="QB297" s="9"/>
      <c r="QC297" s="9"/>
      <c r="QD297" s="9"/>
      <c r="QE297" s="9"/>
      <c r="QF297" s="9"/>
      <c r="QG297" s="9"/>
      <c r="QH297" s="9"/>
      <c r="QI297" s="9"/>
      <c r="QJ297" s="9"/>
      <c r="QK297" s="9"/>
      <c r="QL297" s="9"/>
      <c r="QM297" s="9"/>
      <c r="QN297" s="9"/>
      <c r="QO297" s="9"/>
      <c r="QP297" s="9"/>
      <c r="QQ297" s="9"/>
      <c r="QR297" s="9"/>
      <c r="QS297" s="9"/>
      <c r="QT297" s="9"/>
      <c r="QU297" s="9"/>
      <c r="QV297" s="9"/>
      <c r="QW297" s="9"/>
      <c r="QX297" s="9"/>
      <c r="QY297" s="9"/>
      <c r="QZ297" s="9"/>
      <c r="RA297" s="9"/>
      <c r="RB297" s="9"/>
      <c r="RC297" s="9"/>
      <c r="RD297" s="9"/>
      <c r="RE297" s="9"/>
      <c r="RF297" s="9"/>
      <c r="RG297" s="9"/>
      <c r="RH297" s="9"/>
      <c r="RI297" s="9"/>
      <c r="RJ297" s="9"/>
      <c r="RK297" s="9"/>
      <c r="RL297" s="9"/>
      <c r="RM297" s="9"/>
      <c r="RN297" s="9"/>
      <c r="RO297" s="9"/>
      <c r="RP297" s="9"/>
      <c r="RQ297" s="9"/>
      <c r="RR297" s="9"/>
      <c r="RS297" s="9"/>
      <c r="RT297" s="9"/>
      <c r="RU297" s="9"/>
      <c r="RV297" s="9"/>
      <c r="RW297" s="9"/>
      <c r="RX297" s="9"/>
      <c r="RY297" s="9"/>
      <c r="RZ297" s="9"/>
      <c r="SA297" s="9"/>
      <c r="SB297" s="9"/>
      <c r="SC297" s="9"/>
      <c r="SD297" s="9"/>
      <c r="SE297" s="9"/>
      <c r="SF297" s="9"/>
      <c r="SG297" s="9"/>
      <c r="SH297" s="9"/>
      <c r="SI297" s="9"/>
      <c r="SJ297" s="9"/>
      <c r="SK297" s="9"/>
      <c r="SL297" s="9"/>
      <c r="SM297" s="9"/>
      <c r="SN297" s="9"/>
      <c r="SO297" s="9"/>
      <c r="SP297" s="9"/>
      <c r="SQ297" s="9"/>
      <c r="SR297" s="9"/>
      <c r="SS297" s="9"/>
      <c r="ST297" s="9"/>
      <c r="SU297" s="9"/>
      <c r="SV297" s="9"/>
      <c r="SW297" s="9"/>
      <c r="SX297" s="9"/>
      <c r="SY297" s="9"/>
      <c r="SZ297" s="9"/>
      <c r="TA297" s="9"/>
      <c r="TB297" s="9"/>
      <c r="TC297" s="9"/>
      <c r="TD297" s="9"/>
      <c r="TE297" s="9"/>
      <c r="TF297" s="9"/>
      <c r="TG297" s="9"/>
      <c r="TH297" s="9"/>
      <c r="TI297" s="9"/>
      <c r="TJ297" s="9"/>
      <c r="TK297" s="9"/>
      <c r="TL297" s="9"/>
      <c r="TM297" s="9"/>
      <c r="TN297" s="9"/>
      <c r="TO297" s="9"/>
      <c r="TP297" s="9"/>
      <c r="TQ297" s="9"/>
      <c r="TR297" s="9"/>
      <c r="TS297" s="9"/>
      <c r="TT297" s="9"/>
      <c r="TU297" s="9"/>
      <c r="TV297" s="9"/>
      <c r="TW297" s="9"/>
      <c r="TX297" s="9"/>
      <c r="TY297" s="9"/>
      <c r="TZ297" s="9"/>
      <c r="UA297" s="9"/>
      <c r="UB297" s="9"/>
      <c r="UC297" s="9"/>
      <c r="UD297" s="9"/>
      <c r="UE297" s="9"/>
      <c r="UF297" s="9"/>
      <c r="UG297" s="9"/>
      <c r="UH297" s="9"/>
      <c r="UI297" s="9"/>
      <c r="UJ297" s="9"/>
      <c r="UK297" s="9"/>
      <c r="UL297" s="9"/>
      <c r="UM297" s="9"/>
      <c r="UN297" s="9"/>
      <c r="UO297" s="9"/>
      <c r="UP297" s="9"/>
      <c r="UQ297" s="9"/>
      <c r="UR297" s="9"/>
      <c r="US297" s="9"/>
      <c r="UT297" s="9"/>
      <c r="UU297" s="9"/>
      <c r="UV297" s="9"/>
      <c r="UW297" s="9"/>
      <c r="UX297" s="9"/>
      <c r="UY297" s="9"/>
      <c r="UZ297" s="9"/>
      <c r="VA297" s="9"/>
      <c r="VB297" s="9"/>
      <c r="VC297" s="9"/>
      <c r="VD297" s="9"/>
      <c r="VE297" s="9"/>
      <c r="VF297" s="9"/>
      <c r="VG297" s="9"/>
      <c r="VH297" s="9"/>
      <c r="VI297" s="9"/>
      <c r="VJ297" s="9"/>
      <c r="VK297" s="9"/>
      <c r="VL297" s="9"/>
      <c r="VM297" s="9"/>
      <c r="VN297" s="9"/>
      <c r="VO297" s="9"/>
      <c r="VP297" s="9"/>
      <c r="VQ297" s="9"/>
      <c r="VR297" s="9"/>
      <c r="VS297" s="9"/>
      <c r="VT297" s="9"/>
      <c r="VU297" s="9"/>
      <c r="VV297" s="9"/>
      <c r="VW297" s="9"/>
      <c r="VX297" s="9"/>
      <c r="VY297" s="9"/>
      <c r="VZ297" s="9"/>
      <c r="WA297" s="9"/>
      <c r="WB297" s="9"/>
      <c r="WC297" s="9"/>
      <c r="WD297" s="9"/>
      <c r="WE297" s="9"/>
      <c r="WF297" s="9"/>
      <c r="WG297" s="9"/>
      <c r="WH297" s="9"/>
      <c r="WI297" s="9"/>
      <c r="WJ297" s="9"/>
      <c r="WK297" s="9"/>
      <c r="WL297" s="9"/>
      <c r="WM297" s="9"/>
      <c r="WN297" s="9"/>
      <c r="WO297" s="9"/>
      <c r="WP297" s="9"/>
      <c r="WQ297" s="9"/>
      <c r="WR297" s="9"/>
      <c r="WS297" s="9"/>
      <c r="WT297" s="9"/>
      <c r="WU297" s="9"/>
      <c r="WV297" s="9"/>
      <c r="WW297" s="9"/>
      <c r="WX297" s="9"/>
      <c r="WY297" s="9"/>
      <c r="WZ297" s="9"/>
      <c r="XA297" s="9"/>
      <c r="XB297" s="9"/>
      <c r="XC297" s="9"/>
      <c r="XD297" s="9"/>
      <c r="XE297" s="9"/>
      <c r="XF297" s="9"/>
      <c r="XG297" s="9"/>
      <c r="XH297" s="9"/>
      <c r="XI297" s="9"/>
      <c r="XJ297" s="9"/>
      <c r="XK297" s="9"/>
      <c r="XL297" s="9"/>
      <c r="XM297" s="9"/>
      <c r="XN297" s="9"/>
      <c r="XO297" s="9"/>
      <c r="XP297" s="9"/>
      <c r="XQ297" s="9"/>
      <c r="XR297" s="9"/>
      <c r="XS297" s="9"/>
      <c r="XT297" s="9"/>
      <c r="XU297" s="9"/>
      <c r="XV297" s="9"/>
      <c r="XW297" s="9"/>
      <c r="XX297" s="9"/>
      <c r="XY297" s="9"/>
      <c r="XZ297" s="9"/>
      <c r="YA297" s="9"/>
      <c r="YB297" s="9"/>
      <c r="YC297" s="9"/>
      <c r="YD297" s="9"/>
      <c r="YE297" s="9"/>
      <c r="YF297" s="9"/>
      <c r="YG297" s="9"/>
      <c r="YH297" s="9"/>
      <c r="YI297" s="9"/>
      <c r="YJ297" s="9"/>
      <c r="YK297" s="9"/>
      <c r="YL297" s="9"/>
      <c r="YM297" s="9"/>
      <c r="YN297" s="9"/>
      <c r="YO297" s="9"/>
      <c r="YP297" s="9"/>
      <c r="YQ297" s="9"/>
      <c r="YR297" s="9"/>
      <c r="YS297" s="9"/>
      <c r="YT297" s="9"/>
      <c r="YU297" s="9"/>
      <c r="YV297" s="9"/>
      <c r="YW297" s="9"/>
      <c r="YX297" s="9"/>
      <c r="YY297" s="9"/>
      <c r="YZ297" s="9"/>
      <c r="ZA297" s="9"/>
      <c r="ZB297" s="9"/>
      <c r="ZC297" s="9"/>
      <c r="ZD297" s="9"/>
      <c r="ZE297" s="9"/>
      <c r="ZF297" s="9"/>
      <c r="ZG297" s="9"/>
      <c r="ZH297" s="9"/>
      <c r="ZI297" s="9"/>
      <c r="ZJ297" s="9"/>
      <c r="ZK297" s="9"/>
      <c r="ZL297" s="9"/>
      <c r="ZM297" s="9"/>
      <c r="ZN297" s="9"/>
      <c r="ZO297" s="9"/>
      <c r="ZP297" s="9"/>
      <c r="ZQ297" s="9"/>
      <c r="ZR297" s="9"/>
      <c r="ZS297" s="9"/>
      <c r="ZT297" s="9"/>
      <c r="ZU297" s="9"/>
      <c r="ZV297" s="9"/>
      <c r="ZW297" s="9"/>
      <c r="ZX297" s="9"/>
      <c r="ZY297" s="9"/>
      <c r="ZZ297" s="9"/>
      <c r="AAA297" s="9"/>
      <c r="AAB297" s="9"/>
      <c r="AAC297" s="9"/>
      <c r="AAD297" s="9"/>
      <c r="AAE297" s="9"/>
      <c r="AAF297" s="9"/>
      <c r="AAG297" s="9"/>
      <c r="AAH297" s="9"/>
      <c r="AAI297" s="9"/>
      <c r="AAJ297" s="9"/>
      <c r="AAK297" s="9"/>
      <c r="AAL297" s="9"/>
      <c r="AAM297" s="9"/>
      <c r="AAN297" s="9"/>
      <c r="AAO297" s="9"/>
      <c r="AAP297" s="9"/>
      <c r="AAQ297" s="9"/>
      <c r="AAR297" s="9"/>
      <c r="AAS297" s="9"/>
      <c r="AAT297" s="9"/>
      <c r="AAU297" s="9"/>
      <c r="AAV297" s="9"/>
      <c r="AAW297" s="9"/>
      <c r="AAX297" s="9"/>
      <c r="AAY297" s="9"/>
      <c r="AAZ297" s="9"/>
      <c r="ABA297" s="9"/>
      <c r="ABB297" s="9"/>
      <c r="ABC297" s="9"/>
      <c r="ABD297" s="9"/>
      <c r="ABE297" s="9"/>
      <c r="ABF297" s="9"/>
      <c r="ABG297" s="9"/>
      <c r="ABH297" s="9"/>
      <c r="ABI297" s="9"/>
      <c r="ABJ297" s="9"/>
      <c r="ABK297" s="9"/>
      <c r="ABL297" s="9"/>
      <c r="ABM297" s="9"/>
      <c r="ABN297" s="9"/>
      <c r="ABO297" s="9"/>
      <c r="ABP297" s="9"/>
      <c r="ABQ297" s="9"/>
      <c r="ABR297" s="9"/>
      <c r="ABS297" s="9"/>
      <c r="ABT297" s="9"/>
      <c r="ABU297" s="9"/>
      <c r="ABV297" s="9"/>
      <c r="ABW297" s="9"/>
      <c r="ABX297" s="9"/>
      <c r="ABY297" s="9"/>
      <c r="ABZ297" s="9"/>
      <c r="ACA297" s="9"/>
      <c r="ACB297" s="9"/>
      <c r="ACC297" s="9"/>
      <c r="ACD297" s="9"/>
      <c r="ACE297" s="9"/>
      <c r="ACF297" s="9"/>
      <c r="ACG297" s="9"/>
      <c r="ACH297" s="9"/>
      <c r="ACI297" s="9"/>
      <c r="ACJ297" s="9"/>
      <c r="ACK297" s="9"/>
      <c r="ACL297" s="9"/>
      <c r="ACM297" s="9"/>
      <c r="ACN297" s="9"/>
      <c r="ACO297" s="9"/>
      <c r="ACP297" s="9"/>
      <c r="ACQ297" s="9"/>
      <c r="ACR297" s="9"/>
      <c r="ACS297" s="9"/>
      <c r="ACT297" s="9"/>
      <c r="ACU297" s="9"/>
      <c r="ACV297" s="9"/>
      <c r="ACW297" s="9"/>
      <c r="ACX297" s="9"/>
      <c r="ACY297" s="9"/>
      <c r="ACZ297" s="9"/>
      <c r="ADA297" s="9"/>
      <c r="ADB297" s="9"/>
      <c r="ADC297" s="9"/>
      <c r="ADD297" s="9"/>
      <c r="ADE297" s="9"/>
      <c r="ADF297" s="9"/>
      <c r="ADG297" s="9"/>
      <c r="ADH297" s="9"/>
      <c r="ADI297" s="9"/>
      <c r="ADJ297" s="9"/>
      <c r="ADK297" s="9"/>
      <c r="ADL297" s="9"/>
      <c r="ADM297" s="9"/>
      <c r="ADN297" s="9"/>
      <c r="ADO297" s="9"/>
      <c r="ADP297" s="9"/>
      <c r="ADQ297" s="9"/>
      <c r="ADR297" s="9"/>
      <c r="ADS297" s="9"/>
      <c r="ADT297" s="9"/>
      <c r="ADU297" s="9"/>
      <c r="ADV297" s="9"/>
      <c r="ADW297" s="9"/>
      <c r="ADX297" s="9"/>
      <c r="ADY297" s="9"/>
      <c r="ADZ297" s="9"/>
      <c r="AEA297" s="9"/>
      <c r="AEB297" s="9"/>
      <c r="AEC297" s="9"/>
      <c r="AED297" s="9"/>
      <c r="AEE297" s="9"/>
      <c r="AEF297" s="9"/>
      <c r="AEG297" s="9"/>
      <c r="AEH297" s="9"/>
      <c r="AEI297" s="9"/>
      <c r="AEJ297" s="9"/>
      <c r="AEK297" s="9"/>
      <c r="AEL297" s="9"/>
      <c r="AEM297" s="9"/>
      <c r="AEN297" s="9"/>
      <c r="AEO297" s="9"/>
      <c r="AEP297" s="9"/>
      <c r="AEQ297" s="9"/>
      <c r="AER297" s="9"/>
      <c r="AES297" s="9"/>
      <c r="AET297" s="9"/>
      <c r="AEU297" s="9"/>
      <c r="AEV297" s="9"/>
      <c r="AEW297" s="9"/>
      <c r="AEX297" s="9"/>
      <c r="AEY297" s="9"/>
      <c r="AEZ297" s="9"/>
      <c r="AFA297" s="9"/>
      <c r="AFB297" s="9"/>
      <c r="AFC297" s="9"/>
      <c r="AFD297" s="9"/>
      <c r="AFE297" s="9"/>
      <c r="AFF297" s="9"/>
      <c r="AFG297" s="9"/>
      <c r="AFH297" s="9"/>
      <c r="AFI297" s="9"/>
      <c r="AFJ297" s="9"/>
      <c r="AFK297" s="9"/>
      <c r="AFL297" s="9"/>
      <c r="AFM297" s="9"/>
      <c r="AFN297" s="9"/>
      <c r="AFO297" s="9"/>
      <c r="AFP297" s="9"/>
      <c r="AFQ297" s="9"/>
      <c r="AFR297" s="9"/>
      <c r="AFS297" s="9"/>
      <c r="AFT297" s="9"/>
      <c r="AFU297" s="9"/>
      <c r="AFV297" s="9"/>
      <c r="AFW297" s="9"/>
      <c r="AFX297" s="9"/>
      <c r="AFY297" s="9"/>
      <c r="AFZ297" s="9"/>
      <c r="AGA297" s="9"/>
      <c r="AGB297" s="9"/>
      <c r="AGC297" s="9"/>
      <c r="AGD297" s="9"/>
      <c r="AGE297" s="9"/>
      <c r="AGF297" s="9"/>
      <c r="AGG297" s="9"/>
      <c r="AGH297" s="9"/>
      <c r="AGI297" s="9"/>
      <c r="AGJ297" s="9"/>
      <c r="AGK297" s="9"/>
      <c r="AGL297" s="9"/>
      <c r="AGM297" s="9"/>
      <c r="AGN297" s="9"/>
      <c r="AGO297" s="9"/>
      <c r="AGP297" s="9"/>
      <c r="AGQ297" s="9"/>
      <c r="AGR297" s="9"/>
      <c r="AGS297" s="9"/>
      <c r="AGT297" s="9"/>
      <c r="AGU297" s="9"/>
      <c r="AGV297" s="9"/>
      <c r="AGW297" s="9"/>
      <c r="AGX297" s="9"/>
      <c r="AGY297" s="9"/>
      <c r="AGZ297" s="9"/>
      <c r="AHA297" s="9"/>
      <c r="AHB297" s="9"/>
      <c r="AHC297" s="9"/>
      <c r="AHD297" s="9"/>
      <c r="AHE297" s="9"/>
      <c r="AHF297" s="9"/>
      <c r="AHG297" s="9"/>
      <c r="AHH297" s="9"/>
      <c r="AHI297" s="9"/>
      <c r="AHJ297" s="9"/>
      <c r="AHK297" s="9"/>
      <c r="AHL297" s="9"/>
      <c r="AHM297" s="9"/>
      <c r="AHN297" s="9"/>
      <c r="AHO297" s="9"/>
      <c r="AHP297" s="9"/>
      <c r="AHQ297" s="9"/>
      <c r="AHR297" s="9"/>
      <c r="AHS297" s="9"/>
      <c r="AHT297" s="9"/>
      <c r="AHU297" s="9"/>
      <c r="AHV297" s="9"/>
      <c r="AHW297" s="9"/>
      <c r="AHX297" s="9"/>
      <c r="AHY297" s="9"/>
      <c r="AHZ297" s="9"/>
      <c r="AIA297" s="9"/>
      <c r="AIB297" s="9"/>
      <c r="AIC297" s="9"/>
      <c r="AID297" s="9"/>
      <c r="AIE297" s="9"/>
      <c r="AIF297" s="9"/>
      <c r="AIG297" s="9"/>
      <c r="AIH297" s="9"/>
      <c r="AII297" s="9"/>
      <c r="AIJ297" s="9"/>
      <c r="AIK297" s="9"/>
      <c r="AIL297" s="9"/>
      <c r="AIM297" s="9"/>
      <c r="AIN297" s="9"/>
      <c r="AIO297" s="9"/>
      <c r="AIP297" s="9"/>
      <c r="AIQ297" s="9"/>
      <c r="AIR297" s="9"/>
      <c r="AIS297" s="9"/>
      <c r="AIT297" s="9"/>
      <c r="AIU297" s="9"/>
      <c r="AIV297" s="9"/>
      <c r="AIW297" s="9"/>
      <c r="AIX297" s="9"/>
      <c r="AIY297" s="9"/>
      <c r="AIZ297" s="9"/>
      <c r="AJA297" s="9"/>
      <c r="AJB297" s="9"/>
      <c r="AJC297" s="9"/>
      <c r="AJD297" s="9"/>
      <c r="AJE297" s="9"/>
      <c r="AJF297" s="9"/>
      <c r="AJG297" s="9"/>
      <c r="AJH297" s="9"/>
      <c r="AJI297" s="9"/>
      <c r="AJJ297" s="9"/>
      <c r="AJK297" s="9"/>
      <c r="AJL297" s="9"/>
      <c r="AJM297" s="9"/>
      <c r="AJN297" s="9"/>
      <c r="AJO297" s="9"/>
      <c r="AJP297" s="9"/>
      <c r="AJQ297" s="9"/>
      <c r="AJR297" s="9"/>
      <c r="AJS297" s="9"/>
      <c r="AJT297" s="9"/>
      <c r="AJU297" s="9"/>
      <c r="AJV297" s="9"/>
      <c r="AJW297" s="9"/>
      <c r="AJX297" s="9"/>
      <c r="AJY297" s="9"/>
      <c r="AJZ297" s="9"/>
      <c r="AKA297" s="9"/>
      <c r="AKB297" s="9"/>
      <c r="AKC297" s="9"/>
      <c r="AKD297" s="9"/>
      <c r="AKE297" s="9"/>
      <c r="AKF297" s="9"/>
      <c r="AKG297" s="9"/>
      <c r="AKH297" s="9"/>
      <c r="AKI297" s="9"/>
      <c r="AKJ297" s="9"/>
      <c r="AKK297" s="9"/>
      <c r="AKL297" s="9"/>
      <c r="AKM297" s="9"/>
      <c r="AKN297" s="9"/>
      <c r="AKO297" s="9"/>
      <c r="AKP297" s="9"/>
      <c r="AKQ297" s="9"/>
      <c r="AKR297" s="9"/>
      <c r="AKS297" s="9"/>
      <c r="AKT297" s="9"/>
      <c r="AKU297" s="9"/>
      <c r="AKV297" s="9"/>
      <c r="AKW297" s="9"/>
      <c r="AKX297" s="9"/>
      <c r="AKY297" s="9"/>
      <c r="AKZ297" s="9"/>
      <c r="ALA297" s="9"/>
      <c r="ALB297" s="9"/>
      <c r="ALC297" s="9"/>
      <c r="ALD297" s="9"/>
      <c r="ALE297" s="9"/>
      <c r="ALF297" s="9"/>
      <c r="ALG297" s="9"/>
      <c r="ALH297" s="9"/>
      <c r="ALI297" s="9"/>
      <c r="ALJ297" s="9"/>
      <c r="ALK297" s="9"/>
      <c r="ALL297" s="9"/>
      <c r="ALM297" s="9"/>
      <c r="ALN297" s="9"/>
      <c r="ALO297" s="9"/>
      <c r="ALP297" s="9"/>
      <c r="ALQ297" s="9"/>
      <c r="ALR297" s="9"/>
      <c r="ALS297" s="9"/>
      <c r="ALT297" s="9"/>
      <c r="ALU297" s="9"/>
      <c r="ALV297" s="9"/>
      <c r="ALW297" s="9"/>
      <c r="ALX297" s="9"/>
      <c r="ALY297" s="9"/>
      <c r="ALZ297" s="9"/>
      <c r="AMA297" s="9"/>
      <c r="AMB297" s="9"/>
      <c r="AMC297" s="9"/>
      <c r="AMD297" s="9"/>
      <c r="AME297" s="9"/>
      <c r="AMF297" s="9"/>
      <c r="AMG297" s="9"/>
      <c r="AMH297" s="9"/>
      <c r="AMI297" s="9"/>
      <c r="AMJ297" s="9"/>
      <c r="AMK297" s="9"/>
      <c r="AML297" s="9"/>
      <c r="AMM297" s="9"/>
      <c r="AMN297" s="9"/>
      <c r="AMO297" s="9"/>
      <c r="AMP297" s="9"/>
      <c r="AMQ297" s="9"/>
      <c r="AMR297" s="9"/>
      <c r="AMS297" s="9"/>
      <c r="AMT297" s="9"/>
      <c r="AMU297" s="9"/>
      <c r="AMV297" s="9"/>
      <c r="AMW297" s="9"/>
      <c r="AMX297" s="9"/>
      <c r="AMY297" s="9"/>
      <c r="AMZ297" s="9"/>
      <c r="ANA297" s="9"/>
      <c r="ANB297" s="9"/>
      <c r="ANC297" s="9"/>
      <c r="AND297" s="9"/>
      <c r="ANE297" s="9"/>
      <c r="ANF297" s="9"/>
      <c r="ANG297" s="9"/>
      <c r="ANH297" s="9"/>
      <c r="ANI297" s="9"/>
      <c r="ANJ297" s="9"/>
      <c r="ANK297" s="9"/>
      <c r="ANL297" s="9"/>
      <c r="ANM297" s="9"/>
      <c r="ANN297" s="9"/>
      <c r="ANO297" s="9"/>
      <c r="ANP297" s="9"/>
      <c r="ANQ297" s="9"/>
      <c r="ANR297" s="9"/>
      <c r="ANS297" s="9"/>
      <c r="ANT297" s="9"/>
      <c r="ANU297" s="9"/>
      <c r="ANV297" s="9"/>
      <c r="ANW297" s="9"/>
      <c r="ANX297" s="9"/>
      <c r="ANY297" s="9"/>
      <c r="ANZ297" s="9"/>
      <c r="AOA297" s="9"/>
      <c r="AOB297" s="9"/>
      <c r="AOC297" s="9"/>
      <c r="AOD297" s="9"/>
      <c r="AOE297" s="9"/>
      <c r="AOF297" s="9"/>
      <c r="AOG297" s="9"/>
      <c r="AOH297" s="9"/>
      <c r="AOI297" s="9"/>
      <c r="AOJ297" s="9"/>
      <c r="AOK297" s="9"/>
      <c r="AOL297" s="9"/>
      <c r="AOM297" s="9"/>
      <c r="AON297" s="9"/>
      <c r="AOO297" s="9"/>
      <c r="AOP297" s="9"/>
      <c r="AOQ297" s="9"/>
      <c r="AOR297" s="9"/>
      <c r="AOS297" s="9"/>
      <c r="AOT297" s="9"/>
      <c r="AOU297" s="9"/>
      <c r="AOV297" s="9"/>
      <c r="AOW297" s="9"/>
      <c r="AOX297" s="9"/>
      <c r="AOY297" s="9"/>
      <c r="AOZ297" s="9"/>
      <c r="APA297" s="9"/>
      <c r="APB297" s="9"/>
      <c r="APC297" s="9"/>
      <c r="APD297" s="9"/>
      <c r="APE297" s="9"/>
      <c r="APF297" s="9"/>
      <c r="APG297" s="9"/>
      <c r="APH297" s="9"/>
      <c r="API297" s="9"/>
      <c r="APJ297" s="9"/>
      <c r="APK297" s="9"/>
      <c r="APL297" s="9"/>
      <c r="APM297" s="9"/>
      <c r="APN297" s="9"/>
      <c r="APO297" s="9"/>
      <c r="APP297" s="9"/>
      <c r="APQ297" s="9"/>
      <c r="APR297" s="9"/>
      <c r="APS297" s="9"/>
      <c r="APT297" s="9"/>
      <c r="APU297" s="9"/>
      <c r="APV297" s="9"/>
      <c r="APW297" s="9"/>
      <c r="APX297" s="9"/>
      <c r="APY297" s="9"/>
      <c r="APZ297" s="9"/>
      <c r="AQA297" s="9"/>
      <c r="AQB297" s="9"/>
      <c r="AQC297" s="9"/>
      <c r="AQD297" s="9"/>
      <c r="AQE297" s="9"/>
      <c r="AQF297" s="9"/>
      <c r="AQG297" s="9"/>
      <c r="AQH297" s="9"/>
      <c r="AQI297" s="9"/>
      <c r="AQJ297" s="9"/>
      <c r="AQK297" s="9"/>
      <c r="AQL297" s="9"/>
      <c r="AQM297" s="9"/>
      <c r="AQN297" s="9"/>
      <c r="AQO297" s="9"/>
      <c r="AQP297" s="9"/>
      <c r="AQQ297" s="9"/>
      <c r="AQR297" s="9"/>
      <c r="AQS297" s="9"/>
      <c r="AQT297" s="9"/>
      <c r="AQU297" s="9"/>
      <c r="AQV297" s="9"/>
      <c r="AQW297" s="9"/>
      <c r="AQX297" s="9"/>
      <c r="AQY297" s="9"/>
      <c r="AQZ297" s="9"/>
      <c r="ARA297" s="9"/>
      <c r="ARB297" s="9"/>
      <c r="ARC297" s="9"/>
      <c r="ARD297" s="9"/>
      <c r="ARE297" s="9"/>
      <c r="ARF297" s="9"/>
      <c r="ARG297" s="9"/>
      <c r="ARH297" s="9"/>
      <c r="ARI297" s="9"/>
      <c r="ARJ297" s="9"/>
      <c r="ARK297" s="9"/>
      <c r="ARL297" s="9"/>
      <c r="ARM297" s="9"/>
      <c r="ARN297" s="9"/>
      <c r="ARO297" s="9"/>
      <c r="ARP297" s="9"/>
      <c r="ARQ297" s="9"/>
      <c r="ARR297" s="9"/>
      <c r="ARS297" s="9"/>
      <c r="ART297" s="9"/>
      <c r="ARU297" s="9"/>
      <c r="ARV297" s="9"/>
      <c r="ARW297" s="9"/>
      <c r="ARX297" s="9"/>
      <c r="ARY297" s="9"/>
      <c r="ARZ297" s="9"/>
      <c r="ASA297" s="9"/>
      <c r="ASB297" s="9"/>
      <c r="ASC297" s="9"/>
      <c r="ASD297" s="9"/>
      <c r="ASE297" s="9"/>
      <c r="ASF297" s="9"/>
      <c r="ASG297" s="9"/>
      <c r="ASH297" s="9"/>
      <c r="ASI297" s="9"/>
      <c r="ASJ297" s="9"/>
      <c r="ASK297" s="9"/>
      <c r="ASL297" s="9"/>
      <c r="ASM297" s="9"/>
      <c r="ASN297" s="9"/>
      <c r="ASO297" s="9"/>
      <c r="ASP297" s="9"/>
      <c r="ASQ297" s="9"/>
      <c r="ASR297" s="9"/>
      <c r="ASS297" s="9"/>
      <c r="AST297" s="9"/>
      <c r="ASU297" s="9"/>
      <c r="ASV297" s="9"/>
      <c r="ASW297" s="9"/>
      <c r="ASX297" s="9"/>
      <c r="ASY297" s="9"/>
      <c r="ASZ297" s="9"/>
      <c r="ATA297" s="9"/>
      <c r="ATB297" s="9"/>
      <c r="ATC297" s="9"/>
      <c r="ATD297" s="9"/>
      <c r="ATE297" s="9"/>
      <c r="ATF297" s="9"/>
      <c r="ATG297" s="9"/>
      <c r="ATH297" s="9"/>
      <c r="ATI297" s="9"/>
      <c r="ATJ297" s="9"/>
      <c r="ATK297" s="9"/>
      <c r="ATL297" s="9"/>
      <c r="ATM297" s="9"/>
      <c r="ATN297" s="9"/>
      <c r="ATO297" s="9"/>
      <c r="ATP297" s="9"/>
      <c r="ATQ297" s="9"/>
      <c r="ATR297" s="9"/>
      <c r="ATS297" s="9"/>
      <c r="ATT297" s="9"/>
      <c r="ATU297" s="9"/>
      <c r="ATV297" s="9"/>
      <c r="ATW297" s="9"/>
      <c r="ATX297" s="9"/>
      <c r="ATY297" s="9"/>
      <c r="ATZ297" s="9"/>
      <c r="AUA297" s="9"/>
      <c r="AUB297" s="9"/>
      <c r="AUC297" s="9"/>
      <c r="AUD297" s="9"/>
      <c r="AUE297" s="9"/>
      <c r="AUF297" s="9"/>
      <c r="AUG297" s="9"/>
      <c r="AUH297" s="9"/>
      <c r="AUI297" s="9"/>
      <c r="AUJ297" s="9"/>
      <c r="AUK297" s="9"/>
      <c r="AUL297" s="9"/>
      <c r="AUM297" s="9"/>
      <c r="AUN297" s="9"/>
      <c r="AUO297" s="9"/>
      <c r="AUP297" s="9"/>
      <c r="AUQ297" s="9"/>
      <c r="AUR297" s="9"/>
      <c r="AUS297" s="9"/>
      <c r="AUT297" s="9"/>
      <c r="AUU297" s="9"/>
      <c r="AUV297" s="9"/>
      <c r="AUW297" s="9"/>
      <c r="AUX297" s="9"/>
      <c r="AUY297" s="9"/>
      <c r="AUZ297" s="9"/>
      <c r="AVA297" s="9"/>
      <c r="AVB297" s="9"/>
      <c r="AVC297" s="9"/>
      <c r="AVD297" s="9"/>
      <c r="AVE297" s="9"/>
      <c r="AVF297" s="9"/>
      <c r="AVG297" s="9"/>
      <c r="AVH297" s="9"/>
      <c r="AVI297" s="9"/>
      <c r="AVJ297" s="9"/>
      <c r="AVK297" s="9"/>
      <c r="AVL297" s="9"/>
      <c r="AVM297" s="9"/>
      <c r="AVN297" s="9"/>
      <c r="AVO297" s="9"/>
      <c r="AVP297" s="9"/>
      <c r="AVQ297" s="9"/>
      <c r="AVR297" s="9"/>
      <c r="AVS297" s="9"/>
      <c r="AVT297" s="9"/>
      <c r="AVU297" s="9"/>
      <c r="AVV297" s="9"/>
      <c r="AVW297" s="9"/>
      <c r="AVX297" s="9"/>
      <c r="AVY297" s="9"/>
      <c r="AVZ297" s="9"/>
      <c r="AWA297" s="9"/>
      <c r="AWB297" s="9"/>
      <c r="AWC297" s="9"/>
      <c r="AWD297" s="9"/>
      <c r="AWE297" s="9"/>
      <c r="AWF297" s="9"/>
      <c r="AWG297" s="9"/>
      <c r="AWH297" s="9"/>
      <c r="AWI297" s="9"/>
      <c r="AWJ297" s="9"/>
      <c r="AWK297" s="9"/>
      <c r="AWL297" s="9"/>
      <c r="AWM297" s="9"/>
      <c r="AWN297" s="9"/>
      <c r="AWO297" s="9"/>
      <c r="AWP297" s="9"/>
      <c r="AWQ297" s="9"/>
      <c r="AWR297" s="9"/>
      <c r="AWS297" s="9"/>
      <c r="AWT297" s="9"/>
      <c r="AWU297" s="9"/>
      <c r="AWV297" s="9"/>
      <c r="AWW297" s="9"/>
      <c r="AWX297" s="9"/>
      <c r="AWY297" s="9"/>
      <c r="AWZ297" s="9"/>
      <c r="AXA297" s="9"/>
      <c r="AXB297" s="9"/>
      <c r="AXC297" s="9"/>
      <c r="AXD297" s="9"/>
      <c r="AXE297" s="9"/>
      <c r="AXF297" s="9"/>
      <c r="AXG297" s="9"/>
      <c r="AXH297" s="9"/>
      <c r="AXI297" s="9"/>
      <c r="AXJ297" s="9"/>
      <c r="AXK297" s="9"/>
      <c r="AXL297" s="9"/>
      <c r="AXM297" s="9"/>
      <c r="AXN297" s="9"/>
      <c r="AXO297" s="9"/>
      <c r="AXP297" s="9"/>
      <c r="AXQ297" s="9"/>
      <c r="AXR297" s="9"/>
      <c r="AXS297" s="9"/>
      <c r="AXT297" s="9"/>
      <c r="AXU297" s="9"/>
      <c r="AXV297" s="9"/>
      <c r="AXW297" s="9"/>
      <c r="AXX297" s="9"/>
      <c r="AXY297" s="9"/>
      <c r="AXZ297" s="9"/>
      <c r="AYA297" s="9"/>
      <c r="AYB297" s="9"/>
      <c r="AYC297" s="9"/>
      <c r="AYD297" s="9"/>
      <c r="AYE297" s="9"/>
      <c r="AYF297" s="9"/>
      <c r="AYG297" s="9"/>
      <c r="AYH297" s="9"/>
      <c r="AYI297" s="9"/>
      <c r="AYJ297" s="9"/>
      <c r="AYK297" s="9"/>
      <c r="AYL297" s="9"/>
      <c r="AYM297" s="9"/>
      <c r="AYN297" s="9"/>
      <c r="AYO297" s="9"/>
      <c r="AYP297" s="9"/>
      <c r="AYQ297" s="9"/>
      <c r="AYR297" s="9"/>
      <c r="AYS297" s="9"/>
      <c r="AYT297" s="9"/>
      <c r="AYU297" s="9"/>
      <c r="AYV297" s="9"/>
      <c r="AYW297" s="9"/>
      <c r="AYX297" s="9"/>
      <c r="AYY297" s="9"/>
      <c r="AYZ297" s="9"/>
      <c r="AZA297" s="9"/>
      <c r="AZB297" s="9"/>
      <c r="AZC297" s="9"/>
      <c r="AZD297" s="9"/>
      <c r="AZE297" s="9"/>
      <c r="AZF297" s="9"/>
      <c r="AZG297" s="9"/>
      <c r="AZH297" s="9"/>
      <c r="AZI297" s="9"/>
      <c r="AZJ297" s="9"/>
      <c r="AZK297" s="9"/>
      <c r="AZL297" s="9"/>
      <c r="AZM297" s="9"/>
      <c r="AZN297" s="9"/>
      <c r="AZO297" s="9"/>
      <c r="AZP297" s="9"/>
      <c r="AZQ297" s="9"/>
      <c r="AZR297" s="9"/>
      <c r="AZS297" s="9"/>
      <c r="AZT297" s="9"/>
      <c r="AZU297" s="9"/>
      <c r="AZV297" s="9"/>
      <c r="AZW297" s="9"/>
      <c r="AZX297" s="9"/>
      <c r="AZY297" s="9"/>
      <c r="AZZ297" s="9"/>
      <c r="BAA297" s="9"/>
      <c r="BAB297" s="9"/>
      <c r="BAC297" s="9"/>
      <c r="BAD297" s="9"/>
      <c r="BAE297" s="9"/>
      <c r="BAF297" s="9"/>
      <c r="BAG297" s="9"/>
      <c r="BAH297" s="9"/>
      <c r="BAI297" s="9"/>
      <c r="BAJ297" s="9"/>
      <c r="BAK297" s="9"/>
      <c r="BAL297" s="9"/>
      <c r="BAM297" s="9"/>
      <c r="BAN297" s="9"/>
      <c r="BAO297" s="9"/>
      <c r="BAP297" s="9"/>
      <c r="BAQ297" s="9"/>
      <c r="BAR297" s="9"/>
      <c r="BAS297" s="9"/>
      <c r="BAT297" s="9"/>
      <c r="BAU297" s="9"/>
      <c r="BAV297" s="9"/>
      <c r="BAW297" s="9"/>
      <c r="BAX297" s="9"/>
      <c r="BAY297" s="9"/>
      <c r="BAZ297" s="9"/>
      <c r="BBA297" s="9"/>
      <c r="BBB297" s="9"/>
      <c r="BBC297" s="9"/>
      <c r="BBD297" s="9"/>
      <c r="BBE297" s="9"/>
      <c r="BBF297" s="9"/>
      <c r="BBG297" s="9"/>
      <c r="BBH297" s="9"/>
      <c r="BBI297" s="9"/>
      <c r="BBJ297" s="9"/>
      <c r="BBK297" s="9"/>
      <c r="BBL297" s="9"/>
      <c r="BBM297" s="9"/>
      <c r="BBN297" s="9"/>
      <c r="BBO297" s="9"/>
      <c r="BBP297" s="9"/>
      <c r="BBQ297" s="9"/>
      <c r="BBR297" s="9"/>
      <c r="BBS297" s="9"/>
      <c r="BBT297" s="9"/>
      <c r="BBU297" s="9"/>
      <c r="BBV297" s="9"/>
      <c r="BBW297" s="9"/>
      <c r="BBX297" s="9"/>
      <c r="BBY297" s="9"/>
      <c r="BBZ297" s="9"/>
      <c r="BCA297" s="9"/>
      <c r="BCB297" s="9"/>
      <c r="BCC297" s="9"/>
      <c r="BCD297" s="9"/>
      <c r="BCE297" s="9"/>
      <c r="BCF297" s="9"/>
      <c r="BCG297" s="9"/>
      <c r="BCH297" s="9"/>
      <c r="BCI297" s="9"/>
      <c r="BCJ297" s="9"/>
      <c r="BCK297" s="9"/>
      <c r="BCL297" s="9"/>
      <c r="BCM297" s="9"/>
      <c r="BCN297" s="9"/>
      <c r="BCO297" s="9"/>
      <c r="BCP297" s="9"/>
      <c r="BCQ297" s="9"/>
      <c r="BCR297" s="9"/>
      <c r="BCS297" s="9"/>
      <c r="BCT297" s="9"/>
      <c r="BCU297" s="9"/>
      <c r="BCV297" s="9"/>
      <c r="BCW297" s="9"/>
      <c r="BCX297" s="9"/>
      <c r="BCY297" s="9"/>
      <c r="BCZ297" s="9"/>
      <c r="BDA297" s="9"/>
      <c r="BDB297" s="9"/>
      <c r="BDC297" s="9"/>
      <c r="BDD297" s="9"/>
      <c r="BDE297" s="9"/>
      <c r="BDF297" s="9"/>
      <c r="BDG297" s="9"/>
      <c r="BDH297" s="9"/>
      <c r="BDI297" s="9"/>
      <c r="BDJ297" s="9"/>
      <c r="BDK297" s="9"/>
      <c r="BDL297" s="9"/>
      <c r="BDM297" s="9"/>
      <c r="BDN297" s="9"/>
      <c r="BDO297" s="9"/>
      <c r="BDP297" s="9"/>
      <c r="BDQ297" s="9"/>
      <c r="BDR297" s="9"/>
      <c r="BDS297" s="9"/>
      <c r="BDT297" s="9"/>
      <c r="BDU297" s="9"/>
      <c r="BDV297" s="9"/>
      <c r="BDW297" s="9"/>
      <c r="BDX297" s="9"/>
      <c r="BDY297" s="9"/>
      <c r="BDZ297" s="9"/>
      <c r="BEA297" s="9"/>
      <c r="BEB297" s="9"/>
      <c r="BEC297" s="9"/>
      <c r="BED297" s="9"/>
      <c r="BEE297" s="9"/>
      <c r="BEF297" s="9"/>
      <c r="BEG297" s="9"/>
      <c r="BEH297" s="9"/>
      <c r="BEI297" s="9"/>
      <c r="BEJ297" s="9"/>
      <c r="BEK297" s="9"/>
      <c r="BEL297" s="9"/>
      <c r="BEM297" s="9"/>
      <c r="BEN297" s="9"/>
      <c r="BEO297" s="9"/>
      <c r="BEP297" s="9"/>
      <c r="BEQ297" s="9"/>
      <c r="BER297" s="9"/>
      <c r="BES297" s="9"/>
      <c r="BET297" s="9"/>
      <c r="BEU297" s="9"/>
      <c r="BEV297" s="9"/>
      <c r="BEW297" s="9"/>
      <c r="BEX297" s="9"/>
      <c r="BEY297" s="9"/>
      <c r="BEZ297" s="9"/>
      <c r="BFA297" s="9"/>
      <c r="BFB297" s="9"/>
      <c r="BFC297" s="9"/>
      <c r="BFD297" s="9"/>
      <c r="BFE297" s="9"/>
      <c r="BFF297" s="9"/>
      <c r="BFG297" s="9"/>
      <c r="BFH297" s="9"/>
      <c r="BFI297" s="9"/>
      <c r="BFJ297" s="9"/>
      <c r="BFK297" s="9"/>
      <c r="BFL297" s="9"/>
      <c r="BFM297" s="9"/>
      <c r="BFN297" s="9"/>
      <c r="BFO297" s="9"/>
      <c r="BFP297" s="9"/>
      <c r="BFQ297" s="9"/>
      <c r="BFR297" s="9"/>
      <c r="BFS297" s="9"/>
      <c r="BFT297" s="9"/>
      <c r="BFU297" s="9"/>
      <c r="BFV297" s="9"/>
      <c r="BFW297" s="9"/>
      <c r="BFX297" s="9"/>
      <c r="BFY297" s="9"/>
      <c r="BFZ297" s="9"/>
      <c r="BGA297" s="9"/>
      <c r="BGB297" s="9"/>
      <c r="BGC297" s="9"/>
      <c r="BGD297" s="9"/>
      <c r="BGE297" s="9"/>
      <c r="BGF297" s="9"/>
      <c r="BGG297" s="9"/>
      <c r="BGH297" s="9"/>
      <c r="BGI297" s="9"/>
      <c r="BGJ297" s="9"/>
      <c r="BGK297" s="9"/>
      <c r="BGL297" s="9"/>
      <c r="BGM297" s="9"/>
      <c r="BGN297" s="9"/>
      <c r="BGO297" s="9"/>
      <c r="BGP297" s="9"/>
      <c r="BGQ297" s="9"/>
      <c r="BGR297" s="9"/>
      <c r="BGS297" s="9"/>
      <c r="BGT297" s="9"/>
      <c r="BGU297" s="9"/>
      <c r="BGV297" s="9"/>
      <c r="BGW297" s="9"/>
      <c r="BGX297" s="9"/>
      <c r="BGY297" s="9"/>
      <c r="BGZ297" s="9"/>
      <c r="BHA297" s="9"/>
      <c r="BHB297" s="9"/>
      <c r="BHC297" s="9"/>
      <c r="BHD297" s="9"/>
      <c r="BHE297" s="9"/>
      <c r="BHF297" s="9"/>
      <c r="BHG297" s="9"/>
      <c r="BHH297" s="9"/>
      <c r="BHI297" s="9"/>
      <c r="BHJ297" s="9"/>
      <c r="BHK297" s="9"/>
      <c r="BHL297" s="9"/>
      <c r="BHM297" s="9"/>
      <c r="BHN297" s="9"/>
      <c r="BHO297" s="9"/>
      <c r="BHP297" s="9"/>
      <c r="BHQ297" s="9"/>
      <c r="BHR297" s="9"/>
      <c r="BHS297" s="9"/>
      <c r="BHT297" s="9"/>
      <c r="BHU297" s="9"/>
      <c r="BHV297" s="9"/>
      <c r="BHW297" s="9"/>
      <c r="BHX297" s="9"/>
      <c r="BHY297" s="9"/>
      <c r="BHZ297" s="9"/>
      <c r="BIA297" s="9"/>
      <c r="BIB297" s="9"/>
      <c r="BIC297" s="9"/>
    </row>
    <row r="298" spans="1:1589" s="7" customFormat="1" ht="46.5" customHeight="1">
      <c r="A298" s="64" t="s">
        <v>128</v>
      </c>
      <c r="B298" s="47"/>
      <c r="C298" s="314"/>
      <c r="D298" s="314"/>
      <c r="E298" s="197">
        <v>42736</v>
      </c>
      <c r="F298" s="197">
        <v>43100</v>
      </c>
      <c r="G298" s="93" t="s">
        <v>220</v>
      </c>
      <c r="H298" s="115"/>
      <c r="I298" s="115"/>
      <c r="J298" s="121">
        <f>87500-87500</f>
        <v>0</v>
      </c>
      <c r="K298" s="113"/>
      <c r="L298" s="115"/>
      <c r="M298" s="104"/>
      <c r="N298" s="121">
        <v>0</v>
      </c>
      <c r="O298" s="115"/>
      <c r="P298" s="115"/>
      <c r="Q298" s="115"/>
      <c r="R298" s="121">
        <v>0</v>
      </c>
      <c r="S298" s="115"/>
      <c r="T298" s="9"/>
      <c r="U298" s="147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  <c r="IT298" s="9"/>
      <c r="IU298" s="9"/>
      <c r="IV298" s="9"/>
      <c r="IW298" s="9"/>
      <c r="IX298" s="9"/>
      <c r="IY298" s="9"/>
      <c r="IZ298" s="9"/>
      <c r="JA298" s="9"/>
      <c r="JB298" s="9"/>
      <c r="JC298" s="9"/>
      <c r="JD298" s="9"/>
      <c r="JE298" s="9"/>
      <c r="JF298" s="9"/>
      <c r="JG298" s="9"/>
      <c r="JH298" s="9"/>
      <c r="JI298" s="9"/>
      <c r="JJ298" s="9"/>
      <c r="JK298" s="9"/>
      <c r="JL298" s="9"/>
      <c r="JM298" s="9"/>
      <c r="JN298" s="9"/>
      <c r="JO298" s="9"/>
      <c r="JP298" s="9"/>
      <c r="JQ298" s="9"/>
      <c r="JR298" s="9"/>
      <c r="JS298" s="9"/>
      <c r="JT298" s="9"/>
      <c r="JU298" s="9"/>
      <c r="JV298" s="9"/>
      <c r="JW298" s="9"/>
      <c r="JX298" s="9"/>
      <c r="JY298" s="9"/>
      <c r="JZ298" s="9"/>
      <c r="KA298" s="9"/>
      <c r="KB298" s="9"/>
      <c r="KC298" s="9"/>
      <c r="KD298" s="9"/>
      <c r="KE298" s="9"/>
      <c r="KF298" s="9"/>
      <c r="KG298" s="9"/>
      <c r="KH298" s="9"/>
      <c r="KI298" s="9"/>
      <c r="KJ298" s="9"/>
      <c r="KK298" s="9"/>
      <c r="KL298" s="9"/>
      <c r="KM298" s="9"/>
      <c r="KN298" s="9"/>
      <c r="KO298" s="9"/>
      <c r="KP298" s="9"/>
      <c r="KQ298" s="9"/>
      <c r="KR298" s="9"/>
      <c r="KS298" s="9"/>
      <c r="KT298" s="9"/>
      <c r="KU298" s="9"/>
      <c r="KV298" s="9"/>
      <c r="KW298" s="9"/>
      <c r="KX298" s="9"/>
      <c r="KY298" s="9"/>
      <c r="KZ298" s="9"/>
      <c r="LA298" s="9"/>
      <c r="LB298" s="9"/>
      <c r="LC298" s="9"/>
      <c r="LD298" s="9"/>
      <c r="LE298" s="9"/>
      <c r="LF298" s="9"/>
      <c r="LG298" s="9"/>
      <c r="LH298" s="9"/>
      <c r="LI298" s="9"/>
      <c r="LJ298" s="9"/>
      <c r="LK298" s="9"/>
      <c r="LL298" s="9"/>
      <c r="LM298" s="9"/>
      <c r="LN298" s="9"/>
      <c r="LO298" s="9"/>
      <c r="LP298" s="9"/>
      <c r="LQ298" s="9"/>
      <c r="LR298" s="9"/>
      <c r="LS298" s="9"/>
      <c r="LT298" s="9"/>
      <c r="LU298" s="9"/>
      <c r="LV298" s="9"/>
      <c r="LW298" s="9"/>
      <c r="LX298" s="9"/>
      <c r="LY298" s="9"/>
      <c r="LZ298" s="9"/>
      <c r="MA298" s="9"/>
      <c r="MB298" s="9"/>
      <c r="MC298" s="9"/>
      <c r="MD298" s="9"/>
      <c r="ME298" s="9"/>
      <c r="MF298" s="9"/>
      <c r="MG298" s="9"/>
      <c r="MH298" s="9"/>
      <c r="MI298" s="9"/>
      <c r="MJ298" s="9"/>
      <c r="MK298" s="9"/>
      <c r="ML298" s="9"/>
      <c r="MM298" s="9"/>
      <c r="MN298" s="9"/>
      <c r="MO298" s="9"/>
      <c r="MP298" s="9"/>
      <c r="MQ298" s="9"/>
      <c r="MR298" s="9"/>
      <c r="MS298" s="9"/>
      <c r="MT298" s="9"/>
      <c r="MU298" s="9"/>
      <c r="MV298" s="9"/>
      <c r="MW298" s="9"/>
      <c r="MX298" s="9"/>
      <c r="MY298" s="9"/>
      <c r="MZ298" s="9"/>
      <c r="NA298" s="9"/>
      <c r="NB298" s="9"/>
      <c r="NC298" s="9"/>
      <c r="ND298" s="9"/>
      <c r="NE298" s="9"/>
      <c r="NF298" s="9"/>
      <c r="NG298" s="9"/>
      <c r="NH298" s="9"/>
      <c r="NI298" s="9"/>
      <c r="NJ298" s="9"/>
      <c r="NK298" s="9"/>
      <c r="NL298" s="9"/>
      <c r="NM298" s="9"/>
      <c r="NN298" s="9"/>
      <c r="NO298" s="9"/>
      <c r="NP298" s="9"/>
      <c r="NQ298" s="9"/>
      <c r="NR298" s="9"/>
      <c r="NS298" s="9"/>
      <c r="NT298" s="9"/>
      <c r="NU298" s="9"/>
      <c r="NV298" s="9"/>
      <c r="NW298" s="9"/>
      <c r="NX298" s="9"/>
      <c r="NY298" s="9"/>
      <c r="NZ298" s="9"/>
      <c r="OA298" s="9"/>
      <c r="OB298" s="9"/>
      <c r="OC298" s="9"/>
      <c r="OD298" s="9"/>
      <c r="OE298" s="9"/>
      <c r="OF298" s="9"/>
      <c r="OG298" s="9"/>
      <c r="OH298" s="9"/>
      <c r="OI298" s="9"/>
      <c r="OJ298" s="9"/>
      <c r="OK298" s="9"/>
      <c r="OL298" s="9"/>
      <c r="OM298" s="9"/>
      <c r="ON298" s="9"/>
      <c r="OO298" s="9"/>
      <c r="OP298" s="9"/>
      <c r="OQ298" s="9"/>
      <c r="OR298" s="9"/>
      <c r="OS298" s="9"/>
      <c r="OT298" s="9"/>
      <c r="OU298" s="9"/>
      <c r="OV298" s="9"/>
      <c r="OW298" s="9"/>
      <c r="OX298" s="9"/>
      <c r="OY298" s="9"/>
      <c r="OZ298" s="9"/>
      <c r="PA298" s="9"/>
      <c r="PB298" s="9"/>
      <c r="PC298" s="9"/>
      <c r="PD298" s="9"/>
      <c r="PE298" s="9"/>
      <c r="PF298" s="9"/>
      <c r="PG298" s="9"/>
      <c r="PH298" s="9"/>
      <c r="PI298" s="9"/>
      <c r="PJ298" s="9"/>
      <c r="PK298" s="9"/>
      <c r="PL298" s="9"/>
      <c r="PM298" s="9"/>
      <c r="PN298" s="9"/>
      <c r="PO298" s="9"/>
      <c r="PP298" s="9"/>
      <c r="PQ298" s="9"/>
      <c r="PR298" s="9"/>
      <c r="PS298" s="9"/>
      <c r="PT298" s="9"/>
      <c r="PU298" s="9"/>
      <c r="PV298" s="9"/>
      <c r="PW298" s="9"/>
      <c r="PX298" s="9"/>
      <c r="PY298" s="9"/>
      <c r="PZ298" s="9"/>
      <c r="QA298" s="9"/>
      <c r="QB298" s="9"/>
      <c r="QC298" s="9"/>
      <c r="QD298" s="9"/>
      <c r="QE298" s="9"/>
      <c r="QF298" s="9"/>
      <c r="QG298" s="9"/>
      <c r="QH298" s="9"/>
      <c r="QI298" s="9"/>
      <c r="QJ298" s="9"/>
      <c r="QK298" s="9"/>
      <c r="QL298" s="9"/>
      <c r="QM298" s="9"/>
      <c r="QN298" s="9"/>
      <c r="QO298" s="9"/>
      <c r="QP298" s="9"/>
      <c r="QQ298" s="9"/>
      <c r="QR298" s="9"/>
      <c r="QS298" s="9"/>
      <c r="QT298" s="9"/>
      <c r="QU298" s="9"/>
      <c r="QV298" s="9"/>
      <c r="QW298" s="9"/>
      <c r="QX298" s="9"/>
      <c r="QY298" s="9"/>
      <c r="QZ298" s="9"/>
      <c r="RA298" s="9"/>
      <c r="RB298" s="9"/>
      <c r="RC298" s="9"/>
      <c r="RD298" s="9"/>
      <c r="RE298" s="9"/>
      <c r="RF298" s="9"/>
      <c r="RG298" s="9"/>
      <c r="RH298" s="9"/>
      <c r="RI298" s="9"/>
      <c r="RJ298" s="9"/>
      <c r="RK298" s="9"/>
      <c r="RL298" s="9"/>
      <c r="RM298" s="9"/>
      <c r="RN298" s="9"/>
      <c r="RO298" s="9"/>
      <c r="RP298" s="9"/>
      <c r="RQ298" s="9"/>
      <c r="RR298" s="9"/>
      <c r="RS298" s="9"/>
      <c r="RT298" s="9"/>
      <c r="RU298" s="9"/>
      <c r="RV298" s="9"/>
      <c r="RW298" s="9"/>
      <c r="RX298" s="9"/>
      <c r="RY298" s="9"/>
      <c r="RZ298" s="9"/>
      <c r="SA298" s="9"/>
      <c r="SB298" s="9"/>
      <c r="SC298" s="9"/>
      <c r="SD298" s="9"/>
      <c r="SE298" s="9"/>
      <c r="SF298" s="9"/>
      <c r="SG298" s="9"/>
      <c r="SH298" s="9"/>
      <c r="SI298" s="9"/>
      <c r="SJ298" s="9"/>
      <c r="SK298" s="9"/>
      <c r="SL298" s="9"/>
      <c r="SM298" s="9"/>
      <c r="SN298" s="9"/>
      <c r="SO298" s="9"/>
      <c r="SP298" s="9"/>
      <c r="SQ298" s="9"/>
      <c r="SR298" s="9"/>
      <c r="SS298" s="9"/>
      <c r="ST298" s="9"/>
      <c r="SU298" s="9"/>
      <c r="SV298" s="9"/>
      <c r="SW298" s="9"/>
      <c r="SX298" s="9"/>
      <c r="SY298" s="9"/>
      <c r="SZ298" s="9"/>
      <c r="TA298" s="9"/>
      <c r="TB298" s="9"/>
      <c r="TC298" s="9"/>
      <c r="TD298" s="9"/>
      <c r="TE298" s="9"/>
      <c r="TF298" s="9"/>
      <c r="TG298" s="9"/>
      <c r="TH298" s="9"/>
      <c r="TI298" s="9"/>
      <c r="TJ298" s="9"/>
      <c r="TK298" s="9"/>
      <c r="TL298" s="9"/>
      <c r="TM298" s="9"/>
      <c r="TN298" s="9"/>
      <c r="TO298" s="9"/>
      <c r="TP298" s="9"/>
      <c r="TQ298" s="9"/>
      <c r="TR298" s="9"/>
      <c r="TS298" s="9"/>
      <c r="TT298" s="9"/>
      <c r="TU298" s="9"/>
      <c r="TV298" s="9"/>
      <c r="TW298" s="9"/>
      <c r="TX298" s="9"/>
      <c r="TY298" s="9"/>
      <c r="TZ298" s="9"/>
      <c r="UA298" s="9"/>
      <c r="UB298" s="9"/>
      <c r="UC298" s="9"/>
      <c r="UD298" s="9"/>
      <c r="UE298" s="9"/>
      <c r="UF298" s="9"/>
      <c r="UG298" s="9"/>
      <c r="UH298" s="9"/>
      <c r="UI298" s="9"/>
      <c r="UJ298" s="9"/>
      <c r="UK298" s="9"/>
      <c r="UL298" s="9"/>
      <c r="UM298" s="9"/>
      <c r="UN298" s="9"/>
      <c r="UO298" s="9"/>
      <c r="UP298" s="9"/>
      <c r="UQ298" s="9"/>
      <c r="UR298" s="9"/>
      <c r="US298" s="9"/>
      <c r="UT298" s="9"/>
      <c r="UU298" s="9"/>
      <c r="UV298" s="9"/>
      <c r="UW298" s="9"/>
      <c r="UX298" s="9"/>
      <c r="UY298" s="9"/>
      <c r="UZ298" s="9"/>
      <c r="VA298" s="9"/>
      <c r="VB298" s="9"/>
      <c r="VC298" s="9"/>
      <c r="VD298" s="9"/>
      <c r="VE298" s="9"/>
      <c r="VF298" s="9"/>
      <c r="VG298" s="9"/>
      <c r="VH298" s="9"/>
      <c r="VI298" s="9"/>
      <c r="VJ298" s="9"/>
      <c r="VK298" s="9"/>
      <c r="VL298" s="9"/>
      <c r="VM298" s="9"/>
      <c r="VN298" s="9"/>
      <c r="VO298" s="9"/>
      <c r="VP298" s="9"/>
      <c r="VQ298" s="9"/>
      <c r="VR298" s="9"/>
      <c r="VS298" s="9"/>
      <c r="VT298" s="9"/>
      <c r="VU298" s="9"/>
      <c r="VV298" s="9"/>
      <c r="VW298" s="9"/>
      <c r="VX298" s="9"/>
      <c r="VY298" s="9"/>
      <c r="VZ298" s="9"/>
      <c r="WA298" s="9"/>
      <c r="WB298" s="9"/>
      <c r="WC298" s="9"/>
      <c r="WD298" s="9"/>
      <c r="WE298" s="9"/>
      <c r="WF298" s="9"/>
      <c r="WG298" s="9"/>
      <c r="WH298" s="9"/>
      <c r="WI298" s="9"/>
      <c r="WJ298" s="9"/>
      <c r="WK298" s="9"/>
      <c r="WL298" s="9"/>
      <c r="WM298" s="9"/>
      <c r="WN298" s="9"/>
      <c r="WO298" s="9"/>
      <c r="WP298" s="9"/>
      <c r="WQ298" s="9"/>
      <c r="WR298" s="9"/>
      <c r="WS298" s="9"/>
      <c r="WT298" s="9"/>
      <c r="WU298" s="9"/>
      <c r="WV298" s="9"/>
      <c r="WW298" s="9"/>
      <c r="WX298" s="9"/>
      <c r="WY298" s="9"/>
      <c r="WZ298" s="9"/>
      <c r="XA298" s="9"/>
      <c r="XB298" s="9"/>
      <c r="XC298" s="9"/>
      <c r="XD298" s="9"/>
      <c r="XE298" s="9"/>
      <c r="XF298" s="9"/>
      <c r="XG298" s="9"/>
      <c r="XH298" s="9"/>
      <c r="XI298" s="9"/>
      <c r="XJ298" s="9"/>
      <c r="XK298" s="9"/>
      <c r="XL298" s="9"/>
      <c r="XM298" s="9"/>
      <c r="XN298" s="9"/>
      <c r="XO298" s="9"/>
      <c r="XP298" s="9"/>
      <c r="XQ298" s="9"/>
      <c r="XR298" s="9"/>
      <c r="XS298" s="9"/>
      <c r="XT298" s="9"/>
      <c r="XU298" s="9"/>
      <c r="XV298" s="9"/>
      <c r="XW298" s="9"/>
      <c r="XX298" s="9"/>
      <c r="XY298" s="9"/>
      <c r="XZ298" s="9"/>
      <c r="YA298" s="9"/>
      <c r="YB298" s="9"/>
      <c r="YC298" s="9"/>
      <c r="YD298" s="9"/>
      <c r="YE298" s="9"/>
      <c r="YF298" s="9"/>
      <c r="YG298" s="9"/>
      <c r="YH298" s="9"/>
      <c r="YI298" s="9"/>
      <c r="YJ298" s="9"/>
      <c r="YK298" s="9"/>
      <c r="YL298" s="9"/>
      <c r="YM298" s="9"/>
      <c r="YN298" s="9"/>
      <c r="YO298" s="9"/>
      <c r="YP298" s="9"/>
      <c r="YQ298" s="9"/>
      <c r="YR298" s="9"/>
      <c r="YS298" s="9"/>
      <c r="YT298" s="9"/>
      <c r="YU298" s="9"/>
      <c r="YV298" s="9"/>
      <c r="YW298" s="9"/>
      <c r="YX298" s="9"/>
      <c r="YY298" s="9"/>
      <c r="YZ298" s="9"/>
      <c r="ZA298" s="9"/>
      <c r="ZB298" s="9"/>
      <c r="ZC298" s="9"/>
      <c r="ZD298" s="9"/>
      <c r="ZE298" s="9"/>
      <c r="ZF298" s="9"/>
      <c r="ZG298" s="9"/>
      <c r="ZH298" s="9"/>
      <c r="ZI298" s="9"/>
      <c r="ZJ298" s="9"/>
      <c r="ZK298" s="9"/>
      <c r="ZL298" s="9"/>
      <c r="ZM298" s="9"/>
      <c r="ZN298" s="9"/>
      <c r="ZO298" s="9"/>
      <c r="ZP298" s="9"/>
      <c r="ZQ298" s="9"/>
      <c r="ZR298" s="9"/>
      <c r="ZS298" s="9"/>
      <c r="ZT298" s="9"/>
      <c r="ZU298" s="9"/>
      <c r="ZV298" s="9"/>
      <c r="ZW298" s="9"/>
      <c r="ZX298" s="9"/>
      <c r="ZY298" s="9"/>
      <c r="ZZ298" s="9"/>
      <c r="AAA298" s="9"/>
      <c r="AAB298" s="9"/>
      <c r="AAC298" s="9"/>
      <c r="AAD298" s="9"/>
      <c r="AAE298" s="9"/>
      <c r="AAF298" s="9"/>
      <c r="AAG298" s="9"/>
      <c r="AAH298" s="9"/>
      <c r="AAI298" s="9"/>
      <c r="AAJ298" s="9"/>
      <c r="AAK298" s="9"/>
      <c r="AAL298" s="9"/>
      <c r="AAM298" s="9"/>
      <c r="AAN298" s="9"/>
      <c r="AAO298" s="9"/>
      <c r="AAP298" s="9"/>
      <c r="AAQ298" s="9"/>
      <c r="AAR298" s="9"/>
      <c r="AAS298" s="9"/>
      <c r="AAT298" s="9"/>
      <c r="AAU298" s="9"/>
      <c r="AAV298" s="9"/>
      <c r="AAW298" s="9"/>
      <c r="AAX298" s="9"/>
      <c r="AAY298" s="9"/>
      <c r="AAZ298" s="9"/>
      <c r="ABA298" s="9"/>
      <c r="ABB298" s="9"/>
      <c r="ABC298" s="9"/>
      <c r="ABD298" s="9"/>
      <c r="ABE298" s="9"/>
      <c r="ABF298" s="9"/>
      <c r="ABG298" s="9"/>
      <c r="ABH298" s="9"/>
      <c r="ABI298" s="9"/>
      <c r="ABJ298" s="9"/>
      <c r="ABK298" s="9"/>
      <c r="ABL298" s="9"/>
      <c r="ABM298" s="9"/>
      <c r="ABN298" s="9"/>
      <c r="ABO298" s="9"/>
      <c r="ABP298" s="9"/>
      <c r="ABQ298" s="9"/>
      <c r="ABR298" s="9"/>
      <c r="ABS298" s="9"/>
      <c r="ABT298" s="9"/>
      <c r="ABU298" s="9"/>
      <c r="ABV298" s="9"/>
      <c r="ABW298" s="9"/>
      <c r="ABX298" s="9"/>
      <c r="ABY298" s="9"/>
      <c r="ABZ298" s="9"/>
      <c r="ACA298" s="9"/>
      <c r="ACB298" s="9"/>
      <c r="ACC298" s="9"/>
      <c r="ACD298" s="9"/>
      <c r="ACE298" s="9"/>
      <c r="ACF298" s="9"/>
      <c r="ACG298" s="9"/>
      <c r="ACH298" s="9"/>
      <c r="ACI298" s="9"/>
      <c r="ACJ298" s="9"/>
      <c r="ACK298" s="9"/>
      <c r="ACL298" s="9"/>
      <c r="ACM298" s="9"/>
      <c r="ACN298" s="9"/>
      <c r="ACO298" s="9"/>
      <c r="ACP298" s="9"/>
      <c r="ACQ298" s="9"/>
      <c r="ACR298" s="9"/>
      <c r="ACS298" s="9"/>
      <c r="ACT298" s="9"/>
      <c r="ACU298" s="9"/>
      <c r="ACV298" s="9"/>
      <c r="ACW298" s="9"/>
      <c r="ACX298" s="9"/>
      <c r="ACY298" s="9"/>
      <c r="ACZ298" s="9"/>
      <c r="ADA298" s="9"/>
      <c r="ADB298" s="9"/>
      <c r="ADC298" s="9"/>
      <c r="ADD298" s="9"/>
      <c r="ADE298" s="9"/>
      <c r="ADF298" s="9"/>
      <c r="ADG298" s="9"/>
      <c r="ADH298" s="9"/>
      <c r="ADI298" s="9"/>
      <c r="ADJ298" s="9"/>
      <c r="ADK298" s="9"/>
      <c r="ADL298" s="9"/>
      <c r="ADM298" s="9"/>
      <c r="ADN298" s="9"/>
      <c r="ADO298" s="9"/>
      <c r="ADP298" s="9"/>
      <c r="ADQ298" s="9"/>
      <c r="ADR298" s="9"/>
      <c r="ADS298" s="9"/>
      <c r="ADT298" s="9"/>
      <c r="ADU298" s="9"/>
      <c r="ADV298" s="9"/>
      <c r="ADW298" s="9"/>
      <c r="ADX298" s="9"/>
      <c r="ADY298" s="9"/>
      <c r="ADZ298" s="9"/>
      <c r="AEA298" s="9"/>
      <c r="AEB298" s="9"/>
      <c r="AEC298" s="9"/>
      <c r="AED298" s="9"/>
      <c r="AEE298" s="9"/>
      <c r="AEF298" s="9"/>
      <c r="AEG298" s="9"/>
      <c r="AEH298" s="9"/>
      <c r="AEI298" s="9"/>
      <c r="AEJ298" s="9"/>
      <c r="AEK298" s="9"/>
      <c r="AEL298" s="9"/>
      <c r="AEM298" s="9"/>
      <c r="AEN298" s="9"/>
      <c r="AEO298" s="9"/>
      <c r="AEP298" s="9"/>
      <c r="AEQ298" s="9"/>
      <c r="AER298" s="9"/>
      <c r="AES298" s="9"/>
      <c r="AET298" s="9"/>
      <c r="AEU298" s="9"/>
      <c r="AEV298" s="9"/>
      <c r="AEW298" s="9"/>
      <c r="AEX298" s="9"/>
      <c r="AEY298" s="9"/>
      <c r="AEZ298" s="9"/>
      <c r="AFA298" s="9"/>
      <c r="AFB298" s="9"/>
      <c r="AFC298" s="9"/>
      <c r="AFD298" s="9"/>
      <c r="AFE298" s="9"/>
      <c r="AFF298" s="9"/>
      <c r="AFG298" s="9"/>
      <c r="AFH298" s="9"/>
      <c r="AFI298" s="9"/>
      <c r="AFJ298" s="9"/>
      <c r="AFK298" s="9"/>
      <c r="AFL298" s="9"/>
      <c r="AFM298" s="9"/>
      <c r="AFN298" s="9"/>
      <c r="AFO298" s="9"/>
      <c r="AFP298" s="9"/>
      <c r="AFQ298" s="9"/>
      <c r="AFR298" s="9"/>
      <c r="AFS298" s="9"/>
      <c r="AFT298" s="9"/>
      <c r="AFU298" s="9"/>
      <c r="AFV298" s="9"/>
      <c r="AFW298" s="9"/>
      <c r="AFX298" s="9"/>
      <c r="AFY298" s="9"/>
      <c r="AFZ298" s="9"/>
      <c r="AGA298" s="9"/>
      <c r="AGB298" s="9"/>
      <c r="AGC298" s="9"/>
      <c r="AGD298" s="9"/>
      <c r="AGE298" s="9"/>
      <c r="AGF298" s="9"/>
      <c r="AGG298" s="9"/>
      <c r="AGH298" s="9"/>
      <c r="AGI298" s="9"/>
      <c r="AGJ298" s="9"/>
      <c r="AGK298" s="9"/>
      <c r="AGL298" s="9"/>
      <c r="AGM298" s="9"/>
      <c r="AGN298" s="9"/>
      <c r="AGO298" s="9"/>
      <c r="AGP298" s="9"/>
      <c r="AGQ298" s="9"/>
      <c r="AGR298" s="9"/>
      <c r="AGS298" s="9"/>
      <c r="AGT298" s="9"/>
      <c r="AGU298" s="9"/>
      <c r="AGV298" s="9"/>
      <c r="AGW298" s="9"/>
      <c r="AGX298" s="9"/>
      <c r="AGY298" s="9"/>
      <c r="AGZ298" s="9"/>
      <c r="AHA298" s="9"/>
      <c r="AHB298" s="9"/>
      <c r="AHC298" s="9"/>
      <c r="AHD298" s="9"/>
      <c r="AHE298" s="9"/>
      <c r="AHF298" s="9"/>
      <c r="AHG298" s="9"/>
      <c r="AHH298" s="9"/>
      <c r="AHI298" s="9"/>
      <c r="AHJ298" s="9"/>
      <c r="AHK298" s="9"/>
      <c r="AHL298" s="9"/>
      <c r="AHM298" s="9"/>
      <c r="AHN298" s="9"/>
      <c r="AHO298" s="9"/>
      <c r="AHP298" s="9"/>
      <c r="AHQ298" s="9"/>
      <c r="AHR298" s="9"/>
      <c r="AHS298" s="9"/>
      <c r="AHT298" s="9"/>
      <c r="AHU298" s="9"/>
      <c r="AHV298" s="9"/>
      <c r="AHW298" s="9"/>
      <c r="AHX298" s="9"/>
      <c r="AHY298" s="9"/>
      <c r="AHZ298" s="9"/>
      <c r="AIA298" s="9"/>
      <c r="AIB298" s="9"/>
      <c r="AIC298" s="9"/>
      <c r="AID298" s="9"/>
      <c r="AIE298" s="9"/>
      <c r="AIF298" s="9"/>
      <c r="AIG298" s="9"/>
      <c r="AIH298" s="9"/>
      <c r="AII298" s="9"/>
      <c r="AIJ298" s="9"/>
      <c r="AIK298" s="9"/>
      <c r="AIL298" s="9"/>
      <c r="AIM298" s="9"/>
      <c r="AIN298" s="9"/>
      <c r="AIO298" s="9"/>
      <c r="AIP298" s="9"/>
      <c r="AIQ298" s="9"/>
      <c r="AIR298" s="9"/>
      <c r="AIS298" s="9"/>
      <c r="AIT298" s="9"/>
      <c r="AIU298" s="9"/>
      <c r="AIV298" s="9"/>
      <c r="AIW298" s="9"/>
      <c r="AIX298" s="9"/>
      <c r="AIY298" s="9"/>
      <c r="AIZ298" s="9"/>
      <c r="AJA298" s="9"/>
      <c r="AJB298" s="9"/>
      <c r="AJC298" s="9"/>
      <c r="AJD298" s="9"/>
      <c r="AJE298" s="9"/>
      <c r="AJF298" s="9"/>
      <c r="AJG298" s="9"/>
      <c r="AJH298" s="9"/>
      <c r="AJI298" s="9"/>
      <c r="AJJ298" s="9"/>
      <c r="AJK298" s="9"/>
      <c r="AJL298" s="9"/>
      <c r="AJM298" s="9"/>
      <c r="AJN298" s="9"/>
      <c r="AJO298" s="9"/>
      <c r="AJP298" s="9"/>
      <c r="AJQ298" s="9"/>
      <c r="AJR298" s="9"/>
      <c r="AJS298" s="9"/>
      <c r="AJT298" s="9"/>
      <c r="AJU298" s="9"/>
      <c r="AJV298" s="9"/>
      <c r="AJW298" s="9"/>
      <c r="AJX298" s="9"/>
      <c r="AJY298" s="9"/>
      <c r="AJZ298" s="9"/>
      <c r="AKA298" s="9"/>
      <c r="AKB298" s="9"/>
      <c r="AKC298" s="9"/>
      <c r="AKD298" s="9"/>
      <c r="AKE298" s="9"/>
      <c r="AKF298" s="9"/>
      <c r="AKG298" s="9"/>
      <c r="AKH298" s="9"/>
      <c r="AKI298" s="9"/>
      <c r="AKJ298" s="9"/>
      <c r="AKK298" s="9"/>
      <c r="AKL298" s="9"/>
      <c r="AKM298" s="9"/>
      <c r="AKN298" s="9"/>
      <c r="AKO298" s="9"/>
      <c r="AKP298" s="9"/>
      <c r="AKQ298" s="9"/>
      <c r="AKR298" s="9"/>
      <c r="AKS298" s="9"/>
      <c r="AKT298" s="9"/>
      <c r="AKU298" s="9"/>
      <c r="AKV298" s="9"/>
      <c r="AKW298" s="9"/>
      <c r="AKX298" s="9"/>
      <c r="AKY298" s="9"/>
      <c r="AKZ298" s="9"/>
      <c r="ALA298" s="9"/>
      <c r="ALB298" s="9"/>
      <c r="ALC298" s="9"/>
      <c r="ALD298" s="9"/>
      <c r="ALE298" s="9"/>
      <c r="ALF298" s="9"/>
      <c r="ALG298" s="9"/>
      <c r="ALH298" s="9"/>
      <c r="ALI298" s="9"/>
      <c r="ALJ298" s="9"/>
      <c r="ALK298" s="9"/>
      <c r="ALL298" s="9"/>
      <c r="ALM298" s="9"/>
      <c r="ALN298" s="9"/>
      <c r="ALO298" s="9"/>
      <c r="ALP298" s="9"/>
      <c r="ALQ298" s="9"/>
      <c r="ALR298" s="9"/>
      <c r="ALS298" s="9"/>
      <c r="ALT298" s="9"/>
      <c r="ALU298" s="9"/>
      <c r="ALV298" s="9"/>
      <c r="ALW298" s="9"/>
      <c r="ALX298" s="9"/>
      <c r="ALY298" s="9"/>
      <c r="ALZ298" s="9"/>
      <c r="AMA298" s="9"/>
      <c r="AMB298" s="9"/>
      <c r="AMC298" s="9"/>
      <c r="AMD298" s="9"/>
      <c r="AME298" s="9"/>
      <c r="AMF298" s="9"/>
      <c r="AMG298" s="9"/>
      <c r="AMH298" s="9"/>
      <c r="AMI298" s="9"/>
      <c r="AMJ298" s="9"/>
      <c r="AMK298" s="9"/>
      <c r="AML298" s="9"/>
      <c r="AMM298" s="9"/>
      <c r="AMN298" s="9"/>
      <c r="AMO298" s="9"/>
      <c r="AMP298" s="9"/>
      <c r="AMQ298" s="9"/>
      <c r="AMR298" s="9"/>
      <c r="AMS298" s="9"/>
      <c r="AMT298" s="9"/>
      <c r="AMU298" s="9"/>
      <c r="AMV298" s="9"/>
      <c r="AMW298" s="9"/>
      <c r="AMX298" s="9"/>
      <c r="AMY298" s="9"/>
      <c r="AMZ298" s="9"/>
      <c r="ANA298" s="9"/>
      <c r="ANB298" s="9"/>
      <c r="ANC298" s="9"/>
      <c r="AND298" s="9"/>
      <c r="ANE298" s="9"/>
      <c r="ANF298" s="9"/>
      <c r="ANG298" s="9"/>
      <c r="ANH298" s="9"/>
      <c r="ANI298" s="9"/>
      <c r="ANJ298" s="9"/>
      <c r="ANK298" s="9"/>
      <c r="ANL298" s="9"/>
      <c r="ANM298" s="9"/>
      <c r="ANN298" s="9"/>
      <c r="ANO298" s="9"/>
      <c r="ANP298" s="9"/>
      <c r="ANQ298" s="9"/>
      <c r="ANR298" s="9"/>
      <c r="ANS298" s="9"/>
      <c r="ANT298" s="9"/>
      <c r="ANU298" s="9"/>
      <c r="ANV298" s="9"/>
      <c r="ANW298" s="9"/>
      <c r="ANX298" s="9"/>
      <c r="ANY298" s="9"/>
      <c r="ANZ298" s="9"/>
      <c r="AOA298" s="9"/>
      <c r="AOB298" s="9"/>
      <c r="AOC298" s="9"/>
      <c r="AOD298" s="9"/>
      <c r="AOE298" s="9"/>
      <c r="AOF298" s="9"/>
      <c r="AOG298" s="9"/>
      <c r="AOH298" s="9"/>
      <c r="AOI298" s="9"/>
      <c r="AOJ298" s="9"/>
      <c r="AOK298" s="9"/>
      <c r="AOL298" s="9"/>
      <c r="AOM298" s="9"/>
      <c r="AON298" s="9"/>
      <c r="AOO298" s="9"/>
      <c r="AOP298" s="9"/>
      <c r="AOQ298" s="9"/>
      <c r="AOR298" s="9"/>
      <c r="AOS298" s="9"/>
      <c r="AOT298" s="9"/>
      <c r="AOU298" s="9"/>
      <c r="AOV298" s="9"/>
      <c r="AOW298" s="9"/>
      <c r="AOX298" s="9"/>
      <c r="AOY298" s="9"/>
      <c r="AOZ298" s="9"/>
      <c r="APA298" s="9"/>
      <c r="APB298" s="9"/>
      <c r="APC298" s="9"/>
      <c r="APD298" s="9"/>
      <c r="APE298" s="9"/>
      <c r="APF298" s="9"/>
      <c r="APG298" s="9"/>
      <c r="APH298" s="9"/>
      <c r="API298" s="9"/>
      <c r="APJ298" s="9"/>
      <c r="APK298" s="9"/>
      <c r="APL298" s="9"/>
      <c r="APM298" s="9"/>
      <c r="APN298" s="9"/>
      <c r="APO298" s="9"/>
      <c r="APP298" s="9"/>
      <c r="APQ298" s="9"/>
      <c r="APR298" s="9"/>
      <c r="APS298" s="9"/>
      <c r="APT298" s="9"/>
      <c r="APU298" s="9"/>
      <c r="APV298" s="9"/>
      <c r="APW298" s="9"/>
      <c r="APX298" s="9"/>
      <c r="APY298" s="9"/>
      <c r="APZ298" s="9"/>
      <c r="AQA298" s="9"/>
      <c r="AQB298" s="9"/>
      <c r="AQC298" s="9"/>
      <c r="AQD298" s="9"/>
      <c r="AQE298" s="9"/>
      <c r="AQF298" s="9"/>
      <c r="AQG298" s="9"/>
      <c r="AQH298" s="9"/>
      <c r="AQI298" s="9"/>
      <c r="AQJ298" s="9"/>
      <c r="AQK298" s="9"/>
      <c r="AQL298" s="9"/>
      <c r="AQM298" s="9"/>
      <c r="AQN298" s="9"/>
      <c r="AQO298" s="9"/>
      <c r="AQP298" s="9"/>
      <c r="AQQ298" s="9"/>
      <c r="AQR298" s="9"/>
      <c r="AQS298" s="9"/>
      <c r="AQT298" s="9"/>
      <c r="AQU298" s="9"/>
      <c r="AQV298" s="9"/>
      <c r="AQW298" s="9"/>
      <c r="AQX298" s="9"/>
      <c r="AQY298" s="9"/>
      <c r="AQZ298" s="9"/>
      <c r="ARA298" s="9"/>
      <c r="ARB298" s="9"/>
      <c r="ARC298" s="9"/>
      <c r="ARD298" s="9"/>
      <c r="ARE298" s="9"/>
      <c r="ARF298" s="9"/>
      <c r="ARG298" s="9"/>
      <c r="ARH298" s="9"/>
      <c r="ARI298" s="9"/>
      <c r="ARJ298" s="9"/>
      <c r="ARK298" s="9"/>
      <c r="ARL298" s="9"/>
      <c r="ARM298" s="9"/>
      <c r="ARN298" s="9"/>
      <c r="ARO298" s="9"/>
      <c r="ARP298" s="9"/>
      <c r="ARQ298" s="9"/>
      <c r="ARR298" s="9"/>
      <c r="ARS298" s="9"/>
      <c r="ART298" s="9"/>
      <c r="ARU298" s="9"/>
      <c r="ARV298" s="9"/>
      <c r="ARW298" s="9"/>
      <c r="ARX298" s="9"/>
      <c r="ARY298" s="9"/>
      <c r="ARZ298" s="9"/>
      <c r="ASA298" s="9"/>
      <c r="ASB298" s="9"/>
      <c r="ASC298" s="9"/>
      <c r="ASD298" s="9"/>
      <c r="ASE298" s="9"/>
      <c r="ASF298" s="9"/>
      <c r="ASG298" s="9"/>
      <c r="ASH298" s="9"/>
      <c r="ASI298" s="9"/>
      <c r="ASJ298" s="9"/>
      <c r="ASK298" s="9"/>
      <c r="ASL298" s="9"/>
      <c r="ASM298" s="9"/>
      <c r="ASN298" s="9"/>
      <c r="ASO298" s="9"/>
      <c r="ASP298" s="9"/>
      <c r="ASQ298" s="9"/>
      <c r="ASR298" s="9"/>
      <c r="ASS298" s="9"/>
      <c r="AST298" s="9"/>
      <c r="ASU298" s="9"/>
      <c r="ASV298" s="9"/>
      <c r="ASW298" s="9"/>
      <c r="ASX298" s="9"/>
      <c r="ASY298" s="9"/>
      <c r="ASZ298" s="9"/>
      <c r="ATA298" s="9"/>
      <c r="ATB298" s="9"/>
      <c r="ATC298" s="9"/>
      <c r="ATD298" s="9"/>
      <c r="ATE298" s="9"/>
      <c r="ATF298" s="9"/>
      <c r="ATG298" s="9"/>
      <c r="ATH298" s="9"/>
      <c r="ATI298" s="9"/>
      <c r="ATJ298" s="9"/>
      <c r="ATK298" s="9"/>
      <c r="ATL298" s="9"/>
      <c r="ATM298" s="9"/>
      <c r="ATN298" s="9"/>
      <c r="ATO298" s="9"/>
      <c r="ATP298" s="9"/>
      <c r="ATQ298" s="9"/>
      <c r="ATR298" s="9"/>
      <c r="ATS298" s="9"/>
      <c r="ATT298" s="9"/>
      <c r="ATU298" s="9"/>
      <c r="ATV298" s="9"/>
      <c r="ATW298" s="9"/>
      <c r="ATX298" s="9"/>
      <c r="ATY298" s="9"/>
      <c r="ATZ298" s="9"/>
      <c r="AUA298" s="9"/>
      <c r="AUB298" s="9"/>
      <c r="AUC298" s="9"/>
      <c r="AUD298" s="9"/>
      <c r="AUE298" s="9"/>
      <c r="AUF298" s="9"/>
      <c r="AUG298" s="9"/>
      <c r="AUH298" s="9"/>
      <c r="AUI298" s="9"/>
      <c r="AUJ298" s="9"/>
      <c r="AUK298" s="9"/>
      <c r="AUL298" s="9"/>
      <c r="AUM298" s="9"/>
      <c r="AUN298" s="9"/>
      <c r="AUO298" s="9"/>
      <c r="AUP298" s="9"/>
      <c r="AUQ298" s="9"/>
      <c r="AUR298" s="9"/>
      <c r="AUS298" s="9"/>
      <c r="AUT298" s="9"/>
      <c r="AUU298" s="9"/>
      <c r="AUV298" s="9"/>
      <c r="AUW298" s="9"/>
      <c r="AUX298" s="9"/>
      <c r="AUY298" s="9"/>
      <c r="AUZ298" s="9"/>
      <c r="AVA298" s="9"/>
      <c r="AVB298" s="9"/>
      <c r="AVC298" s="9"/>
      <c r="AVD298" s="9"/>
      <c r="AVE298" s="9"/>
      <c r="AVF298" s="9"/>
      <c r="AVG298" s="9"/>
      <c r="AVH298" s="9"/>
      <c r="AVI298" s="9"/>
      <c r="AVJ298" s="9"/>
      <c r="AVK298" s="9"/>
      <c r="AVL298" s="9"/>
      <c r="AVM298" s="9"/>
      <c r="AVN298" s="9"/>
      <c r="AVO298" s="9"/>
      <c r="AVP298" s="9"/>
      <c r="AVQ298" s="9"/>
      <c r="AVR298" s="9"/>
      <c r="AVS298" s="9"/>
      <c r="AVT298" s="9"/>
      <c r="AVU298" s="9"/>
      <c r="AVV298" s="9"/>
      <c r="AVW298" s="9"/>
      <c r="AVX298" s="9"/>
      <c r="AVY298" s="9"/>
      <c r="AVZ298" s="9"/>
      <c r="AWA298" s="9"/>
      <c r="AWB298" s="9"/>
      <c r="AWC298" s="9"/>
      <c r="AWD298" s="9"/>
      <c r="AWE298" s="9"/>
      <c r="AWF298" s="9"/>
      <c r="AWG298" s="9"/>
      <c r="AWH298" s="9"/>
      <c r="AWI298" s="9"/>
      <c r="AWJ298" s="9"/>
      <c r="AWK298" s="9"/>
      <c r="AWL298" s="9"/>
      <c r="AWM298" s="9"/>
      <c r="AWN298" s="9"/>
      <c r="AWO298" s="9"/>
      <c r="AWP298" s="9"/>
      <c r="AWQ298" s="9"/>
      <c r="AWR298" s="9"/>
      <c r="AWS298" s="9"/>
      <c r="AWT298" s="9"/>
      <c r="AWU298" s="9"/>
      <c r="AWV298" s="9"/>
      <c r="AWW298" s="9"/>
      <c r="AWX298" s="9"/>
      <c r="AWY298" s="9"/>
      <c r="AWZ298" s="9"/>
      <c r="AXA298" s="9"/>
      <c r="AXB298" s="9"/>
      <c r="AXC298" s="9"/>
      <c r="AXD298" s="9"/>
      <c r="AXE298" s="9"/>
      <c r="AXF298" s="9"/>
      <c r="AXG298" s="9"/>
      <c r="AXH298" s="9"/>
      <c r="AXI298" s="9"/>
      <c r="AXJ298" s="9"/>
      <c r="AXK298" s="9"/>
      <c r="AXL298" s="9"/>
      <c r="AXM298" s="9"/>
      <c r="AXN298" s="9"/>
      <c r="AXO298" s="9"/>
      <c r="AXP298" s="9"/>
      <c r="AXQ298" s="9"/>
      <c r="AXR298" s="9"/>
      <c r="AXS298" s="9"/>
      <c r="AXT298" s="9"/>
      <c r="AXU298" s="9"/>
      <c r="AXV298" s="9"/>
      <c r="AXW298" s="9"/>
      <c r="AXX298" s="9"/>
      <c r="AXY298" s="9"/>
      <c r="AXZ298" s="9"/>
      <c r="AYA298" s="9"/>
      <c r="AYB298" s="9"/>
      <c r="AYC298" s="9"/>
      <c r="AYD298" s="9"/>
      <c r="AYE298" s="9"/>
      <c r="AYF298" s="9"/>
      <c r="AYG298" s="9"/>
      <c r="AYH298" s="9"/>
      <c r="AYI298" s="9"/>
      <c r="AYJ298" s="9"/>
      <c r="AYK298" s="9"/>
      <c r="AYL298" s="9"/>
      <c r="AYM298" s="9"/>
      <c r="AYN298" s="9"/>
      <c r="AYO298" s="9"/>
      <c r="AYP298" s="9"/>
      <c r="AYQ298" s="9"/>
      <c r="AYR298" s="9"/>
      <c r="AYS298" s="9"/>
      <c r="AYT298" s="9"/>
      <c r="AYU298" s="9"/>
      <c r="AYV298" s="9"/>
      <c r="AYW298" s="9"/>
      <c r="AYX298" s="9"/>
      <c r="AYY298" s="9"/>
      <c r="AYZ298" s="9"/>
      <c r="AZA298" s="9"/>
      <c r="AZB298" s="9"/>
      <c r="AZC298" s="9"/>
      <c r="AZD298" s="9"/>
      <c r="AZE298" s="9"/>
      <c r="AZF298" s="9"/>
      <c r="AZG298" s="9"/>
      <c r="AZH298" s="9"/>
      <c r="AZI298" s="9"/>
      <c r="AZJ298" s="9"/>
      <c r="AZK298" s="9"/>
      <c r="AZL298" s="9"/>
      <c r="AZM298" s="9"/>
      <c r="AZN298" s="9"/>
      <c r="AZO298" s="9"/>
      <c r="AZP298" s="9"/>
      <c r="AZQ298" s="9"/>
      <c r="AZR298" s="9"/>
      <c r="AZS298" s="9"/>
      <c r="AZT298" s="9"/>
      <c r="AZU298" s="9"/>
      <c r="AZV298" s="9"/>
      <c r="AZW298" s="9"/>
      <c r="AZX298" s="9"/>
      <c r="AZY298" s="9"/>
      <c r="AZZ298" s="9"/>
      <c r="BAA298" s="9"/>
      <c r="BAB298" s="9"/>
      <c r="BAC298" s="9"/>
      <c r="BAD298" s="9"/>
      <c r="BAE298" s="9"/>
      <c r="BAF298" s="9"/>
      <c r="BAG298" s="9"/>
      <c r="BAH298" s="9"/>
      <c r="BAI298" s="9"/>
      <c r="BAJ298" s="9"/>
      <c r="BAK298" s="9"/>
      <c r="BAL298" s="9"/>
      <c r="BAM298" s="9"/>
      <c r="BAN298" s="9"/>
      <c r="BAO298" s="9"/>
      <c r="BAP298" s="9"/>
      <c r="BAQ298" s="9"/>
      <c r="BAR298" s="9"/>
      <c r="BAS298" s="9"/>
      <c r="BAT298" s="9"/>
      <c r="BAU298" s="9"/>
      <c r="BAV298" s="9"/>
      <c r="BAW298" s="9"/>
      <c r="BAX298" s="9"/>
      <c r="BAY298" s="9"/>
      <c r="BAZ298" s="9"/>
      <c r="BBA298" s="9"/>
      <c r="BBB298" s="9"/>
      <c r="BBC298" s="9"/>
      <c r="BBD298" s="9"/>
      <c r="BBE298" s="9"/>
      <c r="BBF298" s="9"/>
      <c r="BBG298" s="9"/>
      <c r="BBH298" s="9"/>
      <c r="BBI298" s="9"/>
      <c r="BBJ298" s="9"/>
      <c r="BBK298" s="9"/>
      <c r="BBL298" s="9"/>
      <c r="BBM298" s="9"/>
      <c r="BBN298" s="9"/>
      <c r="BBO298" s="9"/>
      <c r="BBP298" s="9"/>
      <c r="BBQ298" s="9"/>
      <c r="BBR298" s="9"/>
      <c r="BBS298" s="9"/>
      <c r="BBT298" s="9"/>
      <c r="BBU298" s="9"/>
      <c r="BBV298" s="9"/>
      <c r="BBW298" s="9"/>
      <c r="BBX298" s="9"/>
      <c r="BBY298" s="9"/>
      <c r="BBZ298" s="9"/>
      <c r="BCA298" s="9"/>
      <c r="BCB298" s="9"/>
      <c r="BCC298" s="9"/>
      <c r="BCD298" s="9"/>
      <c r="BCE298" s="9"/>
      <c r="BCF298" s="9"/>
      <c r="BCG298" s="9"/>
      <c r="BCH298" s="9"/>
      <c r="BCI298" s="9"/>
      <c r="BCJ298" s="9"/>
      <c r="BCK298" s="9"/>
      <c r="BCL298" s="9"/>
      <c r="BCM298" s="9"/>
      <c r="BCN298" s="9"/>
      <c r="BCO298" s="9"/>
      <c r="BCP298" s="9"/>
      <c r="BCQ298" s="9"/>
      <c r="BCR298" s="9"/>
      <c r="BCS298" s="9"/>
      <c r="BCT298" s="9"/>
      <c r="BCU298" s="9"/>
      <c r="BCV298" s="9"/>
      <c r="BCW298" s="9"/>
      <c r="BCX298" s="9"/>
      <c r="BCY298" s="9"/>
      <c r="BCZ298" s="9"/>
      <c r="BDA298" s="9"/>
      <c r="BDB298" s="9"/>
      <c r="BDC298" s="9"/>
      <c r="BDD298" s="9"/>
      <c r="BDE298" s="9"/>
      <c r="BDF298" s="9"/>
      <c r="BDG298" s="9"/>
      <c r="BDH298" s="9"/>
      <c r="BDI298" s="9"/>
      <c r="BDJ298" s="9"/>
      <c r="BDK298" s="9"/>
      <c r="BDL298" s="9"/>
      <c r="BDM298" s="9"/>
      <c r="BDN298" s="9"/>
      <c r="BDO298" s="9"/>
      <c r="BDP298" s="9"/>
      <c r="BDQ298" s="9"/>
      <c r="BDR298" s="9"/>
      <c r="BDS298" s="9"/>
      <c r="BDT298" s="9"/>
      <c r="BDU298" s="9"/>
      <c r="BDV298" s="9"/>
      <c r="BDW298" s="9"/>
      <c r="BDX298" s="9"/>
      <c r="BDY298" s="9"/>
      <c r="BDZ298" s="9"/>
      <c r="BEA298" s="9"/>
      <c r="BEB298" s="9"/>
      <c r="BEC298" s="9"/>
      <c r="BED298" s="9"/>
      <c r="BEE298" s="9"/>
      <c r="BEF298" s="9"/>
      <c r="BEG298" s="9"/>
      <c r="BEH298" s="9"/>
      <c r="BEI298" s="9"/>
      <c r="BEJ298" s="9"/>
      <c r="BEK298" s="9"/>
      <c r="BEL298" s="9"/>
      <c r="BEM298" s="9"/>
      <c r="BEN298" s="9"/>
      <c r="BEO298" s="9"/>
      <c r="BEP298" s="9"/>
      <c r="BEQ298" s="9"/>
      <c r="BER298" s="9"/>
      <c r="BES298" s="9"/>
      <c r="BET298" s="9"/>
      <c r="BEU298" s="9"/>
      <c r="BEV298" s="9"/>
      <c r="BEW298" s="9"/>
      <c r="BEX298" s="9"/>
      <c r="BEY298" s="9"/>
      <c r="BEZ298" s="9"/>
      <c r="BFA298" s="9"/>
      <c r="BFB298" s="9"/>
      <c r="BFC298" s="9"/>
      <c r="BFD298" s="9"/>
      <c r="BFE298" s="9"/>
      <c r="BFF298" s="9"/>
      <c r="BFG298" s="9"/>
      <c r="BFH298" s="9"/>
      <c r="BFI298" s="9"/>
      <c r="BFJ298" s="9"/>
      <c r="BFK298" s="9"/>
      <c r="BFL298" s="9"/>
      <c r="BFM298" s="9"/>
      <c r="BFN298" s="9"/>
      <c r="BFO298" s="9"/>
      <c r="BFP298" s="9"/>
      <c r="BFQ298" s="9"/>
      <c r="BFR298" s="9"/>
      <c r="BFS298" s="9"/>
      <c r="BFT298" s="9"/>
      <c r="BFU298" s="9"/>
      <c r="BFV298" s="9"/>
      <c r="BFW298" s="9"/>
      <c r="BFX298" s="9"/>
      <c r="BFY298" s="9"/>
      <c r="BFZ298" s="9"/>
      <c r="BGA298" s="9"/>
      <c r="BGB298" s="9"/>
      <c r="BGC298" s="9"/>
      <c r="BGD298" s="9"/>
      <c r="BGE298" s="9"/>
      <c r="BGF298" s="9"/>
      <c r="BGG298" s="9"/>
      <c r="BGH298" s="9"/>
      <c r="BGI298" s="9"/>
      <c r="BGJ298" s="9"/>
      <c r="BGK298" s="9"/>
      <c r="BGL298" s="9"/>
      <c r="BGM298" s="9"/>
      <c r="BGN298" s="9"/>
      <c r="BGO298" s="9"/>
      <c r="BGP298" s="9"/>
      <c r="BGQ298" s="9"/>
      <c r="BGR298" s="9"/>
      <c r="BGS298" s="9"/>
      <c r="BGT298" s="9"/>
      <c r="BGU298" s="9"/>
      <c r="BGV298" s="9"/>
      <c r="BGW298" s="9"/>
      <c r="BGX298" s="9"/>
      <c r="BGY298" s="9"/>
      <c r="BGZ298" s="9"/>
      <c r="BHA298" s="9"/>
      <c r="BHB298" s="9"/>
      <c r="BHC298" s="9"/>
      <c r="BHD298" s="9"/>
      <c r="BHE298" s="9"/>
      <c r="BHF298" s="9"/>
      <c r="BHG298" s="9"/>
      <c r="BHH298" s="9"/>
      <c r="BHI298" s="9"/>
      <c r="BHJ298" s="9"/>
      <c r="BHK298" s="9"/>
      <c r="BHL298" s="9"/>
      <c r="BHM298" s="9"/>
      <c r="BHN298" s="9"/>
      <c r="BHO298" s="9"/>
      <c r="BHP298" s="9"/>
      <c r="BHQ298" s="9"/>
      <c r="BHR298" s="9"/>
      <c r="BHS298" s="9"/>
      <c r="BHT298" s="9"/>
      <c r="BHU298" s="9"/>
      <c r="BHV298" s="9"/>
      <c r="BHW298" s="9"/>
      <c r="BHX298" s="9"/>
      <c r="BHY298" s="9"/>
      <c r="BHZ298" s="9"/>
      <c r="BIA298" s="9"/>
      <c r="BIB298" s="9"/>
      <c r="BIC298" s="9"/>
    </row>
    <row r="299" spans="1:1589" s="24" customFormat="1" ht="64.5" customHeight="1">
      <c r="A299" s="166" t="s">
        <v>128</v>
      </c>
      <c r="B299" s="53"/>
      <c r="C299" s="315"/>
      <c r="D299" s="315"/>
      <c r="E299" s="197">
        <v>43101</v>
      </c>
      <c r="F299" s="197">
        <v>43465</v>
      </c>
      <c r="G299" s="93" t="s">
        <v>115</v>
      </c>
      <c r="H299" s="115"/>
      <c r="I299" s="115"/>
      <c r="J299" s="121">
        <v>145000</v>
      </c>
      <c r="K299" s="124"/>
      <c r="L299" s="115"/>
      <c r="M299" s="104"/>
      <c r="N299" s="121">
        <v>145000</v>
      </c>
      <c r="O299" s="115"/>
      <c r="P299" s="115"/>
      <c r="Q299" s="115"/>
      <c r="R299" s="121">
        <v>145000</v>
      </c>
      <c r="S299" s="115"/>
      <c r="T299" s="9"/>
      <c r="U299" s="147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  <c r="IS299" s="9"/>
      <c r="IT299" s="9"/>
      <c r="IU299" s="9"/>
      <c r="IV299" s="9"/>
      <c r="IW299" s="9"/>
      <c r="IX299" s="9"/>
      <c r="IY299" s="9"/>
      <c r="IZ299" s="9"/>
      <c r="JA299" s="9"/>
      <c r="JB299" s="9"/>
      <c r="JC299" s="9"/>
      <c r="JD299" s="9"/>
      <c r="JE299" s="9"/>
      <c r="JF299" s="9"/>
      <c r="JG299" s="9"/>
      <c r="JH299" s="9"/>
      <c r="JI299" s="9"/>
      <c r="JJ299" s="9"/>
      <c r="JK299" s="9"/>
      <c r="JL299" s="9"/>
      <c r="JM299" s="9"/>
      <c r="JN299" s="9"/>
      <c r="JO299" s="9"/>
      <c r="JP299" s="9"/>
      <c r="JQ299" s="9"/>
      <c r="JR299" s="9"/>
      <c r="JS299" s="9"/>
      <c r="JT299" s="9"/>
      <c r="JU299" s="9"/>
      <c r="JV299" s="9"/>
      <c r="JW299" s="9"/>
      <c r="JX299" s="9"/>
      <c r="JY299" s="9"/>
      <c r="JZ299" s="9"/>
      <c r="KA299" s="9"/>
      <c r="KB299" s="9"/>
      <c r="KC299" s="9"/>
      <c r="KD299" s="9"/>
      <c r="KE299" s="9"/>
      <c r="KF299" s="9"/>
      <c r="KG299" s="9"/>
      <c r="KH299" s="9"/>
      <c r="KI299" s="9"/>
      <c r="KJ299" s="9"/>
      <c r="KK299" s="9"/>
      <c r="KL299" s="9"/>
      <c r="KM299" s="9"/>
      <c r="KN299" s="9"/>
      <c r="KO299" s="9"/>
      <c r="KP299" s="9"/>
      <c r="KQ299" s="9"/>
      <c r="KR299" s="9"/>
      <c r="KS299" s="9"/>
      <c r="KT299" s="9"/>
      <c r="KU299" s="9"/>
      <c r="KV299" s="9"/>
      <c r="KW299" s="9"/>
      <c r="KX299" s="9"/>
      <c r="KY299" s="9"/>
      <c r="KZ299" s="9"/>
      <c r="LA299" s="9"/>
      <c r="LB299" s="9"/>
      <c r="LC299" s="9"/>
      <c r="LD299" s="9"/>
      <c r="LE299" s="9"/>
      <c r="LF299" s="9"/>
      <c r="LG299" s="9"/>
      <c r="LH299" s="9"/>
      <c r="LI299" s="9"/>
      <c r="LJ299" s="9"/>
      <c r="LK299" s="9"/>
      <c r="LL299" s="9"/>
      <c r="LM299" s="9"/>
      <c r="LN299" s="9"/>
      <c r="LO299" s="9"/>
      <c r="LP299" s="9"/>
      <c r="LQ299" s="9"/>
      <c r="LR299" s="9"/>
      <c r="LS299" s="9"/>
      <c r="LT299" s="9"/>
      <c r="LU299" s="9"/>
      <c r="LV299" s="9"/>
      <c r="LW299" s="9"/>
      <c r="LX299" s="9"/>
      <c r="LY299" s="9"/>
      <c r="LZ299" s="9"/>
      <c r="MA299" s="9"/>
      <c r="MB299" s="9"/>
      <c r="MC299" s="9"/>
      <c r="MD299" s="9"/>
      <c r="ME299" s="9"/>
      <c r="MF299" s="9"/>
      <c r="MG299" s="9"/>
      <c r="MH299" s="9"/>
      <c r="MI299" s="9"/>
      <c r="MJ299" s="9"/>
      <c r="MK299" s="9"/>
      <c r="ML299" s="9"/>
      <c r="MM299" s="9"/>
      <c r="MN299" s="9"/>
      <c r="MO299" s="9"/>
      <c r="MP299" s="9"/>
      <c r="MQ299" s="9"/>
      <c r="MR299" s="9"/>
      <c r="MS299" s="9"/>
      <c r="MT299" s="9"/>
      <c r="MU299" s="9"/>
      <c r="MV299" s="9"/>
      <c r="MW299" s="9"/>
      <c r="MX299" s="9"/>
      <c r="MY299" s="9"/>
      <c r="MZ299" s="9"/>
      <c r="NA299" s="9"/>
      <c r="NB299" s="9"/>
      <c r="NC299" s="9"/>
      <c r="ND299" s="9"/>
      <c r="NE299" s="9"/>
      <c r="NF299" s="9"/>
      <c r="NG299" s="9"/>
      <c r="NH299" s="9"/>
      <c r="NI299" s="9"/>
      <c r="NJ299" s="9"/>
      <c r="NK299" s="9"/>
      <c r="NL299" s="9"/>
      <c r="NM299" s="9"/>
      <c r="NN299" s="9"/>
      <c r="NO299" s="9"/>
      <c r="NP299" s="9"/>
      <c r="NQ299" s="9"/>
      <c r="NR299" s="9"/>
      <c r="NS299" s="9"/>
      <c r="NT299" s="9"/>
      <c r="NU299" s="9"/>
      <c r="NV299" s="9"/>
      <c r="NW299" s="9"/>
      <c r="NX299" s="9"/>
      <c r="NY299" s="9"/>
      <c r="NZ299" s="9"/>
      <c r="OA299" s="9"/>
      <c r="OB299" s="9"/>
      <c r="OC299" s="9"/>
      <c r="OD299" s="9"/>
      <c r="OE299" s="9"/>
      <c r="OF299" s="9"/>
      <c r="OG299" s="9"/>
      <c r="OH299" s="9"/>
      <c r="OI299" s="9"/>
      <c r="OJ299" s="9"/>
      <c r="OK299" s="9"/>
      <c r="OL299" s="9"/>
      <c r="OM299" s="9"/>
      <c r="ON299" s="9"/>
      <c r="OO299" s="9"/>
      <c r="OP299" s="9"/>
      <c r="OQ299" s="9"/>
      <c r="OR299" s="9"/>
      <c r="OS299" s="9"/>
      <c r="OT299" s="9"/>
      <c r="OU299" s="9"/>
      <c r="OV299" s="9"/>
      <c r="OW299" s="9"/>
      <c r="OX299" s="9"/>
      <c r="OY299" s="9"/>
      <c r="OZ299" s="9"/>
      <c r="PA299" s="9"/>
      <c r="PB299" s="9"/>
      <c r="PC299" s="9"/>
      <c r="PD299" s="9"/>
      <c r="PE299" s="9"/>
      <c r="PF299" s="9"/>
      <c r="PG299" s="9"/>
      <c r="PH299" s="9"/>
      <c r="PI299" s="9"/>
      <c r="PJ299" s="9"/>
      <c r="PK299" s="9"/>
      <c r="PL299" s="9"/>
      <c r="PM299" s="9"/>
      <c r="PN299" s="9"/>
      <c r="PO299" s="9"/>
      <c r="PP299" s="9"/>
      <c r="PQ299" s="9"/>
      <c r="PR299" s="9"/>
      <c r="PS299" s="9"/>
      <c r="PT299" s="9"/>
      <c r="PU299" s="9"/>
      <c r="PV299" s="9"/>
      <c r="PW299" s="9"/>
      <c r="PX299" s="9"/>
      <c r="PY299" s="9"/>
      <c r="PZ299" s="9"/>
      <c r="QA299" s="9"/>
      <c r="QB299" s="9"/>
      <c r="QC299" s="9"/>
      <c r="QD299" s="9"/>
      <c r="QE299" s="9"/>
      <c r="QF299" s="9"/>
      <c r="QG299" s="9"/>
      <c r="QH299" s="9"/>
      <c r="QI299" s="9"/>
      <c r="QJ299" s="9"/>
      <c r="QK299" s="9"/>
      <c r="QL299" s="9"/>
      <c r="QM299" s="9"/>
      <c r="QN299" s="9"/>
      <c r="QO299" s="9"/>
      <c r="QP299" s="9"/>
      <c r="QQ299" s="9"/>
      <c r="QR299" s="9"/>
      <c r="QS299" s="9"/>
      <c r="QT299" s="9"/>
      <c r="QU299" s="9"/>
      <c r="QV299" s="9"/>
      <c r="QW299" s="9"/>
      <c r="QX299" s="9"/>
      <c r="QY299" s="9"/>
      <c r="QZ299" s="9"/>
      <c r="RA299" s="9"/>
      <c r="RB299" s="9"/>
      <c r="RC299" s="9"/>
      <c r="RD299" s="9"/>
      <c r="RE299" s="9"/>
      <c r="RF299" s="9"/>
      <c r="RG299" s="9"/>
      <c r="RH299" s="9"/>
      <c r="RI299" s="9"/>
      <c r="RJ299" s="9"/>
      <c r="RK299" s="9"/>
      <c r="RL299" s="9"/>
      <c r="RM299" s="9"/>
      <c r="RN299" s="9"/>
      <c r="RO299" s="9"/>
      <c r="RP299" s="9"/>
      <c r="RQ299" s="9"/>
      <c r="RR299" s="9"/>
      <c r="RS299" s="9"/>
      <c r="RT299" s="9"/>
      <c r="RU299" s="9"/>
      <c r="RV299" s="9"/>
      <c r="RW299" s="9"/>
      <c r="RX299" s="9"/>
      <c r="RY299" s="9"/>
      <c r="RZ299" s="9"/>
      <c r="SA299" s="9"/>
      <c r="SB299" s="9"/>
      <c r="SC299" s="9"/>
      <c r="SD299" s="9"/>
      <c r="SE299" s="9"/>
      <c r="SF299" s="9"/>
      <c r="SG299" s="9"/>
      <c r="SH299" s="9"/>
      <c r="SI299" s="9"/>
      <c r="SJ299" s="9"/>
      <c r="SK299" s="9"/>
      <c r="SL299" s="9"/>
      <c r="SM299" s="9"/>
      <c r="SN299" s="9"/>
      <c r="SO299" s="9"/>
      <c r="SP299" s="9"/>
      <c r="SQ299" s="9"/>
      <c r="SR299" s="9"/>
      <c r="SS299" s="9"/>
      <c r="ST299" s="9"/>
      <c r="SU299" s="9"/>
      <c r="SV299" s="9"/>
      <c r="SW299" s="9"/>
      <c r="SX299" s="9"/>
      <c r="SY299" s="9"/>
      <c r="SZ299" s="9"/>
      <c r="TA299" s="9"/>
      <c r="TB299" s="9"/>
      <c r="TC299" s="9"/>
      <c r="TD299" s="9"/>
      <c r="TE299" s="9"/>
      <c r="TF299" s="9"/>
      <c r="TG299" s="9"/>
      <c r="TH299" s="9"/>
      <c r="TI299" s="9"/>
      <c r="TJ299" s="9"/>
      <c r="TK299" s="9"/>
      <c r="TL299" s="9"/>
      <c r="TM299" s="9"/>
      <c r="TN299" s="9"/>
      <c r="TO299" s="9"/>
      <c r="TP299" s="9"/>
      <c r="TQ299" s="9"/>
      <c r="TR299" s="9"/>
      <c r="TS299" s="9"/>
      <c r="TT299" s="9"/>
      <c r="TU299" s="9"/>
      <c r="TV299" s="9"/>
      <c r="TW299" s="9"/>
      <c r="TX299" s="9"/>
      <c r="TY299" s="9"/>
      <c r="TZ299" s="9"/>
      <c r="UA299" s="9"/>
      <c r="UB299" s="9"/>
      <c r="UC299" s="9"/>
      <c r="UD299" s="9"/>
      <c r="UE299" s="9"/>
      <c r="UF299" s="9"/>
      <c r="UG299" s="9"/>
      <c r="UH299" s="9"/>
      <c r="UI299" s="9"/>
      <c r="UJ299" s="9"/>
      <c r="UK299" s="9"/>
      <c r="UL299" s="9"/>
      <c r="UM299" s="9"/>
      <c r="UN299" s="9"/>
      <c r="UO299" s="9"/>
      <c r="UP299" s="9"/>
      <c r="UQ299" s="9"/>
      <c r="UR299" s="9"/>
      <c r="US299" s="9"/>
      <c r="UT299" s="9"/>
      <c r="UU299" s="9"/>
      <c r="UV299" s="9"/>
      <c r="UW299" s="9"/>
      <c r="UX299" s="9"/>
      <c r="UY299" s="9"/>
      <c r="UZ299" s="9"/>
      <c r="VA299" s="9"/>
      <c r="VB299" s="9"/>
      <c r="VC299" s="9"/>
      <c r="VD299" s="9"/>
      <c r="VE299" s="9"/>
      <c r="VF299" s="9"/>
      <c r="VG299" s="9"/>
      <c r="VH299" s="9"/>
      <c r="VI299" s="9"/>
      <c r="VJ299" s="9"/>
      <c r="VK299" s="9"/>
      <c r="VL299" s="9"/>
      <c r="VM299" s="9"/>
      <c r="VN299" s="9"/>
      <c r="VO299" s="9"/>
      <c r="VP299" s="9"/>
      <c r="VQ299" s="9"/>
      <c r="VR299" s="9"/>
      <c r="VS299" s="9"/>
      <c r="VT299" s="9"/>
      <c r="VU299" s="9"/>
      <c r="VV299" s="9"/>
      <c r="VW299" s="9"/>
      <c r="VX299" s="9"/>
      <c r="VY299" s="9"/>
      <c r="VZ299" s="9"/>
      <c r="WA299" s="9"/>
      <c r="WB299" s="9"/>
      <c r="WC299" s="9"/>
      <c r="WD299" s="9"/>
      <c r="WE299" s="9"/>
      <c r="WF299" s="9"/>
      <c r="WG299" s="9"/>
      <c r="WH299" s="9"/>
      <c r="WI299" s="9"/>
      <c r="WJ299" s="9"/>
      <c r="WK299" s="9"/>
      <c r="WL299" s="9"/>
      <c r="WM299" s="9"/>
      <c r="WN299" s="9"/>
      <c r="WO299" s="9"/>
      <c r="WP299" s="9"/>
      <c r="WQ299" s="9"/>
      <c r="WR299" s="9"/>
      <c r="WS299" s="9"/>
      <c r="WT299" s="9"/>
      <c r="WU299" s="9"/>
      <c r="WV299" s="9"/>
      <c r="WW299" s="9"/>
      <c r="WX299" s="9"/>
      <c r="WY299" s="9"/>
      <c r="WZ299" s="9"/>
      <c r="XA299" s="9"/>
      <c r="XB299" s="9"/>
      <c r="XC299" s="9"/>
      <c r="XD299" s="9"/>
      <c r="XE299" s="9"/>
      <c r="XF299" s="9"/>
      <c r="XG299" s="9"/>
      <c r="XH299" s="9"/>
      <c r="XI299" s="9"/>
      <c r="XJ299" s="9"/>
      <c r="XK299" s="9"/>
      <c r="XL299" s="9"/>
      <c r="XM299" s="9"/>
      <c r="XN299" s="9"/>
      <c r="XO299" s="9"/>
      <c r="XP299" s="9"/>
      <c r="XQ299" s="9"/>
      <c r="XR299" s="9"/>
      <c r="XS299" s="9"/>
      <c r="XT299" s="9"/>
      <c r="XU299" s="9"/>
      <c r="XV299" s="9"/>
      <c r="XW299" s="9"/>
      <c r="XX299" s="9"/>
      <c r="XY299" s="9"/>
      <c r="XZ299" s="9"/>
      <c r="YA299" s="9"/>
      <c r="YB299" s="9"/>
      <c r="YC299" s="9"/>
      <c r="YD299" s="9"/>
      <c r="YE299" s="9"/>
      <c r="YF299" s="9"/>
      <c r="YG299" s="9"/>
      <c r="YH299" s="9"/>
      <c r="YI299" s="9"/>
      <c r="YJ299" s="9"/>
      <c r="YK299" s="9"/>
      <c r="YL299" s="9"/>
      <c r="YM299" s="9"/>
      <c r="YN299" s="9"/>
      <c r="YO299" s="9"/>
      <c r="YP299" s="9"/>
      <c r="YQ299" s="9"/>
      <c r="YR299" s="9"/>
      <c r="YS299" s="9"/>
      <c r="YT299" s="9"/>
      <c r="YU299" s="9"/>
      <c r="YV299" s="9"/>
      <c r="YW299" s="9"/>
      <c r="YX299" s="9"/>
      <c r="YY299" s="9"/>
      <c r="YZ299" s="9"/>
      <c r="ZA299" s="9"/>
      <c r="ZB299" s="9"/>
      <c r="ZC299" s="9"/>
      <c r="ZD299" s="9"/>
      <c r="ZE299" s="9"/>
      <c r="ZF299" s="9"/>
      <c r="ZG299" s="9"/>
      <c r="ZH299" s="9"/>
      <c r="ZI299" s="9"/>
      <c r="ZJ299" s="9"/>
      <c r="ZK299" s="9"/>
      <c r="ZL299" s="9"/>
      <c r="ZM299" s="9"/>
      <c r="ZN299" s="9"/>
      <c r="ZO299" s="9"/>
      <c r="ZP299" s="9"/>
      <c r="ZQ299" s="9"/>
      <c r="ZR299" s="9"/>
      <c r="ZS299" s="9"/>
      <c r="ZT299" s="9"/>
      <c r="ZU299" s="9"/>
      <c r="ZV299" s="9"/>
      <c r="ZW299" s="9"/>
      <c r="ZX299" s="9"/>
      <c r="ZY299" s="9"/>
      <c r="ZZ299" s="9"/>
      <c r="AAA299" s="9"/>
      <c r="AAB299" s="9"/>
      <c r="AAC299" s="9"/>
      <c r="AAD299" s="9"/>
      <c r="AAE299" s="9"/>
      <c r="AAF299" s="9"/>
      <c r="AAG299" s="9"/>
      <c r="AAH299" s="9"/>
      <c r="AAI299" s="9"/>
      <c r="AAJ299" s="9"/>
      <c r="AAK299" s="9"/>
      <c r="AAL299" s="9"/>
      <c r="AAM299" s="9"/>
      <c r="AAN299" s="9"/>
      <c r="AAO299" s="9"/>
      <c r="AAP299" s="9"/>
      <c r="AAQ299" s="9"/>
      <c r="AAR299" s="9"/>
      <c r="AAS299" s="9"/>
      <c r="AAT299" s="9"/>
      <c r="AAU299" s="9"/>
      <c r="AAV299" s="9"/>
      <c r="AAW299" s="9"/>
      <c r="AAX299" s="9"/>
      <c r="AAY299" s="9"/>
      <c r="AAZ299" s="9"/>
      <c r="ABA299" s="9"/>
      <c r="ABB299" s="9"/>
      <c r="ABC299" s="9"/>
      <c r="ABD299" s="9"/>
      <c r="ABE299" s="9"/>
      <c r="ABF299" s="9"/>
      <c r="ABG299" s="9"/>
      <c r="ABH299" s="9"/>
      <c r="ABI299" s="9"/>
      <c r="ABJ299" s="9"/>
      <c r="ABK299" s="9"/>
      <c r="ABL299" s="9"/>
      <c r="ABM299" s="9"/>
      <c r="ABN299" s="9"/>
      <c r="ABO299" s="9"/>
      <c r="ABP299" s="9"/>
      <c r="ABQ299" s="9"/>
      <c r="ABR299" s="9"/>
      <c r="ABS299" s="9"/>
      <c r="ABT299" s="9"/>
      <c r="ABU299" s="9"/>
      <c r="ABV299" s="9"/>
      <c r="ABW299" s="9"/>
      <c r="ABX299" s="9"/>
      <c r="ABY299" s="9"/>
      <c r="ABZ299" s="9"/>
      <c r="ACA299" s="9"/>
      <c r="ACB299" s="9"/>
      <c r="ACC299" s="9"/>
      <c r="ACD299" s="9"/>
      <c r="ACE299" s="9"/>
      <c r="ACF299" s="9"/>
      <c r="ACG299" s="9"/>
      <c r="ACH299" s="9"/>
      <c r="ACI299" s="9"/>
      <c r="ACJ299" s="9"/>
      <c r="ACK299" s="9"/>
      <c r="ACL299" s="9"/>
      <c r="ACM299" s="9"/>
      <c r="ACN299" s="9"/>
      <c r="ACO299" s="9"/>
      <c r="ACP299" s="9"/>
      <c r="ACQ299" s="9"/>
      <c r="ACR299" s="9"/>
      <c r="ACS299" s="9"/>
      <c r="ACT299" s="9"/>
      <c r="ACU299" s="9"/>
      <c r="ACV299" s="9"/>
      <c r="ACW299" s="9"/>
      <c r="ACX299" s="9"/>
      <c r="ACY299" s="9"/>
      <c r="ACZ299" s="9"/>
      <c r="ADA299" s="9"/>
      <c r="ADB299" s="9"/>
      <c r="ADC299" s="9"/>
      <c r="ADD299" s="9"/>
      <c r="ADE299" s="9"/>
      <c r="ADF299" s="9"/>
      <c r="ADG299" s="9"/>
      <c r="ADH299" s="9"/>
      <c r="ADI299" s="9"/>
      <c r="ADJ299" s="9"/>
      <c r="ADK299" s="9"/>
      <c r="ADL299" s="9"/>
      <c r="ADM299" s="9"/>
      <c r="ADN299" s="9"/>
      <c r="ADO299" s="9"/>
      <c r="ADP299" s="9"/>
      <c r="ADQ299" s="9"/>
      <c r="ADR299" s="9"/>
      <c r="ADS299" s="9"/>
      <c r="ADT299" s="9"/>
      <c r="ADU299" s="9"/>
      <c r="ADV299" s="9"/>
      <c r="ADW299" s="9"/>
      <c r="ADX299" s="9"/>
      <c r="ADY299" s="9"/>
      <c r="ADZ299" s="9"/>
      <c r="AEA299" s="9"/>
      <c r="AEB299" s="9"/>
      <c r="AEC299" s="9"/>
      <c r="AED299" s="9"/>
      <c r="AEE299" s="9"/>
      <c r="AEF299" s="9"/>
      <c r="AEG299" s="9"/>
      <c r="AEH299" s="9"/>
      <c r="AEI299" s="9"/>
      <c r="AEJ299" s="9"/>
      <c r="AEK299" s="9"/>
      <c r="AEL299" s="9"/>
      <c r="AEM299" s="9"/>
      <c r="AEN299" s="9"/>
      <c r="AEO299" s="9"/>
      <c r="AEP299" s="9"/>
      <c r="AEQ299" s="9"/>
      <c r="AER299" s="9"/>
      <c r="AES299" s="9"/>
      <c r="AET299" s="9"/>
      <c r="AEU299" s="9"/>
      <c r="AEV299" s="9"/>
      <c r="AEW299" s="9"/>
      <c r="AEX299" s="9"/>
      <c r="AEY299" s="9"/>
      <c r="AEZ299" s="9"/>
      <c r="AFA299" s="9"/>
      <c r="AFB299" s="9"/>
      <c r="AFC299" s="9"/>
      <c r="AFD299" s="9"/>
      <c r="AFE299" s="9"/>
      <c r="AFF299" s="9"/>
      <c r="AFG299" s="9"/>
      <c r="AFH299" s="9"/>
      <c r="AFI299" s="9"/>
      <c r="AFJ299" s="9"/>
      <c r="AFK299" s="9"/>
      <c r="AFL299" s="9"/>
      <c r="AFM299" s="9"/>
      <c r="AFN299" s="9"/>
      <c r="AFO299" s="9"/>
      <c r="AFP299" s="9"/>
      <c r="AFQ299" s="9"/>
      <c r="AFR299" s="9"/>
      <c r="AFS299" s="9"/>
      <c r="AFT299" s="9"/>
      <c r="AFU299" s="9"/>
      <c r="AFV299" s="9"/>
      <c r="AFW299" s="9"/>
      <c r="AFX299" s="9"/>
      <c r="AFY299" s="9"/>
      <c r="AFZ299" s="9"/>
      <c r="AGA299" s="9"/>
      <c r="AGB299" s="9"/>
      <c r="AGC299" s="9"/>
      <c r="AGD299" s="9"/>
      <c r="AGE299" s="9"/>
      <c r="AGF299" s="9"/>
      <c r="AGG299" s="9"/>
      <c r="AGH299" s="9"/>
      <c r="AGI299" s="9"/>
      <c r="AGJ299" s="9"/>
      <c r="AGK299" s="9"/>
      <c r="AGL299" s="9"/>
      <c r="AGM299" s="9"/>
      <c r="AGN299" s="9"/>
      <c r="AGO299" s="9"/>
      <c r="AGP299" s="9"/>
      <c r="AGQ299" s="9"/>
      <c r="AGR299" s="9"/>
      <c r="AGS299" s="9"/>
      <c r="AGT299" s="9"/>
      <c r="AGU299" s="9"/>
      <c r="AGV299" s="9"/>
      <c r="AGW299" s="9"/>
      <c r="AGX299" s="9"/>
      <c r="AGY299" s="9"/>
      <c r="AGZ299" s="9"/>
      <c r="AHA299" s="9"/>
      <c r="AHB299" s="9"/>
      <c r="AHC299" s="9"/>
      <c r="AHD299" s="9"/>
      <c r="AHE299" s="9"/>
      <c r="AHF299" s="9"/>
      <c r="AHG299" s="9"/>
      <c r="AHH299" s="9"/>
      <c r="AHI299" s="9"/>
      <c r="AHJ299" s="9"/>
      <c r="AHK299" s="9"/>
      <c r="AHL299" s="9"/>
      <c r="AHM299" s="9"/>
      <c r="AHN299" s="9"/>
      <c r="AHO299" s="9"/>
      <c r="AHP299" s="9"/>
      <c r="AHQ299" s="9"/>
      <c r="AHR299" s="9"/>
      <c r="AHS299" s="9"/>
      <c r="AHT299" s="9"/>
      <c r="AHU299" s="9"/>
      <c r="AHV299" s="9"/>
      <c r="AHW299" s="9"/>
      <c r="AHX299" s="9"/>
      <c r="AHY299" s="9"/>
      <c r="AHZ299" s="9"/>
      <c r="AIA299" s="9"/>
      <c r="AIB299" s="9"/>
      <c r="AIC299" s="9"/>
      <c r="AID299" s="9"/>
      <c r="AIE299" s="9"/>
      <c r="AIF299" s="9"/>
      <c r="AIG299" s="9"/>
      <c r="AIH299" s="9"/>
      <c r="AII299" s="9"/>
      <c r="AIJ299" s="9"/>
      <c r="AIK299" s="9"/>
      <c r="AIL299" s="9"/>
      <c r="AIM299" s="9"/>
      <c r="AIN299" s="9"/>
      <c r="AIO299" s="9"/>
      <c r="AIP299" s="9"/>
      <c r="AIQ299" s="9"/>
      <c r="AIR299" s="9"/>
      <c r="AIS299" s="9"/>
      <c r="AIT299" s="9"/>
      <c r="AIU299" s="9"/>
      <c r="AIV299" s="9"/>
      <c r="AIW299" s="9"/>
      <c r="AIX299" s="9"/>
      <c r="AIY299" s="9"/>
      <c r="AIZ299" s="9"/>
      <c r="AJA299" s="9"/>
      <c r="AJB299" s="9"/>
      <c r="AJC299" s="9"/>
      <c r="AJD299" s="9"/>
      <c r="AJE299" s="9"/>
      <c r="AJF299" s="9"/>
      <c r="AJG299" s="9"/>
      <c r="AJH299" s="9"/>
      <c r="AJI299" s="9"/>
      <c r="AJJ299" s="9"/>
      <c r="AJK299" s="9"/>
      <c r="AJL299" s="9"/>
      <c r="AJM299" s="9"/>
      <c r="AJN299" s="9"/>
      <c r="AJO299" s="9"/>
      <c r="AJP299" s="9"/>
      <c r="AJQ299" s="9"/>
      <c r="AJR299" s="9"/>
      <c r="AJS299" s="9"/>
      <c r="AJT299" s="9"/>
      <c r="AJU299" s="9"/>
      <c r="AJV299" s="9"/>
      <c r="AJW299" s="9"/>
      <c r="AJX299" s="9"/>
      <c r="AJY299" s="9"/>
      <c r="AJZ299" s="9"/>
      <c r="AKA299" s="9"/>
      <c r="AKB299" s="9"/>
      <c r="AKC299" s="9"/>
      <c r="AKD299" s="9"/>
      <c r="AKE299" s="9"/>
      <c r="AKF299" s="9"/>
      <c r="AKG299" s="9"/>
      <c r="AKH299" s="9"/>
      <c r="AKI299" s="9"/>
      <c r="AKJ299" s="9"/>
      <c r="AKK299" s="9"/>
      <c r="AKL299" s="9"/>
      <c r="AKM299" s="9"/>
      <c r="AKN299" s="9"/>
      <c r="AKO299" s="9"/>
      <c r="AKP299" s="9"/>
      <c r="AKQ299" s="9"/>
      <c r="AKR299" s="9"/>
      <c r="AKS299" s="9"/>
      <c r="AKT299" s="9"/>
      <c r="AKU299" s="9"/>
      <c r="AKV299" s="9"/>
      <c r="AKW299" s="9"/>
      <c r="AKX299" s="9"/>
      <c r="AKY299" s="9"/>
      <c r="AKZ299" s="9"/>
      <c r="ALA299" s="9"/>
      <c r="ALB299" s="9"/>
      <c r="ALC299" s="9"/>
      <c r="ALD299" s="9"/>
      <c r="ALE299" s="9"/>
      <c r="ALF299" s="9"/>
      <c r="ALG299" s="9"/>
      <c r="ALH299" s="9"/>
      <c r="ALI299" s="9"/>
      <c r="ALJ299" s="9"/>
      <c r="ALK299" s="9"/>
      <c r="ALL299" s="9"/>
      <c r="ALM299" s="9"/>
      <c r="ALN299" s="9"/>
      <c r="ALO299" s="9"/>
      <c r="ALP299" s="9"/>
      <c r="ALQ299" s="9"/>
      <c r="ALR299" s="9"/>
      <c r="ALS299" s="9"/>
      <c r="ALT299" s="9"/>
      <c r="ALU299" s="9"/>
      <c r="ALV299" s="9"/>
      <c r="ALW299" s="9"/>
      <c r="ALX299" s="9"/>
      <c r="ALY299" s="9"/>
      <c r="ALZ299" s="9"/>
      <c r="AMA299" s="9"/>
      <c r="AMB299" s="9"/>
      <c r="AMC299" s="9"/>
      <c r="AMD299" s="9"/>
      <c r="AME299" s="9"/>
      <c r="AMF299" s="9"/>
      <c r="AMG299" s="9"/>
      <c r="AMH299" s="9"/>
      <c r="AMI299" s="9"/>
      <c r="AMJ299" s="9"/>
      <c r="AMK299" s="9"/>
      <c r="AML299" s="9"/>
      <c r="AMM299" s="9"/>
      <c r="AMN299" s="9"/>
      <c r="AMO299" s="9"/>
      <c r="AMP299" s="9"/>
      <c r="AMQ299" s="9"/>
      <c r="AMR299" s="9"/>
      <c r="AMS299" s="9"/>
      <c r="AMT299" s="9"/>
      <c r="AMU299" s="9"/>
      <c r="AMV299" s="9"/>
      <c r="AMW299" s="9"/>
      <c r="AMX299" s="9"/>
      <c r="AMY299" s="9"/>
      <c r="AMZ299" s="9"/>
      <c r="ANA299" s="9"/>
      <c r="ANB299" s="9"/>
      <c r="ANC299" s="9"/>
      <c r="AND299" s="9"/>
      <c r="ANE299" s="9"/>
      <c r="ANF299" s="9"/>
      <c r="ANG299" s="9"/>
      <c r="ANH299" s="9"/>
      <c r="ANI299" s="9"/>
      <c r="ANJ299" s="9"/>
      <c r="ANK299" s="9"/>
      <c r="ANL299" s="9"/>
      <c r="ANM299" s="9"/>
      <c r="ANN299" s="9"/>
      <c r="ANO299" s="9"/>
      <c r="ANP299" s="9"/>
      <c r="ANQ299" s="9"/>
      <c r="ANR299" s="9"/>
      <c r="ANS299" s="9"/>
      <c r="ANT299" s="9"/>
      <c r="ANU299" s="9"/>
      <c r="ANV299" s="9"/>
      <c r="ANW299" s="9"/>
      <c r="ANX299" s="9"/>
      <c r="ANY299" s="9"/>
      <c r="ANZ299" s="9"/>
      <c r="AOA299" s="9"/>
      <c r="AOB299" s="9"/>
      <c r="AOC299" s="9"/>
      <c r="AOD299" s="9"/>
      <c r="AOE299" s="9"/>
      <c r="AOF299" s="9"/>
      <c r="AOG299" s="9"/>
      <c r="AOH299" s="9"/>
      <c r="AOI299" s="9"/>
      <c r="AOJ299" s="9"/>
      <c r="AOK299" s="9"/>
      <c r="AOL299" s="9"/>
      <c r="AOM299" s="9"/>
      <c r="AON299" s="9"/>
      <c r="AOO299" s="9"/>
      <c r="AOP299" s="9"/>
      <c r="AOQ299" s="9"/>
      <c r="AOR299" s="9"/>
      <c r="AOS299" s="9"/>
      <c r="AOT299" s="9"/>
      <c r="AOU299" s="9"/>
      <c r="AOV299" s="9"/>
      <c r="AOW299" s="9"/>
      <c r="AOX299" s="9"/>
      <c r="AOY299" s="9"/>
      <c r="AOZ299" s="9"/>
      <c r="APA299" s="9"/>
      <c r="APB299" s="9"/>
      <c r="APC299" s="9"/>
      <c r="APD299" s="9"/>
      <c r="APE299" s="9"/>
      <c r="APF299" s="9"/>
      <c r="APG299" s="9"/>
      <c r="APH299" s="9"/>
      <c r="API299" s="9"/>
      <c r="APJ299" s="9"/>
      <c r="APK299" s="9"/>
      <c r="APL299" s="9"/>
      <c r="APM299" s="9"/>
      <c r="APN299" s="9"/>
      <c r="APO299" s="9"/>
      <c r="APP299" s="9"/>
      <c r="APQ299" s="9"/>
      <c r="APR299" s="9"/>
      <c r="APS299" s="9"/>
      <c r="APT299" s="9"/>
      <c r="APU299" s="9"/>
      <c r="APV299" s="9"/>
      <c r="APW299" s="9"/>
      <c r="APX299" s="9"/>
      <c r="APY299" s="9"/>
      <c r="APZ299" s="9"/>
      <c r="AQA299" s="9"/>
      <c r="AQB299" s="9"/>
      <c r="AQC299" s="9"/>
      <c r="AQD299" s="9"/>
      <c r="AQE299" s="9"/>
      <c r="AQF299" s="9"/>
      <c r="AQG299" s="9"/>
      <c r="AQH299" s="9"/>
      <c r="AQI299" s="9"/>
      <c r="AQJ299" s="9"/>
      <c r="AQK299" s="9"/>
      <c r="AQL299" s="9"/>
      <c r="AQM299" s="9"/>
      <c r="AQN299" s="9"/>
      <c r="AQO299" s="9"/>
      <c r="AQP299" s="9"/>
      <c r="AQQ299" s="9"/>
      <c r="AQR299" s="9"/>
      <c r="AQS299" s="9"/>
      <c r="AQT299" s="9"/>
      <c r="AQU299" s="9"/>
      <c r="AQV299" s="9"/>
      <c r="AQW299" s="9"/>
      <c r="AQX299" s="9"/>
      <c r="AQY299" s="9"/>
      <c r="AQZ299" s="9"/>
      <c r="ARA299" s="9"/>
      <c r="ARB299" s="9"/>
      <c r="ARC299" s="9"/>
      <c r="ARD299" s="9"/>
      <c r="ARE299" s="9"/>
      <c r="ARF299" s="9"/>
      <c r="ARG299" s="9"/>
      <c r="ARH299" s="9"/>
      <c r="ARI299" s="9"/>
      <c r="ARJ299" s="9"/>
      <c r="ARK299" s="9"/>
      <c r="ARL299" s="9"/>
      <c r="ARM299" s="9"/>
      <c r="ARN299" s="9"/>
      <c r="ARO299" s="9"/>
      <c r="ARP299" s="9"/>
      <c r="ARQ299" s="9"/>
      <c r="ARR299" s="9"/>
      <c r="ARS299" s="9"/>
      <c r="ART299" s="9"/>
      <c r="ARU299" s="9"/>
      <c r="ARV299" s="9"/>
      <c r="ARW299" s="9"/>
      <c r="ARX299" s="9"/>
      <c r="ARY299" s="9"/>
      <c r="ARZ299" s="9"/>
      <c r="ASA299" s="9"/>
      <c r="ASB299" s="9"/>
      <c r="ASC299" s="9"/>
      <c r="ASD299" s="9"/>
      <c r="ASE299" s="9"/>
      <c r="ASF299" s="9"/>
      <c r="ASG299" s="9"/>
      <c r="ASH299" s="9"/>
      <c r="ASI299" s="9"/>
      <c r="ASJ299" s="9"/>
      <c r="ASK299" s="9"/>
      <c r="ASL299" s="9"/>
      <c r="ASM299" s="9"/>
      <c r="ASN299" s="9"/>
      <c r="ASO299" s="9"/>
      <c r="ASP299" s="9"/>
      <c r="ASQ299" s="9"/>
      <c r="ASR299" s="9"/>
      <c r="ASS299" s="9"/>
      <c r="AST299" s="9"/>
      <c r="ASU299" s="9"/>
      <c r="ASV299" s="9"/>
      <c r="ASW299" s="9"/>
      <c r="ASX299" s="9"/>
      <c r="ASY299" s="9"/>
      <c r="ASZ299" s="9"/>
      <c r="ATA299" s="9"/>
      <c r="ATB299" s="9"/>
      <c r="ATC299" s="9"/>
      <c r="ATD299" s="9"/>
      <c r="ATE299" s="9"/>
      <c r="ATF299" s="9"/>
      <c r="ATG299" s="9"/>
      <c r="ATH299" s="9"/>
      <c r="ATI299" s="9"/>
      <c r="ATJ299" s="9"/>
      <c r="ATK299" s="9"/>
      <c r="ATL299" s="9"/>
      <c r="ATM299" s="9"/>
      <c r="ATN299" s="9"/>
      <c r="ATO299" s="9"/>
      <c r="ATP299" s="9"/>
      <c r="ATQ299" s="9"/>
      <c r="ATR299" s="9"/>
      <c r="ATS299" s="9"/>
      <c r="ATT299" s="9"/>
      <c r="ATU299" s="9"/>
      <c r="ATV299" s="9"/>
      <c r="ATW299" s="9"/>
      <c r="ATX299" s="9"/>
      <c r="ATY299" s="9"/>
      <c r="ATZ299" s="9"/>
      <c r="AUA299" s="9"/>
      <c r="AUB299" s="9"/>
      <c r="AUC299" s="9"/>
      <c r="AUD299" s="9"/>
      <c r="AUE299" s="9"/>
      <c r="AUF299" s="9"/>
      <c r="AUG299" s="9"/>
      <c r="AUH299" s="9"/>
      <c r="AUI299" s="9"/>
      <c r="AUJ299" s="9"/>
      <c r="AUK299" s="9"/>
      <c r="AUL299" s="9"/>
      <c r="AUM299" s="9"/>
      <c r="AUN299" s="9"/>
      <c r="AUO299" s="9"/>
      <c r="AUP299" s="9"/>
      <c r="AUQ299" s="9"/>
      <c r="AUR299" s="9"/>
      <c r="AUS299" s="9"/>
      <c r="AUT299" s="9"/>
      <c r="AUU299" s="9"/>
      <c r="AUV299" s="9"/>
      <c r="AUW299" s="9"/>
      <c r="AUX299" s="9"/>
      <c r="AUY299" s="9"/>
      <c r="AUZ299" s="9"/>
      <c r="AVA299" s="9"/>
      <c r="AVB299" s="9"/>
      <c r="AVC299" s="9"/>
      <c r="AVD299" s="9"/>
      <c r="AVE299" s="9"/>
      <c r="AVF299" s="9"/>
      <c r="AVG299" s="9"/>
      <c r="AVH299" s="9"/>
      <c r="AVI299" s="9"/>
      <c r="AVJ299" s="9"/>
      <c r="AVK299" s="9"/>
      <c r="AVL299" s="9"/>
      <c r="AVM299" s="9"/>
      <c r="AVN299" s="9"/>
      <c r="AVO299" s="9"/>
      <c r="AVP299" s="9"/>
      <c r="AVQ299" s="9"/>
      <c r="AVR299" s="9"/>
      <c r="AVS299" s="9"/>
      <c r="AVT299" s="9"/>
      <c r="AVU299" s="9"/>
      <c r="AVV299" s="9"/>
      <c r="AVW299" s="9"/>
      <c r="AVX299" s="9"/>
      <c r="AVY299" s="9"/>
      <c r="AVZ299" s="9"/>
      <c r="AWA299" s="9"/>
      <c r="AWB299" s="9"/>
      <c r="AWC299" s="9"/>
      <c r="AWD299" s="9"/>
      <c r="AWE299" s="9"/>
      <c r="AWF299" s="9"/>
      <c r="AWG299" s="9"/>
      <c r="AWH299" s="9"/>
      <c r="AWI299" s="9"/>
      <c r="AWJ299" s="9"/>
      <c r="AWK299" s="9"/>
      <c r="AWL299" s="9"/>
      <c r="AWM299" s="9"/>
      <c r="AWN299" s="9"/>
      <c r="AWO299" s="9"/>
      <c r="AWP299" s="9"/>
      <c r="AWQ299" s="9"/>
      <c r="AWR299" s="9"/>
      <c r="AWS299" s="9"/>
      <c r="AWT299" s="9"/>
      <c r="AWU299" s="9"/>
      <c r="AWV299" s="9"/>
      <c r="AWW299" s="9"/>
      <c r="AWX299" s="9"/>
      <c r="AWY299" s="9"/>
      <c r="AWZ299" s="9"/>
      <c r="AXA299" s="9"/>
      <c r="AXB299" s="9"/>
      <c r="AXC299" s="9"/>
      <c r="AXD299" s="9"/>
      <c r="AXE299" s="9"/>
      <c r="AXF299" s="9"/>
      <c r="AXG299" s="9"/>
      <c r="AXH299" s="9"/>
      <c r="AXI299" s="9"/>
      <c r="AXJ299" s="9"/>
      <c r="AXK299" s="9"/>
      <c r="AXL299" s="9"/>
      <c r="AXM299" s="9"/>
      <c r="AXN299" s="9"/>
      <c r="AXO299" s="9"/>
      <c r="AXP299" s="9"/>
      <c r="AXQ299" s="9"/>
      <c r="AXR299" s="9"/>
      <c r="AXS299" s="9"/>
      <c r="AXT299" s="9"/>
      <c r="AXU299" s="9"/>
      <c r="AXV299" s="9"/>
      <c r="AXW299" s="9"/>
      <c r="AXX299" s="9"/>
      <c r="AXY299" s="9"/>
      <c r="AXZ299" s="9"/>
      <c r="AYA299" s="9"/>
      <c r="AYB299" s="9"/>
      <c r="AYC299" s="9"/>
      <c r="AYD299" s="9"/>
      <c r="AYE299" s="9"/>
      <c r="AYF299" s="9"/>
      <c r="AYG299" s="9"/>
      <c r="AYH299" s="9"/>
      <c r="AYI299" s="9"/>
      <c r="AYJ299" s="9"/>
      <c r="AYK299" s="9"/>
      <c r="AYL299" s="9"/>
      <c r="AYM299" s="9"/>
      <c r="AYN299" s="9"/>
      <c r="AYO299" s="9"/>
      <c r="AYP299" s="9"/>
      <c r="AYQ299" s="9"/>
      <c r="AYR299" s="9"/>
      <c r="AYS299" s="9"/>
      <c r="AYT299" s="9"/>
      <c r="AYU299" s="9"/>
      <c r="AYV299" s="9"/>
      <c r="AYW299" s="9"/>
      <c r="AYX299" s="9"/>
      <c r="AYY299" s="9"/>
      <c r="AYZ299" s="9"/>
      <c r="AZA299" s="9"/>
      <c r="AZB299" s="9"/>
      <c r="AZC299" s="9"/>
      <c r="AZD299" s="9"/>
      <c r="AZE299" s="9"/>
      <c r="AZF299" s="9"/>
      <c r="AZG299" s="9"/>
      <c r="AZH299" s="9"/>
      <c r="AZI299" s="9"/>
      <c r="AZJ299" s="9"/>
      <c r="AZK299" s="9"/>
      <c r="AZL299" s="9"/>
      <c r="AZM299" s="9"/>
      <c r="AZN299" s="9"/>
      <c r="AZO299" s="9"/>
      <c r="AZP299" s="9"/>
      <c r="AZQ299" s="9"/>
      <c r="AZR299" s="9"/>
      <c r="AZS299" s="9"/>
      <c r="AZT299" s="9"/>
      <c r="AZU299" s="9"/>
      <c r="AZV299" s="9"/>
      <c r="AZW299" s="9"/>
      <c r="AZX299" s="9"/>
      <c r="AZY299" s="9"/>
      <c r="AZZ299" s="9"/>
      <c r="BAA299" s="9"/>
      <c r="BAB299" s="9"/>
      <c r="BAC299" s="9"/>
      <c r="BAD299" s="9"/>
      <c r="BAE299" s="9"/>
      <c r="BAF299" s="9"/>
      <c r="BAG299" s="9"/>
      <c r="BAH299" s="9"/>
      <c r="BAI299" s="9"/>
      <c r="BAJ299" s="9"/>
      <c r="BAK299" s="9"/>
      <c r="BAL299" s="9"/>
      <c r="BAM299" s="9"/>
      <c r="BAN299" s="9"/>
      <c r="BAO299" s="9"/>
      <c r="BAP299" s="9"/>
      <c r="BAQ299" s="9"/>
      <c r="BAR299" s="9"/>
      <c r="BAS299" s="9"/>
      <c r="BAT299" s="9"/>
      <c r="BAU299" s="9"/>
      <c r="BAV299" s="9"/>
      <c r="BAW299" s="9"/>
      <c r="BAX299" s="9"/>
      <c r="BAY299" s="9"/>
      <c r="BAZ299" s="9"/>
      <c r="BBA299" s="9"/>
      <c r="BBB299" s="9"/>
      <c r="BBC299" s="9"/>
      <c r="BBD299" s="9"/>
      <c r="BBE299" s="9"/>
      <c r="BBF299" s="9"/>
      <c r="BBG299" s="9"/>
      <c r="BBH299" s="9"/>
      <c r="BBI299" s="9"/>
      <c r="BBJ299" s="9"/>
      <c r="BBK299" s="9"/>
      <c r="BBL299" s="9"/>
      <c r="BBM299" s="9"/>
      <c r="BBN299" s="9"/>
      <c r="BBO299" s="9"/>
      <c r="BBP299" s="9"/>
      <c r="BBQ299" s="9"/>
      <c r="BBR299" s="9"/>
      <c r="BBS299" s="9"/>
      <c r="BBT299" s="9"/>
      <c r="BBU299" s="9"/>
      <c r="BBV299" s="9"/>
      <c r="BBW299" s="9"/>
      <c r="BBX299" s="9"/>
      <c r="BBY299" s="9"/>
      <c r="BBZ299" s="9"/>
      <c r="BCA299" s="9"/>
      <c r="BCB299" s="9"/>
      <c r="BCC299" s="9"/>
      <c r="BCD299" s="9"/>
      <c r="BCE299" s="9"/>
      <c r="BCF299" s="9"/>
      <c r="BCG299" s="9"/>
      <c r="BCH299" s="9"/>
      <c r="BCI299" s="9"/>
      <c r="BCJ299" s="9"/>
      <c r="BCK299" s="9"/>
      <c r="BCL299" s="9"/>
      <c r="BCM299" s="9"/>
      <c r="BCN299" s="9"/>
      <c r="BCO299" s="9"/>
      <c r="BCP299" s="9"/>
      <c r="BCQ299" s="9"/>
      <c r="BCR299" s="9"/>
      <c r="BCS299" s="9"/>
      <c r="BCT299" s="9"/>
      <c r="BCU299" s="9"/>
      <c r="BCV299" s="9"/>
      <c r="BCW299" s="9"/>
      <c r="BCX299" s="9"/>
      <c r="BCY299" s="9"/>
      <c r="BCZ299" s="9"/>
      <c r="BDA299" s="9"/>
      <c r="BDB299" s="9"/>
      <c r="BDC299" s="9"/>
      <c r="BDD299" s="9"/>
      <c r="BDE299" s="9"/>
      <c r="BDF299" s="9"/>
      <c r="BDG299" s="9"/>
      <c r="BDH299" s="9"/>
      <c r="BDI299" s="9"/>
      <c r="BDJ299" s="9"/>
      <c r="BDK299" s="9"/>
      <c r="BDL299" s="9"/>
      <c r="BDM299" s="9"/>
      <c r="BDN299" s="9"/>
      <c r="BDO299" s="9"/>
      <c r="BDP299" s="9"/>
      <c r="BDQ299" s="9"/>
      <c r="BDR299" s="9"/>
      <c r="BDS299" s="9"/>
      <c r="BDT299" s="9"/>
      <c r="BDU299" s="9"/>
      <c r="BDV299" s="9"/>
      <c r="BDW299" s="9"/>
      <c r="BDX299" s="9"/>
      <c r="BDY299" s="9"/>
      <c r="BDZ299" s="9"/>
      <c r="BEA299" s="9"/>
      <c r="BEB299" s="9"/>
      <c r="BEC299" s="9"/>
      <c r="BED299" s="9"/>
      <c r="BEE299" s="9"/>
      <c r="BEF299" s="9"/>
      <c r="BEG299" s="9"/>
      <c r="BEH299" s="9"/>
      <c r="BEI299" s="9"/>
      <c r="BEJ299" s="9"/>
      <c r="BEK299" s="9"/>
      <c r="BEL299" s="9"/>
      <c r="BEM299" s="9"/>
      <c r="BEN299" s="9"/>
      <c r="BEO299" s="9"/>
      <c r="BEP299" s="9"/>
      <c r="BEQ299" s="9"/>
      <c r="BER299" s="9"/>
      <c r="BES299" s="9"/>
      <c r="BET299" s="9"/>
      <c r="BEU299" s="9"/>
      <c r="BEV299" s="9"/>
      <c r="BEW299" s="9"/>
      <c r="BEX299" s="9"/>
      <c r="BEY299" s="9"/>
      <c r="BEZ299" s="9"/>
      <c r="BFA299" s="9"/>
      <c r="BFB299" s="9"/>
      <c r="BFC299" s="9"/>
      <c r="BFD299" s="9"/>
      <c r="BFE299" s="9"/>
      <c r="BFF299" s="9"/>
      <c r="BFG299" s="9"/>
      <c r="BFH299" s="9"/>
      <c r="BFI299" s="9"/>
      <c r="BFJ299" s="9"/>
      <c r="BFK299" s="9"/>
      <c r="BFL299" s="9"/>
      <c r="BFM299" s="9"/>
      <c r="BFN299" s="9"/>
      <c r="BFO299" s="9"/>
      <c r="BFP299" s="9"/>
      <c r="BFQ299" s="9"/>
      <c r="BFR299" s="9"/>
      <c r="BFS299" s="9"/>
      <c r="BFT299" s="9"/>
      <c r="BFU299" s="9"/>
      <c r="BFV299" s="9"/>
      <c r="BFW299" s="9"/>
      <c r="BFX299" s="9"/>
      <c r="BFY299" s="9"/>
      <c r="BFZ299" s="9"/>
      <c r="BGA299" s="9"/>
      <c r="BGB299" s="9"/>
      <c r="BGC299" s="9"/>
      <c r="BGD299" s="9"/>
      <c r="BGE299" s="9"/>
      <c r="BGF299" s="9"/>
      <c r="BGG299" s="9"/>
      <c r="BGH299" s="9"/>
      <c r="BGI299" s="9"/>
      <c r="BGJ299" s="9"/>
      <c r="BGK299" s="9"/>
      <c r="BGL299" s="9"/>
      <c r="BGM299" s="9"/>
      <c r="BGN299" s="9"/>
      <c r="BGO299" s="9"/>
      <c r="BGP299" s="9"/>
      <c r="BGQ299" s="9"/>
      <c r="BGR299" s="9"/>
      <c r="BGS299" s="9"/>
      <c r="BGT299" s="9"/>
      <c r="BGU299" s="9"/>
      <c r="BGV299" s="9"/>
      <c r="BGW299" s="9"/>
      <c r="BGX299" s="9"/>
      <c r="BGY299" s="9"/>
      <c r="BGZ299" s="9"/>
      <c r="BHA299" s="9"/>
      <c r="BHB299" s="9"/>
      <c r="BHC299" s="9"/>
      <c r="BHD299" s="9"/>
      <c r="BHE299" s="9"/>
      <c r="BHF299" s="9"/>
      <c r="BHG299" s="9"/>
      <c r="BHH299" s="9"/>
      <c r="BHI299" s="9"/>
      <c r="BHJ299" s="9"/>
      <c r="BHK299" s="9"/>
      <c r="BHL299" s="9"/>
      <c r="BHM299" s="9"/>
      <c r="BHN299" s="9"/>
      <c r="BHO299" s="9"/>
      <c r="BHP299" s="9"/>
      <c r="BHQ299" s="9"/>
      <c r="BHR299" s="9"/>
      <c r="BHS299" s="9"/>
      <c r="BHT299" s="9"/>
      <c r="BHU299" s="9"/>
      <c r="BHV299" s="9"/>
      <c r="BHW299" s="9"/>
      <c r="BHX299" s="9"/>
      <c r="BHY299" s="9"/>
      <c r="BHZ299" s="9"/>
      <c r="BIA299" s="9"/>
      <c r="BIB299" s="9"/>
      <c r="BIC299" s="9"/>
    </row>
    <row r="300" spans="1:1589" s="24" customFormat="1" ht="28.5" customHeight="1">
      <c r="A300" s="70" t="s">
        <v>51</v>
      </c>
      <c r="B300" s="46"/>
      <c r="C300" s="333" t="s">
        <v>184</v>
      </c>
      <c r="D300" s="337" t="s">
        <v>10</v>
      </c>
      <c r="E300" s="87">
        <v>41640</v>
      </c>
      <c r="F300" s="87">
        <v>42004</v>
      </c>
      <c r="G300" s="93" t="s">
        <v>6</v>
      </c>
      <c r="H300" s="104"/>
      <c r="I300" s="114"/>
      <c r="J300" s="114">
        <v>136447</v>
      </c>
      <c r="K300" s="124"/>
      <c r="L300" s="114"/>
      <c r="M300" s="114"/>
      <c r="N300" s="114">
        <v>136447</v>
      </c>
      <c r="O300" s="114"/>
      <c r="P300" s="114"/>
      <c r="Q300" s="114"/>
      <c r="R300" s="114">
        <f>N300</f>
        <v>136447</v>
      </c>
      <c r="S300" s="114"/>
      <c r="T300" s="9"/>
      <c r="U300" s="82">
        <f>J300-N300</f>
        <v>0</v>
      </c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  <c r="IT300" s="9"/>
      <c r="IU300" s="9"/>
      <c r="IV300" s="9"/>
      <c r="IW300" s="9"/>
      <c r="IX300" s="9"/>
      <c r="IY300" s="9"/>
      <c r="IZ300" s="9"/>
      <c r="JA300" s="9"/>
      <c r="JB300" s="9"/>
      <c r="JC300" s="9"/>
      <c r="JD300" s="9"/>
      <c r="JE300" s="9"/>
      <c r="JF300" s="9"/>
      <c r="JG300" s="9"/>
      <c r="JH300" s="9"/>
      <c r="JI300" s="9"/>
      <c r="JJ300" s="9"/>
      <c r="JK300" s="9"/>
      <c r="JL300" s="9"/>
      <c r="JM300" s="9"/>
      <c r="JN300" s="9"/>
      <c r="JO300" s="9"/>
      <c r="JP300" s="9"/>
      <c r="JQ300" s="9"/>
      <c r="JR300" s="9"/>
      <c r="JS300" s="9"/>
      <c r="JT300" s="9"/>
      <c r="JU300" s="9"/>
      <c r="JV300" s="9"/>
      <c r="JW300" s="9"/>
      <c r="JX300" s="9"/>
      <c r="JY300" s="9"/>
      <c r="JZ300" s="9"/>
      <c r="KA300" s="9"/>
      <c r="KB300" s="9"/>
      <c r="KC300" s="9"/>
      <c r="KD300" s="9"/>
      <c r="KE300" s="9"/>
      <c r="KF300" s="9"/>
      <c r="KG300" s="9"/>
      <c r="KH300" s="9"/>
      <c r="KI300" s="9"/>
      <c r="KJ300" s="9"/>
      <c r="KK300" s="9"/>
      <c r="KL300" s="9"/>
      <c r="KM300" s="9"/>
      <c r="KN300" s="9"/>
      <c r="KO300" s="9"/>
      <c r="KP300" s="9"/>
      <c r="KQ300" s="9"/>
      <c r="KR300" s="9"/>
      <c r="KS300" s="9"/>
      <c r="KT300" s="9"/>
      <c r="KU300" s="9"/>
      <c r="KV300" s="9"/>
      <c r="KW300" s="9"/>
      <c r="KX300" s="9"/>
      <c r="KY300" s="9"/>
      <c r="KZ300" s="9"/>
      <c r="LA300" s="9"/>
      <c r="LB300" s="9"/>
      <c r="LC300" s="9"/>
      <c r="LD300" s="9"/>
      <c r="LE300" s="9"/>
      <c r="LF300" s="9"/>
      <c r="LG300" s="9"/>
      <c r="LH300" s="9"/>
      <c r="LI300" s="9"/>
      <c r="LJ300" s="9"/>
      <c r="LK300" s="9"/>
      <c r="LL300" s="9"/>
      <c r="LM300" s="9"/>
      <c r="LN300" s="9"/>
      <c r="LO300" s="9"/>
      <c r="LP300" s="9"/>
      <c r="LQ300" s="9"/>
      <c r="LR300" s="9"/>
      <c r="LS300" s="9"/>
      <c r="LT300" s="9"/>
      <c r="LU300" s="9"/>
      <c r="LV300" s="9"/>
      <c r="LW300" s="9"/>
      <c r="LX300" s="9"/>
      <c r="LY300" s="9"/>
      <c r="LZ300" s="9"/>
      <c r="MA300" s="9"/>
      <c r="MB300" s="9"/>
      <c r="MC300" s="9"/>
      <c r="MD300" s="9"/>
      <c r="ME300" s="9"/>
      <c r="MF300" s="9"/>
      <c r="MG300" s="9"/>
      <c r="MH300" s="9"/>
      <c r="MI300" s="9"/>
      <c r="MJ300" s="9"/>
      <c r="MK300" s="9"/>
      <c r="ML300" s="9"/>
      <c r="MM300" s="9"/>
      <c r="MN300" s="9"/>
      <c r="MO300" s="9"/>
      <c r="MP300" s="9"/>
      <c r="MQ300" s="9"/>
      <c r="MR300" s="9"/>
      <c r="MS300" s="9"/>
      <c r="MT300" s="9"/>
      <c r="MU300" s="9"/>
      <c r="MV300" s="9"/>
      <c r="MW300" s="9"/>
      <c r="MX300" s="9"/>
      <c r="MY300" s="9"/>
      <c r="MZ300" s="9"/>
      <c r="NA300" s="9"/>
      <c r="NB300" s="9"/>
      <c r="NC300" s="9"/>
      <c r="ND300" s="9"/>
      <c r="NE300" s="9"/>
      <c r="NF300" s="9"/>
      <c r="NG300" s="9"/>
      <c r="NH300" s="9"/>
      <c r="NI300" s="9"/>
      <c r="NJ300" s="9"/>
      <c r="NK300" s="9"/>
      <c r="NL300" s="9"/>
      <c r="NM300" s="9"/>
      <c r="NN300" s="9"/>
      <c r="NO300" s="9"/>
      <c r="NP300" s="9"/>
      <c r="NQ300" s="9"/>
      <c r="NR300" s="9"/>
      <c r="NS300" s="9"/>
      <c r="NT300" s="9"/>
      <c r="NU300" s="9"/>
      <c r="NV300" s="9"/>
      <c r="NW300" s="9"/>
      <c r="NX300" s="9"/>
      <c r="NY300" s="9"/>
      <c r="NZ300" s="9"/>
      <c r="OA300" s="9"/>
      <c r="OB300" s="9"/>
      <c r="OC300" s="9"/>
      <c r="OD300" s="9"/>
      <c r="OE300" s="9"/>
      <c r="OF300" s="9"/>
      <c r="OG300" s="9"/>
      <c r="OH300" s="9"/>
      <c r="OI300" s="9"/>
      <c r="OJ300" s="9"/>
      <c r="OK300" s="9"/>
      <c r="OL300" s="9"/>
      <c r="OM300" s="9"/>
      <c r="ON300" s="9"/>
      <c r="OO300" s="9"/>
      <c r="OP300" s="9"/>
      <c r="OQ300" s="9"/>
      <c r="OR300" s="9"/>
      <c r="OS300" s="9"/>
      <c r="OT300" s="9"/>
      <c r="OU300" s="9"/>
      <c r="OV300" s="9"/>
      <c r="OW300" s="9"/>
      <c r="OX300" s="9"/>
      <c r="OY300" s="9"/>
      <c r="OZ300" s="9"/>
      <c r="PA300" s="9"/>
      <c r="PB300" s="9"/>
      <c r="PC300" s="9"/>
      <c r="PD300" s="9"/>
      <c r="PE300" s="9"/>
      <c r="PF300" s="9"/>
      <c r="PG300" s="9"/>
      <c r="PH300" s="9"/>
      <c r="PI300" s="9"/>
      <c r="PJ300" s="9"/>
      <c r="PK300" s="9"/>
      <c r="PL300" s="9"/>
      <c r="PM300" s="9"/>
      <c r="PN300" s="9"/>
      <c r="PO300" s="9"/>
      <c r="PP300" s="9"/>
      <c r="PQ300" s="9"/>
      <c r="PR300" s="9"/>
      <c r="PS300" s="9"/>
      <c r="PT300" s="9"/>
      <c r="PU300" s="9"/>
      <c r="PV300" s="9"/>
      <c r="PW300" s="9"/>
      <c r="PX300" s="9"/>
      <c r="PY300" s="9"/>
      <c r="PZ300" s="9"/>
      <c r="QA300" s="9"/>
      <c r="QB300" s="9"/>
      <c r="QC300" s="9"/>
      <c r="QD300" s="9"/>
      <c r="QE300" s="9"/>
      <c r="QF300" s="9"/>
      <c r="QG300" s="9"/>
      <c r="QH300" s="9"/>
      <c r="QI300" s="9"/>
      <c r="QJ300" s="9"/>
      <c r="QK300" s="9"/>
      <c r="QL300" s="9"/>
      <c r="QM300" s="9"/>
      <c r="QN300" s="9"/>
      <c r="QO300" s="9"/>
      <c r="QP300" s="9"/>
      <c r="QQ300" s="9"/>
      <c r="QR300" s="9"/>
      <c r="QS300" s="9"/>
      <c r="QT300" s="9"/>
      <c r="QU300" s="9"/>
      <c r="QV300" s="9"/>
      <c r="QW300" s="9"/>
      <c r="QX300" s="9"/>
      <c r="QY300" s="9"/>
      <c r="QZ300" s="9"/>
      <c r="RA300" s="9"/>
      <c r="RB300" s="9"/>
      <c r="RC300" s="9"/>
      <c r="RD300" s="9"/>
      <c r="RE300" s="9"/>
      <c r="RF300" s="9"/>
      <c r="RG300" s="9"/>
      <c r="RH300" s="9"/>
      <c r="RI300" s="9"/>
      <c r="RJ300" s="9"/>
      <c r="RK300" s="9"/>
      <c r="RL300" s="9"/>
      <c r="RM300" s="9"/>
      <c r="RN300" s="9"/>
      <c r="RO300" s="9"/>
      <c r="RP300" s="9"/>
      <c r="RQ300" s="9"/>
      <c r="RR300" s="9"/>
      <c r="RS300" s="9"/>
      <c r="RT300" s="9"/>
      <c r="RU300" s="9"/>
      <c r="RV300" s="9"/>
      <c r="RW300" s="9"/>
      <c r="RX300" s="9"/>
      <c r="RY300" s="9"/>
      <c r="RZ300" s="9"/>
      <c r="SA300" s="9"/>
      <c r="SB300" s="9"/>
      <c r="SC300" s="9"/>
      <c r="SD300" s="9"/>
      <c r="SE300" s="9"/>
      <c r="SF300" s="9"/>
      <c r="SG300" s="9"/>
      <c r="SH300" s="9"/>
      <c r="SI300" s="9"/>
      <c r="SJ300" s="9"/>
      <c r="SK300" s="9"/>
      <c r="SL300" s="9"/>
      <c r="SM300" s="9"/>
      <c r="SN300" s="9"/>
      <c r="SO300" s="9"/>
      <c r="SP300" s="9"/>
      <c r="SQ300" s="9"/>
      <c r="SR300" s="9"/>
      <c r="SS300" s="9"/>
      <c r="ST300" s="9"/>
      <c r="SU300" s="9"/>
      <c r="SV300" s="9"/>
      <c r="SW300" s="9"/>
      <c r="SX300" s="9"/>
      <c r="SY300" s="9"/>
      <c r="SZ300" s="9"/>
      <c r="TA300" s="9"/>
      <c r="TB300" s="9"/>
      <c r="TC300" s="9"/>
      <c r="TD300" s="9"/>
      <c r="TE300" s="9"/>
      <c r="TF300" s="9"/>
      <c r="TG300" s="9"/>
      <c r="TH300" s="9"/>
      <c r="TI300" s="9"/>
      <c r="TJ300" s="9"/>
      <c r="TK300" s="9"/>
      <c r="TL300" s="9"/>
      <c r="TM300" s="9"/>
      <c r="TN300" s="9"/>
      <c r="TO300" s="9"/>
      <c r="TP300" s="9"/>
      <c r="TQ300" s="9"/>
      <c r="TR300" s="9"/>
      <c r="TS300" s="9"/>
      <c r="TT300" s="9"/>
      <c r="TU300" s="9"/>
      <c r="TV300" s="9"/>
      <c r="TW300" s="9"/>
      <c r="TX300" s="9"/>
      <c r="TY300" s="9"/>
      <c r="TZ300" s="9"/>
      <c r="UA300" s="9"/>
      <c r="UB300" s="9"/>
      <c r="UC300" s="9"/>
      <c r="UD300" s="9"/>
      <c r="UE300" s="9"/>
      <c r="UF300" s="9"/>
      <c r="UG300" s="9"/>
      <c r="UH300" s="9"/>
      <c r="UI300" s="9"/>
      <c r="UJ300" s="9"/>
      <c r="UK300" s="9"/>
      <c r="UL300" s="9"/>
      <c r="UM300" s="9"/>
      <c r="UN300" s="9"/>
      <c r="UO300" s="9"/>
      <c r="UP300" s="9"/>
      <c r="UQ300" s="9"/>
      <c r="UR300" s="9"/>
      <c r="US300" s="9"/>
      <c r="UT300" s="9"/>
      <c r="UU300" s="9"/>
      <c r="UV300" s="9"/>
      <c r="UW300" s="9"/>
      <c r="UX300" s="9"/>
      <c r="UY300" s="9"/>
      <c r="UZ300" s="9"/>
      <c r="VA300" s="9"/>
      <c r="VB300" s="9"/>
      <c r="VC300" s="9"/>
      <c r="VD300" s="9"/>
      <c r="VE300" s="9"/>
      <c r="VF300" s="9"/>
      <c r="VG300" s="9"/>
      <c r="VH300" s="9"/>
      <c r="VI300" s="9"/>
      <c r="VJ300" s="9"/>
      <c r="VK300" s="9"/>
      <c r="VL300" s="9"/>
      <c r="VM300" s="9"/>
      <c r="VN300" s="9"/>
      <c r="VO300" s="9"/>
      <c r="VP300" s="9"/>
      <c r="VQ300" s="9"/>
      <c r="VR300" s="9"/>
      <c r="VS300" s="9"/>
      <c r="VT300" s="9"/>
      <c r="VU300" s="9"/>
      <c r="VV300" s="9"/>
      <c r="VW300" s="9"/>
      <c r="VX300" s="9"/>
      <c r="VY300" s="9"/>
      <c r="VZ300" s="9"/>
      <c r="WA300" s="9"/>
      <c r="WB300" s="9"/>
      <c r="WC300" s="9"/>
      <c r="WD300" s="9"/>
      <c r="WE300" s="9"/>
      <c r="WF300" s="9"/>
      <c r="WG300" s="9"/>
      <c r="WH300" s="9"/>
      <c r="WI300" s="9"/>
      <c r="WJ300" s="9"/>
      <c r="WK300" s="9"/>
      <c r="WL300" s="9"/>
      <c r="WM300" s="9"/>
      <c r="WN300" s="9"/>
      <c r="WO300" s="9"/>
      <c r="WP300" s="9"/>
      <c r="WQ300" s="9"/>
      <c r="WR300" s="9"/>
      <c r="WS300" s="9"/>
      <c r="WT300" s="9"/>
      <c r="WU300" s="9"/>
      <c r="WV300" s="9"/>
      <c r="WW300" s="9"/>
      <c r="WX300" s="9"/>
      <c r="WY300" s="9"/>
      <c r="WZ300" s="9"/>
      <c r="XA300" s="9"/>
      <c r="XB300" s="9"/>
      <c r="XC300" s="9"/>
      <c r="XD300" s="9"/>
      <c r="XE300" s="9"/>
      <c r="XF300" s="9"/>
      <c r="XG300" s="9"/>
      <c r="XH300" s="9"/>
      <c r="XI300" s="9"/>
      <c r="XJ300" s="9"/>
      <c r="XK300" s="9"/>
      <c r="XL300" s="9"/>
      <c r="XM300" s="9"/>
      <c r="XN300" s="9"/>
      <c r="XO300" s="9"/>
      <c r="XP300" s="9"/>
      <c r="XQ300" s="9"/>
      <c r="XR300" s="9"/>
      <c r="XS300" s="9"/>
      <c r="XT300" s="9"/>
      <c r="XU300" s="9"/>
      <c r="XV300" s="9"/>
      <c r="XW300" s="9"/>
      <c r="XX300" s="9"/>
      <c r="XY300" s="9"/>
      <c r="XZ300" s="9"/>
      <c r="YA300" s="9"/>
      <c r="YB300" s="9"/>
      <c r="YC300" s="9"/>
      <c r="YD300" s="9"/>
      <c r="YE300" s="9"/>
      <c r="YF300" s="9"/>
      <c r="YG300" s="9"/>
      <c r="YH300" s="9"/>
      <c r="YI300" s="9"/>
      <c r="YJ300" s="9"/>
      <c r="YK300" s="9"/>
      <c r="YL300" s="9"/>
      <c r="YM300" s="9"/>
      <c r="YN300" s="9"/>
      <c r="YO300" s="9"/>
      <c r="YP300" s="9"/>
      <c r="YQ300" s="9"/>
      <c r="YR300" s="9"/>
      <c r="YS300" s="9"/>
      <c r="YT300" s="9"/>
      <c r="YU300" s="9"/>
      <c r="YV300" s="9"/>
      <c r="YW300" s="9"/>
      <c r="YX300" s="9"/>
      <c r="YY300" s="9"/>
      <c r="YZ300" s="9"/>
      <c r="ZA300" s="9"/>
      <c r="ZB300" s="9"/>
      <c r="ZC300" s="9"/>
      <c r="ZD300" s="9"/>
      <c r="ZE300" s="9"/>
      <c r="ZF300" s="9"/>
      <c r="ZG300" s="9"/>
      <c r="ZH300" s="9"/>
      <c r="ZI300" s="9"/>
      <c r="ZJ300" s="9"/>
      <c r="ZK300" s="9"/>
      <c r="ZL300" s="9"/>
      <c r="ZM300" s="9"/>
      <c r="ZN300" s="9"/>
      <c r="ZO300" s="9"/>
      <c r="ZP300" s="9"/>
      <c r="ZQ300" s="9"/>
      <c r="ZR300" s="9"/>
      <c r="ZS300" s="9"/>
      <c r="ZT300" s="9"/>
      <c r="ZU300" s="9"/>
      <c r="ZV300" s="9"/>
      <c r="ZW300" s="9"/>
      <c r="ZX300" s="9"/>
      <c r="ZY300" s="9"/>
      <c r="ZZ300" s="9"/>
      <c r="AAA300" s="9"/>
      <c r="AAB300" s="9"/>
      <c r="AAC300" s="9"/>
      <c r="AAD300" s="9"/>
      <c r="AAE300" s="9"/>
      <c r="AAF300" s="9"/>
      <c r="AAG300" s="9"/>
      <c r="AAH300" s="9"/>
      <c r="AAI300" s="9"/>
      <c r="AAJ300" s="9"/>
      <c r="AAK300" s="9"/>
      <c r="AAL300" s="9"/>
      <c r="AAM300" s="9"/>
      <c r="AAN300" s="9"/>
      <c r="AAO300" s="9"/>
      <c r="AAP300" s="9"/>
      <c r="AAQ300" s="9"/>
      <c r="AAR300" s="9"/>
      <c r="AAS300" s="9"/>
      <c r="AAT300" s="9"/>
      <c r="AAU300" s="9"/>
      <c r="AAV300" s="9"/>
      <c r="AAW300" s="9"/>
      <c r="AAX300" s="9"/>
      <c r="AAY300" s="9"/>
      <c r="AAZ300" s="9"/>
      <c r="ABA300" s="9"/>
      <c r="ABB300" s="9"/>
      <c r="ABC300" s="9"/>
      <c r="ABD300" s="9"/>
      <c r="ABE300" s="9"/>
      <c r="ABF300" s="9"/>
      <c r="ABG300" s="9"/>
      <c r="ABH300" s="9"/>
      <c r="ABI300" s="9"/>
      <c r="ABJ300" s="9"/>
      <c r="ABK300" s="9"/>
      <c r="ABL300" s="9"/>
      <c r="ABM300" s="9"/>
      <c r="ABN300" s="9"/>
      <c r="ABO300" s="9"/>
      <c r="ABP300" s="9"/>
      <c r="ABQ300" s="9"/>
      <c r="ABR300" s="9"/>
      <c r="ABS300" s="9"/>
      <c r="ABT300" s="9"/>
      <c r="ABU300" s="9"/>
      <c r="ABV300" s="9"/>
      <c r="ABW300" s="9"/>
      <c r="ABX300" s="9"/>
      <c r="ABY300" s="9"/>
      <c r="ABZ300" s="9"/>
      <c r="ACA300" s="9"/>
      <c r="ACB300" s="9"/>
      <c r="ACC300" s="9"/>
      <c r="ACD300" s="9"/>
      <c r="ACE300" s="9"/>
      <c r="ACF300" s="9"/>
      <c r="ACG300" s="9"/>
      <c r="ACH300" s="9"/>
      <c r="ACI300" s="9"/>
      <c r="ACJ300" s="9"/>
      <c r="ACK300" s="9"/>
      <c r="ACL300" s="9"/>
      <c r="ACM300" s="9"/>
      <c r="ACN300" s="9"/>
      <c r="ACO300" s="9"/>
      <c r="ACP300" s="9"/>
      <c r="ACQ300" s="9"/>
      <c r="ACR300" s="9"/>
      <c r="ACS300" s="9"/>
      <c r="ACT300" s="9"/>
      <c r="ACU300" s="9"/>
      <c r="ACV300" s="9"/>
      <c r="ACW300" s="9"/>
      <c r="ACX300" s="9"/>
      <c r="ACY300" s="9"/>
      <c r="ACZ300" s="9"/>
      <c r="ADA300" s="9"/>
      <c r="ADB300" s="9"/>
      <c r="ADC300" s="9"/>
      <c r="ADD300" s="9"/>
      <c r="ADE300" s="9"/>
      <c r="ADF300" s="9"/>
      <c r="ADG300" s="9"/>
      <c r="ADH300" s="9"/>
      <c r="ADI300" s="9"/>
      <c r="ADJ300" s="9"/>
      <c r="ADK300" s="9"/>
      <c r="ADL300" s="9"/>
      <c r="ADM300" s="9"/>
      <c r="ADN300" s="9"/>
      <c r="ADO300" s="9"/>
      <c r="ADP300" s="9"/>
      <c r="ADQ300" s="9"/>
      <c r="ADR300" s="9"/>
      <c r="ADS300" s="9"/>
      <c r="ADT300" s="9"/>
      <c r="ADU300" s="9"/>
      <c r="ADV300" s="9"/>
      <c r="ADW300" s="9"/>
      <c r="ADX300" s="9"/>
      <c r="ADY300" s="9"/>
      <c r="ADZ300" s="9"/>
      <c r="AEA300" s="9"/>
      <c r="AEB300" s="9"/>
      <c r="AEC300" s="9"/>
      <c r="AED300" s="9"/>
      <c r="AEE300" s="9"/>
      <c r="AEF300" s="9"/>
      <c r="AEG300" s="9"/>
      <c r="AEH300" s="9"/>
      <c r="AEI300" s="9"/>
      <c r="AEJ300" s="9"/>
      <c r="AEK300" s="9"/>
      <c r="AEL300" s="9"/>
      <c r="AEM300" s="9"/>
      <c r="AEN300" s="9"/>
      <c r="AEO300" s="9"/>
      <c r="AEP300" s="9"/>
      <c r="AEQ300" s="9"/>
      <c r="AER300" s="9"/>
      <c r="AES300" s="9"/>
      <c r="AET300" s="9"/>
      <c r="AEU300" s="9"/>
      <c r="AEV300" s="9"/>
      <c r="AEW300" s="9"/>
      <c r="AEX300" s="9"/>
      <c r="AEY300" s="9"/>
      <c r="AEZ300" s="9"/>
      <c r="AFA300" s="9"/>
      <c r="AFB300" s="9"/>
      <c r="AFC300" s="9"/>
      <c r="AFD300" s="9"/>
      <c r="AFE300" s="9"/>
      <c r="AFF300" s="9"/>
      <c r="AFG300" s="9"/>
      <c r="AFH300" s="9"/>
      <c r="AFI300" s="9"/>
      <c r="AFJ300" s="9"/>
      <c r="AFK300" s="9"/>
      <c r="AFL300" s="9"/>
      <c r="AFM300" s="9"/>
      <c r="AFN300" s="9"/>
      <c r="AFO300" s="9"/>
      <c r="AFP300" s="9"/>
      <c r="AFQ300" s="9"/>
      <c r="AFR300" s="9"/>
      <c r="AFS300" s="9"/>
      <c r="AFT300" s="9"/>
      <c r="AFU300" s="9"/>
      <c r="AFV300" s="9"/>
      <c r="AFW300" s="9"/>
      <c r="AFX300" s="9"/>
      <c r="AFY300" s="9"/>
      <c r="AFZ300" s="9"/>
      <c r="AGA300" s="9"/>
      <c r="AGB300" s="9"/>
      <c r="AGC300" s="9"/>
      <c r="AGD300" s="9"/>
      <c r="AGE300" s="9"/>
      <c r="AGF300" s="9"/>
      <c r="AGG300" s="9"/>
      <c r="AGH300" s="9"/>
      <c r="AGI300" s="9"/>
      <c r="AGJ300" s="9"/>
      <c r="AGK300" s="9"/>
      <c r="AGL300" s="9"/>
      <c r="AGM300" s="9"/>
      <c r="AGN300" s="9"/>
      <c r="AGO300" s="9"/>
      <c r="AGP300" s="9"/>
      <c r="AGQ300" s="9"/>
      <c r="AGR300" s="9"/>
      <c r="AGS300" s="9"/>
      <c r="AGT300" s="9"/>
      <c r="AGU300" s="9"/>
      <c r="AGV300" s="9"/>
      <c r="AGW300" s="9"/>
      <c r="AGX300" s="9"/>
      <c r="AGY300" s="9"/>
      <c r="AGZ300" s="9"/>
      <c r="AHA300" s="9"/>
      <c r="AHB300" s="9"/>
      <c r="AHC300" s="9"/>
      <c r="AHD300" s="9"/>
      <c r="AHE300" s="9"/>
      <c r="AHF300" s="9"/>
      <c r="AHG300" s="9"/>
      <c r="AHH300" s="9"/>
      <c r="AHI300" s="9"/>
      <c r="AHJ300" s="9"/>
      <c r="AHK300" s="9"/>
      <c r="AHL300" s="9"/>
      <c r="AHM300" s="9"/>
      <c r="AHN300" s="9"/>
      <c r="AHO300" s="9"/>
      <c r="AHP300" s="9"/>
      <c r="AHQ300" s="9"/>
      <c r="AHR300" s="9"/>
      <c r="AHS300" s="9"/>
      <c r="AHT300" s="9"/>
      <c r="AHU300" s="9"/>
      <c r="AHV300" s="9"/>
      <c r="AHW300" s="9"/>
      <c r="AHX300" s="9"/>
      <c r="AHY300" s="9"/>
      <c r="AHZ300" s="9"/>
      <c r="AIA300" s="9"/>
      <c r="AIB300" s="9"/>
      <c r="AIC300" s="9"/>
      <c r="AID300" s="9"/>
      <c r="AIE300" s="9"/>
      <c r="AIF300" s="9"/>
      <c r="AIG300" s="9"/>
      <c r="AIH300" s="9"/>
      <c r="AII300" s="9"/>
      <c r="AIJ300" s="9"/>
      <c r="AIK300" s="9"/>
      <c r="AIL300" s="9"/>
      <c r="AIM300" s="9"/>
      <c r="AIN300" s="9"/>
      <c r="AIO300" s="9"/>
      <c r="AIP300" s="9"/>
      <c r="AIQ300" s="9"/>
      <c r="AIR300" s="9"/>
      <c r="AIS300" s="9"/>
      <c r="AIT300" s="9"/>
      <c r="AIU300" s="9"/>
      <c r="AIV300" s="9"/>
      <c r="AIW300" s="9"/>
      <c r="AIX300" s="9"/>
      <c r="AIY300" s="9"/>
      <c r="AIZ300" s="9"/>
      <c r="AJA300" s="9"/>
      <c r="AJB300" s="9"/>
      <c r="AJC300" s="9"/>
      <c r="AJD300" s="9"/>
      <c r="AJE300" s="9"/>
      <c r="AJF300" s="9"/>
      <c r="AJG300" s="9"/>
      <c r="AJH300" s="9"/>
      <c r="AJI300" s="9"/>
      <c r="AJJ300" s="9"/>
      <c r="AJK300" s="9"/>
      <c r="AJL300" s="9"/>
      <c r="AJM300" s="9"/>
      <c r="AJN300" s="9"/>
      <c r="AJO300" s="9"/>
      <c r="AJP300" s="9"/>
      <c r="AJQ300" s="9"/>
      <c r="AJR300" s="9"/>
      <c r="AJS300" s="9"/>
      <c r="AJT300" s="9"/>
      <c r="AJU300" s="9"/>
      <c r="AJV300" s="9"/>
      <c r="AJW300" s="9"/>
      <c r="AJX300" s="9"/>
      <c r="AJY300" s="9"/>
      <c r="AJZ300" s="9"/>
      <c r="AKA300" s="9"/>
      <c r="AKB300" s="9"/>
      <c r="AKC300" s="9"/>
      <c r="AKD300" s="9"/>
      <c r="AKE300" s="9"/>
      <c r="AKF300" s="9"/>
      <c r="AKG300" s="9"/>
      <c r="AKH300" s="9"/>
      <c r="AKI300" s="9"/>
      <c r="AKJ300" s="9"/>
      <c r="AKK300" s="9"/>
      <c r="AKL300" s="9"/>
      <c r="AKM300" s="9"/>
      <c r="AKN300" s="9"/>
      <c r="AKO300" s="9"/>
      <c r="AKP300" s="9"/>
      <c r="AKQ300" s="9"/>
      <c r="AKR300" s="9"/>
      <c r="AKS300" s="9"/>
      <c r="AKT300" s="9"/>
      <c r="AKU300" s="9"/>
      <c r="AKV300" s="9"/>
      <c r="AKW300" s="9"/>
      <c r="AKX300" s="9"/>
      <c r="AKY300" s="9"/>
      <c r="AKZ300" s="9"/>
      <c r="ALA300" s="9"/>
      <c r="ALB300" s="9"/>
      <c r="ALC300" s="9"/>
      <c r="ALD300" s="9"/>
      <c r="ALE300" s="9"/>
      <c r="ALF300" s="9"/>
      <c r="ALG300" s="9"/>
      <c r="ALH300" s="9"/>
      <c r="ALI300" s="9"/>
      <c r="ALJ300" s="9"/>
      <c r="ALK300" s="9"/>
      <c r="ALL300" s="9"/>
      <c r="ALM300" s="9"/>
      <c r="ALN300" s="9"/>
      <c r="ALO300" s="9"/>
      <c r="ALP300" s="9"/>
      <c r="ALQ300" s="9"/>
      <c r="ALR300" s="9"/>
      <c r="ALS300" s="9"/>
      <c r="ALT300" s="9"/>
      <c r="ALU300" s="9"/>
      <c r="ALV300" s="9"/>
      <c r="ALW300" s="9"/>
      <c r="ALX300" s="9"/>
      <c r="ALY300" s="9"/>
      <c r="ALZ300" s="9"/>
      <c r="AMA300" s="9"/>
      <c r="AMB300" s="9"/>
      <c r="AMC300" s="9"/>
      <c r="AMD300" s="9"/>
      <c r="AME300" s="9"/>
      <c r="AMF300" s="9"/>
      <c r="AMG300" s="9"/>
      <c r="AMH300" s="9"/>
      <c r="AMI300" s="9"/>
      <c r="AMJ300" s="9"/>
      <c r="AMK300" s="9"/>
      <c r="AML300" s="9"/>
      <c r="AMM300" s="9"/>
      <c r="AMN300" s="9"/>
      <c r="AMO300" s="9"/>
      <c r="AMP300" s="9"/>
      <c r="AMQ300" s="9"/>
      <c r="AMR300" s="9"/>
      <c r="AMS300" s="9"/>
      <c r="AMT300" s="9"/>
      <c r="AMU300" s="9"/>
      <c r="AMV300" s="9"/>
      <c r="AMW300" s="9"/>
      <c r="AMX300" s="9"/>
      <c r="AMY300" s="9"/>
      <c r="AMZ300" s="9"/>
      <c r="ANA300" s="9"/>
      <c r="ANB300" s="9"/>
      <c r="ANC300" s="9"/>
      <c r="AND300" s="9"/>
      <c r="ANE300" s="9"/>
      <c r="ANF300" s="9"/>
      <c r="ANG300" s="9"/>
      <c r="ANH300" s="9"/>
      <c r="ANI300" s="9"/>
      <c r="ANJ300" s="9"/>
      <c r="ANK300" s="9"/>
      <c r="ANL300" s="9"/>
      <c r="ANM300" s="9"/>
      <c r="ANN300" s="9"/>
      <c r="ANO300" s="9"/>
      <c r="ANP300" s="9"/>
      <c r="ANQ300" s="9"/>
      <c r="ANR300" s="9"/>
      <c r="ANS300" s="9"/>
      <c r="ANT300" s="9"/>
      <c r="ANU300" s="9"/>
      <c r="ANV300" s="9"/>
      <c r="ANW300" s="9"/>
      <c r="ANX300" s="9"/>
      <c r="ANY300" s="9"/>
      <c r="ANZ300" s="9"/>
      <c r="AOA300" s="9"/>
      <c r="AOB300" s="9"/>
      <c r="AOC300" s="9"/>
      <c r="AOD300" s="9"/>
      <c r="AOE300" s="9"/>
      <c r="AOF300" s="9"/>
      <c r="AOG300" s="9"/>
      <c r="AOH300" s="9"/>
      <c r="AOI300" s="9"/>
      <c r="AOJ300" s="9"/>
      <c r="AOK300" s="9"/>
      <c r="AOL300" s="9"/>
      <c r="AOM300" s="9"/>
      <c r="AON300" s="9"/>
      <c r="AOO300" s="9"/>
      <c r="AOP300" s="9"/>
      <c r="AOQ300" s="9"/>
      <c r="AOR300" s="9"/>
      <c r="AOS300" s="9"/>
      <c r="AOT300" s="9"/>
      <c r="AOU300" s="9"/>
      <c r="AOV300" s="9"/>
      <c r="AOW300" s="9"/>
      <c r="AOX300" s="9"/>
      <c r="AOY300" s="9"/>
      <c r="AOZ300" s="9"/>
      <c r="APA300" s="9"/>
      <c r="APB300" s="9"/>
      <c r="APC300" s="9"/>
      <c r="APD300" s="9"/>
      <c r="APE300" s="9"/>
      <c r="APF300" s="9"/>
      <c r="APG300" s="9"/>
      <c r="APH300" s="9"/>
      <c r="API300" s="9"/>
      <c r="APJ300" s="9"/>
      <c r="APK300" s="9"/>
      <c r="APL300" s="9"/>
      <c r="APM300" s="9"/>
      <c r="APN300" s="9"/>
      <c r="APO300" s="9"/>
      <c r="APP300" s="9"/>
      <c r="APQ300" s="9"/>
      <c r="APR300" s="9"/>
      <c r="APS300" s="9"/>
      <c r="APT300" s="9"/>
      <c r="APU300" s="9"/>
      <c r="APV300" s="9"/>
      <c r="APW300" s="9"/>
      <c r="APX300" s="9"/>
      <c r="APY300" s="9"/>
      <c r="APZ300" s="9"/>
      <c r="AQA300" s="9"/>
      <c r="AQB300" s="9"/>
      <c r="AQC300" s="9"/>
      <c r="AQD300" s="9"/>
      <c r="AQE300" s="9"/>
      <c r="AQF300" s="9"/>
      <c r="AQG300" s="9"/>
      <c r="AQH300" s="9"/>
      <c r="AQI300" s="9"/>
      <c r="AQJ300" s="9"/>
      <c r="AQK300" s="9"/>
      <c r="AQL300" s="9"/>
      <c r="AQM300" s="9"/>
      <c r="AQN300" s="9"/>
      <c r="AQO300" s="9"/>
      <c r="AQP300" s="9"/>
      <c r="AQQ300" s="9"/>
      <c r="AQR300" s="9"/>
      <c r="AQS300" s="9"/>
      <c r="AQT300" s="9"/>
      <c r="AQU300" s="9"/>
      <c r="AQV300" s="9"/>
      <c r="AQW300" s="9"/>
      <c r="AQX300" s="9"/>
      <c r="AQY300" s="9"/>
      <c r="AQZ300" s="9"/>
      <c r="ARA300" s="9"/>
      <c r="ARB300" s="9"/>
      <c r="ARC300" s="9"/>
      <c r="ARD300" s="9"/>
      <c r="ARE300" s="9"/>
      <c r="ARF300" s="9"/>
      <c r="ARG300" s="9"/>
      <c r="ARH300" s="9"/>
      <c r="ARI300" s="9"/>
      <c r="ARJ300" s="9"/>
      <c r="ARK300" s="9"/>
      <c r="ARL300" s="9"/>
      <c r="ARM300" s="9"/>
      <c r="ARN300" s="9"/>
      <c r="ARO300" s="9"/>
      <c r="ARP300" s="9"/>
      <c r="ARQ300" s="9"/>
      <c r="ARR300" s="9"/>
      <c r="ARS300" s="9"/>
      <c r="ART300" s="9"/>
      <c r="ARU300" s="9"/>
      <c r="ARV300" s="9"/>
      <c r="ARW300" s="9"/>
      <c r="ARX300" s="9"/>
      <c r="ARY300" s="9"/>
      <c r="ARZ300" s="9"/>
      <c r="ASA300" s="9"/>
      <c r="ASB300" s="9"/>
      <c r="ASC300" s="9"/>
      <c r="ASD300" s="9"/>
      <c r="ASE300" s="9"/>
      <c r="ASF300" s="9"/>
      <c r="ASG300" s="9"/>
      <c r="ASH300" s="9"/>
      <c r="ASI300" s="9"/>
      <c r="ASJ300" s="9"/>
      <c r="ASK300" s="9"/>
      <c r="ASL300" s="9"/>
      <c r="ASM300" s="9"/>
      <c r="ASN300" s="9"/>
      <c r="ASO300" s="9"/>
      <c r="ASP300" s="9"/>
      <c r="ASQ300" s="9"/>
      <c r="ASR300" s="9"/>
      <c r="ASS300" s="9"/>
      <c r="AST300" s="9"/>
      <c r="ASU300" s="9"/>
      <c r="ASV300" s="9"/>
      <c r="ASW300" s="9"/>
      <c r="ASX300" s="9"/>
      <c r="ASY300" s="9"/>
      <c r="ASZ300" s="9"/>
      <c r="ATA300" s="9"/>
      <c r="ATB300" s="9"/>
      <c r="ATC300" s="9"/>
      <c r="ATD300" s="9"/>
      <c r="ATE300" s="9"/>
      <c r="ATF300" s="9"/>
      <c r="ATG300" s="9"/>
      <c r="ATH300" s="9"/>
      <c r="ATI300" s="9"/>
      <c r="ATJ300" s="9"/>
      <c r="ATK300" s="9"/>
      <c r="ATL300" s="9"/>
      <c r="ATM300" s="9"/>
      <c r="ATN300" s="9"/>
      <c r="ATO300" s="9"/>
      <c r="ATP300" s="9"/>
      <c r="ATQ300" s="9"/>
      <c r="ATR300" s="9"/>
      <c r="ATS300" s="9"/>
      <c r="ATT300" s="9"/>
      <c r="ATU300" s="9"/>
      <c r="ATV300" s="9"/>
      <c r="ATW300" s="9"/>
      <c r="ATX300" s="9"/>
      <c r="ATY300" s="9"/>
      <c r="ATZ300" s="9"/>
      <c r="AUA300" s="9"/>
      <c r="AUB300" s="9"/>
      <c r="AUC300" s="9"/>
      <c r="AUD300" s="9"/>
      <c r="AUE300" s="9"/>
      <c r="AUF300" s="9"/>
      <c r="AUG300" s="9"/>
      <c r="AUH300" s="9"/>
      <c r="AUI300" s="9"/>
      <c r="AUJ300" s="9"/>
      <c r="AUK300" s="9"/>
      <c r="AUL300" s="9"/>
      <c r="AUM300" s="9"/>
      <c r="AUN300" s="9"/>
      <c r="AUO300" s="9"/>
      <c r="AUP300" s="9"/>
      <c r="AUQ300" s="9"/>
      <c r="AUR300" s="9"/>
      <c r="AUS300" s="9"/>
      <c r="AUT300" s="9"/>
      <c r="AUU300" s="9"/>
      <c r="AUV300" s="9"/>
      <c r="AUW300" s="9"/>
      <c r="AUX300" s="9"/>
      <c r="AUY300" s="9"/>
      <c r="AUZ300" s="9"/>
      <c r="AVA300" s="9"/>
      <c r="AVB300" s="9"/>
      <c r="AVC300" s="9"/>
      <c r="AVD300" s="9"/>
      <c r="AVE300" s="9"/>
      <c r="AVF300" s="9"/>
      <c r="AVG300" s="9"/>
      <c r="AVH300" s="9"/>
      <c r="AVI300" s="9"/>
      <c r="AVJ300" s="9"/>
      <c r="AVK300" s="9"/>
      <c r="AVL300" s="9"/>
      <c r="AVM300" s="9"/>
      <c r="AVN300" s="9"/>
      <c r="AVO300" s="9"/>
      <c r="AVP300" s="9"/>
      <c r="AVQ300" s="9"/>
      <c r="AVR300" s="9"/>
      <c r="AVS300" s="9"/>
      <c r="AVT300" s="9"/>
      <c r="AVU300" s="9"/>
      <c r="AVV300" s="9"/>
      <c r="AVW300" s="9"/>
      <c r="AVX300" s="9"/>
      <c r="AVY300" s="9"/>
      <c r="AVZ300" s="9"/>
      <c r="AWA300" s="9"/>
      <c r="AWB300" s="9"/>
      <c r="AWC300" s="9"/>
      <c r="AWD300" s="9"/>
      <c r="AWE300" s="9"/>
      <c r="AWF300" s="9"/>
      <c r="AWG300" s="9"/>
      <c r="AWH300" s="9"/>
      <c r="AWI300" s="9"/>
      <c r="AWJ300" s="9"/>
      <c r="AWK300" s="9"/>
      <c r="AWL300" s="9"/>
      <c r="AWM300" s="9"/>
      <c r="AWN300" s="9"/>
      <c r="AWO300" s="9"/>
      <c r="AWP300" s="9"/>
      <c r="AWQ300" s="9"/>
      <c r="AWR300" s="9"/>
      <c r="AWS300" s="9"/>
      <c r="AWT300" s="9"/>
      <c r="AWU300" s="9"/>
      <c r="AWV300" s="9"/>
      <c r="AWW300" s="9"/>
      <c r="AWX300" s="9"/>
      <c r="AWY300" s="9"/>
      <c r="AWZ300" s="9"/>
      <c r="AXA300" s="9"/>
      <c r="AXB300" s="9"/>
      <c r="AXC300" s="9"/>
      <c r="AXD300" s="9"/>
      <c r="AXE300" s="9"/>
      <c r="AXF300" s="9"/>
      <c r="AXG300" s="9"/>
      <c r="AXH300" s="9"/>
      <c r="AXI300" s="9"/>
      <c r="AXJ300" s="9"/>
      <c r="AXK300" s="9"/>
      <c r="AXL300" s="9"/>
      <c r="AXM300" s="9"/>
      <c r="AXN300" s="9"/>
      <c r="AXO300" s="9"/>
      <c r="AXP300" s="9"/>
      <c r="AXQ300" s="9"/>
      <c r="AXR300" s="9"/>
      <c r="AXS300" s="9"/>
      <c r="AXT300" s="9"/>
      <c r="AXU300" s="9"/>
      <c r="AXV300" s="9"/>
      <c r="AXW300" s="9"/>
      <c r="AXX300" s="9"/>
      <c r="AXY300" s="9"/>
      <c r="AXZ300" s="9"/>
      <c r="AYA300" s="9"/>
      <c r="AYB300" s="9"/>
      <c r="AYC300" s="9"/>
      <c r="AYD300" s="9"/>
      <c r="AYE300" s="9"/>
      <c r="AYF300" s="9"/>
      <c r="AYG300" s="9"/>
      <c r="AYH300" s="9"/>
      <c r="AYI300" s="9"/>
      <c r="AYJ300" s="9"/>
      <c r="AYK300" s="9"/>
      <c r="AYL300" s="9"/>
      <c r="AYM300" s="9"/>
      <c r="AYN300" s="9"/>
      <c r="AYO300" s="9"/>
      <c r="AYP300" s="9"/>
      <c r="AYQ300" s="9"/>
      <c r="AYR300" s="9"/>
      <c r="AYS300" s="9"/>
      <c r="AYT300" s="9"/>
      <c r="AYU300" s="9"/>
      <c r="AYV300" s="9"/>
      <c r="AYW300" s="9"/>
      <c r="AYX300" s="9"/>
      <c r="AYY300" s="9"/>
      <c r="AYZ300" s="9"/>
      <c r="AZA300" s="9"/>
      <c r="AZB300" s="9"/>
      <c r="AZC300" s="9"/>
      <c r="AZD300" s="9"/>
      <c r="AZE300" s="9"/>
      <c r="AZF300" s="9"/>
      <c r="AZG300" s="9"/>
      <c r="AZH300" s="9"/>
      <c r="AZI300" s="9"/>
      <c r="AZJ300" s="9"/>
      <c r="AZK300" s="9"/>
      <c r="AZL300" s="9"/>
      <c r="AZM300" s="9"/>
      <c r="AZN300" s="9"/>
      <c r="AZO300" s="9"/>
      <c r="AZP300" s="9"/>
      <c r="AZQ300" s="9"/>
      <c r="AZR300" s="9"/>
      <c r="AZS300" s="9"/>
      <c r="AZT300" s="9"/>
      <c r="AZU300" s="9"/>
      <c r="AZV300" s="9"/>
      <c r="AZW300" s="9"/>
      <c r="AZX300" s="9"/>
      <c r="AZY300" s="9"/>
      <c r="AZZ300" s="9"/>
      <c r="BAA300" s="9"/>
      <c r="BAB300" s="9"/>
      <c r="BAC300" s="9"/>
      <c r="BAD300" s="9"/>
      <c r="BAE300" s="9"/>
      <c r="BAF300" s="9"/>
      <c r="BAG300" s="9"/>
      <c r="BAH300" s="9"/>
      <c r="BAI300" s="9"/>
      <c r="BAJ300" s="9"/>
      <c r="BAK300" s="9"/>
      <c r="BAL300" s="9"/>
      <c r="BAM300" s="9"/>
      <c r="BAN300" s="9"/>
      <c r="BAO300" s="9"/>
      <c r="BAP300" s="9"/>
      <c r="BAQ300" s="9"/>
      <c r="BAR300" s="9"/>
      <c r="BAS300" s="9"/>
      <c r="BAT300" s="9"/>
      <c r="BAU300" s="9"/>
      <c r="BAV300" s="9"/>
      <c r="BAW300" s="9"/>
      <c r="BAX300" s="9"/>
      <c r="BAY300" s="9"/>
      <c r="BAZ300" s="9"/>
      <c r="BBA300" s="9"/>
      <c r="BBB300" s="9"/>
      <c r="BBC300" s="9"/>
      <c r="BBD300" s="9"/>
      <c r="BBE300" s="9"/>
      <c r="BBF300" s="9"/>
      <c r="BBG300" s="9"/>
      <c r="BBH300" s="9"/>
      <c r="BBI300" s="9"/>
      <c r="BBJ300" s="9"/>
      <c r="BBK300" s="9"/>
      <c r="BBL300" s="9"/>
      <c r="BBM300" s="9"/>
      <c r="BBN300" s="9"/>
      <c r="BBO300" s="9"/>
      <c r="BBP300" s="9"/>
      <c r="BBQ300" s="9"/>
      <c r="BBR300" s="9"/>
      <c r="BBS300" s="9"/>
      <c r="BBT300" s="9"/>
      <c r="BBU300" s="9"/>
      <c r="BBV300" s="9"/>
      <c r="BBW300" s="9"/>
      <c r="BBX300" s="9"/>
      <c r="BBY300" s="9"/>
      <c r="BBZ300" s="9"/>
      <c r="BCA300" s="9"/>
      <c r="BCB300" s="9"/>
      <c r="BCC300" s="9"/>
      <c r="BCD300" s="9"/>
      <c r="BCE300" s="9"/>
      <c r="BCF300" s="9"/>
      <c r="BCG300" s="9"/>
      <c r="BCH300" s="9"/>
      <c r="BCI300" s="9"/>
      <c r="BCJ300" s="9"/>
      <c r="BCK300" s="9"/>
      <c r="BCL300" s="9"/>
      <c r="BCM300" s="9"/>
      <c r="BCN300" s="9"/>
      <c r="BCO300" s="9"/>
      <c r="BCP300" s="9"/>
      <c r="BCQ300" s="9"/>
      <c r="BCR300" s="9"/>
      <c r="BCS300" s="9"/>
      <c r="BCT300" s="9"/>
      <c r="BCU300" s="9"/>
      <c r="BCV300" s="9"/>
      <c r="BCW300" s="9"/>
      <c r="BCX300" s="9"/>
      <c r="BCY300" s="9"/>
      <c r="BCZ300" s="9"/>
      <c r="BDA300" s="9"/>
      <c r="BDB300" s="9"/>
      <c r="BDC300" s="9"/>
      <c r="BDD300" s="9"/>
      <c r="BDE300" s="9"/>
      <c r="BDF300" s="9"/>
      <c r="BDG300" s="9"/>
      <c r="BDH300" s="9"/>
      <c r="BDI300" s="9"/>
      <c r="BDJ300" s="9"/>
      <c r="BDK300" s="9"/>
      <c r="BDL300" s="9"/>
      <c r="BDM300" s="9"/>
      <c r="BDN300" s="9"/>
      <c r="BDO300" s="9"/>
      <c r="BDP300" s="9"/>
      <c r="BDQ300" s="9"/>
      <c r="BDR300" s="9"/>
      <c r="BDS300" s="9"/>
      <c r="BDT300" s="9"/>
      <c r="BDU300" s="9"/>
      <c r="BDV300" s="9"/>
      <c r="BDW300" s="9"/>
      <c r="BDX300" s="9"/>
      <c r="BDY300" s="9"/>
      <c r="BDZ300" s="9"/>
      <c r="BEA300" s="9"/>
      <c r="BEB300" s="9"/>
      <c r="BEC300" s="9"/>
      <c r="BED300" s="9"/>
      <c r="BEE300" s="9"/>
      <c r="BEF300" s="9"/>
      <c r="BEG300" s="9"/>
      <c r="BEH300" s="9"/>
      <c r="BEI300" s="9"/>
      <c r="BEJ300" s="9"/>
      <c r="BEK300" s="9"/>
      <c r="BEL300" s="9"/>
      <c r="BEM300" s="9"/>
      <c r="BEN300" s="9"/>
      <c r="BEO300" s="9"/>
      <c r="BEP300" s="9"/>
      <c r="BEQ300" s="9"/>
      <c r="BER300" s="9"/>
      <c r="BES300" s="9"/>
      <c r="BET300" s="9"/>
      <c r="BEU300" s="9"/>
      <c r="BEV300" s="9"/>
      <c r="BEW300" s="9"/>
      <c r="BEX300" s="9"/>
      <c r="BEY300" s="9"/>
      <c r="BEZ300" s="9"/>
      <c r="BFA300" s="9"/>
      <c r="BFB300" s="9"/>
      <c r="BFC300" s="9"/>
      <c r="BFD300" s="9"/>
      <c r="BFE300" s="9"/>
      <c r="BFF300" s="9"/>
      <c r="BFG300" s="9"/>
      <c r="BFH300" s="9"/>
      <c r="BFI300" s="9"/>
      <c r="BFJ300" s="9"/>
      <c r="BFK300" s="9"/>
      <c r="BFL300" s="9"/>
      <c r="BFM300" s="9"/>
      <c r="BFN300" s="9"/>
      <c r="BFO300" s="9"/>
      <c r="BFP300" s="9"/>
      <c r="BFQ300" s="9"/>
      <c r="BFR300" s="9"/>
      <c r="BFS300" s="9"/>
      <c r="BFT300" s="9"/>
      <c r="BFU300" s="9"/>
      <c r="BFV300" s="9"/>
      <c r="BFW300" s="9"/>
      <c r="BFX300" s="9"/>
      <c r="BFY300" s="9"/>
      <c r="BFZ300" s="9"/>
      <c r="BGA300" s="9"/>
      <c r="BGB300" s="9"/>
      <c r="BGC300" s="9"/>
      <c r="BGD300" s="9"/>
      <c r="BGE300" s="9"/>
      <c r="BGF300" s="9"/>
      <c r="BGG300" s="9"/>
      <c r="BGH300" s="9"/>
      <c r="BGI300" s="9"/>
      <c r="BGJ300" s="9"/>
      <c r="BGK300" s="9"/>
      <c r="BGL300" s="9"/>
      <c r="BGM300" s="9"/>
      <c r="BGN300" s="9"/>
      <c r="BGO300" s="9"/>
      <c r="BGP300" s="9"/>
      <c r="BGQ300" s="9"/>
      <c r="BGR300" s="9"/>
      <c r="BGS300" s="9"/>
      <c r="BGT300" s="9"/>
      <c r="BGU300" s="9"/>
      <c r="BGV300" s="9"/>
      <c r="BGW300" s="9"/>
      <c r="BGX300" s="9"/>
      <c r="BGY300" s="9"/>
      <c r="BGZ300" s="9"/>
      <c r="BHA300" s="9"/>
      <c r="BHB300" s="9"/>
      <c r="BHC300" s="9"/>
      <c r="BHD300" s="9"/>
      <c r="BHE300" s="9"/>
      <c r="BHF300" s="9"/>
      <c r="BHG300" s="9"/>
      <c r="BHH300" s="9"/>
      <c r="BHI300" s="9"/>
      <c r="BHJ300" s="9"/>
      <c r="BHK300" s="9"/>
      <c r="BHL300" s="9"/>
      <c r="BHM300" s="9"/>
      <c r="BHN300" s="9"/>
      <c r="BHO300" s="9"/>
      <c r="BHP300" s="9"/>
      <c r="BHQ300" s="9"/>
      <c r="BHR300" s="9"/>
      <c r="BHS300" s="9"/>
      <c r="BHT300" s="9"/>
      <c r="BHU300" s="9"/>
      <c r="BHV300" s="9"/>
      <c r="BHW300" s="9"/>
      <c r="BHX300" s="9"/>
      <c r="BHY300" s="9"/>
      <c r="BHZ300" s="9"/>
      <c r="BIA300" s="9"/>
      <c r="BIB300" s="9"/>
      <c r="BIC300" s="9"/>
    </row>
    <row r="301" spans="1:1589" s="24" customFormat="1" ht="29.25" customHeight="1">
      <c r="A301" s="73"/>
      <c r="B301" s="56"/>
      <c r="C301" s="334"/>
      <c r="D301" s="338"/>
      <c r="E301" s="96" t="s">
        <v>9</v>
      </c>
      <c r="F301" s="96">
        <v>42369</v>
      </c>
      <c r="G301" s="97" t="s">
        <v>7</v>
      </c>
      <c r="H301" s="121"/>
      <c r="I301" s="121"/>
      <c r="J301" s="121">
        <v>100000</v>
      </c>
      <c r="K301" s="124"/>
      <c r="L301" s="116"/>
      <c r="M301" s="104"/>
      <c r="N301" s="111">
        <v>100000</v>
      </c>
      <c r="O301" s="116"/>
      <c r="P301" s="116"/>
      <c r="Q301" s="116"/>
      <c r="R301" s="111">
        <v>100000</v>
      </c>
      <c r="S301" s="116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  <c r="IT301" s="22"/>
      <c r="IU301" s="22"/>
      <c r="IV301" s="22"/>
      <c r="IW301" s="22"/>
      <c r="IX301" s="22"/>
      <c r="IY301" s="22"/>
      <c r="IZ301" s="22"/>
      <c r="JA301" s="22"/>
      <c r="JB301" s="22"/>
      <c r="JC301" s="22"/>
      <c r="JD301" s="22"/>
      <c r="JE301" s="22"/>
      <c r="JF301" s="22"/>
      <c r="JG301" s="22"/>
      <c r="JH301" s="22"/>
      <c r="JI301" s="22"/>
      <c r="JJ301" s="22"/>
      <c r="JK301" s="22"/>
      <c r="JL301" s="22"/>
      <c r="JM301" s="22"/>
      <c r="JN301" s="22"/>
      <c r="JO301" s="22"/>
      <c r="JP301" s="22"/>
      <c r="JQ301" s="22"/>
      <c r="JR301" s="22"/>
      <c r="JS301" s="22"/>
      <c r="JT301" s="22"/>
      <c r="JU301" s="22"/>
      <c r="JV301" s="22"/>
      <c r="JW301" s="22"/>
      <c r="JX301" s="22"/>
      <c r="JY301" s="22"/>
      <c r="JZ301" s="22"/>
      <c r="KA301" s="22"/>
      <c r="KB301" s="22"/>
      <c r="KC301" s="22"/>
      <c r="KD301" s="22"/>
      <c r="KE301" s="22"/>
      <c r="KF301" s="22"/>
      <c r="KG301" s="22"/>
      <c r="KH301" s="22"/>
      <c r="KI301" s="22"/>
      <c r="KJ301" s="22"/>
      <c r="KK301" s="22"/>
      <c r="KL301" s="22"/>
      <c r="KM301" s="22"/>
      <c r="KN301" s="22"/>
      <c r="KO301" s="22"/>
      <c r="KP301" s="22"/>
      <c r="KQ301" s="22"/>
      <c r="KR301" s="22"/>
      <c r="KS301" s="22"/>
      <c r="KT301" s="22"/>
      <c r="KU301" s="22"/>
      <c r="KV301" s="22"/>
      <c r="KW301" s="22"/>
      <c r="KX301" s="22"/>
      <c r="KY301" s="22"/>
      <c r="KZ301" s="22"/>
      <c r="LA301" s="22"/>
      <c r="LB301" s="22"/>
      <c r="LC301" s="22"/>
      <c r="LD301" s="22"/>
      <c r="LE301" s="22"/>
      <c r="LF301" s="22"/>
      <c r="LG301" s="22"/>
      <c r="LH301" s="22"/>
      <c r="LI301" s="22"/>
      <c r="LJ301" s="22"/>
      <c r="LK301" s="22"/>
      <c r="LL301" s="22"/>
      <c r="LM301" s="22"/>
      <c r="LN301" s="22"/>
      <c r="LO301" s="22"/>
      <c r="LP301" s="22"/>
      <c r="LQ301" s="22"/>
      <c r="LR301" s="22"/>
      <c r="LS301" s="22"/>
      <c r="LT301" s="22"/>
      <c r="LU301" s="22"/>
      <c r="LV301" s="22"/>
      <c r="LW301" s="22"/>
      <c r="LX301" s="22"/>
      <c r="LY301" s="22"/>
      <c r="LZ301" s="22"/>
      <c r="MA301" s="22"/>
      <c r="MB301" s="22"/>
      <c r="MC301" s="22"/>
      <c r="MD301" s="22"/>
      <c r="ME301" s="22"/>
      <c r="MF301" s="22"/>
      <c r="MG301" s="22"/>
      <c r="MH301" s="22"/>
      <c r="MI301" s="22"/>
      <c r="MJ301" s="22"/>
      <c r="MK301" s="22"/>
      <c r="ML301" s="22"/>
      <c r="MM301" s="22"/>
      <c r="MN301" s="22"/>
      <c r="MO301" s="22"/>
      <c r="MP301" s="22"/>
      <c r="MQ301" s="22"/>
      <c r="MR301" s="22"/>
      <c r="MS301" s="22"/>
      <c r="MT301" s="22"/>
      <c r="MU301" s="22"/>
      <c r="MV301" s="22"/>
      <c r="MW301" s="22"/>
      <c r="MX301" s="22"/>
      <c r="MY301" s="22"/>
      <c r="MZ301" s="22"/>
      <c r="NA301" s="22"/>
      <c r="NB301" s="22"/>
      <c r="NC301" s="22"/>
      <c r="ND301" s="22"/>
      <c r="NE301" s="22"/>
      <c r="NF301" s="22"/>
      <c r="NG301" s="22"/>
      <c r="NH301" s="22"/>
      <c r="NI301" s="22"/>
      <c r="NJ301" s="22"/>
      <c r="NK301" s="22"/>
      <c r="NL301" s="22"/>
      <c r="NM301" s="22"/>
      <c r="NN301" s="22"/>
      <c r="NO301" s="22"/>
      <c r="NP301" s="22"/>
      <c r="NQ301" s="22"/>
      <c r="NR301" s="22"/>
      <c r="NS301" s="22"/>
      <c r="NT301" s="22"/>
      <c r="NU301" s="22"/>
      <c r="NV301" s="22"/>
      <c r="NW301" s="22"/>
      <c r="NX301" s="22"/>
      <c r="NY301" s="22"/>
      <c r="NZ301" s="22"/>
      <c r="OA301" s="22"/>
      <c r="OB301" s="22"/>
      <c r="OC301" s="22"/>
      <c r="OD301" s="22"/>
      <c r="OE301" s="22"/>
      <c r="OF301" s="22"/>
      <c r="OG301" s="22"/>
      <c r="OH301" s="22"/>
      <c r="OI301" s="22"/>
      <c r="OJ301" s="22"/>
      <c r="OK301" s="22"/>
      <c r="OL301" s="22"/>
      <c r="OM301" s="22"/>
      <c r="ON301" s="22"/>
      <c r="OO301" s="22"/>
      <c r="OP301" s="22"/>
      <c r="OQ301" s="22"/>
      <c r="OR301" s="22"/>
      <c r="OS301" s="22"/>
      <c r="OT301" s="22"/>
      <c r="OU301" s="22"/>
      <c r="OV301" s="22"/>
      <c r="OW301" s="22"/>
      <c r="OX301" s="22"/>
      <c r="OY301" s="22"/>
      <c r="OZ301" s="22"/>
      <c r="PA301" s="22"/>
      <c r="PB301" s="22"/>
      <c r="PC301" s="22"/>
      <c r="PD301" s="22"/>
      <c r="PE301" s="22"/>
      <c r="PF301" s="22"/>
      <c r="PG301" s="22"/>
      <c r="PH301" s="22"/>
      <c r="PI301" s="22"/>
      <c r="PJ301" s="22"/>
      <c r="PK301" s="22"/>
      <c r="PL301" s="22"/>
      <c r="PM301" s="22"/>
      <c r="PN301" s="22"/>
      <c r="PO301" s="22"/>
      <c r="PP301" s="22"/>
      <c r="PQ301" s="22"/>
      <c r="PR301" s="22"/>
      <c r="PS301" s="22"/>
      <c r="PT301" s="22"/>
      <c r="PU301" s="22"/>
      <c r="PV301" s="22"/>
      <c r="PW301" s="22"/>
      <c r="PX301" s="22"/>
      <c r="PY301" s="22"/>
      <c r="PZ301" s="22"/>
      <c r="QA301" s="22"/>
      <c r="QB301" s="22"/>
      <c r="QC301" s="22"/>
      <c r="QD301" s="22"/>
      <c r="QE301" s="22"/>
      <c r="QF301" s="22"/>
      <c r="QG301" s="22"/>
      <c r="QH301" s="22"/>
      <c r="QI301" s="22"/>
      <c r="QJ301" s="22"/>
      <c r="QK301" s="22"/>
      <c r="QL301" s="22"/>
      <c r="QM301" s="22"/>
      <c r="QN301" s="22"/>
      <c r="QO301" s="22"/>
      <c r="QP301" s="22"/>
      <c r="QQ301" s="22"/>
      <c r="QR301" s="22"/>
      <c r="QS301" s="22"/>
      <c r="QT301" s="22"/>
      <c r="QU301" s="22"/>
      <c r="QV301" s="22"/>
      <c r="QW301" s="22"/>
      <c r="QX301" s="22"/>
      <c r="QY301" s="22"/>
      <c r="QZ301" s="22"/>
      <c r="RA301" s="22"/>
      <c r="RB301" s="22"/>
      <c r="RC301" s="22"/>
      <c r="RD301" s="22"/>
      <c r="RE301" s="22"/>
      <c r="RF301" s="22"/>
      <c r="RG301" s="22"/>
      <c r="RH301" s="22"/>
      <c r="RI301" s="22"/>
      <c r="RJ301" s="22"/>
      <c r="RK301" s="22"/>
      <c r="RL301" s="22"/>
      <c r="RM301" s="22"/>
      <c r="RN301" s="22"/>
      <c r="RO301" s="22"/>
      <c r="RP301" s="22"/>
      <c r="RQ301" s="22"/>
      <c r="RR301" s="22"/>
      <c r="RS301" s="22"/>
      <c r="RT301" s="22"/>
      <c r="RU301" s="22"/>
      <c r="RV301" s="22"/>
      <c r="RW301" s="22"/>
      <c r="RX301" s="22"/>
      <c r="RY301" s="22"/>
      <c r="RZ301" s="22"/>
      <c r="SA301" s="22"/>
      <c r="SB301" s="22"/>
      <c r="SC301" s="22"/>
      <c r="SD301" s="22"/>
      <c r="SE301" s="22"/>
      <c r="SF301" s="22"/>
      <c r="SG301" s="22"/>
      <c r="SH301" s="22"/>
      <c r="SI301" s="22"/>
      <c r="SJ301" s="22"/>
      <c r="SK301" s="22"/>
      <c r="SL301" s="22"/>
      <c r="SM301" s="22"/>
      <c r="SN301" s="22"/>
      <c r="SO301" s="22"/>
      <c r="SP301" s="22"/>
      <c r="SQ301" s="22"/>
      <c r="SR301" s="22"/>
      <c r="SS301" s="22"/>
      <c r="ST301" s="22"/>
      <c r="SU301" s="22"/>
      <c r="SV301" s="22"/>
      <c r="SW301" s="22"/>
      <c r="SX301" s="22"/>
      <c r="SY301" s="22"/>
      <c r="SZ301" s="22"/>
      <c r="TA301" s="22"/>
      <c r="TB301" s="22"/>
      <c r="TC301" s="22"/>
      <c r="TD301" s="22"/>
      <c r="TE301" s="22"/>
      <c r="TF301" s="22"/>
      <c r="TG301" s="22"/>
      <c r="TH301" s="22"/>
      <c r="TI301" s="22"/>
      <c r="TJ301" s="22"/>
      <c r="TK301" s="22"/>
      <c r="TL301" s="22"/>
      <c r="TM301" s="22"/>
      <c r="TN301" s="22"/>
      <c r="TO301" s="22"/>
      <c r="TP301" s="22"/>
      <c r="TQ301" s="22"/>
      <c r="TR301" s="22"/>
      <c r="TS301" s="22"/>
      <c r="TT301" s="22"/>
      <c r="TU301" s="22"/>
      <c r="TV301" s="22"/>
      <c r="TW301" s="22"/>
      <c r="TX301" s="22"/>
      <c r="TY301" s="22"/>
      <c r="TZ301" s="22"/>
      <c r="UA301" s="22"/>
      <c r="UB301" s="22"/>
      <c r="UC301" s="22"/>
      <c r="UD301" s="22"/>
      <c r="UE301" s="22"/>
      <c r="UF301" s="22"/>
      <c r="UG301" s="22"/>
      <c r="UH301" s="22"/>
      <c r="UI301" s="22"/>
      <c r="UJ301" s="22"/>
      <c r="UK301" s="22"/>
      <c r="UL301" s="22"/>
      <c r="UM301" s="22"/>
      <c r="UN301" s="22"/>
      <c r="UO301" s="22"/>
      <c r="UP301" s="22"/>
      <c r="UQ301" s="22"/>
      <c r="UR301" s="22"/>
      <c r="US301" s="22"/>
      <c r="UT301" s="22"/>
      <c r="UU301" s="22"/>
      <c r="UV301" s="22"/>
      <c r="UW301" s="22"/>
      <c r="UX301" s="22"/>
      <c r="UY301" s="22"/>
      <c r="UZ301" s="22"/>
      <c r="VA301" s="22"/>
      <c r="VB301" s="22"/>
      <c r="VC301" s="22"/>
      <c r="VD301" s="22"/>
      <c r="VE301" s="22"/>
      <c r="VF301" s="22"/>
      <c r="VG301" s="22"/>
      <c r="VH301" s="22"/>
      <c r="VI301" s="22"/>
      <c r="VJ301" s="22"/>
      <c r="VK301" s="22"/>
      <c r="VL301" s="22"/>
      <c r="VM301" s="22"/>
      <c r="VN301" s="22"/>
      <c r="VO301" s="22"/>
      <c r="VP301" s="22"/>
      <c r="VQ301" s="22"/>
      <c r="VR301" s="22"/>
      <c r="VS301" s="22"/>
      <c r="VT301" s="22"/>
      <c r="VU301" s="22"/>
      <c r="VV301" s="22"/>
      <c r="VW301" s="22"/>
      <c r="VX301" s="22"/>
      <c r="VY301" s="22"/>
      <c r="VZ301" s="22"/>
      <c r="WA301" s="22"/>
      <c r="WB301" s="22"/>
      <c r="WC301" s="22"/>
      <c r="WD301" s="22"/>
      <c r="WE301" s="22"/>
      <c r="WF301" s="22"/>
      <c r="WG301" s="22"/>
      <c r="WH301" s="22"/>
      <c r="WI301" s="22"/>
      <c r="WJ301" s="22"/>
      <c r="WK301" s="22"/>
      <c r="WL301" s="22"/>
      <c r="WM301" s="22"/>
      <c r="WN301" s="22"/>
      <c r="WO301" s="22"/>
      <c r="WP301" s="22"/>
      <c r="WQ301" s="22"/>
      <c r="WR301" s="22"/>
      <c r="WS301" s="22"/>
      <c r="WT301" s="22"/>
      <c r="WU301" s="22"/>
      <c r="WV301" s="22"/>
      <c r="WW301" s="22"/>
      <c r="WX301" s="22"/>
      <c r="WY301" s="22"/>
      <c r="WZ301" s="22"/>
      <c r="XA301" s="22"/>
      <c r="XB301" s="22"/>
      <c r="XC301" s="22"/>
      <c r="XD301" s="22"/>
      <c r="XE301" s="22"/>
      <c r="XF301" s="22"/>
      <c r="XG301" s="22"/>
      <c r="XH301" s="22"/>
      <c r="XI301" s="22"/>
      <c r="XJ301" s="22"/>
      <c r="XK301" s="22"/>
      <c r="XL301" s="22"/>
      <c r="XM301" s="22"/>
      <c r="XN301" s="22"/>
      <c r="XO301" s="22"/>
      <c r="XP301" s="22"/>
      <c r="XQ301" s="22"/>
      <c r="XR301" s="22"/>
      <c r="XS301" s="22"/>
      <c r="XT301" s="22"/>
      <c r="XU301" s="22"/>
      <c r="XV301" s="22"/>
      <c r="XW301" s="22"/>
      <c r="XX301" s="22"/>
      <c r="XY301" s="22"/>
      <c r="XZ301" s="22"/>
      <c r="YA301" s="22"/>
      <c r="YB301" s="22"/>
      <c r="YC301" s="22"/>
      <c r="YD301" s="22"/>
      <c r="YE301" s="22"/>
      <c r="YF301" s="22"/>
      <c r="YG301" s="22"/>
      <c r="YH301" s="22"/>
      <c r="YI301" s="22"/>
      <c r="YJ301" s="22"/>
      <c r="YK301" s="22"/>
      <c r="YL301" s="22"/>
      <c r="YM301" s="22"/>
      <c r="YN301" s="22"/>
      <c r="YO301" s="22"/>
      <c r="YP301" s="22"/>
      <c r="YQ301" s="22"/>
      <c r="YR301" s="22"/>
      <c r="YS301" s="22"/>
      <c r="YT301" s="22"/>
      <c r="YU301" s="22"/>
      <c r="YV301" s="22"/>
      <c r="YW301" s="22"/>
      <c r="YX301" s="22"/>
      <c r="YY301" s="22"/>
      <c r="YZ301" s="22"/>
      <c r="ZA301" s="22"/>
      <c r="ZB301" s="22"/>
      <c r="ZC301" s="22"/>
      <c r="ZD301" s="22"/>
      <c r="ZE301" s="22"/>
      <c r="ZF301" s="22"/>
      <c r="ZG301" s="22"/>
      <c r="ZH301" s="22"/>
      <c r="ZI301" s="22"/>
      <c r="ZJ301" s="22"/>
      <c r="ZK301" s="22"/>
      <c r="ZL301" s="22"/>
      <c r="ZM301" s="22"/>
      <c r="ZN301" s="22"/>
      <c r="ZO301" s="22"/>
      <c r="ZP301" s="22"/>
      <c r="ZQ301" s="22"/>
      <c r="ZR301" s="22"/>
      <c r="ZS301" s="22"/>
      <c r="ZT301" s="22"/>
      <c r="ZU301" s="22"/>
      <c r="ZV301" s="22"/>
      <c r="ZW301" s="22"/>
      <c r="ZX301" s="22"/>
      <c r="ZY301" s="22"/>
      <c r="ZZ301" s="22"/>
      <c r="AAA301" s="22"/>
      <c r="AAB301" s="22"/>
      <c r="AAC301" s="22"/>
      <c r="AAD301" s="22"/>
      <c r="AAE301" s="22"/>
      <c r="AAF301" s="22"/>
      <c r="AAG301" s="22"/>
      <c r="AAH301" s="22"/>
      <c r="AAI301" s="22"/>
      <c r="AAJ301" s="22"/>
      <c r="AAK301" s="22"/>
      <c r="AAL301" s="22"/>
      <c r="AAM301" s="22"/>
      <c r="AAN301" s="22"/>
      <c r="AAO301" s="22"/>
      <c r="AAP301" s="22"/>
      <c r="AAQ301" s="22"/>
      <c r="AAR301" s="22"/>
      <c r="AAS301" s="22"/>
      <c r="AAT301" s="22"/>
      <c r="AAU301" s="22"/>
      <c r="AAV301" s="22"/>
      <c r="AAW301" s="22"/>
      <c r="AAX301" s="22"/>
      <c r="AAY301" s="22"/>
      <c r="AAZ301" s="22"/>
      <c r="ABA301" s="22"/>
      <c r="ABB301" s="22"/>
      <c r="ABC301" s="22"/>
      <c r="ABD301" s="22"/>
      <c r="ABE301" s="22"/>
      <c r="ABF301" s="22"/>
      <c r="ABG301" s="22"/>
      <c r="ABH301" s="22"/>
      <c r="ABI301" s="22"/>
      <c r="ABJ301" s="22"/>
      <c r="ABK301" s="22"/>
      <c r="ABL301" s="22"/>
      <c r="ABM301" s="22"/>
      <c r="ABN301" s="22"/>
      <c r="ABO301" s="22"/>
      <c r="ABP301" s="22"/>
      <c r="ABQ301" s="22"/>
      <c r="ABR301" s="22"/>
      <c r="ABS301" s="22"/>
      <c r="ABT301" s="22"/>
      <c r="ABU301" s="22"/>
      <c r="ABV301" s="22"/>
      <c r="ABW301" s="22"/>
      <c r="ABX301" s="22"/>
      <c r="ABY301" s="22"/>
      <c r="ABZ301" s="22"/>
      <c r="ACA301" s="22"/>
      <c r="ACB301" s="22"/>
      <c r="ACC301" s="22"/>
      <c r="ACD301" s="22"/>
      <c r="ACE301" s="22"/>
      <c r="ACF301" s="22"/>
      <c r="ACG301" s="22"/>
      <c r="ACH301" s="22"/>
      <c r="ACI301" s="22"/>
      <c r="ACJ301" s="22"/>
      <c r="ACK301" s="22"/>
      <c r="ACL301" s="22"/>
      <c r="ACM301" s="22"/>
      <c r="ACN301" s="22"/>
      <c r="ACO301" s="22"/>
      <c r="ACP301" s="22"/>
      <c r="ACQ301" s="22"/>
      <c r="ACR301" s="22"/>
      <c r="ACS301" s="22"/>
      <c r="ACT301" s="22"/>
      <c r="ACU301" s="22"/>
      <c r="ACV301" s="22"/>
      <c r="ACW301" s="22"/>
      <c r="ACX301" s="22"/>
      <c r="ACY301" s="22"/>
      <c r="ACZ301" s="22"/>
      <c r="ADA301" s="22"/>
      <c r="ADB301" s="22"/>
      <c r="ADC301" s="22"/>
      <c r="ADD301" s="22"/>
      <c r="ADE301" s="22"/>
      <c r="ADF301" s="22"/>
      <c r="ADG301" s="22"/>
      <c r="ADH301" s="22"/>
      <c r="ADI301" s="22"/>
      <c r="ADJ301" s="22"/>
      <c r="ADK301" s="22"/>
      <c r="ADL301" s="22"/>
      <c r="ADM301" s="22"/>
      <c r="ADN301" s="22"/>
      <c r="ADO301" s="22"/>
      <c r="ADP301" s="22"/>
      <c r="ADQ301" s="22"/>
      <c r="ADR301" s="22"/>
      <c r="ADS301" s="22"/>
      <c r="ADT301" s="22"/>
      <c r="ADU301" s="22"/>
      <c r="ADV301" s="22"/>
      <c r="ADW301" s="22"/>
      <c r="ADX301" s="22"/>
      <c r="ADY301" s="22"/>
      <c r="ADZ301" s="22"/>
      <c r="AEA301" s="22"/>
      <c r="AEB301" s="22"/>
      <c r="AEC301" s="22"/>
      <c r="AED301" s="22"/>
      <c r="AEE301" s="22"/>
      <c r="AEF301" s="22"/>
      <c r="AEG301" s="22"/>
      <c r="AEH301" s="22"/>
      <c r="AEI301" s="22"/>
      <c r="AEJ301" s="22"/>
      <c r="AEK301" s="22"/>
      <c r="AEL301" s="22"/>
      <c r="AEM301" s="22"/>
      <c r="AEN301" s="22"/>
      <c r="AEO301" s="22"/>
      <c r="AEP301" s="22"/>
      <c r="AEQ301" s="22"/>
      <c r="AER301" s="22"/>
      <c r="AES301" s="22"/>
      <c r="AET301" s="22"/>
      <c r="AEU301" s="22"/>
      <c r="AEV301" s="22"/>
      <c r="AEW301" s="22"/>
      <c r="AEX301" s="22"/>
      <c r="AEY301" s="22"/>
      <c r="AEZ301" s="22"/>
      <c r="AFA301" s="22"/>
      <c r="AFB301" s="22"/>
      <c r="AFC301" s="22"/>
      <c r="AFD301" s="22"/>
      <c r="AFE301" s="22"/>
      <c r="AFF301" s="22"/>
      <c r="AFG301" s="22"/>
      <c r="AFH301" s="22"/>
      <c r="AFI301" s="22"/>
      <c r="AFJ301" s="22"/>
      <c r="AFK301" s="22"/>
      <c r="AFL301" s="22"/>
      <c r="AFM301" s="22"/>
      <c r="AFN301" s="22"/>
      <c r="AFO301" s="22"/>
      <c r="AFP301" s="22"/>
      <c r="AFQ301" s="22"/>
      <c r="AFR301" s="22"/>
      <c r="AFS301" s="22"/>
      <c r="AFT301" s="22"/>
      <c r="AFU301" s="22"/>
      <c r="AFV301" s="22"/>
      <c r="AFW301" s="22"/>
      <c r="AFX301" s="22"/>
      <c r="AFY301" s="22"/>
      <c r="AFZ301" s="22"/>
      <c r="AGA301" s="22"/>
      <c r="AGB301" s="22"/>
      <c r="AGC301" s="22"/>
      <c r="AGD301" s="22"/>
      <c r="AGE301" s="22"/>
      <c r="AGF301" s="22"/>
      <c r="AGG301" s="22"/>
      <c r="AGH301" s="22"/>
      <c r="AGI301" s="22"/>
      <c r="AGJ301" s="22"/>
      <c r="AGK301" s="22"/>
      <c r="AGL301" s="22"/>
      <c r="AGM301" s="22"/>
      <c r="AGN301" s="22"/>
      <c r="AGO301" s="22"/>
      <c r="AGP301" s="22"/>
      <c r="AGQ301" s="22"/>
      <c r="AGR301" s="22"/>
      <c r="AGS301" s="22"/>
      <c r="AGT301" s="22"/>
      <c r="AGU301" s="22"/>
      <c r="AGV301" s="22"/>
      <c r="AGW301" s="22"/>
      <c r="AGX301" s="22"/>
      <c r="AGY301" s="22"/>
      <c r="AGZ301" s="22"/>
      <c r="AHA301" s="22"/>
      <c r="AHB301" s="22"/>
      <c r="AHC301" s="22"/>
      <c r="AHD301" s="22"/>
      <c r="AHE301" s="22"/>
      <c r="AHF301" s="22"/>
      <c r="AHG301" s="22"/>
      <c r="AHH301" s="22"/>
      <c r="AHI301" s="22"/>
      <c r="AHJ301" s="22"/>
      <c r="AHK301" s="22"/>
      <c r="AHL301" s="22"/>
      <c r="AHM301" s="22"/>
      <c r="AHN301" s="22"/>
      <c r="AHO301" s="22"/>
      <c r="AHP301" s="22"/>
      <c r="AHQ301" s="22"/>
      <c r="AHR301" s="22"/>
      <c r="AHS301" s="22"/>
      <c r="AHT301" s="22"/>
      <c r="AHU301" s="22"/>
      <c r="AHV301" s="22"/>
      <c r="AHW301" s="22"/>
      <c r="AHX301" s="22"/>
      <c r="AHY301" s="22"/>
      <c r="AHZ301" s="22"/>
      <c r="AIA301" s="22"/>
      <c r="AIB301" s="22"/>
      <c r="AIC301" s="22"/>
      <c r="AID301" s="22"/>
      <c r="AIE301" s="22"/>
      <c r="AIF301" s="22"/>
      <c r="AIG301" s="22"/>
      <c r="AIH301" s="22"/>
      <c r="AII301" s="22"/>
      <c r="AIJ301" s="22"/>
      <c r="AIK301" s="22"/>
      <c r="AIL301" s="22"/>
      <c r="AIM301" s="22"/>
      <c r="AIN301" s="22"/>
      <c r="AIO301" s="22"/>
      <c r="AIP301" s="22"/>
      <c r="AIQ301" s="22"/>
      <c r="AIR301" s="22"/>
      <c r="AIS301" s="22"/>
      <c r="AIT301" s="22"/>
      <c r="AIU301" s="22"/>
      <c r="AIV301" s="22"/>
      <c r="AIW301" s="22"/>
      <c r="AIX301" s="22"/>
      <c r="AIY301" s="22"/>
      <c r="AIZ301" s="22"/>
      <c r="AJA301" s="22"/>
      <c r="AJB301" s="22"/>
      <c r="AJC301" s="22"/>
      <c r="AJD301" s="22"/>
      <c r="AJE301" s="22"/>
      <c r="AJF301" s="22"/>
      <c r="AJG301" s="22"/>
      <c r="AJH301" s="22"/>
      <c r="AJI301" s="22"/>
      <c r="AJJ301" s="22"/>
      <c r="AJK301" s="22"/>
      <c r="AJL301" s="22"/>
      <c r="AJM301" s="22"/>
      <c r="AJN301" s="22"/>
      <c r="AJO301" s="22"/>
      <c r="AJP301" s="22"/>
      <c r="AJQ301" s="22"/>
      <c r="AJR301" s="22"/>
      <c r="AJS301" s="22"/>
      <c r="AJT301" s="22"/>
      <c r="AJU301" s="22"/>
      <c r="AJV301" s="22"/>
      <c r="AJW301" s="22"/>
      <c r="AJX301" s="22"/>
      <c r="AJY301" s="22"/>
      <c r="AJZ301" s="22"/>
      <c r="AKA301" s="22"/>
      <c r="AKB301" s="22"/>
      <c r="AKC301" s="22"/>
      <c r="AKD301" s="22"/>
      <c r="AKE301" s="22"/>
      <c r="AKF301" s="22"/>
      <c r="AKG301" s="22"/>
      <c r="AKH301" s="22"/>
      <c r="AKI301" s="22"/>
      <c r="AKJ301" s="22"/>
      <c r="AKK301" s="22"/>
      <c r="AKL301" s="22"/>
      <c r="AKM301" s="22"/>
      <c r="AKN301" s="22"/>
      <c r="AKO301" s="22"/>
      <c r="AKP301" s="22"/>
      <c r="AKQ301" s="22"/>
      <c r="AKR301" s="22"/>
      <c r="AKS301" s="22"/>
      <c r="AKT301" s="22"/>
      <c r="AKU301" s="22"/>
      <c r="AKV301" s="22"/>
      <c r="AKW301" s="22"/>
      <c r="AKX301" s="22"/>
      <c r="AKY301" s="22"/>
      <c r="AKZ301" s="22"/>
      <c r="ALA301" s="22"/>
      <c r="ALB301" s="22"/>
      <c r="ALC301" s="22"/>
      <c r="ALD301" s="22"/>
      <c r="ALE301" s="22"/>
      <c r="ALF301" s="22"/>
      <c r="ALG301" s="22"/>
      <c r="ALH301" s="22"/>
      <c r="ALI301" s="22"/>
      <c r="ALJ301" s="22"/>
      <c r="ALK301" s="22"/>
      <c r="ALL301" s="22"/>
      <c r="ALM301" s="22"/>
      <c r="ALN301" s="22"/>
      <c r="ALO301" s="22"/>
      <c r="ALP301" s="22"/>
      <c r="ALQ301" s="22"/>
      <c r="ALR301" s="22"/>
      <c r="ALS301" s="22"/>
      <c r="ALT301" s="22"/>
      <c r="ALU301" s="22"/>
      <c r="ALV301" s="22"/>
      <c r="ALW301" s="22"/>
      <c r="ALX301" s="22"/>
      <c r="ALY301" s="22"/>
      <c r="ALZ301" s="22"/>
      <c r="AMA301" s="22"/>
      <c r="AMB301" s="22"/>
      <c r="AMC301" s="22"/>
      <c r="AMD301" s="22"/>
      <c r="AME301" s="22"/>
      <c r="AMF301" s="22"/>
      <c r="AMG301" s="22"/>
      <c r="AMH301" s="22"/>
      <c r="AMI301" s="22"/>
      <c r="AMJ301" s="22"/>
      <c r="AMK301" s="22"/>
      <c r="AML301" s="22"/>
      <c r="AMM301" s="22"/>
      <c r="AMN301" s="22"/>
      <c r="AMO301" s="22"/>
      <c r="AMP301" s="22"/>
      <c r="AMQ301" s="22"/>
      <c r="AMR301" s="22"/>
      <c r="AMS301" s="22"/>
      <c r="AMT301" s="22"/>
      <c r="AMU301" s="22"/>
      <c r="AMV301" s="22"/>
      <c r="AMW301" s="22"/>
      <c r="AMX301" s="22"/>
      <c r="AMY301" s="22"/>
      <c r="AMZ301" s="22"/>
      <c r="ANA301" s="22"/>
      <c r="ANB301" s="22"/>
      <c r="ANC301" s="22"/>
      <c r="AND301" s="22"/>
      <c r="ANE301" s="22"/>
      <c r="ANF301" s="22"/>
      <c r="ANG301" s="22"/>
      <c r="ANH301" s="22"/>
      <c r="ANI301" s="22"/>
      <c r="ANJ301" s="22"/>
      <c r="ANK301" s="22"/>
      <c r="ANL301" s="22"/>
      <c r="ANM301" s="22"/>
      <c r="ANN301" s="22"/>
      <c r="ANO301" s="22"/>
      <c r="ANP301" s="22"/>
      <c r="ANQ301" s="22"/>
      <c r="ANR301" s="22"/>
      <c r="ANS301" s="22"/>
      <c r="ANT301" s="22"/>
      <c r="ANU301" s="22"/>
      <c r="ANV301" s="22"/>
      <c r="ANW301" s="22"/>
      <c r="ANX301" s="22"/>
      <c r="ANY301" s="22"/>
      <c r="ANZ301" s="22"/>
      <c r="AOA301" s="22"/>
      <c r="AOB301" s="22"/>
      <c r="AOC301" s="22"/>
      <c r="AOD301" s="22"/>
      <c r="AOE301" s="22"/>
      <c r="AOF301" s="22"/>
      <c r="AOG301" s="22"/>
      <c r="AOH301" s="22"/>
      <c r="AOI301" s="22"/>
      <c r="AOJ301" s="22"/>
      <c r="AOK301" s="22"/>
      <c r="AOL301" s="22"/>
      <c r="AOM301" s="22"/>
      <c r="AON301" s="22"/>
      <c r="AOO301" s="22"/>
      <c r="AOP301" s="22"/>
      <c r="AOQ301" s="22"/>
      <c r="AOR301" s="22"/>
      <c r="AOS301" s="22"/>
      <c r="AOT301" s="22"/>
      <c r="AOU301" s="22"/>
      <c r="AOV301" s="22"/>
      <c r="AOW301" s="22"/>
      <c r="AOX301" s="22"/>
      <c r="AOY301" s="22"/>
      <c r="AOZ301" s="22"/>
      <c r="APA301" s="22"/>
      <c r="APB301" s="22"/>
      <c r="APC301" s="22"/>
      <c r="APD301" s="22"/>
      <c r="APE301" s="22"/>
      <c r="APF301" s="22"/>
      <c r="APG301" s="22"/>
      <c r="APH301" s="22"/>
      <c r="API301" s="22"/>
      <c r="APJ301" s="22"/>
      <c r="APK301" s="22"/>
      <c r="APL301" s="22"/>
      <c r="APM301" s="22"/>
      <c r="APN301" s="22"/>
      <c r="APO301" s="22"/>
      <c r="APP301" s="22"/>
      <c r="APQ301" s="22"/>
      <c r="APR301" s="22"/>
      <c r="APS301" s="22"/>
      <c r="APT301" s="22"/>
      <c r="APU301" s="22"/>
      <c r="APV301" s="22"/>
      <c r="APW301" s="22"/>
      <c r="APX301" s="22"/>
      <c r="APY301" s="22"/>
      <c r="APZ301" s="22"/>
      <c r="AQA301" s="22"/>
      <c r="AQB301" s="22"/>
      <c r="AQC301" s="22"/>
      <c r="AQD301" s="22"/>
      <c r="AQE301" s="22"/>
      <c r="AQF301" s="22"/>
      <c r="AQG301" s="22"/>
      <c r="AQH301" s="22"/>
      <c r="AQI301" s="22"/>
      <c r="AQJ301" s="22"/>
      <c r="AQK301" s="22"/>
      <c r="AQL301" s="22"/>
      <c r="AQM301" s="22"/>
      <c r="AQN301" s="22"/>
      <c r="AQO301" s="22"/>
      <c r="AQP301" s="22"/>
      <c r="AQQ301" s="22"/>
      <c r="AQR301" s="22"/>
      <c r="AQS301" s="22"/>
      <c r="AQT301" s="22"/>
      <c r="AQU301" s="22"/>
      <c r="AQV301" s="22"/>
      <c r="AQW301" s="22"/>
      <c r="AQX301" s="22"/>
      <c r="AQY301" s="22"/>
      <c r="AQZ301" s="22"/>
      <c r="ARA301" s="22"/>
      <c r="ARB301" s="22"/>
      <c r="ARC301" s="22"/>
      <c r="ARD301" s="22"/>
      <c r="ARE301" s="22"/>
      <c r="ARF301" s="22"/>
      <c r="ARG301" s="22"/>
      <c r="ARH301" s="22"/>
      <c r="ARI301" s="22"/>
      <c r="ARJ301" s="22"/>
      <c r="ARK301" s="22"/>
      <c r="ARL301" s="22"/>
      <c r="ARM301" s="22"/>
      <c r="ARN301" s="22"/>
      <c r="ARO301" s="22"/>
      <c r="ARP301" s="22"/>
      <c r="ARQ301" s="22"/>
      <c r="ARR301" s="22"/>
      <c r="ARS301" s="22"/>
      <c r="ART301" s="22"/>
      <c r="ARU301" s="22"/>
      <c r="ARV301" s="22"/>
      <c r="ARW301" s="22"/>
      <c r="ARX301" s="22"/>
      <c r="ARY301" s="22"/>
      <c r="ARZ301" s="22"/>
      <c r="ASA301" s="22"/>
      <c r="ASB301" s="22"/>
      <c r="ASC301" s="22"/>
      <c r="ASD301" s="22"/>
      <c r="ASE301" s="22"/>
      <c r="ASF301" s="22"/>
      <c r="ASG301" s="22"/>
      <c r="ASH301" s="22"/>
      <c r="ASI301" s="22"/>
      <c r="ASJ301" s="22"/>
      <c r="ASK301" s="22"/>
      <c r="ASL301" s="22"/>
      <c r="ASM301" s="22"/>
      <c r="ASN301" s="22"/>
      <c r="ASO301" s="22"/>
      <c r="ASP301" s="22"/>
      <c r="ASQ301" s="22"/>
      <c r="ASR301" s="22"/>
      <c r="ASS301" s="22"/>
      <c r="AST301" s="22"/>
      <c r="ASU301" s="22"/>
      <c r="ASV301" s="22"/>
      <c r="ASW301" s="22"/>
      <c r="ASX301" s="22"/>
      <c r="ASY301" s="22"/>
      <c r="ASZ301" s="22"/>
      <c r="ATA301" s="22"/>
      <c r="ATB301" s="22"/>
      <c r="ATC301" s="22"/>
      <c r="ATD301" s="22"/>
      <c r="ATE301" s="22"/>
      <c r="ATF301" s="22"/>
      <c r="ATG301" s="22"/>
      <c r="ATH301" s="22"/>
      <c r="ATI301" s="22"/>
      <c r="ATJ301" s="22"/>
      <c r="ATK301" s="22"/>
      <c r="ATL301" s="22"/>
      <c r="ATM301" s="22"/>
      <c r="ATN301" s="22"/>
      <c r="ATO301" s="22"/>
      <c r="ATP301" s="22"/>
      <c r="ATQ301" s="22"/>
      <c r="ATR301" s="22"/>
      <c r="ATS301" s="22"/>
      <c r="ATT301" s="22"/>
      <c r="ATU301" s="22"/>
      <c r="ATV301" s="22"/>
      <c r="ATW301" s="22"/>
      <c r="ATX301" s="22"/>
      <c r="ATY301" s="22"/>
      <c r="ATZ301" s="22"/>
      <c r="AUA301" s="22"/>
      <c r="AUB301" s="22"/>
      <c r="AUC301" s="22"/>
      <c r="AUD301" s="22"/>
      <c r="AUE301" s="22"/>
      <c r="AUF301" s="22"/>
      <c r="AUG301" s="22"/>
      <c r="AUH301" s="22"/>
      <c r="AUI301" s="22"/>
      <c r="AUJ301" s="22"/>
      <c r="AUK301" s="22"/>
      <c r="AUL301" s="22"/>
      <c r="AUM301" s="22"/>
      <c r="AUN301" s="22"/>
      <c r="AUO301" s="22"/>
      <c r="AUP301" s="22"/>
      <c r="AUQ301" s="22"/>
      <c r="AUR301" s="22"/>
      <c r="AUS301" s="22"/>
      <c r="AUT301" s="22"/>
      <c r="AUU301" s="22"/>
      <c r="AUV301" s="22"/>
      <c r="AUW301" s="22"/>
      <c r="AUX301" s="22"/>
      <c r="AUY301" s="22"/>
      <c r="AUZ301" s="22"/>
      <c r="AVA301" s="22"/>
      <c r="AVB301" s="22"/>
      <c r="AVC301" s="22"/>
      <c r="AVD301" s="22"/>
      <c r="AVE301" s="22"/>
      <c r="AVF301" s="22"/>
      <c r="AVG301" s="22"/>
      <c r="AVH301" s="22"/>
      <c r="AVI301" s="22"/>
      <c r="AVJ301" s="22"/>
      <c r="AVK301" s="22"/>
      <c r="AVL301" s="22"/>
      <c r="AVM301" s="22"/>
      <c r="AVN301" s="22"/>
      <c r="AVO301" s="22"/>
      <c r="AVP301" s="22"/>
      <c r="AVQ301" s="22"/>
      <c r="AVR301" s="22"/>
      <c r="AVS301" s="22"/>
      <c r="AVT301" s="22"/>
      <c r="AVU301" s="22"/>
      <c r="AVV301" s="22"/>
      <c r="AVW301" s="22"/>
      <c r="AVX301" s="22"/>
      <c r="AVY301" s="22"/>
      <c r="AVZ301" s="22"/>
      <c r="AWA301" s="22"/>
      <c r="AWB301" s="22"/>
      <c r="AWC301" s="22"/>
      <c r="AWD301" s="22"/>
      <c r="AWE301" s="22"/>
      <c r="AWF301" s="22"/>
      <c r="AWG301" s="22"/>
      <c r="AWH301" s="22"/>
      <c r="AWI301" s="22"/>
      <c r="AWJ301" s="22"/>
      <c r="AWK301" s="22"/>
      <c r="AWL301" s="22"/>
      <c r="AWM301" s="22"/>
      <c r="AWN301" s="22"/>
      <c r="AWO301" s="22"/>
      <c r="AWP301" s="22"/>
      <c r="AWQ301" s="22"/>
      <c r="AWR301" s="22"/>
      <c r="AWS301" s="22"/>
      <c r="AWT301" s="22"/>
      <c r="AWU301" s="22"/>
      <c r="AWV301" s="22"/>
      <c r="AWW301" s="22"/>
      <c r="AWX301" s="22"/>
      <c r="AWY301" s="22"/>
      <c r="AWZ301" s="22"/>
      <c r="AXA301" s="22"/>
      <c r="AXB301" s="22"/>
      <c r="AXC301" s="22"/>
      <c r="AXD301" s="22"/>
      <c r="AXE301" s="22"/>
      <c r="AXF301" s="22"/>
      <c r="AXG301" s="22"/>
      <c r="AXH301" s="22"/>
      <c r="AXI301" s="22"/>
      <c r="AXJ301" s="22"/>
      <c r="AXK301" s="22"/>
      <c r="AXL301" s="22"/>
      <c r="AXM301" s="22"/>
      <c r="AXN301" s="22"/>
      <c r="AXO301" s="22"/>
      <c r="AXP301" s="22"/>
      <c r="AXQ301" s="22"/>
      <c r="AXR301" s="22"/>
      <c r="AXS301" s="22"/>
      <c r="AXT301" s="22"/>
      <c r="AXU301" s="22"/>
      <c r="AXV301" s="22"/>
      <c r="AXW301" s="22"/>
      <c r="AXX301" s="22"/>
      <c r="AXY301" s="22"/>
      <c r="AXZ301" s="22"/>
      <c r="AYA301" s="22"/>
      <c r="AYB301" s="22"/>
      <c r="AYC301" s="22"/>
      <c r="AYD301" s="22"/>
      <c r="AYE301" s="22"/>
      <c r="AYF301" s="22"/>
      <c r="AYG301" s="22"/>
      <c r="AYH301" s="22"/>
      <c r="AYI301" s="22"/>
      <c r="AYJ301" s="22"/>
      <c r="AYK301" s="22"/>
      <c r="AYL301" s="22"/>
      <c r="AYM301" s="22"/>
      <c r="AYN301" s="22"/>
      <c r="AYO301" s="22"/>
      <c r="AYP301" s="22"/>
      <c r="AYQ301" s="22"/>
      <c r="AYR301" s="22"/>
      <c r="AYS301" s="22"/>
      <c r="AYT301" s="22"/>
      <c r="AYU301" s="22"/>
      <c r="AYV301" s="22"/>
      <c r="AYW301" s="22"/>
      <c r="AYX301" s="22"/>
      <c r="AYY301" s="22"/>
      <c r="AYZ301" s="22"/>
      <c r="AZA301" s="22"/>
      <c r="AZB301" s="22"/>
      <c r="AZC301" s="22"/>
      <c r="AZD301" s="22"/>
      <c r="AZE301" s="22"/>
      <c r="AZF301" s="22"/>
      <c r="AZG301" s="22"/>
      <c r="AZH301" s="22"/>
      <c r="AZI301" s="22"/>
      <c r="AZJ301" s="22"/>
      <c r="AZK301" s="22"/>
      <c r="AZL301" s="22"/>
      <c r="AZM301" s="22"/>
      <c r="AZN301" s="22"/>
      <c r="AZO301" s="22"/>
      <c r="AZP301" s="22"/>
      <c r="AZQ301" s="22"/>
      <c r="AZR301" s="22"/>
      <c r="AZS301" s="22"/>
      <c r="AZT301" s="22"/>
      <c r="AZU301" s="22"/>
      <c r="AZV301" s="22"/>
      <c r="AZW301" s="22"/>
      <c r="AZX301" s="22"/>
      <c r="AZY301" s="22"/>
      <c r="AZZ301" s="22"/>
      <c r="BAA301" s="22"/>
      <c r="BAB301" s="22"/>
      <c r="BAC301" s="22"/>
      <c r="BAD301" s="22"/>
      <c r="BAE301" s="22"/>
      <c r="BAF301" s="22"/>
      <c r="BAG301" s="22"/>
      <c r="BAH301" s="22"/>
      <c r="BAI301" s="22"/>
      <c r="BAJ301" s="22"/>
      <c r="BAK301" s="22"/>
      <c r="BAL301" s="22"/>
      <c r="BAM301" s="22"/>
      <c r="BAN301" s="22"/>
      <c r="BAO301" s="22"/>
      <c r="BAP301" s="22"/>
      <c r="BAQ301" s="22"/>
      <c r="BAR301" s="22"/>
      <c r="BAS301" s="22"/>
      <c r="BAT301" s="22"/>
      <c r="BAU301" s="22"/>
      <c r="BAV301" s="22"/>
      <c r="BAW301" s="22"/>
      <c r="BAX301" s="22"/>
      <c r="BAY301" s="22"/>
      <c r="BAZ301" s="22"/>
      <c r="BBA301" s="22"/>
      <c r="BBB301" s="22"/>
      <c r="BBC301" s="22"/>
      <c r="BBD301" s="22"/>
      <c r="BBE301" s="22"/>
      <c r="BBF301" s="22"/>
      <c r="BBG301" s="22"/>
      <c r="BBH301" s="22"/>
      <c r="BBI301" s="22"/>
      <c r="BBJ301" s="22"/>
      <c r="BBK301" s="22"/>
      <c r="BBL301" s="22"/>
      <c r="BBM301" s="22"/>
      <c r="BBN301" s="22"/>
      <c r="BBO301" s="22"/>
      <c r="BBP301" s="22"/>
      <c r="BBQ301" s="22"/>
      <c r="BBR301" s="22"/>
      <c r="BBS301" s="22"/>
      <c r="BBT301" s="22"/>
      <c r="BBU301" s="22"/>
      <c r="BBV301" s="22"/>
      <c r="BBW301" s="22"/>
      <c r="BBX301" s="22"/>
      <c r="BBY301" s="22"/>
      <c r="BBZ301" s="22"/>
      <c r="BCA301" s="22"/>
      <c r="BCB301" s="22"/>
      <c r="BCC301" s="22"/>
      <c r="BCD301" s="22"/>
      <c r="BCE301" s="22"/>
      <c r="BCF301" s="22"/>
      <c r="BCG301" s="22"/>
      <c r="BCH301" s="22"/>
      <c r="BCI301" s="22"/>
      <c r="BCJ301" s="22"/>
      <c r="BCK301" s="22"/>
      <c r="BCL301" s="22"/>
      <c r="BCM301" s="22"/>
      <c r="BCN301" s="22"/>
      <c r="BCO301" s="22"/>
      <c r="BCP301" s="22"/>
      <c r="BCQ301" s="22"/>
      <c r="BCR301" s="22"/>
      <c r="BCS301" s="22"/>
      <c r="BCT301" s="22"/>
      <c r="BCU301" s="22"/>
      <c r="BCV301" s="22"/>
      <c r="BCW301" s="22"/>
      <c r="BCX301" s="22"/>
      <c r="BCY301" s="22"/>
      <c r="BCZ301" s="22"/>
      <c r="BDA301" s="22"/>
      <c r="BDB301" s="22"/>
      <c r="BDC301" s="22"/>
      <c r="BDD301" s="22"/>
      <c r="BDE301" s="22"/>
      <c r="BDF301" s="22"/>
      <c r="BDG301" s="22"/>
      <c r="BDH301" s="22"/>
      <c r="BDI301" s="22"/>
      <c r="BDJ301" s="22"/>
      <c r="BDK301" s="22"/>
      <c r="BDL301" s="22"/>
      <c r="BDM301" s="22"/>
      <c r="BDN301" s="22"/>
      <c r="BDO301" s="22"/>
      <c r="BDP301" s="22"/>
      <c r="BDQ301" s="22"/>
      <c r="BDR301" s="22"/>
      <c r="BDS301" s="22"/>
      <c r="BDT301" s="22"/>
      <c r="BDU301" s="22"/>
      <c r="BDV301" s="22"/>
      <c r="BDW301" s="22"/>
      <c r="BDX301" s="22"/>
      <c r="BDY301" s="22"/>
      <c r="BDZ301" s="22"/>
      <c r="BEA301" s="22"/>
      <c r="BEB301" s="22"/>
      <c r="BEC301" s="22"/>
      <c r="BED301" s="22"/>
      <c r="BEE301" s="22"/>
      <c r="BEF301" s="22"/>
      <c r="BEG301" s="22"/>
      <c r="BEH301" s="22"/>
      <c r="BEI301" s="22"/>
      <c r="BEJ301" s="22"/>
      <c r="BEK301" s="22"/>
      <c r="BEL301" s="22"/>
      <c r="BEM301" s="22"/>
      <c r="BEN301" s="22"/>
      <c r="BEO301" s="22"/>
      <c r="BEP301" s="22"/>
      <c r="BEQ301" s="22"/>
      <c r="BER301" s="22"/>
      <c r="BES301" s="22"/>
      <c r="BET301" s="22"/>
      <c r="BEU301" s="22"/>
      <c r="BEV301" s="22"/>
      <c r="BEW301" s="22"/>
      <c r="BEX301" s="22"/>
      <c r="BEY301" s="22"/>
      <c r="BEZ301" s="22"/>
      <c r="BFA301" s="22"/>
      <c r="BFB301" s="22"/>
      <c r="BFC301" s="22"/>
      <c r="BFD301" s="22"/>
      <c r="BFE301" s="22"/>
      <c r="BFF301" s="22"/>
      <c r="BFG301" s="22"/>
      <c r="BFH301" s="22"/>
      <c r="BFI301" s="22"/>
      <c r="BFJ301" s="22"/>
      <c r="BFK301" s="22"/>
      <c r="BFL301" s="22"/>
      <c r="BFM301" s="22"/>
      <c r="BFN301" s="22"/>
      <c r="BFO301" s="22"/>
      <c r="BFP301" s="22"/>
      <c r="BFQ301" s="22"/>
      <c r="BFR301" s="22"/>
      <c r="BFS301" s="22"/>
      <c r="BFT301" s="22"/>
      <c r="BFU301" s="22"/>
      <c r="BFV301" s="22"/>
      <c r="BFW301" s="22"/>
      <c r="BFX301" s="22"/>
      <c r="BFY301" s="22"/>
      <c r="BFZ301" s="22"/>
      <c r="BGA301" s="22"/>
      <c r="BGB301" s="22"/>
      <c r="BGC301" s="22"/>
      <c r="BGD301" s="22"/>
      <c r="BGE301" s="22"/>
      <c r="BGF301" s="22"/>
      <c r="BGG301" s="22"/>
      <c r="BGH301" s="22"/>
      <c r="BGI301" s="22"/>
      <c r="BGJ301" s="22"/>
      <c r="BGK301" s="22"/>
      <c r="BGL301" s="22"/>
      <c r="BGM301" s="22"/>
      <c r="BGN301" s="22"/>
      <c r="BGO301" s="22"/>
      <c r="BGP301" s="22"/>
      <c r="BGQ301" s="22"/>
      <c r="BGR301" s="22"/>
      <c r="BGS301" s="22"/>
      <c r="BGT301" s="22"/>
      <c r="BGU301" s="22"/>
      <c r="BGV301" s="22"/>
      <c r="BGW301" s="22"/>
      <c r="BGX301" s="22"/>
      <c r="BGY301" s="22"/>
      <c r="BGZ301" s="22"/>
      <c r="BHA301" s="22"/>
      <c r="BHB301" s="22"/>
      <c r="BHC301" s="22"/>
      <c r="BHD301" s="22"/>
      <c r="BHE301" s="22"/>
      <c r="BHF301" s="22"/>
      <c r="BHG301" s="22"/>
      <c r="BHH301" s="22"/>
      <c r="BHI301" s="22"/>
      <c r="BHJ301" s="22"/>
      <c r="BHK301" s="22"/>
      <c r="BHL301" s="22"/>
      <c r="BHM301" s="22"/>
      <c r="BHN301" s="22"/>
      <c r="BHO301" s="22"/>
      <c r="BHP301" s="22"/>
      <c r="BHQ301" s="22"/>
      <c r="BHR301" s="22"/>
      <c r="BHS301" s="22"/>
      <c r="BHT301" s="22"/>
      <c r="BHU301" s="22"/>
      <c r="BHV301" s="22"/>
      <c r="BHW301" s="22"/>
      <c r="BHX301" s="22"/>
      <c r="BHY301" s="22"/>
      <c r="BHZ301" s="22"/>
      <c r="BIA301" s="22"/>
      <c r="BIB301" s="22"/>
      <c r="BIC301" s="22"/>
    </row>
    <row r="302" spans="1:1589" s="24" customFormat="1" ht="52.5" customHeight="1">
      <c r="B302" s="51"/>
      <c r="C302" s="334"/>
      <c r="D302" s="338"/>
      <c r="E302" s="197">
        <v>42370</v>
      </c>
      <c r="F302" s="197">
        <v>42735</v>
      </c>
      <c r="G302" s="93" t="s">
        <v>8</v>
      </c>
      <c r="H302" s="115"/>
      <c r="I302" s="115"/>
      <c r="J302" s="121">
        <v>120000</v>
      </c>
      <c r="K302" s="124"/>
      <c r="L302" s="116"/>
      <c r="M302" s="104"/>
      <c r="N302" s="111">
        <v>120000</v>
      </c>
      <c r="O302" s="116"/>
      <c r="P302" s="116"/>
      <c r="Q302" s="116"/>
      <c r="R302" s="111">
        <v>120000</v>
      </c>
      <c r="S302" s="116"/>
      <c r="T302" s="7"/>
      <c r="U302" s="150">
        <f>J302-R302</f>
        <v>0</v>
      </c>
      <c r="V302" s="7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  <c r="IT302" s="22"/>
      <c r="IU302" s="22"/>
      <c r="IV302" s="22"/>
      <c r="IW302" s="22"/>
      <c r="IX302" s="22"/>
      <c r="IY302" s="22"/>
      <c r="IZ302" s="22"/>
      <c r="JA302" s="22"/>
      <c r="JB302" s="22"/>
      <c r="JC302" s="22"/>
      <c r="JD302" s="22"/>
      <c r="JE302" s="22"/>
      <c r="JF302" s="22"/>
      <c r="JG302" s="22"/>
      <c r="JH302" s="22"/>
      <c r="JI302" s="22"/>
      <c r="JJ302" s="22"/>
      <c r="JK302" s="22"/>
      <c r="JL302" s="22"/>
      <c r="JM302" s="22"/>
      <c r="JN302" s="22"/>
      <c r="JO302" s="22"/>
      <c r="JP302" s="22"/>
      <c r="JQ302" s="22"/>
      <c r="JR302" s="22"/>
      <c r="JS302" s="22"/>
      <c r="JT302" s="22"/>
      <c r="JU302" s="22"/>
      <c r="JV302" s="22"/>
      <c r="JW302" s="22"/>
      <c r="JX302" s="22"/>
      <c r="JY302" s="22"/>
      <c r="JZ302" s="22"/>
      <c r="KA302" s="22"/>
      <c r="KB302" s="22"/>
      <c r="KC302" s="22"/>
      <c r="KD302" s="22"/>
      <c r="KE302" s="22"/>
      <c r="KF302" s="22"/>
      <c r="KG302" s="22"/>
      <c r="KH302" s="22"/>
      <c r="KI302" s="22"/>
      <c r="KJ302" s="22"/>
      <c r="KK302" s="22"/>
      <c r="KL302" s="22"/>
      <c r="KM302" s="22"/>
      <c r="KN302" s="22"/>
      <c r="KO302" s="22"/>
      <c r="KP302" s="22"/>
      <c r="KQ302" s="22"/>
      <c r="KR302" s="22"/>
      <c r="KS302" s="22"/>
      <c r="KT302" s="22"/>
      <c r="KU302" s="22"/>
      <c r="KV302" s="22"/>
      <c r="KW302" s="22"/>
      <c r="KX302" s="22"/>
      <c r="KY302" s="22"/>
      <c r="KZ302" s="22"/>
      <c r="LA302" s="22"/>
      <c r="LB302" s="22"/>
      <c r="LC302" s="22"/>
      <c r="LD302" s="22"/>
      <c r="LE302" s="22"/>
      <c r="LF302" s="22"/>
      <c r="LG302" s="22"/>
      <c r="LH302" s="22"/>
      <c r="LI302" s="22"/>
      <c r="LJ302" s="22"/>
      <c r="LK302" s="22"/>
      <c r="LL302" s="22"/>
      <c r="LM302" s="22"/>
      <c r="LN302" s="22"/>
      <c r="LO302" s="22"/>
      <c r="LP302" s="22"/>
      <c r="LQ302" s="22"/>
      <c r="LR302" s="22"/>
      <c r="LS302" s="22"/>
      <c r="LT302" s="22"/>
      <c r="LU302" s="22"/>
      <c r="LV302" s="22"/>
      <c r="LW302" s="22"/>
      <c r="LX302" s="22"/>
      <c r="LY302" s="22"/>
      <c r="LZ302" s="22"/>
      <c r="MA302" s="22"/>
      <c r="MB302" s="22"/>
      <c r="MC302" s="22"/>
      <c r="MD302" s="22"/>
      <c r="ME302" s="22"/>
      <c r="MF302" s="22"/>
      <c r="MG302" s="22"/>
      <c r="MH302" s="22"/>
      <c r="MI302" s="22"/>
      <c r="MJ302" s="22"/>
      <c r="MK302" s="22"/>
      <c r="ML302" s="22"/>
      <c r="MM302" s="22"/>
      <c r="MN302" s="22"/>
      <c r="MO302" s="22"/>
      <c r="MP302" s="22"/>
      <c r="MQ302" s="22"/>
      <c r="MR302" s="22"/>
      <c r="MS302" s="22"/>
      <c r="MT302" s="22"/>
      <c r="MU302" s="22"/>
      <c r="MV302" s="22"/>
      <c r="MW302" s="22"/>
      <c r="MX302" s="22"/>
      <c r="MY302" s="22"/>
      <c r="MZ302" s="22"/>
      <c r="NA302" s="22"/>
      <c r="NB302" s="22"/>
      <c r="NC302" s="22"/>
      <c r="ND302" s="22"/>
      <c r="NE302" s="22"/>
      <c r="NF302" s="22"/>
      <c r="NG302" s="22"/>
      <c r="NH302" s="22"/>
      <c r="NI302" s="22"/>
      <c r="NJ302" s="22"/>
      <c r="NK302" s="22"/>
      <c r="NL302" s="22"/>
      <c r="NM302" s="22"/>
      <c r="NN302" s="22"/>
      <c r="NO302" s="22"/>
      <c r="NP302" s="22"/>
      <c r="NQ302" s="22"/>
      <c r="NR302" s="22"/>
      <c r="NS302" s="22"/>
      <c r="NT302" s="22"/>
      <c r="NU302" s="22"/>
      <c r="NV302" s="22"/>
      <c r="NW302" s="22"/>
      <c r="NX302" s="22"/>
      <c r="NY302" s="22"/>
      <c r="NZ302" s="22"/>
      <c r="OA302" s="22"/>
      <c r="OB302" s="22"/>
      <c r="OC302" s="22"/>
      <c r="OD302" s="22"/>
      <c r="OE302" s="22"/>
      <c r="OF302" s="22"/>
      <c r="OG302" s="22"/>
      <c r="OH302" s="22"/>
      <c r="OI302" s="22"/>
      <c r="OJ302" s="22"/>
      <c r="OK302" s="22"/>
      <c r="OL302" s="22"/>
      <c r="OM302" s="22"/>
      <c r="ON302" s="22"/>
      <c r="OO302" s="22"/>
      <c r="OP302" s="22"/>
      <c r="OQ302" s="22"/>
      <c r="OR302" s="22"/>
      <c r="OS302" s="22"/>
      <c r="OT302" s="22"/>
      <c r="OU302" s="22"/>
      <c r="OV302" s="22"/>
      <c r="OW302" s="22"/>
      <c r="OX302" s="22"/>
      <c r="OY302" s="22"/>
      <c r="OZ302" s="22"/>
      <c r="PA302" s="22"/>
      <c r="PB302" s="22"/>
      <c r="PC302" s="22"/>
      <c r="PD302" s="22"/>
      <c r="PE302" s="22"/>
      <c r="PF302" s="22"/>
      <c r="PG302" s="22"/>
      <c r="PH302" s="22"/>
      <c r="PI302" s="22"/>
      <c r="PJ302" s="22"/>
      <c r="PK302" s="22"/>
      <c r="PL302" s="22"/>
      <c r="PM302" s="22"/>
      <c r="PN302" s="22"/>
      <c r="PO302" s="22"/>
      <c r="PP302" s="22"/>
      <c r="PQ302" s="22"/>
      <c r="PR302" s="22"/>
      <c r="PS302" s="22"/>
      <c r="PT302" s="22"/>
      <c r="PU302" s="22"/>
      <c r="PV302" s="22"/>
      <c r="PW302" s="22"/>
      <c r="PX302" s="22"/>
      <c r="PY302" s="22"/>
      <c r="PZ302" s="22"/>
      <c r="QA302" s="22"/>
      <c r="QB302" s="22"/>
      <c r="QC302" s="22"/>
      <c r="QD302" s="22"/>
      <c r="QE302" s="22"/>
      <c r="QF302" s="22"/>
      <c r="QG302" s="22"/>
      <c r="QH302" s="22"/>
      <c r="QI302" s="22"/>
      <c r="QJ302" s="22"/>
      <c r="QK302" s="22"/>
      <c r="QL302" s="22"/>
      <c r="QM302" s="22"/>
      <c r="QN302" s="22"/>
      <c r="QO302" s="22"/>
      <c r="QP302" s="22"/>
      <c r="QQ302" s="22"/>
      <c r="QR302" s="22"/>
      <c r="QS302" s="22"/>
      <c r="QT302" s="22"/>
      <c r="QU302" s="22"/>
      <c r="QV302" s="22"/>
      <c r="QW302" s="22"/>
      <c r="QX302" s="22"/>
      <c r="QY302" s="22"/>
      <c r="QZ302" s="22"/>
      <c r="RA302" s="22"/>
      <c r="RB302" s="22"/>
      <c r="RC302" s="22"/>
      <c r="RD302" s="22"/>
      <c r="RE302" s="22"/>
      <c r="RF302" s="22"/>
      <c r="RG302" s="22"/>
      <c r="RH302" s="22"/>
      <c r="RI302" s="22"/>
      <c r="RJ302" s="22"/>
      <c r="RK302" s="22"/>
      <c r="RL302" s="22"/>
      <c r="RM302" s="22"/>
      <c r="RN302" s="22"/>
      <c r="RO302" s="22"/>
      <c r="RP302" s="22"/>
      <c r="RQ302" s="22"/>
      <c r="RR302" s="22"/>
      <c r="RS302" s="22"/>
      <c r="RT302" s="22"/>
      <c r="RU302" s="22"/>
      <c r="RV302" s="22"/>
      <c r="RW302" s="22"/>
      <c r="RX302" s="22"/>
      <c r="RY302" s="22"/>
      <c r="RZ302" s="22"/>
      <c r="SA302" s="22"/>
      <c r="SB302" s="22"/>
      <c r="SC302" s="22"/>
      <c r="SD302" s="22"/>
      <c r="SE302" s="22"/>
      <c r="SF302" s="22"/>
      <c r="SG302" s="22"/>
      <c r="SH302" s="22"/>
      <c r="SI302" s="22"/>
      <c r="SJ302" s="22"/>
      <c r="SK302" s="22"/>
      <c r="SL302" s="22"/>
      <c r="SM302" s="22"/>
      <c r="SN302" s="22"/>
      <c r="SO302" s="22"/>
      <c r="SP302" s="22"/>
      <c r="SQ302" s="22"/>
      <c r="SR302" s="22"/>
      <c r="SS302" s="22"/>
      <c r="ST302" s="22"/>
      <c r="SU302" s="22"/>
      <c r="SV302" s="22"/>
      <c r="SW302" s="22"/>
      <c r="SX302" s="22"/>
      <c r="SY302" s="22"/>
      <c r="SZ302" s="22"/>
      <c r="TA302" s="22"/>
      <c r="TB302" s="22"/>
      <c r="TC302" s="22"/>
      <c r="TD302" s="22"/>
      <c r="TE302" s="22"/>
      <c r="TF302" s="22"/>
      <c r="TG302" s="22"/>
      <c r="TH302" s="22"/>
      <c r="TI302" s="22"/>
      <c r="TJ302" s="22"/>
      <c r="TK302" s="22"/>
      <c r="TL302" s="22"/>
      <c r="TM302" s="22"/>
      <c r="TN302" s="22"/>
      <c r="TO302" s="22"/>
      <c r="TP302" s="22"/>
      <c r="TQ302" s="22"/>
      <c r="TR302" s="22"/>
      <c r="TS302" s="22"/>
      <c r="TT302" s="22"/>
      <c r="TU302" s="22"/>
      <c r="TV302" s="22"/>
      <c r="TW302" s="22"/>
      <c r="TX302" s="22"/>
      <c r="TY302" s="22"/>
      <c r="TZ302" s="22"/>
      <c r="UA302" s="22"/>
      <c r="UB302" s="22"/>
      <c r="UC302" s="22"/>
      <c r="UD302" s="22"/>
      <c r="UE302" s="22"/>
      <c r="UF302" s="22"/>
      <c r="UG302" s="22"/>
      <c r="UH302" s="22"/>
      <c r="UI302" s="22"/>
      <c r="UJ302" s="22"/>
      <c r="UK302" s="22"/>
      <c r="UL302" s="22"/>
      <c r="UM302" s="22"/>
      <c r="UN302" s="22"/>
      <c r="UO302" s="22"/>
      <c r="UP302" s="22"/>
      <c r="UQ302" s="22"/>
      <c r="UR302" s="22"/>
      <c r="US302" s="22"/>
      <c r="UT302" s="22"/>
      <c r="UU302" s="22"/>
      <c r="UV302" s="22"/>
      <c r="UW302" s="22"/>
      <c r="UX302" s="22"/>
      <c r="UY302" s="22"/>
      <c r="UZ302" s="22"/>
      <c r="VA302" s="22"/>
      <c r="VB302" s="22"/>
      <c r="VC302" s="22"/>
      <c r="VD302" s="22"/>
      <c r="VE302" s="22"/>
      <c r="VF302" s="22"/>
      <c r="VG302" s="22"/>
      <c r="VH302" s="22"/>
      <c r="VI302" s="22"/>
      <c r="VJ302" s="22"/>
      <c r="VK302" s="22"/>
      <c r="VL302" s="22"/>
      <c r="VM302" s="22"/>
      <c r="VN302" s="22"/>
      <c r="VO302" s="22"/>
      <c r="VP302" s="22"/>
      <c r="VQ302" s="22"/>
      <c r="VR302" s="22"/>
      <c r="VS302" s="22"/>
      <c r="VT302" s="22"/>
      <c r="VU302" s="22"/>
      <c r="VV302" s="22"/>
      <c r="VW302" s="22"/>
      <c r="VX302" s="22"/>
      <c r="VY302" s="22"/>
      <c r="VZ302" s="22"/>
      <c r="WA302" s="22"/>
      <c r="WB302" s="22"/>
      <c r="WC302" s="22"/>
      <c r="WD302" s="22"/>
      <c r="WE302" s="22"/>
      <c r="WF302" s="22"/>
      <c r="WG302" s="22"/>
      <c r="WH302" s="22"/>
      <c r="WI302" s="22"/>
      <c r="WJ302" s="22"/>
      <c r="WK302" s="22"/>
      <c r="WL302" s="22"/>
      <c r="WM302" s="22"/>
      <c r="WN302" s="22"/>
      <c r="WO302" s="22"/>
      <c r="WP302" s="22"/>
      <c r="WQ302" s="22"/>
      <c r="WR302" s="22"/>
      <c r="WS302" s="22"/>
      <c r="WT302" s="22"/>
      <c r="WU302" s="22"/>
      <c r="WV302" s="22"/>
      <c r="WW302" s="22"/>
      <c r="WX302" s="22"/>
      <c r="WY302" s="22"/>
      <c r="WZ302" s="22"/>
      <c r="XA302" s="22"/>
      <c r="XB302" s="22"/>
      <c r="XC302" s="22"/>
      <c r="XD302" s="22"/>
      <c r="XE302" s="22"/>
      <c r="XF302" s="22"/>
      <c r="XG302" s="22"/>
      <c r="XH302" s="22"/>
      <c r="XI302" s="22"/>
      <c r="XJ302" s="22"/>
      <c r="XK302" s="22"/>
      <c r="XL302" s="22"/>
      <c r="XM302" s="22"/>
      <c r="XN302" s="22"/>
      <c r="XO302" s="22"/>
      <c r="XP302" s="22"/>
      <c r="XQ302" s="22"/>
      <c r="XR302" s="22"/>
      <c r="XS302" s="22"/>
      <c r="XT302" s="22"/>
      <c r="XU302" s="22"/>
      <c r="XV302" s="22"/>
      <c r="XW302" s="22"/>
      <c r="XX302" s="22"/>
      <c r="XY302" s="22"/>
      <c r="XZ302" s="22"/>
      <c r="YA302" s="22"/>
      <c r="YB302" s="22"/>
      <c r="YC302" s="22"/>
      <c r="YD302" s="22"/>
      <c r="YE302" s="22"/>
      <c r="YF302" s="22"/>
      <c r="YG302" s="22"/>
      <c r="YH302" s="22"/>
      <c r="YI302" s="22"/>
      <c r="YJ302" s="22"/>
      <c r="YK302" s="22"/>
      <c r="YL302" s="22"/>
      <c r="YM302" s="22"/>
      <c r="YN302" s="22"/>
      <c r="YO302" s="22"/>
      <c r="YP302" s="22"/>
      <c r="YQ302" s="22"/>
      <c r="YR302" s="22"/>
      <c r="YS302" s="22"/>
      <c r="YT302" s="22"/>
      <c r="YU302" s="22"/>
      <c r="YV302" s="22"/>
      <c r="YW302" s="22"/>
      <c r="YX302" s="22"/>
      <c r="YY302" s="22"/>
      <c r="YZ302" s="22"/>
      <c r="ZA302" s="22"/>
      <c r="ZB302" s="22"/>
      <c r="ZC302" s="22"/>
      <c r="ZD302" s="22"/>
      <c r="ZE302" s="22"/>
      <c r="ZF302" s="22"/>
      <c r="ZG302" s="22"/>
      <c r="ZH302" s="22"/>
      <c r="ZI302" s="22"/>
      <c r="ZJ302" s="22"/>
      <c r="ZK302" s="22"/>
      <c r="ZL302" s="22"/>
      <c r="ZM302" s="22"/>
      <c r="ZN302" s="22"/>
      <c r="ZO302" s="22"/>
      <c r="ZP302" s="22"/>
      <c r="ZQ302" s="22"/>
      <c r="ZR302" s="22"/>
      <c r="ZS302" s="22"/>
      <c r="ZT302" s="22"/>
      <c r="ZU302" s="22"/>
      <c r="ZV302" s="22"/>
      <c r="ZW302" s="22"/>
      <c r="ZX302" s="22"/>
      <c r="ZY302" s="22"/>
      <c r="ZZ302" s="22"/>
      <c r="AAA302" s="22"/>
      <c r="AAB302" s="22"/>
      <c r="AAC302" s="22"/>
      <c r="AAD302" s="22"/>
      <c r="AAE302" s="22"/>
      <c r="AAF302" s="22"/>
      <c r="AAG302" s="22"/>
      <c r="AAH302" s="22"/>
      <c r="AAI302" s="22"/>
      <c r="AAJ302" s="22"/>
      <c r="AAK302" s="22"/>
      <c r="AAL302" s="22"/>
      <c r="AAM302" s="22"/>
      <c r="AAN302" s="22"/>
      <c r="AAO302" s="22"/>
      <c r="AAP302" s="22"/>
      <c r="AAQ302" s="22"/>
      <c r="AAR302" s="22"/>
      <c r="AAS302" s="22"/>
      <c r="AAT302" s="22"/>
      <c r="AAU302" s="22"/>
      <c r="AAV302" s="22"/>
      <c r="AAW302" s="22"/>
      <c r="AAX302" s="22"/>
      <c r="AAY302" s="22"/>
      <c r="AAZ302" s="22"/>
      <c r="ABA302" s="22"/>
      <c r="ABB302" s="22"/>
      <c r="ABC302" s="22"/>
      <c r="ABD302" s="22"/>
      <c r="ABE302" s="22"/>
      <c r="ABF302" s="22"/>
      <c r="ABG302" s="22"/>
      <c r="ABH302" s="22"/>
      <c r="ABI302" s="22"/>
      <c r="ABJ302" s="22"/>
      <c r="ABK302" s="22"/>
      <c r="ABL302" s="22"/>
      <c r="ABM302" s="22"/>
      <c r="ABN302" s="22"/>
      <c r="ABO302" s="22"/>
      <c r="ABP302" s="22"/>
      <c r="ABQ302" s="22"/>
      <c r="ABR302" s="22"/>
      <c r="ABS302" s="22"/>
      <c r="ABT302" s="22"/>
      <c r="ABU302" s="22"/>
      <c r="ABV302" s="22"/>
      <c r="ABW302" s="22"/>
      <c r="ABX302" s="22"/>
      <c r="ABY302" s="22"/>
      <c r="ABZ302" s="22"/>
      <c r="ACA302" s="22"/>
      <c r="ACB302" s="22"/>
      <c r="ACC302" s="22"/>
      <c r="ACD302" s="22"/>
      <c r="ACE302" s="22"/>
      <c r="ACF302" s="22"/>
      <c r="ACG302" s="22"/>
      <c r="ACH302" s="22"/>
      <c r="ACI302" s="22"/>
      <c r="ACJ302" s="22"/>
      <c r="ACK302" s="22"/>
      <c r="ACL302" s="22"/>
      <c r="ACM302" s="22"/>
      <c r="ACN302" s="22"/>
      <c r="ACO302" s="22"/>
      <c r="ACP302" s="22"/>
      <c r="ACQ302" s="22"/>
      <c r="ACR302" s="22"/>
      <c r="ACS302" s="22"/>
      <c r="ACT302" s="22"/>
      <c r="ACU302" s="22"/>
      <c r="ACV302" s="22"/>
      <c r="ACW302" s="22"/>
      <c r="ACX302" s="22"/>
      <c r="ACY302" s="22"/>
      <c r="ACZ302" s="22"/>
      <c r="ADA302" s="22"/>
      <c r="ADB302" s="22"/>
      <c r="ADC302" s="22"/>
      <c r="ADD302" s="22"/>
      <c r="ADE302" s="22"/>
      <c r="ADF302" s="22"/>
      <c r="ADG302" s="22"/>
      <c r="ADH302" s="22"/>
      <c r="ADI302" s="22"/>
      <c r="ADJ302" s="22"/>
      <c r="ADK302" s="22"/>
      <c r="ADL302" s="22"/>
      <c r="ADM302" s="22"/>
      <c r="ADN302" s="22"/>
      <c r="ADO302" s="22"/>
      <c r="ADP302" s="22"/>
      <c r="ADQ302" s="22"/>
      <c r="ADR302" s="22"/>
      <c r="ADS302" s="22"/>
      <c r="ADT302" s="22"/>
      <c r="ADU302" s="22"/>
      <c r="ADV302" s="22"/>
      <c r="ADW302" s="22"/>
      <c r="ADX302" s="22"/>
      <c r="ADY302" s="22"/>
      <c r="ADZ302" s="22"/>
      <c r="AEA302" s="22"/>
      <c r="AEB302" s="22"/>
      <c r="AEC302" s="22"/>
      <c r="AED302" s="22"/>
      <c r="AEE302" s="22"/>
      <c r="AEF302" s="22"/>
      <c r="AEG302" s="22"/>
      <c r="AEH302" s="22"/>
      <c r="AEI302" s="22"/>
      <c r="AEJ302" s="22"/>
      <c r="AEK302" s="22"/>
      <c r="AEL302" s="22"/>
      <c r="AEM302" s="22"/>
      <c r="AEN302" s="22"/>
      <c r="AEO302" s="22"/>
      <c r="AEP302" s="22"/>
      <c r="AEQ302" s="22"/>
      <c r="AER302" s="22"/>
      <c r="AES302" s="22"/>
      <c r="AET302" s="22"/>
      <c r="AEU302" s="22"/>
      <c r="AEV302" s="22"/>
      <c r="AEW302" s="22"/>
      <c r="AEX302" s="22"/>
      <c r="AEY302" s="22"/>
      <c r="AEZ302" s="22"/>
      <c r="AFA302" s="22"/>
      <c r="AFB302" s="22"/>
      <c r="AFC302" s="22"/>
      <c r="AFD302" s="22"/>
      <c r="AFE302" s="22"/>
      <c r="AFF302" s="22"/>
      <c r="AFG302" s="22"/>
      <c r="AFH302" s="22"/>
      <c r="AFI302" s="22"/>
      <c r="AFJ302" s="22"/>
      <c r="AFK302" s="22"/>
      <c r="AFL302" s="22"/>
      <c r="AFM302" s="22"/>
      <c r="AFN302" s="22"/>
      <c r="AFO302" s="22"/>
      <c r="AFP302" s="22"/>
      <c r="AFQ302" s="22"/>
      <c r="AFR302" s="22"/>
      <c r="AFS302" s="22"/>
      <c r="AFT302" s="22"/>
      <c r="AFU302" s="22"/>
      <c r="AFV302" s="22"/>
      <c r="AFW302" s="22"/>
      <c r="AFX302" s="22"/>
      <c r="AFY302" s="22"/>
      <c r="AFZ302" s="22"/>
      <c r="AGA302" s="22"/>
      <c r="AGB302" s="22"/>
      <c r="AGC302" s="22"/>
      <c r="AGD302" s="22"/>
      <c r="AGE302" s="22"/>
      <c r="AGF302" s="22"/>
      <c r="AGG302" s="22"/>
      <c r="AGH302" s="22"/>
      <c r="AGI302" s="22"/>
      <c r="AGJ302" s="22"/>
      <c r="AGK302" s="22"/>
      <c r="AGL302" s="22"/>
      <c r="AGM302" s="22"/>
      <c r="AGN302" s="22"/>
      <c r="AGO302" s="22"/>
      <c r="AGP302" s="22"/>
      <c r="AGQ302" s="22"/>
      <c r="AGR302" s="22"/>
      <c r="AGS302" s="22"/>
      <c r="AGT302" s="22"/>
      <c r="AGU302" s="22"/>
      <c r="AGV302" s="22"/>
      <c r="AGW302" s="22"/>
      <c r="AGX302" s="22"/>
      <c r="AGY302" s="22"/>
      <c r="AGZ302" s="22"/>
      <c r="AHA302" s="22"/>
      <c r="AHB302" s="22"/>
      <c r="AHC302" s="22"/>
      <c r="AHD302" s="22"/>
      <c r="AHE302" s="22"/>
      <c r="AHF302" s="22"/>
      <c r="AHG302" s="22"/>
      <c r="AHH302" s="22"/>
      <c r="AHI302" s="22"/>
      <c r="AHJ302" s="22"/>
      <c r="AHK302" s="22"/>
      <c r="AHL302" s="22"/>
      <c r="AHM302" s="22"/>
      <c r="AHN302" s="22"/>
      <c r="AHO302" s="22"/>
      <c r="AHP302" s="22"/>
      <c r="AHQ302" s="22"/>
      <c r="AHR302" s="22"/>
      <c r="AHS302" s="22"/>
      <c r="AHT302" s="22"/>
      <c r="AHU302" s="22"/>
      <c r="AHV302" s="22"/>
      <c r="AHW302" s="22"/>
      <c r="AHX302" s="22"/>
      <c r="AHY302" s="22"/>
      <c r="AHZ302" s="22"/>
      <c r="AIA302" s="22"/>
      <c r="AIB302" s="22"/>
      <c r="AIC302" s="22"/>
      <c r="AID302" s="22"/>
      <c r="AIE302" s="22"/>
      <c r="AIF302" s="22"/>
      <c r="AIG302" s="22"/>
      <c r="AIH302" s="22"/>
      <c r="AII302" s="22"/>
      <c r="AIJ302" s="22"/>
      <c r="AIK302" s="22"/>
      <c r="AIL302" s="22"/>
      <c r="AIM302" s="22"/>
      <c r="AIN302" s="22"/>
      <c r="AIO302" s="22"/>
      <c r="AIP302" s="22"/>
      <c r="AIQ302" s="22"/>
      <c r="AIR302" s="22"/>
      <c r="AIS302" s="22"/>
      <c r="AIT302" s="22"/>
      <c r="AIU302" s="22"/>
      <c r="AIV302" s="22"/>
      <c r="AIW302" s="22"/>
      <c r="AIX302" s="22"/>
      <c r="AIY302" s="22"/>
      <c r="AIZ302" s="22"/>
      <c r="AJA302" s="22"/>
      <c r="AJB302" s="22"/>
      <c r="AJC302" s="22"/>
      <c r="AJD302" s="22"/>
      <c r="AJE302" s="22"/>
      <c r="AJF302" s="22"/>
      <c r="AJG302" s="22"/>
      <c r="AJH302" s="22"/>
      <c r="AJI302" s="22"/>
      <c r="AJJ302" s="22"/>
      <c r="AJK302" s="22"/>
      <c r="AJL302" s="22"/>
      <c r="AJM302" s="22"/>
      <c r="AJN302" s="22"/>
      <c r="AJO302" s="22"/>
      <c r="AJP302" s="22"/>
      <c r="AJQ302" s="22"/>
      <c r="AJR302" s="22"/>
      <c r="AJS302" s="22"/>
      <c r="AJT302" s="22"/>
      <c r="AJU302" s="22"/>
      <c r="AJV302" s="22"/>
      <c r="AJW302" s="22"/>
      <c r="AJX302" s="22"/>
      <c r="AJY302" s="22"/>
      <c r="AJZ302" s="22"/>
      <c r="AKA302" s="22"/>
      <c r="AKB302" s="22"/>
      <c r="AKC302" s="22"/>
      <c r="AKD302" s="22"/>
      <c r="AKE302" s="22"/>
      <c r="AKF302" s="22"/>
      <c r="AKG302" s="22"/>
      <c r="AKH302" s="22"/>
      <c r="AKI302" s="22"/>
      <c r="AKJ302" s="22"/>
      <c r="AKK302" s="22"/>
      <c r="AKL302" s="22"/>
      <c r="AKM302" s="22"/>
      <c r="AKN302" s="22"/>
      <c r="AKO302" s="22"/>
      <c r="AKP302" s="22"/>
      <c r="AKQ302" s="22"/>
      <c r="AKR302" s="22"/>
      <c r="AKS302" s="22"/>
      <c r="AKT302" s="22"/>
      <c r="AKU302" s="22"/>
      <c r="AKV302" s="22"/>
      <c r="AKW302" s="22"/>
      <c r="AKX302" s="22"/>
      <c r="AKY302" s="22"/>
      <c r="AKZ302" s="22"/>
      <c r="ALA302" s="22"/>
      <c r="ALB302" s="22"/>
      <c r="ALC302" s="22"/>
      <c r="ALD302" s="22"/>
      <c r="ALE302" s="22"/>
      <c r="ALF302" s="22"/>
      <c r="ALG302" s="22"/>
      <c r="ALH302" s="22"/>
      <c r="ALI302" s="22"/>
      <c r="ALJ302" s="22"/>
      <c r="ALK302" s="22"/>
      <c r="ALL302" s="22"/>
      <c r="ALM302" s="22"/>
      <c r="ALN302" s="22"/>
      <c r="ALO302" s="22"/>
      <c r="ALP302" s="22"/>
      <c r="ALQ302" s="22"/>
      <c r="ALR302" s="22"/>
      <c r="ALS302" s="22"/>
      <c r="ALT302" s="22"/>
      <c r="ALU302" s="22"/>
      <c r="ALV302" s="22"/>
      <c r="ALW302" s="22"/>
      <c r="ALX302" s="22"/>
      <c r="ALY302" s="22"/>
      <c r="ALZ302" s="22"/>
      <c r="AMA302" s="22"/>
      <c r="AMB302" s="22"/>
      <c r="AMC302" s="22"/>
      <c r="AMD302" s="22"/>
      <c r="AME302" s="22"/>
      <c r="AMF302" s="22"/>
      <c r="AMG302" s="22"/>
      <c r="AMH302" s="22"/>
      <c r="AMI302" s="22"/>
      <c r="AMJ302" s="22"/>
      <c r="AMK302" s="22"/>
      <c r="AML302" s="22"/>
      <c r="AMM302" s="22"/>
      <c r="AMN302" s="22"/>
      <c r="AMO302" s="22"/>
      <c r="AMP302" s="22"/>
      <c r="AMQ302" s="22"/>
      <c r="AMR302" s="22"/>
      <c r="AMS302" s="22"/>
      <c r="AMT302" s="22"/>
      <c r="AMU302" s="22"/>
      <c r="AMV302" s="22"/>
      <c r="AMW302" s="22"/>
      <c r="AMX302" s="22"/>
      <c r="AMY302" s="22"/>
      <c r="AMZ302" s="22"/>
      <c r="ANA302" s="22"/>
      <c r="ANB302" s="22"/>
      <c r="ANC302" s="22"/>
      <c r="AND302" s="22"/>
      <c r="ANE302" s="22"/>
      <c r="ANF302" s="22"/>
      <c r="ANG302" s="22"/>
      <c r="ANH302" s="22"/>
      <c r="ANI302" s="22"/>
      <c r="ANJ302" s="22"/>
      <c r="ANK302" s="22"/>
      <c r="ANL302" s="22"/>
      <c r="ANM302" s="22"/>
      <c r="ANN302" s="22"/>
      <c r="ANO302" s="22"/>
      <c r="ANP302" s="22"/>
      <c r="ANQ302" s="22"/>
      <c r="ANR302" s="22"/>
      <c r="ANS302" s="22"/>
      <c r="ANT302" s="22"/>
      <c r="ANU302" s="22"/>
      <c r="ANV302" s="22"/>
      <c r="ANW302" s="22"/>
      <c r="ANX302" s="22"/>
      <c r="ANY302" s="22"/>
      <c r="ANZ302" s="22"/>
      <c r="AOA302" s="22"/>
      <c r="AOB302" s="22"/>
      <c r="AOC302" s="22"/>
      <c r="AOD302" s="22"/>
      <c r="AOE302" s="22"/>
      <c r="AOF302" s="22"/>
      <c r="AOG302" s="22"/>
      <c r="AOH302" s="22"/>
      <c r="AOI302" s="22"/>
      <c r="AOJ302" s="22"/>
      <c r="AOK302" s="22"/>
      <c r="AOL302" s="22"/>
      <c r="AOM302" s="22"/>
      <c r="AON302" s="22"/>
      <c r="AOO302" s="22"/>
      <c r="AOP302" s="22"/>
      <c r="AOQ302" s="22"/>
      <c r="AOR302" s="22"/>
      <c r="AOS302" s="22"/>
      <c r="AOT302" s="22"/>
      <c r="AOU302" s="22"/>
      <c r="AOV302" s="22"/>
      <c r="AOW302" s="22"/>
      <c r="AOX302" s="22"/>
      <c r="AOY302" s="22"/>
      <c r="AOZ302" s="22"/>
      <c r="APA302" s="22"/>
      <c r="APB302" s="22"/>
      <c r="APC302" s="22"/>
      <c r="APD302" s="22"/>
      <c r="APE302" s="22"/>
      <c r="APF302" s="22"/>
      <c r="APG302" s="22"/>
      <c r="APH302" s="22"/>
      <c r="API302" s="22"/>
      <c r="APJ302" s="22"/>
      <c r="APK302" s="22"/>
      <c r="APL302" s="22"/>
      <c r="APM302" s="22"/>
      <c r="APN302" s="22"/>
      <c r="APO302" s="22"/>
      <c r="APP302" s="22"/>
      <c r="APQ302" s="22"/>
      <c r="APR302" s="22"/>
      <c r="APS302" s="22"/>
      <c r="APT302" s="22"/>
      <c r="APU302" s="22"/>
      <c r="APV302" s="22"/>
      <c r="APW302" s="22"/>
      <c r="APX302" s="22"/>
      <c r="APY302" s="22"/>
      <c r="APZ302" s="22"/>
      <c r="AQA302" s="22"/>
      <c r="AQB302" s="22"/>
      <c r="AQC302" s="22"/>
      <c r="AQD302" s="22"/>
      <c r="AQE302" s="22"/>
      <c r="AQF302" s="22"/>
      <c r="AQG302" s="22"/>
      <c r="AQH302" s="22"/>
      <c r="AQI302" s="22"/>
      <c r="AQJ302" s="22"/>
      <c r="AQK302" s="22"/>
      <c r="AQL302" s="22"/>
      <c r="AQM302" s="22"/>
      <c r="AQN302" s="22"/>
      <c r="AQO302" s="22"/>
      <c r="AQP302" s="22"/>
      <c r="AQQ302" s="22"/>
      <c r="AQR302" s="22"/>
      <c r="AQS302" s="22"/>
      <c r="AQT302" s="22"/>
      <c r="AQU302" s="22"/>
      <c r="AQV302" s="22"/>
      <c r="AQW302" s="22"/>
      <c r="AQX302" s="22"/>
      <c r="AQY302" s="22"/>
      <c r="AQZ302" s="22"/>
      <c r="ARA302" s="22"/>
      <c r="ARB302" s="22"/>
      <c r="ARC302" s="22"/>
      <c r="ARD302" s="22"/>
      <c r="ARE302" s="22"/>
      <c r="ARF302" s="22"/>
      <c r="ARG302" s="22"/>
      <c r="ARH302" s="22"/>
      <c r="ARI302" s="22"/>
      <c r="ARJ302" s="22"/>
      <c r="ARK302" s="22"/>
      <c r="ARL302" s="22"/>
      <c r="ARM302" s="22"/>
      <c r="ARN302" s="22"/>
      <c r="ARO302" s="22"/>
      <c r="ARP302" s="22"/>
      <c r="ARQ302" s="22"/>
      <c r="ARR302" s="22"/>
      <c r="ARS302" s="22"/>
      <c r="ART302" s="22"/>
      <c r="ARU302" s="22"/>
      <c r="ARV302" s="22"/>
      <c r="ARW302" s="22"/>
      <c r="ARX302" s="22"/>
      <c r="ARY302" s="22"/>
      <c r="ARZ302" s="22"/>
      <c r="ASA302" s="22"/>
      <c r="ASB302" s="22"/>
      <c r="ASC302" s="22"/>
      <c r="ASD302" s="22"/>
      <c r="ASE302" s="22"/>
      <c r="ASF302" s="22"/>
      <c r="ASG302" s="22"/>
      <c r="ASH302" s="22"/>
      <c r="ASI302" s="22"/>
      <c r="ASJ302" s="22"/>
      <c r="ASK302" s="22"/>
      <c r="ASL302" s="22"/>
      <c r="ASM302" s="22"/>
      <c r="ASN302" s="22"/>
      <c r="ASO302" s="22"/>
      <c r="ASP302" s="22"/>
      <c r="ASQ302" s="22"/>
      <c r="ASR302" s="22"/>
      <c r="ASS302" s="22"/>
      <c r="AST302" s="22"/>
      <c r="ASU302" s="22"/>
      <c r="ASV302" s="22"/>
      <c r="ASW302" s="22"/>
      <c r="ASX302" s="22"/>
      <c r="ASY302" s="22"/>
      <c r="ASZ302" s="22"/>
      <c r="ATA302" s="22"/>
      <c r="ATB302" s="22"/>
      <c r="ATC302" s="22"/>
      <c r="ATD302" s="22"/>
      <c r="ATE302" s="22"/>
      <c r="ATF302" s="22"/>
      <c r="ATG302" s="22"/>
      <c r="ATH302" s="22"/>
      <c r="ATI302" s="22"/>
      <c r="ATJ302" s="22"/>
      <c r="ATK302" s="22"/>
      <c r="ATL302" s="22"/>
      <c r="ATM302" s="22"/>
      <c r="ATN302" s="22"/>
      <c r="ATO302" s="22"/>
      <c r="ATP302" s="22"/>
      <c r="ATQ302" s="22"/>
      <c r="ATR302" s="22"/>
      <c r="ATS302" s="22"/>
      <c r="ATT302" s="22"/>
      <c r="ATU302" s="22"/>
      <c r="ATV302" s="22"/>
      <c r="ATW302" s="22"/>
      <c r="ATX302" s="22"/>
      <c r="ATY302" s="22"/>
      <c r="ATZ302" s="22"/>
      <c r="AUA302" s="22"/>
      <c r="AUB302" s="22"/>
      <c r="AUC302" s="22"/>
      <c r="AUD302" s="22"/>
      <c r="AUE302" s="22"/>
      <c r="AUF302" s="22"/>
      <c r="AUG302" s="22"/>
      <c r="AUH302" s="22"/>
      <c r="AUI302" s="22"/>
      <c r="AUJ302" s="22"/>
      <c r="AUK302" s="22"/>
      <c r="AUL302" s="22"/>
      <c r="AUM302" s="22"/>
      <c r="AUN302" s="22"/>
      <c r="AUO302" s="22"/>
      <c r="AUP302" s="22"/>
      <c r="AUQ302" s="22"/>
      <c r="AUR302" s="22"/>
      <c r="AUS302" s="22"/>
      <c r="AUT302" s="22"/>
      <c r="AUU302" s="22"/>
      <c r="AUV302" s="22"/>
      <c r="AUW302" s="22"/>
      <c r="AUX302" s="22"/>
      <c r="AUY302" s="22"/>
      <c r="AUZ302" s="22"/>
      <c r="AVA302" s="22"/>
      <c r="AVB302" s="22"/>
      <c r="AVC302" s="22"/>
      <c r="AVD302" s="22"/>
      <c r="AVE302" s="22"/>
      <c r="AVF302" s="22"/>
      <c r="AVG302" s="22"/>
      <c r="AVH302" s="22"/>
      <c r="AVI302" s="22"/>
      <c r="AVJ302" s="22"/>
      <c r="AVK302" s="22"/>
      <c r="AVL302" s="22"/>
      <c r="AVM302" s="22"/>
      <c r="AVN302" s="22"/>
      <c r="AVO302" s="22"/>
      <c r="AVP302" s="22"/>
      <c r="AVQ302" s="22"/>
      <c r="AVR302" s="22"/>
      <c r="AVS302" s="22"/>
      <c r="AVT302" s="22"/>
      <c r="AVU302" s="22"/>
      <c r="AVV302" s="22"/>
      <c r="AVW302" s="22"/>
      <c r="AVX302" s="22"/>
      <c r="AVY302" s="22"/>
      <c r="AVZ302" s="22"/>
      <c r="AWA302" s="22"/>
      <c r="AWB302" s="22"/>
      <c r="AWC302" s="22"/>
      <c r="AWD302" s="22"/>
      <c r="AWE302" s="22"/>
      <c r="AWF302" s="22"/>
      <c r="AWG302" s="22"/>
      <c r="AWH302" s="22"/>
      <c r="AWI302" s="22"/>
      <c r="AWJ302" s="22"/>
      <c r="AWK302" s="22"/>
      <c r="AWL302" s="22"/>
      <c r="AWM302" s="22"/>
      <c r="AWN302" s="22"/>
      <c r="AWO302" s="22"/>
      <c r="AWP302" s="22"/>
      <c r="AWQ302" s="22"/>
      <c r="AWR302" s="22"/>
      <c r="AWS302" s="22"/>
      <c r="AWT302" s="22"/>
      <c r="AWU302" s="22"/>
      <c r="AWV302" s="22"/>
      <c r="AWW302" s="22"/>
      <c r="AWX302" s="22"/>
      <c r="AWY302" s="22"/>
      <c r="AWZ302" s="22"/>
      <c r="AXA302" s="22"/>
      <c r="AXB302" s="22"/>
      <c r="AXC302" s="22"/>
      <c r="AXD302" s="22"/>
      <c r="AXE302" s="22"/>
      <c r="AXF302" s="22"/>
      <c r="AXG302" s="22"/>
      <c r="AXH302" s="22"/>
      <c r="AXI302" s="22"/>
      <c r="AXJ302" s="22"/>
      <c r="AXK302" s="22"/>
      <c r="AXL302" s="22"/>
      <c r="AXM302" s="22"/>
      <c r="AXN302" s="22"/>
      <c r="AXO302" s="22"/>
      <c r="AXP302" s="22"/>
      <c r="AXQ302" s="22"/>
      <c r="AXR302" s="22"/>
      <c r="AXS302" s="22"/>
      <c r="AXT302" s="22"/>
      <c r="AXU302" s="22"/>
      <c r="AXV302" s="22"/>
      <c r="AXW302" s="22"/>
      <c r="AXX302" s="22"/>
      <c r="AXY302" s="22"/>
      <c r="AXZ302" s="22"/>
      <c r="AYA302" s="22"/>
      <c r="AYB302" s="22"/>
      <c r="AYC302" s="22"/>
      <c r="AYD302" s="22"/>
      <c r="AYE302" s="22"/>
      <c r="AYF302" s="22"/>
      <c r="AYG302" s="22"/>
      <c r="AYH302" s="22"/>
      <c r="AYI302" s="22"/>
      <c r="AYJ302" s="22"/>
      <c r="AYK302" s="22"/>
      <c r="AYL302" s="22"/>
      <c r="AYM302" s="22"/>
      <c r="AYN302" s="22"/>
      <c r="AYO302" s="22"/>
      <c r="AYP302" s="22"/>
      <c r="AYQ302" s="22"/>
      <c r="AYR302" s="22"/>
      <c r="AYS302" s="22"/>
      <c r="AYT302" s="22"/>
      <c r="AYU302" s="22"/>
      <c r="AYV302" s="22"/>
      <c r="AYW302" s="22"/>
      <c r="AYX302" s="22"/>
      <c r="AYY302" s="22"/>
      <c r="AYZ302" s="22"/>
      <c r="AZA302" s="22"/>
      <c r="AZB302" s="22"/>
      <c r="AZC302" s="22"/>
      <c r="AZD302" s="22"/>
      <c r="AZE302" s="22"/>
      <c r="AZF302" s="22"/>
      <c r="AZG302" s="22"/>
      <c r="AZH302" s="22"/>
      <c r="AZI302" s="22"/>
      <c r="AZJ302" s="22"/>
      <c r="AZK302" s="22"/>
      <c r="AZL302" s="22"/>
      <c r="AZM302" s="22"/>
      <c r="AZN302" s="22"/>
      <c r="AZO302" s="22"/>
      <c r="AZP302" s="22"/>
      <c r="AZQ302" s="22"/>
      <c r="AZR302" s="22"/>
      <c r="AZS302" s="22"/>
      <c r="AZT302" s="22"/>
      <c r="AZU302" s="22"/>
      <c r="AZV302" s="22"/>
      <c r="AZW302" s="22"/>
      <c r="AZX302" s="22"/>
      <c r="AZY302" s="22"/>
      <c r="AZZ302" s="22"/>
      <c r="BAA302" s="22"/>
      <c r="BAB302" s="22"/>
      <c r="BAC302" s="22"/>
      <c r="BAD302" s="22"/>
      <c r="BAE302" s="22"/>
      <c r="BAF302" s="22"/>
      <c r="BAG302" s="22"/>
      <c r="BAH302" s="22"/>
      <c r="BAI302" s="22"/>
      <c r="BAJ302" s="22"/>
      <c r="BAK302" s="22"/>
      <c r="BAL302" s="22"/>
      <c r="BAM302" s="22"/>
      <c r="BAN302" s="22"/>
      <c r="BAO302" s="22"/>
      <c r="BAP302" s="22"/>
      <c r="BAQ302" s="22"/>
      <c r="BAR302" s="22"/>
      <c r="BAS302" s="22"/>
      <c r="BAT302" s="22"/>
      <c r="BAU302" s="22"/>
      <c r="BAV302" s="22"/>
      <c r="BAW302" s="22"/>
      <c r="BAX302" s="22"/>
      <c r="BAY302" s="22"/>
      <c r="BAZ302" s="22"/>
      <c r="BBA302" s="22"/>
      <c r="BBB302" s="22"/>
      <c r="BBC302" s="22"/>
      <c r="BBD302" s="22"/>
      <c r="BBE302" s="22"/>
      <c r="BBF302" s="22"/>
      <c r="BBG302" s="22"/>
      <c r="BBH302" s="22"/>
      <c r="BBI302" s="22"/>
      <c r="BBJ302" s="22"/>
      <c r="BBK302" s="22"/>
      <c r="BBL302" s="22"/>
      <c r="BBM302" s="22"/>
      <c r="BBN302" s="22"/>
      <c r="BBO302" s="22"/>
      <c r="BBP302" s="22"/>
      <c r="BBQ302" s="22"/>
      <c r="BBR302" s="22"/>
      <c r="BBS302" s="22"/>
      <c r="BBT302" s="22"/>
      <c r="BBU302" s="22"/>
      <c r="BBV302" s="22"/>
      <c r="BBW302" s="22"/>
      <c r="BBX302" s="22"/>
      <c r="BBY302" s="22"/>
      <c r="BBZ302" s="22"/>
      <c r="BCA302" s="22"/>
      <c r="BCB302" s="22"/>
      <c r="BCC302" s="22"/>
      <c r="BCD302" s="22"/>
      <c r="BCE302" s="22"/>
      <c r="BCF302" s="22"/>
      <c r="BCG302" s="22"/>
      <c r="BCH302" s="22"/>
      <c r="BCI302" s="22"/>
      <c r="BCJ302" s="22"/>
      <c r="BCK302" s="22"/>
      <c r="BCL302" s="22"/>
      <c r="BCM302" s="22"/>
      <c r="BCN302" s="22"/>
      <c r="BCO302" s="22"/>
      <c r="BCP302" s="22"/>
      <c r="BCQ302" s="22"/>
      <c r="BCR302" s="22"/>
      <c r="BCS302" s="22"/>
      <c r="BCT302" s="22"/>
      <c r="BCU302" s="22"/>
      <c r="BCV302" s="22"/>
      <c r="BCW302" s="22"/>
      <c r="BCX302" s="22"/>
      <c r="BCY302" s="22"/>
      <c r="BCZ302" s="22"/>
      <c r="BDA302" s="22"/>
      <c r="BDB302" s="22"/>
      <c r="BDC302" s="22"/>
      <c r="BDD302" s="22"/>
      <c r="BDE302" s="22"/>
      <c r="BDF302" s="22"/>
      <c r="BDG302" s="22"/>
      <c r="BDH302" s="22"/>
      <c r="BDI302" s="22"/>
      <c r="BDJ302" s="22"/>
      <c r="BDK302" s="22"/>
      <c r="BDL302" s="22"/>
      <c r="BDM302" s="22"/>
      <c r="BDN302" s="22"/>
      <c r="BDO302" s="22"/>
      <c r="BDP302" s="22"/>
      <c r="BDQ302" s="22"/>
      <c r="BDR302" s="22"/>
      <c r="BDS302" s="22"/>
      <c r="BDT302" s="22"/>
      <c r="BDU302" s="22"/>
      <c r="BDV302" s="22"/>
      <c r="BDW302" s="22"/>
      <c r="BDX302" s="22"/>
      <c r="BDY302" s="22"/>
      <c r="BDZ302" s="22"/>
      <c r="BEA302" s="22"/>
      <c r="BEB302" s="22"/>
      <c r="BEC302" s="22"/>
      <c r="BED302" s="22"/>
      <c r="BEE302" s="22"/>
      <c r="BEF302" s="22"/>
      <c r="BEG302" s="22"/>
      <c r="BEH302" s="22"/>
      <c r="BEI302" s="22"/>
      <c r="BEJ302" s="22"/>
      <c r="BEK302" s="22"/>
      <c r="BEL302" s="22"/>
      <c r="BEM302" s="22"/>
      <c r="BEN302" s="22"/>
      <c r="BEO302" s="22"/>
      <c r="BEP302" s="22"/>
      <c r="BEQ302" s="22"/>
      <c r="BER302" s="22"/>
      <c r="BES302" s="22"/>
      <c r="BET302" s="22"/>
      <c r="BEU302" s="22"/>
      <c r="BEV302" s="22"/>
      <c r="BEW302" s="22"/>
      <c r="BEX302" s="22"/>
      <c r="BEY302" s="22"/>
      <c r="BEZ302" s="22"/>
      <c r="BFA302" s="22"/>
      <c r="BFB302" s="22"/>
      <c r="BFC302" s="22"/>
      <c r="BFD302" s="22"/>
      <c r="BFE302" s="22"/>
      <c r="BFF302" s="22"/>
      <c r="BFG302" s="22"/>
      <c r="BFH302" s="22"/>
      <c r="BFI302" s="22"/>
      <c r="BFJ302" s="22"/>
      <c r="BFK302" s="22"/>
      <c r="BFL302" s="22"/>
      <c r="BFM302" s="22"/>
      <c r="BFN302" s="22"/>
      <c r="BFO302" s="22"/>
      <c r="BFP302" s="22"/>
      <c r="BFQ302" s="22"/>
      <c r="BFR302" s="22"/>
      <c r="BFS302" s="22"/>
      <c r="BFT302" s="22"/>
      <c r="BFU302" s="22"/>
      <c r="BFV302" s="22"/>
      <c r="BFW302" s="22"/>
      <c r="BFX302" s="22"/>
      <c r="BFY302" s="22"/>
      <c r="BFZ302" s="22"/>
      <c r="BGA302" s="22"/>
      <c r="BGB302" s="22"/>
      <c r="BGC302" s="22"/>
      <c r="BGD302" s="22"/>
      <c r="BGE302" s="22"/>
      <c r="BGF302" s="22"/>
      <c r="BGG302" s="22"/>
      <c r="BGH302" s="22"/>
      <c r="BGI302" s="22"/>
      <c r="BGJ302" s="22"/>
      <c r="BGK302" s="22"/>
      <c r="BGL302" s="22"/>
      <c r="BGM302" s="22"/>
      <c r="BGN302" s="22"/>
      <c r="BGO302" s="22"/>
      <c r="BGP302" s="22"/>
      <c r="BGQ302" s="22"/>
      <c r="BGR302" s="22"/>
      <c r="BGS302" s="22"/>
      <c r="BGT302" s="22"/>
      <c r="BGU302" s="22"/>
      <c r="BGV302" s="22"/>
      <c r="BGW302" s="22"/>
      <c r="BGX302" s="22"/>
      <c r="BGY302" s="22"/>
      <c r="BGZ302" s="22"/>
      <c r="BHA302" s="22"/>
      <c r="BHB302" s="22"/>
      <c r="BHC302" s="22"/>
      <c r="BHD302" s="22"/>
      <c r="BHE302" s="22"/>
      <c r="BHF302" s="22"/>
      <c r="BHG302" s="22"/>
      <c r="BHH302" s="22"/>
      <c r="BHI302" s="22"/>
      <c r="BHJ302" s="22"/>
      <c r="BHK302" s="22"/>
      <c r="BHL302" s="22"/>
      <c r="BHM302" s="22"/>
      <c r="BHN302" s="22"/>
      <c r="BHO302" s="22"/>
      <c r="BHP302" s="22"/>
      <c r="BHQ302" s="22"/>
      <c r="BHR302" s="22"/>
      <c r="BHS302" s="22"/>
      <c r="BHT302" s="22"/>
      <c r="BHU302" s="22"/>
      <c r="BHV302" s="22"/>
      <c r="BHW302" s="22"/>
      <c r="BHX302" s="22"/>
      <c r="BHY302" s="22"/>
      <c r="BHZ302" s="22"/>
      <c r="BIA302" s="22"/>
      <c r="BIB302" s="22"/>
      <c r="BIC302" s="22"/>
    </row>
    <row r="303" spans="1:1589" s="7" customFormat="1" ht="52.5" customHeight="1">
      <c r="A303" s="64" t="s">
        <v>127</v>
      </c>
      <c r="B303" s="51"/>
      <c r="C303" s="323"/>
      <c r="D303" s="339"/>
      <c r="E303" s="197">
        <v>42736</v>
      </c>
      <c r="F303" s="197">
        <v>43100</v>
      </c>
      <c r="G303" s="93" t="s">
        <v>220</v>
      </c>
      <c r="H303" s="115"/>
      <c r="I303" s="115"/>
      <c r="J303" s="121">
        <f>150000+87500</f>
        <v>237500</v>
      </c>
      <c r="K303" s="113"/>
      <c r="L303" s="116"/>
      <c r="M303" s="104"/>
      <c r="N303" s="111">
        <v>237500</v>
      </c>
      <c r="O303" s="116"/>
      <c r="P303" s="116"/>
      <c r="Q303" s="116"/>
      <c r="R303" s="111">
        <v>237500</v>
      </c>
      <c r="S303" s="116"/>
      <c r="U303" s="150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11"/>
      <c r="HA303" s="11"/>
      <c r="HB303" s="11"/>
      <c r="HC303" s="11"/>
      <c r="HD303" s="11"/>
      <c r="HE303" s="11"/>
      <c r="HF303" s="11"/>
      <c r="HG303" s="11"/>
      <c r="HH303" s="11"/>
      <c r="HI303" s="11"/>
      <c r="HJ303" s="11"/>
      <c r="HK303" s="11"/>
      <c r="HL303" s="11"/>
      <c r="HM303" s="11"/>
      <c r="HN303" s="11"/>
      <c r="HO303" s="11"/>
      <c r="HP303" s="11"/>
      <c r="HQ303" s="11"/>
      <c r="HR303" s="11"/>
      <c r="HS303" s="11"/>
      <c r="HT303" s="11"/>
      <c r="HU303" s="11"/>
      <c r="HV303" s="11"/>
      <c r="HW303" s="11"/>
      <c r="HX303" s="11"/>
      <c r="HY303" s="11"/>
      <c r="HZ303" s="11"/>
      <c r="IA303" s="11"/>
      <c r="IB303" s="11"/>
      <c r="IC303" s="11"/>
      <c r="ID303" s="11"/>
      <c r="IE303" s="11"/>
      <c r="IF303" s="11"/>
      <c r="IG303" s="11"/>
      <c r="IH303" s="11"/>
      <c r="II303" s="11"/>
      <c r="IJ303" s="11"/>
      <c r="IK303" s="11"/>
      <c r="IL303" s="11"/>
      <c r="IM303" s="11"/>
      <c r="IN303" s="11"/>
      <c r="IO303" s="11"/>
      <c r="IP303" s="11"/>
      <c r="IQ303" s="11"/>
      <c r="IR303" s="11"/>
      <c r="IS303" s="11"/>
      <c r="IT303" s="11"/>
      <c r="IU303" s="11"/>
      <c r="IV303" s="11"/>
      <c r="IW303" s="11"/>
      <c r="IX303" s="11"/>
      <c r="IY303" s="11"/>
      <c r="IZ303" s="11"/>
      <c r="JA303" s="11"/>
      <c r="JB303" s="11"/>
      <c r="JC303" s="11"/>
      <c r="JD303" s="11"/>
      <c r="JE303" s="11"/>
      <c r="JF303" s="11"/>
      <c r="JG303" s="11"/>
      <c r="JH303" s="11"/>
      <c r="JI303" s="11"/>
      <c r="JJ303" s="11"/>
      <c r="JK303" s="11"/>
      <c r="JL303" s="11"/>
      <c r="JM303" s="11"/>
      <c r="JN303" s="11"/>
      <c r="JO303" s="11"/>
      <c r="JP303" s="11"/>
      <c r="JQ303" s="11"/>
      <c r="JR303" s="11"/>
      <c r="JS303" s="11"/>
      <c r="JT303" s="11"/>
      <c r="JU303" s="11"/>
      <c r="JV303" s="11"/>
      <c r="JW303" s="11"/>
      <c r="JX303" s="11"/>
      <c r="JY303" s="11"/>
      <c r="JZ303" s="11"/>
      <c r="KA303" s="11"/>
      <c r="KB303" s="11"/>
      <c r="KC303" s="11"/>
      <c r="KD303" s="11"/>
      <c r="KE303" s="11"/>
      <c r="KF303" s="11"/>
      <c r="KG303" s="11"/>
      <c r="KH303" s="11"/>
      <c r="KI303" s="11"/>
      <c r="KJ303" s="11"/>
      <c r="KK303" s="11"/>
      <c r="KL303" s="11"/>
      <c r="KM303" s="11"/>
      <c r="KN303" s="11"/>
      <c r="KO303" s="11"/>
      <c r="KP303" s="11"/>
      <c r="KQ303" s="11"/>
      <c r="KR303" s="11"/>
      <c r="KS303" s="11"/>
      <c r="KT303" s="11"/>
      <c r="KU303" s="11"/>
      <c r="KV303" s="11"/>
      <c r="KW303" s="11"/>
      <c r="KX303" s="11"/>
      <c r="KY303" s="11"/>
      <c r="KZ303" s="11"/>
      <c r="LA303" s="11"/>
      <c r="LB303" s="11"/>
      <c r="LC303" s="11"/>
      <c r="LD303" s="11"/>
      <c r="LE303" s="11"/>
      <c r="LF303" s="11"/>
      <c r="LG303" s="11"/>
      <c r="LH303" s="11"/>
      <c r="LI303" s="11"/>
      <c r="LJ303" s="11"/>
      <c r="LK303" s="11"/>
      <c r="LL303" s="11"/>
      <c r="LM303" s="11"/>
      <c r="LN303" s="11"/>
      <c r="LO303" s="11"/>
      <c r="LP303" s="11"/>
      <c r="LQ303" s="11"/>
      <c r="LR303" s="11"/>
      <c r="LS303" s="11"/>
      <c r="LT303" s="11"/>
      <c r="LU303" s="11"/>
      <c r="LV303" s="11"/>
      <c r="LW303" s="11"/>
      <c r="LX303" s="11"/>
      <c r="LY303" s="11"/>
      <c r="LZ303" s="11"/>
      <c r="MA303" s="11"/>
      <c r="MB303" s="11"/>
      <c r="MC303" s="11"/>
      <c r="MD303" s="11"/>
      <c r="ME303" s="11"/>
      <c r="MF303" s="11"/>
      <c r="MG303" s="11"/>
      <c r="MH303" s="11"/>
      <c r="MI303" s="11"/>
      <c r="MJ303" s="11"/>
      <c r="MK303" s="11"/>
      <c r="ML303" s="11"/>
      <c r="MM303" s="11"/>
      <c r="MN303" s="11"/>
      <c r="MO303" s="11"/>
      <c r="MP303" s="11"/>
      <c r="MQ303" s="11"/>
      <c r="MR303" s="11"/>
      <c r="MS303" s="11"/>
      <c r="MT303" s="11"/>
      <c r="MU303" s="11"/>
      <c r="MV303" s="11"/>
      <c r="MW303" s="11"/>
      <c r="MX303" s="11"/>
      <c r="MY303" s="11"/>
      <c r="MZ303" s="11"/>
      <c r="NA303" s="11"/>
      <c r="NB303" s="11"/>
      <c r="NC303" s="11"/>
      <c r="ND303" s="11"/>
      <c r="NE303" s="11"/>
      <c r="NF303" s="11"/>
      <c r="NG303" s="11"/>
      <c r="NH303" s="11"/>
      <c r="NI303" s="11"/>
      <c r="NJ303" s="11"/>
      <c r="NK303" s="11"/>
      <c r="NL303" s="11"/>
      <c r="NM303" s="11"/>
      <c r="NN303" s="11"/>
      <c r="NO303" s="11"/>
      <c r="NP303" s="11"/>
      <c r="NQ303" s="11"/>
      <c r="NR303" s="11"/>
      <c r="NS303" s="11"/>
      <c r="NT303" s="11"/>
      <c r="NU303" s="11"/>
      <c r="NV303" s="11"/>
      <c r="NW303" s="11"/>
      <c r="NX303" s="11"/>
      <c r="NY303" s="11"/>
      <c r="NZ303" s="11"/>
      <c r="OA303" s="11"/>
      <c r="OB303" s="11"/>
      <c r="OC303" s="11"/>
      <c r="OD303" s="11"/>
      <c r="OE303" s="11"/>
      <c r="OF303" s="11"/>
      <c r="OG303" s="11"/>
      <c r="OH303" s="11"/>
      <c r="OI303" s="11"/>
      <c r="OJ303" s="11"/>
      <c r="OK303" s="11"/>
      <c r="OL303" s="11"/>
      <c r="OM303" s="11"/>
      <c r="ON303" s="11"/>
      <c r="OO303" s="11"/>
      <c r="OP303" s="11"/>
      <c r="OQ303" s="11"/>
      <c r="OR303" s="11"/>
      <c r="OS303" s="11"/>
      <c r="OT303" s="11"/>
      <c r="OU303" s="11"/>
      <c r="OV303" s="11"/>
      <c r="OW303" s="11"/>
      <c r="OX303" s="11"/>
      <c r="OY303" s="11"/>
      <c r="OZ303" s="11"/>
      <c r="PA303" s="11"/>
      <c r="PB303" s="11"/>
      <c r="PC303" s="11"/>
      <c r="PD303" s="11"/>
      <c r="PE303" s="11"/>
      <c r="PF303" s="11"/>
      <c r="PG303" s="11"/>
      <c r="PH303" s="11"/>
      <c r="PI303" s="11"/>
      <c r="PJ303" s="11"/>
      <c r="PK303" s="11"/>
      <c r="PL303" s="11"/>
      <c r="PM303" s="11"/>
      <c r="PN303" s="11"/>
      <c r="PO303" s="11"/>
      <c r="PP303" s="11"/>
      <c r="PQ303" s="11"/>
      <c r="PR303" s="11"/>
      <c r="PS303" s="11"/>
      <c r="PT303" s="11"/>
      <c r="PU303" s="11"/>
      <c r="PV303" s="11"/>
      <c r="PW303" s="11"/>
      <c r="PX303" s="11"/>
      <c r="PY303" s="11"/>
      <c r="PZ303" s="11"/>
      <c r="QA303" s="11"/>
      <c r="QB303" s="11"/>
      <c r="QC303" s="11"/>
      <c r="QD303" s="11"/>
      <c r="QE303" s="11"/>
      <c r="QF303" s="11"/>
      <c r="QG303" s="11"/>
      <c r="QH303" s="11"/>
      <c r="QI303" s="11"/>
      <c r="QJ303" s="11"/>
      <c r="QK303" s="11"/>
      <c r="QL303" s="11"/>
      <c r="QM303" s="11"/>
      <c r="QN303" s="11"/>
      <c r="QO303" s="11"/>
      <c r="QP303" s="11"/>
      <c r="QQ303" s="11"/>
      <c r="QR303" s="11"/>
      <c r="QS303" s="11"/>
      <c r="QT303" s="11"/>
      <c r="QU303" s="11"/>
      <c r="QV303" s="11"/>
      <c r="QW303" s="11"/>
      <c r="QX303" s="11"/>
      <c r="QY303" s="11"/>
      <c r="QZ303" s="11"/>
      <c r="RA303" s="11"/>
      <c r="RB303" s="11"/>
      <c r="RC303" s="11"/>
      <c r="RD303" s="11"/>
      <c r="RE303" s="11"/>
      <c r="RF303" s="11"/>
      <c r="RG303" s="11"/>
      <c r="RH303" s="11"/>
      <c r="RI303" s="11"/>
      <c r="RJ303" s="11"/>
      <c r="RK303" s="11"/>
      <c r="RL303" s="11"/>
      <c r="RM303" s="11"/>
      <c r="RN303" s="11"/>
      <c r="RO303" s="11"/>
      <c r="RP303" s="11"/>
      <c r="RQ303" s="11"/>
      <c r="RR303" s="11"/>
      <c r="RS303" s="11"/>
      <c r="RT303" s="11"/>
      <c r="RU303" s="11"/>
      <c r="RV303" s="11"/>
      <c r="RW303" s="11"/>
      <c r="RX303" s="11"/>
      <c r="RY303" s="11"/>
      <c r="RZ303" s="11"/>
      <c r="SA303" s="11"/>
      <c r="SB303" s="11"/>
      <c r="SC303" s="11"/>
      <c r="SD303" s="11"/>
      <c r="SE303" s="11"/>
      <c r="SF303" s="11"/>
      <c r="SG303" s="11"/>
      <c r="SH303" s="11"/>
      <c r="SI303" s="11"/>
      <c r="SJ303" s="11"/>
      <c r="SK303" s="11"/>
      <c r="SL303" s="11"/>
      <c r="SM303" s="11"/>
      <c r="SN303" s="11"/>
      <c r="SO303" s="11"/>
      <c r="SP303" s="11"/>
      <c r="SQ303" s="11"/>
      <c r="SR303" s="11"/>
      <c r="SS303" s="11"/>
      <c r="ST303" s="11"/>
      <c r="SU303" s="11"/>
      <c r="SV303" s="11"/>
      <c r="SW303" s="11"/>
      <c r="SX303" s="11"/>
      <c r="SY303" s="11"/>
      <c r="SZ303" s="11"/>
      <c r="TA303" s="11"/>
      <c r="TB303" s="11"/>
      <c r="TC303" s="11"/>
      <c r="TD303" s="11"/>
      <c r="TE303" s="11"/>
      <c r="TF303" s="11"/>
      <c r="TG303" s="11"/>
      <c r="TH303" s="11"/>
      <c r="TI303" s="11"/>
      <c r="TJ303" s="11"/>
      <c r="TK303" s="11"/>
      <c r="TL303" s="11"/>
      <c r="TM303" s="11"/>
      <c r="TN303" s="11"/>
      <c r="TO303" s="11"/>
      <c r="TP303" s="11"/>
      <c r="TQ303" s="11"/>
      <c r="TR303" s="11"/>
      <c r="TS303" s="11"/>
      <c r="TT303" s="11"/>
      <c r="TU303" s="11"/>
      <c r="TV303" s="11"/>
      <c r="TW303" s="11"/>
      <c r="TX303" s="11"/>
      <c r="TY303" s="11"/>
      <c r="TZ303" s="11"/>
      <c r="UA303" s="11"/>
      <c r="UB303" s="11"/>
      <c r="UC303" s="11"/>
      <c r="UD303" s="11"/>
      <c r="UE303" s="11"/>
      <c r="UF303" s="11"/>
      <c r="UG303" s="11"/>
      <c r="UH303" s="11"/>
      <c r="UI303" s="11"/>
      <c r="UJ303" s="11"/>
      <c r="UK303" s="11"/>
      <c r="UL303" s="11"/>
      <c r="UM303" s="11"/>
      <c r="UN303" s="11"/>
      <c r="UO303" s="11"/>
      <c r="UP303" s="11"/>
      <c r="UQ303" s="11"/>
      <c r="UR303" s="11"/>
      <c r="US303" s="11"/>
      <c r="UT303" s="11"/>
      <c r="UU303" s="11"/>
      <c r="UV303" s="11"/>
      <c r="UW303" s="11"/>
      <c r="UX303" s="11"/>
      <c r="UY303" s="11"/>
      <c r="UZ303" s="11"/>
      <c r="VA303" s="11"/>
      <c r="VB303" s="11"/>
      <c r="VC303" s="11"/>
      <c r="VD303" s="11"/>
      <c r="VE303" s="11"/>
      <c r="VF303" s="11"/>
      <c r="VG303" s="11"/>
      <c r="VH303" s="11"/>
      <c r="VI303" s="11"/>
      <c r="VJ303" s="11"/>
      <c r="VK303" s="11"/>
      <c r="VL303" s="11"/>
      <c r="VM303" s="11"/>
      <c r="VN303" s="11"/>
      <c r="VO303" s="11"/>
      <c r="VP303" s="11"/>
      <c r="VQ303" s="11"/>
      <c r="VR303" s="11"/>
      <c r="VS303" s="11"/>
      <c r="VT303" s="11"/>
      <c r="VU303" s="11"/>
      <c r="VV303" s="11"/>
      <c r="VW303" s="11"/>
      <c r="VX303" s="11"/>
      <c r="VY303" s="11"/>
      <c r="VZ303" s="11"/>
      <c r="WA303" s="11"/>
      <c r="WB303" s="11"/>
      <c r="WC303" s="11"/>
      <c r="WD303" s="11"/>
      <c r="WE303" s="11"/>
      <c r="WF303" s="11"/>
      <c r="WG303" s="11"/>
      <c r="WH303" s="11"/>
      <c r="WI303" s="11"/>
      <c r="WJ303" s="11"/>
      <c r="WK303" s="11"/>
      <c r="WL303" s="11"/>
      <c r="WM303" s="11"/>
      <c r="WN303" s="11"/>
      <c r="WO303" s="11"/>
      <c r="WP303" s="11"/>
      <c r="WQ303" s="11"/>
      <c r="WR303" s="11"/>
      <c r="WS303" s="11"/>
      <c r="WT303" s="11"/>
      <c r="WU303" s="11"/>
      <c r="WV303" s="11"/>
      <c r="WW303" s="11"/>
      <c r="WX303" s="11"/>
      <c r="WY303" s="11"/>
      <c r="WZ303" s="11"/>
      <c r="XA303" s="11"/>
      <c r="XB303" s="11"/>
      <c r="XC303" s="11"/>
      <c r="XD303" s="11"/>
      <c r="XE303" s="11"/>
      <c r="XF303" s="11"/>
      <c r="XG303" s="11"/>
      <c r="XH303" s="11"/>
      <c r="XI303" s="11"/>
      <c r="XJ303" s="11"/>
      <c r="XK303" s="11"/>
      <c r="XL303" s="11"/>
      <c r="XM303" s="11"/>
      <c r="XN303" s="11"/>
      <c r="XO303" s="11"/>
      <c r="XP303" s="11"/>
      <c r="XQ303" s="11"/>
      <c r="XR303" s="11"/>
      <c r="XS303" s="11"/>
      <c r="XT303" s="11"/>
      <c r="XU303" s="11"/>
      <c r="XV303" s="11"/>
      <c r="XW303" s="11"/>
      <c r="XX303" s="11"/>
      <c r="XY303" s="11"/>
      <c r="XZ303" s="11"/>
      <c r="YA303" s="11"/>
      <c r="YB303" s="11"/>
      <c r="YC303" s="11"/>
      <c r="YD303" s="11"/>
      <c r="YE303" s="11"/>
      <c r="YF303" s="11"/>
      <c r="YG303" s="11"/>
      <c r="YH303" s="11"/>
      <c r="YI303" s="11"/>
      <c r="YJ303" s="11"/>
      <c r="YK303" s="11"/>
      <c r="YL303" s="11"/>
      <c r="YM303" s="11"/>
      <c r="YN303" s="11"/>
      <c r="YO303" s="11"/>
      <c r="YP303" s="11"/>
      <c r="YQ303" s="11"/>
      <c r="YR303" s="11"/>
      <c r="YS303" s="11"/>
      <c r="YT303" s="11"/>
      <c r="YU303" s="11"/>
      <c r="YV303" s="11"/>
      <c r="YW303" s="11"/>
      <c r="YX303" s="11"/>
      <c r="YY303" s="11"/>
      <c r="YZ303" s="11"/>
      <c r="ZA303" s="11"/>
      <c r="ZB303" s="11"/>
      <c r="ZC303" s="11"/>
      <c r="ZD303" s="11"/>
      <c r="ZE303" s="11"/>
      <c r="ZF303" s="11"/>
      <c r="ZG303" s="11"/>
      <c r="ZH303" s="11"/>
      <c r="ZI303" s="11"/>
      <c r="ZJ303" s="11"/>
      <c r="ZK303" s="11"/>
      <c r="ZL303" s="11"/>
      <c r="ZM303" s="11"/>
      <c r="ZN303" s="11"/>
      <c r="ZO303" s="11"/>
      <c r="ZP303" s="11"/>
      <c r="ZQ303" s="11"/>
      <c r="ZR303" s="11"/>
      <c r="ZS303" s="11"/>
      <c r="ZT303" s="11"/>
      <c r="ZU303" s="11"/>
      <c r="ZV303" s="11"/>
      <c r="ZW303" s="11"/>
      <c r="ZX303" s="11"/>
      <c r="ZY303" s="11"/>
      <c r="ZZ303" s="11"/>
      <c r="AAA303" s="11"/>
      <c r="AAB303" s="11"/>
      <c r="AAC303" s="11"/>
      <c r="AAD303" s="11"/>
      <c r="AAE303" s="11"/>
      <c r="AAF303" s="11"/>
      <c r="AAG303" s="11"/>
      <c r="AAH303" s="11"/>
      <c r="AAI303" s="11"/>
      <c r="AAJ303" s="11"/>
      <c r="AAK303" s="11"/>
      <c r="AAL303" s="11"/>
      <c r="AAM303" s="11"/>
      <c r="AAN303" s="11"/>
      <c r="AAO303" s="11"/>
      <c r="AAP303" s="11"/>
      <c r="AAQ303" s="11"/>
      <c r="AAR303" s="11"/>
      <c r="AAS303" s="11"/>
      <c r="AAT303" s="11"/>
      <c r="AAU303" s="11"/>
      <c r="AAV303" s="11"/>
      <c r="AAW303" s="11"/>
      <c r="AAX303" s="11"/>
      <c r="AAY303" s="11"/>
      <c r="AAZ303" s="11"/>
      <c r="ABA303" s="11"/>
      <c r="ABB303" s="11"/>
      <c r="ABC303" s="11"/>
      <c r="ABD303" s="11"/>
      <c r="ABE303" s="11"/>
      <c r="ABF303" s="11"/>
      <c r="ABG303" s="11"/>
      <c r="ABH303" s="11"/>
      <c r="ABI303" s="11"/>
      <c r="ABJ303" s="11"/>
      <c r="ABK303" s="11"/>
      <c r="ABL303" s="11"/>
      <c r="ABM303" s="11"/>
      <c r="ABN303" s="11"/>
      <c r="ABO303" s="11"/>
      <c r="ABP303" s="11"/>
      <c r="ABQ303" s="11"/>
      <c r="ABR303" s="11"/>
      <c r="ABS303" s="11"/>
      <c r="ABT303" s="11"/>
      <c r="ABU303" s="11"/>
      <c r="ABV303" s="11"/>
      <c r="ABW303" s="11"/>
      <c r="ABX303" s="11"/>
      <c r="ABY303" s="11"/>
      <c r="ABZ303" s="11"/>
      <c r="ACA303" s="11"/>
      <c r="ACB303" s="11"/>
      <c r="ACC303" s="11"/>
      <c r="ACD303" s="11"/>
      <c r="ACE303" s="11"/>
      <c r="ACF303" s="11"/>
      <c r="ACG303" s="11"/>
      <c r="ACH303" s="11"/>
      <c r="ACI303" s="11"/>
      <c r="ACJ303" s="11"/>
      <c r="ACK303" s="11"/>
      <c r="ACL303" s="11"/>
      <c r="ACM303" s="11"/>
      <c r="ACN303" s="11"/>
      <c r="ACO303" s="11"/>
      <c r="ACP303" s="11"/>
      <c r="ACQ303" s="11"/>
      <c r="ACR303" s="11"/>
      <c r="ACS303" s="11"/>
      <c r="ACT303" s="11"/>
      <c r="ACU303" s="11"/>
      <c r="ACV303" s="11"/>
      <c r="ACW303" s="11"/>
      <c r="ACX303" s="11"/>
      <c r="ACY303" s="11"/>
      <c r="ACZ303" s="11"/>
      <c r="ADA303" s="11"/>
      <c r="ADB303" s="11"/>
      <c r="ADC303" s="11"/>
      <c r="ADD303" s="11"/>
      <c r="ADE303" s="11"/>
      <c r="ADF303" s="11"/>
      <c r="ADG303" s="11"/>
      <c r="ADH303" s="11"/>
      <c r="ADI303" s="11"/>
      <c r="ADJ303" s="11"/>
      <c r="ADK303" s="11"/>
      <c r="ADL303" s="11"/>
      <c r="ADM303" s="11"/>
      <c r="ADN303" s="11"/>
      <c r="ADO303" s="11"/>
      <c r="ADP303" s="11"/>
      <c r="ADQ303" s="11"/>
      <c r="ADR303" s="11"/>
      <c r="ADS303" s="11"/>
      <c r="ADT303" s="11"/>
      <c r="ADU303" s="11"/>
      <c r="ADV303" s="11"/>
      <c r="ADW303" s="11"/>
      <c r="ADX303" s="11"/>
      <c r="ADY303" s="11"/>
      <c r="ADZ303" s="11"/>
      <c r="AEA303" s="11"/>
      <c r="AEB303" s="11"/>
      <c r="AEC303" s="11"/>
      <c r="AED303" s="11"/>
      <c r="AEE303" s="11"/>
      <c r="AEF303" s="11"/>
      <c r="AEG303" s="11"/>
      <c r="AEH303" s="11"/>
      <c r="AEI303" s="11"/>
      <c r="AEJ303" s="11"/>
      <c r="AEK303" s="11"/>
      <c r="AEL303" s="11"/>
      <c r="AEM303" s="11"/>
      <c r="AEN303" s="11"/>
      <c r="AEO303" s="11"/>
      <c r="AEP303" s="11"/>
      <c r="AEQ303" s="11"/>
      <c r="AER303" s="11"/>
      <c r="AES303" s="11"/>
      <c r="AET303" s="11"/>
      <c r="AEU303" s="11"/>
      <c r="AEV303" s="11"/>
      <c r="AEW303" s="11"/>
      <c r="AEX303" s="11"/>
      <c r="AEY303" s="11"/>
      <c r="AEZ303" s="11"/>
      <c r="AFA303" s="11"/>
      <c r="AFB303" s="11"/>
      <c r="AFC303" s="11"/>
      <c r="AFD303" s="11"/>
      <c r="AFE303" s="11"/>
      <c r="AFF303" s="11"/>
      <c r="AFG303" s="11"/>
      <c r="AFH303" s="11"/>
      <c r="AFI303" s="11"/>
      <c r="AFJ303" s="11"/>
      <c r="AFK303" s="11"/>
      <c r="AFL303" s="11"/>
      <c r="AFM303" s="11"/>
      <c r="AFN303" s="11"/>
      <c r="AFO303" s="11"/>
      <c r="AFP303" s="11"/>
      <c r="AFQ303" s="11"/>
      <c r="AFR303" s="11"/>
      <c r="AFS303" s="11"/>
      <c r="AFT303" s="11"/>
      <c r="AFU303" s="11"/>
      <c r="AFV303" s="11"/>
      <c r="AFW303" s="11"/>
      <c r="AFX303" s="11"/>
      <c r="AFY303" s="11"/>
      <c r="AFZ303" s="11"/>
      <c r="AGA303" s="11"/>
      <c r="AGB303" s="11"/>
      <c r="AGC303" s="11"/>
      <c r="AGD303" s="11"/>
      <c r="AGE303" s="11"/>
      <c r="AGF303" s="11"/>
      <c r="AGG303" s="11"/>
      <c r="AGH303" s="11"/>
      <c r="AGI303" s="11"/>
      <c r="AGJ303" s="11"/>
      <c r="AGK303" s="11"/>
      <c r="AGL303" s="11"/>
      <c r="AGM303" s="11"/>
      <c r="AGN303" s="11"/>
      <c r="AGO303" s="11"/>
      <c r="AGP303" s="11"/>
      <c r="AGQ303" s="11"/>
      <c r="AGR303" s="11"/>
      <c r="AGS303" s="11"/>
      <c r="AGT303" s="11"/>
      <c r="AGU303" s="11"/>
      <c r="AGV303" s="11"/>
      <c r="AGW303" s="11"/>
      <c r="AGX303" s="11"/>
      <c r="AGY303" s="11"/>
      <c r="AGZ303" s="11"/>
      <c r="AHA303" s="11"/>
      <c r="AHB303" s="11"/>
      <c r="AHC303" s="11"/>
      <c r="AHD303" s="11"/>
      <c r="AHE303" s="11"/>
      <c r="AHF303" s="11"/>
      <c r="AHG303" s="11"/>
      <c r="AHH303" s="11"/>
      <c r="AHI303" s="11"/>
      <c r="AHJ303" s="11"/>
      <c r="AHK303" s="11"/>
      <c r="AHL303" s="11"/>
      <c r="AHM303" s="11"/>
      <c r="AHN303" s="11"/>
      <c r="AHO303" s="11"/>
      <c r="AHP303" s="11"/>
      <c r="AHQ303" s="11"/>
      <c r="AHR303" s="11"/>
      <c r="AHS303" s="11"/>
      <c r="AHT303" s="11"/>
      <c r="AHU303" s="11"/>
      <c r="AHV303" s="11"/>
      <c r="AHW303" s="11"/>
      <c r="AHX303" s="11"/>
      <c r="AHY303" s="11"/>
      <c r="AHZ303" s="11"/>
      <c r="AIA303" s="11"/>
      <c r="AIB303" s="11"/>
      <c r="AIC303" s="11"/>
      <c r="AID303" s="11"/>
      <c r="AIE303" s="11"/>
      <c r="AIF303" s="11"/>
      <c r="AIG303" s="11"/>
      <c r="AIH303" s="11"/>
      <c r="AII303" s="11"/>
      <c r="AIJ303" s="11"/>
      <c r="AIK303" s="11"/>
      <c r="AIL303" s="11"/>
      <c r="AIM303" s="11"/>
      <c r="AIN303" s="11"/>
      <c r="AIO303" s="11"/>
      <c r="AIP303" s="11"/>
      <c r="AIQ303" s="11"/>
      <c r="AIR303" s="11"/>
      <c r="AIS303" s="11"/>
      <c r="AIT303" s="11"/>
      <c r="AIU303" s="11"/>
      <c r="AIV303" s="11"/>
      <c r="AIW303" s="11"/>
      <c r="AIX303" s="11"/>
      <c r="AIY303" s="11"/>
      <c r="AIZ303" s="11"/>
      <c r="AJA303" s="11"/>
      <c r="AJB303" s="11"/>
      <c r="AJC303" s="11"/>
      <c r="AJD303" s="11"/>
      <c r="AJE303" s="11"/>
      <c r="AJF303" s="11"/>
      <c r="AJG303" s="11"/>
      <c r="AJH303" s="11"/>
      <c r="AJI303" s="11"/>
      <c r="AJJ303" s="11"/>
      <c r="AJK303" s="11"/>
      <c r="AJL303" s="11"/>
      <c r="AJM303" s="11"/>
      <c r="AJN303" s="11"/>
      <c r="AJO303" s="11"/>
      <c r="AJP303" s="11"/>
      <c r="AJQ303" s="11"/>
      <c r="AJR303" s="11"/>
      <c r="AJS303" s="11"/>
      <c r="AJT303" s="11"/>
      <c r="AJU303" s="11"/>
      <c r="AJV303" s="11"/>
      <c r="AJW303" s="11"/>
      <c r="AJX303" s="11"/>
      <c r="AJY303" s="11"/>
      <c r="AJZ303" s="11"/>
      <c r="AKA303" s="11"/>
      <c r="AKB303" s="11"/>
      <c r="AKC303" s="11"/>
      <c r="AKD303" s="11"/>
      <c r="AKE303" s="11"/>
      <c r="AKF303" s="11"/>
      <c r="AKG303" s="11"/>
      <c r="AKH303" s="11"/>
      <c r="AKI303" s="11"/>
      <c r="AKJ303" s="11"/>
      <c r="AKK303" s="11"/>
      <c r="AKL303" s="11"/>
      <c r="AKM303" s="11"/>
      <c r="AKN303" s="11"/>
      <c r="AKO303" s="11"/>
      <c r="AKP303" s="11"/>
      <c r="AKQ303" s="11"/>
      <c r="AKR303" s="11"/>
      <c r="AKS303" s="11"/>
      <c r="AKT303" s="11"/>
      <c r="AKU303" s="11"/>
      <c r="AKV303" s="11"/>
      <c r="AKW303" s="11"/>
      <c r="AKX303" s="11"/>
      <c r="AKY303" s="11"/>
      <c r="AKZ303" s="11"/>
      <c r="ALA303" s="11"/>
      <c r="ALB303" s="11"/>
      <c r="ALC303" s="11"/>
      <c r="ALD303" s="11"/>
      <c r="ALE303" s="11"/>
      <c r="ALF303" s="11"/>
      <c r="ALG303" s="11"/>
      <c r="ALH303" s="11"/>
      <c r="ALI303" s="11"/>
      <c r="ALJ303" s="11"/>
      <c r="ALK303" s="11"/>
      <c r="ALL303" s="11"/>
      <c r="ALM303" s="11"/>
      <c r="ALN303" s="11"/>
      <c r="ALO303" s="11"/>
      <c r="ALP303" s="11"/>
      <c r="ALQ303" s="11"/>
      <c r="ALR303" s="11"/>
      <c r="ALS303" s="11"/>
      <c r="ALT303" s="11"/>
      <c r="ALU303" s="11"/>
      <c r="ALV303" s="11"/>
      <c r="ALW303" s="11"/>
      <c r="ALX303" s="11"/>
      <c r="ALY303" s="11"/>
      <c r="ALZ303" s="11"/>
      <c r="AMA303" s="11"/>
      <c r="AMB303" s="11"/>
      <c r="AMC303" s="11"/>
      <c r="AMD303" s="11"/>
      <c r="AME303" s="11"/>
      <c r="AMF303" s="11"/>
      <c r="AMG303" s="11"/>
      <c r="AMH303" s="11"/>
      <c r="AMI303" s="11"/>
      <c r="AMJ303" s="11"/>
      <c r="AMK303" s="11"/>
      <c r="AML303" s="11"/>
      <c r="AMM303" s="11"/>
      <c r="AMN303" s="11"/>
      <c r="AMO303" s="11"/>
      <c r="AMP303" s="11"/>
      <c r="AMQ303" s="11"/>
      <c r="AMR303" s="11"/>
      <c r="AMS303" s="11"/>
      <c r="AMT303" s="11"/>
      <c r="AMU303" s="11"/>
      <c r="AMV303" s="11"/>
      <c r="AMW303" s="11"/>
      <c r="AMX303" s="11"/>
      <c r="AMY303" s="11"/>
      <c r="AMZ303" s="11"/>
      <c r="ANA303" s="11"/>
      <c r="ANB303" s="11"/>
      <c r="ANC303" s="11"/>
      <c r="AND303" s="11"/>
      <c r="ANE303" s="11"/>
      <c r="ANF303" s="11"/>
      <c r="ANG303" s="11"/>
      <c r="ANH303" s="11"/>
      <c r="ANI303" s="11"/>
      <c r="ANJ303" s="11"/>
      <c r="ANK303" s="11"/>
      <c r="ANL303" s="11"/>
      <c r="ANM303" s="11"/>
      <c r="ANN303" s="11"/>
      <c r="ANO303" s="11"/>
      <c r="ANP303" s="11"/>
      <c r="ANQ303" s="11"/>
      <c r="ANR303" s="11"/>
      <c r="ANS303" s="11"/>
      <c r="ANT303" s="11"/>
      <c r="ANU303" s="11"/>
      <c r="ANV303" s="11"/>
      <c r="ANW303" s="11"/>
      <c r="ANX303" s="11"/>
      <c r="ANY303" s="11"/>
      <c r="ANZ303" s="11"/>
      <c r="AOA303" s="11"/>
      <c r="AOB303" s="11"/>
      <c r="AOC303" s="11"/>
      <c r="AOD303" s="11"/>
      <c r="AOE303" s="11"/>
      <c r="AOF303" s="11"/>
      <c r="AOG303" s="11"/>
      <c r="AOH303" s="11"/>
      <c r="AOI303" s="11"/>
      <c r="AOJ303" s="11"/>
      <c r="AOK303" s="11"/>
      <c r="AOL303" s="11"/>
      <c r="AOM303" s="11"/>
      <c r="AON303" s="11"/>
      <c r="AOO303" s="11"/>
      <c r="AOP303" s="11"/>
      <c r="AOQ303" s="11"/>
      <c r="AOR303" s="11"/>
      <c r="AOS303" s="11"/>
      <c r="AOT303" s="11"/>
      <c r="AOU303" s="11"/>
      <c r="AOV303" s="11"/>
      <c r="AOW303" s="11"/>
      <c r="AOX303" s="11"/>
      <c r="AOY303" s="11"/>
      <c r="AOZ303" s="11"/>
      <c r="APA303" s="11"/>
      <c r="APB303" s="11"/>
      <c r="APC303" s="11"/>
      <c r="APD303" s="11"/>
      <c r="APE303" s="11"/>
      <c r="APF303" s="11"/>
      <c r="APG303" s="11"/>
      <c r="APH303" s="11"/>
      <c r="API303" s="11"/>
      <c r="APJ303" s="11"/>
      <c r="APK303" s="11"/>
      <c r="APL303" s="11"/>
      <c r="APM303" s="11"/>
      <c r="APN303" s="11"/>
      <c r="APO303" s="11"/>
      <c r="APP303" s="11"/>
      <c r="APQ303" s="11"/>
      <c r="APR303" s="11"/>
      <c r="APS303" s="11"/>
      <c r="APT303" s="11"/>
      <c r="APU303" s="11"/>
      <c r="APV303" s="11"/>
      <c r="APW303" s="11"/>
      <c r="APX303" s="11"/>
      <c r="APY303" s="11"/>
      <c r="APZ303" s="11"/>
      <c r="AQA303" s="11"/>
      <c r="AQB303" s="11"/>
      <c r="AQC303" s="11"/>
      <c r="AQD303" s="11"/>
      <c r="AQE303" s="11"/>
      <c r="AQF303" s="11"/>
      <c r="AQG303" s="11"/>
      <c r="AQH303" s="11"/>
      <c r="AQI303" s="11"/>
      <c r="AQJ303" s="11"/>
      <c r="AQK303" s="11"/>
      <c r="AQL303" s="11"/>
      <c r="AQM303" s="11"/>
      <c r="AQN303" s="11"/>
      <c r="AQO303" s="11"/>
      <c r="AQP303" s="11"/>
      <c r="AQQ303" s="11"/>
      <c r="AQR303" s="11"/>
      <c r="AQS303" s="11"/>
      <c r="AQT303" s="11"/>
      <c r="AQU303" s="11"/>
      <c r="AQV303" s="11"/>
      <c r="AQW303" s="11"/>
      <c r="AQX303" s="11"/>
      <c r="AQY303" s="11"/>
      <c r="AQZ303" s="11"/>
      <c r="ARA303" s="11"/>
      <c r="ARB303" s="11"/>
      <c r="ARC303" s="11"/>
      <c r="ARD303" s="11"/>
      <c r="ARE303" s="11"/>
      <c r="ARF303" s="11"/>
      <c r="ARG303" s="11"/>
      <c r="ARH303" s="11"/>
      <c r="ARI303" s="11"/>
      <c r="ARJ303" s="11"/>
      <c r="ARK303" s="11"/>
      <c r="ARL303" s="11"/>
      <c r="ARM303" s="11"/>
      <c r="ARN303" s="11"/>
      <c r="ARO303" s="11"/>
      <c r="ARP303" s="11"/>
      <c r="ARQ303" s="11"/>
      <c r="ARR303" s="11"/>
      <c r="ARS303" s="11"/>
      <c r="ART303" s="11"/>
      <c r="ARU303" s="11"/>
      <c r="ARV303" s="11"/>
      <c r="ARW303" s="11"/>
      <c r="ARX303" s="11"/>
      <c r="ARY303" s="11"/>
      <c r="ARZ303" s="11"/>
      <c r="ASA303" s="11"/>
      <c r="ASB303" s="11"/>
      <c r="ASC303" s="11"/>
      <c r="ASD303" s="11"/>
      <c r="ASE303" s="11"/>
      <c r="ASF303" s="11"/>
      <c r="ASG303" s="11"/>
      <c r="ASH303" s="11"/>
      <c r="ASI303" s="11"/>
      <c r="ASJ303" s="11"/>
      <c r="ASK303" s="11"/>
      <c r="ASL303" s="11"/>
      <c r="ASM303" s="11"/>
      <c r="ASN303" s="11"/>
      <c r="ASO303" s="11"/>
      <c r="ASP303" s="11"/>
      <c r="ASQ303" s="11"/>
      <c r="ASR303" s="11"/>
      <c r="ASS303" s="11"/>
      <c r="AST303" s="11"/>
      <c r="ASU303" s="11"/>
      <c r="ASV303" s="11"/>
      <c r="ASW303" s="11"/>
      <c r="ASX303" s="11"/>
      <c r="ASY303" s="11"/>
      <c r="ASZ303" s="11"/>
      <c r="ATA303" s="11"/>
      <c r="ATB303" s="11"/>
      <c r="ATC303" s="11"/>
      <c r="ATD303" s="11"/>
      <c r="ATE303" s="11"/>
      <c r="ATF303" s="11"/>
      <c r="ATG303" s="11"/>
      <c r="ATH303" s="11"/>
      <c r="ATI303" s="11"/>
      <c r="ATJ303" s="11"/>
      <c r="ATK303" s="11"/>
      <c r="ATL303" s="11"/>
      <c r="ATM303" s="11"/>
      <c r="ATN303" s="11"/>
      <c r="ATO303" s="11"/>
      <c r="ATP303" s="11"/>
      <c r="ATQ303" s="11"/>
      <c r="ATR303" s="11"/>
      <c r="ATS303" s="11"/>
      <c r="ATT303" s="11"/>
      <c r="ATU303" s="11"/>
      <c r="ATV303" s="11"/>
      <c r="ATW303" s="11"/>
      <c r="ATX303" s="11"/>
      <c r="ATY303" s="11"/>
      <c r="ATZ303" s="11"/>
      <c r="AUA303" s="11"/>
      <c r="AUB303" s="11"/>
      <c r="AUC303" s="11"/>
      <c r="AUD303" s="11"/>
      <c r="AUE303" s="11"/>
      <c r="AUF303" s="11"/>
      <c r="AUG303" s="11"/>
      <c r="AUH303" s="11"/>
      <c r="AUI303" s="11"/>
      <c r="AUJ303" s="11"/>
      <c r="AUK303" s="11"/>
      <c r="AUL303" s="11"/>
      <c r="AUM303" s="11"/>
      <c r="AUN303" s="11"/>
      <c r="AUO303" s="11"/>
      <c r="AUP303" s="11"/>
      <c r="AUQ303" s="11"/>
      <c r="AUR303" s="11"/>
      <c r="AUS303" s="11"/>
      <c r="AUT303" s="11"/>
      <c r="AUU303" s="11"/>
      <c r="AUV303" s="11"/>
      <c r="AUW303" s="11"/>
      <c r="AUX303" s="11"/>
      <c r="AUY303" s="11"/>
      <c r="AUZ303" s="11"/>
      <c r="AVA303" s="11"/>
      <c r="AVB303" s="11"/>
      <c r="AVC303" s="11"/>
      <c r="AVD303" s="11"/>
      <c r="AVE303" s="11"/>
      <c r="AVF303" s="11"/>
      <c r="AVG303" s="11"/>
      <c r="AVH303" s="11"/>
      <c r="AVI303" s="11"/>
      <c r="AVJ303" s="11"/>
      <c r="AVK303" s="11"/>
      <c r="AVL303" s="11"/>
      <c r="AVM303" s="11"/>
      <c r="AVN303" s="11"/>
      <c r="AVO303" s="11"/>
      <c r="AVP303" s="11"/>
      <c r="AVQ303" s="11"/>
      <c r="AVR303" s="11"/>
      <c r="AVS303" s="11"/>
      <c r="AVT303" s="11"/>
      <c r="AVU303" s="11"/>
      <c r="AVV303" s="11"/>
      <c r="AVW303" s="11"/>
      <c r="AVX303" s="11"/>
      <c r="AVY303" s="11"/>
      <c r="AVZ303" s="11"/>
      <c r="AWA303" s="11"/>
      <c r="AWB303" s="11"/>
      <c r="AWC303" s="11"/>
      <c r="AWD303" s="11"/>
      <c r="AWE303" s="11"/>
      <c r="AWF303" s="11"/>
      <c r="AWG303" s="11"/>
      <c r="AWH303" s="11"/>
      <c r="AWI303" s="11"/>
      <c r="AWJ303" s="11"/>
      <c r="AWK303" s="11"/>
      <c r="AWL303" s="11"/>
      <c r="AWM303" s="11"/>
      <c r="AWN303" s="11"/>
      <c r="AWO303" s="11"/>
      <c r="AWP303" s="11"/>
      <c r="AWQ303" s="11"/>
      <c r="AWR303" s="11"/>
      <c r="AWS303" s="11"/>
      <c r="AWT303" s="11"/>
      <c r="AWU303" s="11"/>
      <c r="AWV303" s="11"/>
      <c r="AWW303" s="11"/>
      <c r="AWX303" s="11"/>
      <c r="AWY303" s="11"/>
      <c r="AWZ303" s="11"/>
      <c r="AXA303" s="11"/>
      <c r="AXB303" s="11"/>
      <c r="AXC303" s="11"/>
      <c r="AXD303" s="11"/>
      <c r="AXE303" s="11"/>
      <c r="AXF303" s="11"/>
      <c r="AXG303" s="11"/>
      <c r="AXH303" s="11"/>
      <c r="AXI303" s="11"/>
      <c r="AXJ303" s="11"/>
      <c r="AXK303" s="11"/>
      <c r="AXL303" s="11"/>
      <c r="AXM303" s="11"/>
      <c r="AXN303" s="11"/>
      <c r="AXO303" s="11"/>
      <c r="AXP303" s="11"/>
      <c r="AXQ303" s="11"/>
      <c r="AXR303" s="11"/>
      <c r="AXS303" s="11"/>
      <c r="AXT303" s="11"/>
      <c r="AXU303" s="11"/>
      <c r="AXV303" s="11"/>
      <c r="AXW303" s="11"/>
      <c r="AXX303" s="11"/>
      <c r="AXY303" s="11"/>
      <c r="AXZ303" s="11"/>
      <c r="AYA303" s="11"/>
      <c r="AYB303" s="11"/>
      <c r="AYC303" s="11"/>
      <c r="AYD303" s="11"/>
      <c r="AYE303" s="11"/>
      <c r="AYF303" s="11"/>
      <c r="AYG303" s="11"/>
      <c r="AYH303" s="11"/>
      <c r="AYI303" s="11"/>
      <c r="AYJ303" s="11"/>
      <c r="AYK303" s="11"/>
      <c r="AYL303" s="11"/>
      <c r="AYM303" s="11"/>
      <c r="AYN303" s="11"/>
      <c r="AYO303" s="11"/>
      <c r="AYP303" s="11"/>
      <c r="AYQ303" s="11"/>
      <c r="AYR303" s="11"/>
      <c r="AYS303" s="11"/>
      <c r="AYT303" s="11"/>
      <c r="AYU303" s="11"/>
      <c r="AYV303" s="11"/>
      <c r="AYW303" s="11"/>
      <c r="AYX303" s="11"/>
      <c r="AYY303" s="11"/>
      <c r="AYZ303" s="11"/>
      <c r="AZA303" s="11"/>
      <c r="AZB303" s="11"/>
      <c r="AZC303" s="11"/>
      <c r="AZD303" s="11"/>
      <c r="AZE303" s="11"/>
      <c r="AZF303" s="11"/>
      <c r="AZG303" s="11"/>
      <c r="AZH303" s="11"/>
      <c r="AZI303" s="11"/>
      <c r="AZJ303" s="11"/>
      <c r="AZK303" s="11"/>
      <c r="AZL303" s="11"/>
      <c r="AZM303" s="11"/>
      <c r="AZN303" s="11"/>
      <c r="AZO303" s="11"/>
      <c r="AZP303" s="11"/>
      <c r="AZQ303" s="11"/>
      <c r="AZR303" s="11"/>
      <c r="AZS303" s="11"/>
      <c r="AZT303" s="11"/>
      <c r="AZU303" s="11"/>
      <c r="AZV303" s="11"/>
      <c r="AZW303" s="11"/>
      <c r="AZX303" s="11"/>
      <c r="AZY303" s="11"/>
      <c r="AZZ303" s="11"/>
      <c r="BAA303" s="11"/>
      <c r="BAB303" s="11"/>
      <c r="BAC303" s="11"/>
      <c r="BAD303" s="11"/>
      <c r="BAE303" s="11"/>
      <c r="BAF303" s="11"/>
      <c r="BAG303" s="11"/>
      <c r="BAH303" s="11"/>
      <c r="BAI303" s="11"/>
      <c r="BAJ303" s="11"/>
      <c r="BAK303" s="11"/>
      <c r="BAL303" s="11"/>
      <c r="BAM303" s="11"/>
      <c r="BAN303" s="11"/>
      <c r="BAO303" s="11"/>
      <c r="BAP303" s="11"/>
      <c r="BAQ303" s="11"/>
      <c r="BAR303" s="11"/>
      <c r="BAS303" s="11"/>
      <c r="BAT303" s="11"/>
      <c r="BAU303" s="11"/>
      <c r="BAV303" s="11"/>
      <c r="BAW303" s="11"/>
      <c r="BAX303" s="11"/>
      <c r="BAY303" s="11"/>
      <c r="BAZ303" s="11"/>
      <c r="BBA303" s="11"/>
      <c r="BBB303" s="11"/>
      <c r="BBC303" s="11"/>
      <c r="BBD303" s="11"/>
      <c r="BBE303" s="11"/>
      <c r="BBF303" s="11"/>
      <c r="BBG303" s="11"/>
      <c r="BBH303" s="11"/>
      <c r="BBI303" s="11"/>
      <c r="BBJ303" s="11"/>
      <c r="BBK303" s="11"/>
      <c r="BBL303" s="11"/>
      <c r="BBM303" s="11"/>
      <c r="BBN303" s="11"/>
      <c r="BBO303" s="11"/>
      <c r="BBP303" s="11"/>
      <c r="BBQ303" s="11"/>
      <c r="BBR303" s="11"/>
      <c r="BBS303" s="11"/>
      <c r="BBT303" s="11"/>
      <c r="BBU303" s="11"/>
      <c r="BBV303" s="11"/>
      <c r="BBW303" s="11"/>
      <c r="BBX303" s="11"/>
      <c r="BBY303" s="11"/>
      <c r="BBZ303" s="11"/>
      <c r="BCA303" s="11"/>
      <c r="BCB303" s="11"/>
      <c r="BCC303" s="11"/>
      <c r="BCD303" s="11"/>
      <c r="BCE303" s="11"/>
      <c r="BCF303" s="11"/>
      <c r="BCG303" s="11"/>
      <c r="BCH303" s="11"/>
      <c r="BCI303" s="11"/>
      <c r="BCJ303" s="11"/>
      <c r="BCK303" s="11"/>
      <c r="BCL303" s="11"/>
      <c r="BCM303" s="11"/>
      <c r="BCN303" s="11"/>
      <c r="BCO303" s="11"/>
      <c r="BCP303" s="11"/>
      <c r="BCQ303" s="11"/>
      <c r="BCR303" s="11"/>
      <c r="BCS303" s="11"/>
      <c r="BCT303" s="11"/>
      <c r="BCU303" s="11"/>
      <c r="BCV303" s="11"/>
      <c r="BCW303" s="11"/>
      <c r="BCX303" s="11"/>
      <c r="BCY303" s="11"/>
      <c r="BCZ303" s="11"/>
      <c r="BDA303" s="11"/>
      <c r="BDB303" s="11"/>
      <c r="BDC303" s="11"/>
      <c r="BDD303" s="11"/>
      <c r="BDE303" s="11"/>
      <c r="BDF303" s="11"/>
      <c r="BDG303" s="11"/>
      <c r="BDH303" s="11"/>
      <c r="BDI303" s="11"/>
      <c r="BDJ303" s="11"/>
      <c r="BDK303" s="11"/>
      <c r="BDL303" s="11"/>
      <c r="BDM303" s="11"/>
      <c r="BDN303" s="11"/>
      <c r="BDO303" s="11"/>
      <c r="BDP303" s="11"/>
      <c r="BDQ303" s="11"/>
      <c r="BDR303" s="11"/>
      <c r="BDS303" s="11"/>
      <c r="BDT303" s="11"/>
      <c r="BDU303" s="11"/>
      <c r="BDV303" s="11"/>
      <c r="BDW303" s="11"/>
      <c r="BDX303" s="11"/>
      <c r="BDY303" s="11"/>
      <c r="BDZ303" s="11"/>
      <c r="BEA303" s="11"/>
      <c r="BEB303" s="11"/>
      <c r="BEC303" s="11"/>
      <c r="BED303" s="11"/>
      <c r="BEE303" s="11"/>
      <c r="BEF303" s="11"/>
      <c r="BEG303" s="11"/>
      <c r="BEH303" s="11"/>
      <c r="BEI303" s="11"/>
      <c r="BEJ303" s="11"/>
      <c r="BEK303" s="11"/>
      <c r="BEL303" s="11"/>
      <c r="BEM303" s="11"/>
      <c r="BEN303" s="11"/>
      <c r="BEO303" s="11"/>
      <c r="BEP303" s="11"/>
      <c r="BEQ303" s="11"/>
      <c r="BER303" s="11"/>
      <c r="BES303" s="11"/>
      <c r="BET303" s="11"/>
      <c r="BEU303" s="11"/>
      <c r="BEV303" s="11"/>
      <c r="BEW303" s="11"/>
      <c r="BEX303" s="11"/>
      <c r="BEY303" s="11"/>
      <c r="BEZ303" s="11"/>
      <c r="BFA303" s="11"/>
      <c r="BFB303" s="11"/>
      <c r="BFC303" s="11"/>
      <c r="BFD303" s="11"/>
      <c r="BFE303" s="11"/>
      <c r="BFF303" s="11"/>
      <c r="BFG303" s="11"/>
      <c r="BFH303" s="11"/>
      <c r="BFI303" s="11"/>
      <c r="BFJ303" s="11"/>
      <c r="BFK303" s="11"/>
      <c r="BFL303" s="11"/>
      <c r="BFM303" s="11"/>
      <c r="BFN303" s="11"/>
      <c r="BFO303" s="11"/>
      <c r="BFP303" s="11"/>
      <c r="BFQ303" s="11"/>
      <c r="BFR303" s="11"/>
      <c r="BFS303" s="11"/>
      <c r="BFT303" s="11"/>
      <c r="BFU303" s="11"/>
      <c r="BFV303" s="11"/>
      <c r="BFW303" s="11"/>
      <c r="BFX303" s="11"/>
      <c r="BFY303" s="11"/>
      <c r="BFZ303" s="11"/>
      <c r="BGA303" s="11"/>
      <c r="BGB303" s="11"/>
      <c r="BGC303" s="11"/>
      <c r="BGD303" s="11"/>
      <c r="BGE303" s="11"/>
      <c r="BGF303" s="11"/>
      <c r="BGG303" s="11"/>
      <c r="BGH303" s="11"/>
      <c r="BGI303" s="11"/>
      <c r="BGJ303" s="11"/>
      <c r="BGK303" s="11"/>
      <c r="BGL303" s="11"/>
      <c r="BGM303" s="11"/>
      <c r="BGN303" s="11"/>
      <c r="BGO303" s="11"/>
      <c r="BGP303" s="11"/>
      <c r="BGQ303" s="11"/>
      <c r="BGR303" s="11"/>
      <c r="BGS303" s="11"/>
      <c r="BGT303" s="11"/>
      <c r="BGU303" s="11"/>
      <c r="BGV303" s="11"/>
      <c r="BGW303" s="11"/>
      <c r="BGX303" s="11"/>
      <c r="BGY303" s="11"/>
      <c r="BGZ303" s="11"/>
      <c r="BHA303" s="11"/>
      <c r="BHB303" s="11"/>
      <c r="BHC303" s="11"/>
      <c r="BHD303" s="11"/>
      <c r="BHE303" s="11"/>
      <c r="BHF303" s="11"/>
      <c r="BHG303" s="11"/>
      <c r="BHH303" s="11"/>
      <c r="BHI303" s="11"/>
      <c r="BHJ303" s="11"/>
      <c r="BHK303" s="11"/>
      <c r="BHL303" s="11"/>
      <c r="BHM303" s="11"/>
      <c r="BHN303" s="11"/>
      <c r="BHO303" s="11"/>
      <c r="BHP303" s="11"/>
      <c r="BHQ303" s="11"/>
      <c r="BHR303" s="11"/>
      <c r="BHS303" s="11"/>
      <c r="BHT303" s="11"/>
      <c r="BHU303" s="11"/>
      <c r="BHV303" s="11"/>
      <c r="BHW303" s="11"/>
      <c r="BHX303" s="11"/>
      <c r="BHY303" s="11"/>
      <c r="BHZ303" s="11"/>
      <c r="BIA303" s="11"/>
      <c r="BIB303" s="11"/>
      <c r="BIC303" s="11"/>
    </row>
    <row r="304" spans="1:1589" s="24" customFormat="1" ht="52.5" customHeight="1">
      <c r="A304" s="165" t="s">
        <v>127</v>
      </c>
      <c r="B304" s="237"/>
      <c r="C304" s="323"/>
      <c r="D304" s="339"/>
      <c r="E304" s="197">
        <v>43101</v>
      </c>
      <c r="F304" s="197">
        <v>43465</v>
      </c>
      <c r="G304" s="93" t="s">
        <v>115</v>
      </c>
      <c r="H304" s="115"/>
      <c r="I304" s="115"/>
      <c r="J304" s="121">
        <v>150000</v>
      </c>
      <c r="K304" s="124"/>
      <c r="L304" s="116"/>
      <c r="M304" s="104"/>
      <c r="N304" s="111">
        <v>150000</v>
      </c>
      <c r="O304" s="116"/>
      <c r="P304" s="116"/>
      <c r="Q304" s="116"/>
      <c r="R304" s="111">
        <v>150000</v>
      </c>
      <c r="S304" s="116"/>
      <c r="T304" s="7"/>
      <c r="U304" s="150"/>
      <c r="V304" s="7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  <c r="IT304" s="22"/>
      <c r="IU304" s="22"/>
      <c r="IV304" s="22"/>
      <c r="IW304" s="22"/>
      <c r="IX304" s="22"/>
      <c r="IY304" s="22"/>
      <c r="IZ304" s="22"/>
      <c r="JA304" s="22"/>
      <c r="JB304" s="22"/>
      <c r="JC304" s="22"/>
      <c r="JD304" s="22"/>
      <c r="JE304" s="22"/>
      <c r="JF304" s="22"/>
      <c r="JG304" s="22"/>
      <c r="JH304" s="22"/>
      <c r="JI304" s="22"/>
      <c r="JJ304" s="22"/>
      <c r="JK304" s="22"/>
      <c r="JL304" s="22"/>
      <c r="JM304" s="22"/>
      <c r="JN304" s="22"/>
      <c r="JO304" s="22"/>
      <c r="JP304" s="22"/>
      <c r="JQ304" s="22"/>
      <c r="JR304" s="22"/>
      <c r="JS304" s="22"/>
      <c r="JT304" s="22"/>
      <c r="JU304" s="22"/>
      <c r="JV304" s="22"/>
      <c r="JW304" s="22"/>
      <c r="JX304" s="22"/>
      <c r="JY304" s="22"/>
      <c r="JZ304" s="22"/>
      <c r="KA304" s="22"/>
      <c r="KB304" s="22"/>
      <c r="KC304" s="22"/>
      <c r="KD304" s="22"/>
      <c r="KE304" s="22"/>
      <c r="KF304" s="22"/>
      <c r="KG304" s="22"/>
      <c r="KH304" s="22"/>
      <c r="KI304" s="22"/>
      <c r="KJ304" s="22"/>
      <c r="KK304" s="22"/>
      <c r="KL304" s="22"/>
      <c r="KM304" s="22"/>
      <c r="KN304" s="22"/>
      <c r="KO304" s="22"/>
      <c r="KP304" s="22"/>
      <c r="KQ304" s="22"/>
      <c r="KR304" s="22"/>
      <c r="KS304" s="22"/>
      <c r="KT304" s="22"/>
      <c r="KU304" s="22"/>
      <c r="KV304" s="22"/>
      <c r="KW304" s="22"/>
      <c r="KX304" s="22"/>
      <c r="KY304" s="22"/>
      <c r="KZ304" s="22"/>
      <c r="LA304" s="22"/>
      <c r="LB304" s="22"/>
      <c r="LC304" s="22"/>
      <c r="LD304" s="22"/>
      <c r="LE304" s="22"/>
      <c r="LF304" s="22"/>
      <c r="LG304" s="22"/>
      <c r="LH304" s="22"/>
      <c r="LI304" s="22"/>
      <c r="LJ304" s="22"/>
      <c r="LK304" s="22"/>
      <c r="LL304" s="22"/>
      <c r="LM304" s="22"/>
      <c r="LN304" s="22"/>
      <c r="LO304" s="22"/>
      <c r="LP304" s="22"/>
      <c r="LQ304" s="22"/>
      <c r="LR304" s="22"/>
      <c r="LS304" s="22"/>
      <c r="LT304" s="22"/>
      <c r="LU304" s="22"/>
      <c r="LV304" s="22"/>
      <c r="LW304" s="22"/>
      <c r="LX304" s="22"/>
      <c r="LY304" s="22"/>
      <c r="LZ304" s="22"/>
      <c r="MA304" s="22"/>
      <c r="MB304" s="22"/>
      <c r="MC304" s="22"/>
      <c r="MD304" s="22"/>
      <c r="ME304" s="22"/>
      <c r="MF304" s="22"/>
      <c r="MG304" s="22"/>
      <c r="MH304" s="22"/>
      <c r="MI304" s="22"/>
      <c r="MJ304" s="22"/>
      <c r="MK304" s="22"/>
      <c r="ML304" s="22"/>
      <c r="MM304" s="22"/>
      <c r="MN304" s="22"/>
      <c r="MO304" s="22"/>
      <c r="MP304" s="22"/>
      <c r="MQ304" s="22"/>
      <c r="MR304" s="22"/>
      <c r="MS304" s="22"/>
      <c r="MT304" s="22"/>
      <c r="MU304" s="22"/>
      <c r="MV304" s="22"/>
      <c r="MW304" s="22"/>
      <c r="MX304" s="22"/>
      <c r="MY304" s="22"/>
      <c r="MZ304" s="22"/>
      <c r="NA304" s="22"/>
      <c r="NB304" s="22"/>
      <c r="NC304" s="22"/>
      <c r="ND304" s="22"/>
      <c r="NE304" s="22"/>
      <c r="NF304" s="22"/>
      <c r="NG304" s="22"/>
      <c r="NH304" s="22"/>
      <c r="NI304" s="22"/>
      <c r="NJ304" s="22"/>
      <c r="NK304" s="22"/>
      <c r="NL304" s="22"/>
      <c r="NM304" s="22"/>
      <c r="NN304" s="22"/>
      <c r="NO304" s="22"/>
      <c r="NP304" s="22"/>
      <c r="NQ304" s="22"/>
      <c r="NR304" s="22"/>
      <c r="NS304" s="22"/>
      <c r="NT304" s="22"/>
      <c r="NU304" s="22"/>
      <c r="NV304" s="22"/>
      <c r="NW304" s="22"/>
      <c r="NX304" s="22"/>
      <c r="NY304" s="22"/>
      <c r="NZ304" s="22"/>
      <c r="OA304" s="22"/>
      <c r="OB304" s="22"/>
      <c r="OC304" s="22"/>
      <c r="OD304" s="22"/>
      <c r="OE304" s="22"/>
      <c r="OF304" s="22"/>
      <c r="OG304" s="22"/>
      <c r="OH304" s="22"/>
      <c r="OI304" s="22"/>
      <c r="OJ304" s="22"/>
      <c r="OK304" s="22"/>
      <c r="OL304" s="22"/>
      <c r="OM304" s="22"/>
      <c r="ON304" s="22"/>
      <c r="OO304" s="22"/>
      <c r="OP304" s="22"/>
      <c r="OQ304" s="22"/>
      <c r="OR304" s="22"/>
      <c r="OS304" s="22"/>
      <c r="OT304" s="22"/>
      <c r="OU304" s="22"/>
      <c r="OV304" s="22"/>
      <c r="OW304" s="22"/>
      <c r="OX304" s="22"/>
      <c r="OY304" s="22"/>
      <c r="OZ304" s="22"/>
      <c r="PA304" s="22"/>
      <c r="PB304" s="22"/>
      <c r="PC304" s="22"/>
      <c r="PD304" s="22"/>
      <c r="PE304" s="22"/>
      <c r="PF304" s="22"/>
      <c r="PG304" s="22"/>
      <c r="PH304" s="22"/>
      <c r="PI304" s="22"/>
      <c r="PJ304" s="22"/>
      <c r="PK304" s="22"/>
      <c r="PL304" s="22"/>
      <c r="PM304" s="22"/>
      <c r="PN304" s="22"/>
      <c r="PO304" s="22"/>
      <c r="PP304" s="22"/>
      <c r="PQ304" s="22"/>
      <c r="PR304" s="22"/>
      <c r="PS304" s="22"/>
      <c r="PT304" s="22"/>
      <c r="PU304" s="22"/>
      <c r="PV304" s="22"/>
      <c r="PW304" s="22"/>
      <c r="PX304" s="22"/>
      <c r="PY304" s="22"/>
      <c r="PZ304" s="22"/>
      <c r="QA304" s="22"/>
      <c r="QB304" s="22"/>
      <c r="QC304" s="22"/>
      <c r="QD304" s="22"/>
      <c r="QE304" s="22"/>
      <c r="QF304" s="22"/>
      <c r="QG304" s="22"/>
      <c r="QH304" s="22"/>
      <c r="QI304" s="22"/>
      <c r="QJ304" s="22"/>
      <c r="QK304" s="22"/>
      <c r="QL304" s="22"/>
      <c r="QM304" s="22"/>
      <c r="QN304" s="22"/>
      <c r="QO304" s="22"/>
      <c r="QP304" s="22"/>
      <c r="QQ304" s="22"/>
      <c r="QR304" s="22"/>
      <c r="QS304" s="22"/>
      <c r="QT304" s="22"/>
      <c r="QU304" s="22"/>
      <c r="QV304" s="22"/>
      <c r="QW304" s="22"/>
      <c r="QX304" s="22"/>
      <c r="QY304" s="22"/>
      <c r="QZ304" s="22"/>
      <c r="RA304" s="22"/>
      <c r="RB304" s="22"/>
      <c r="RC304" s="22"/>
      <c r="RD304" s="22"/>
      <c r="RE304" s="22"/>
      <c r="RF304" s="22"/>
      <c r="RG304" s="22"/>
      <c r="RH304" s="22"/>
      <c r="RI304" s="22"/>
      <c r="RJ304" s="22"/>
      <c r="RK304" s="22"/>
      <c r="RL304" s="22"/>
      <c r="RM304" s="22"/>
      <c r="RN304" s="22"/>
      <c r="RO304" s="22"/>
      <c r="RP304" s="22"/>
      <c r="RQ304" s="22"/>
      <c r="RR304" s="22"/>
      <c r="RS304" s="22"/>
      <c r="RT304" s="22"/>
      <c r="RU304" s="22"/>
      <c r="RV304" s="22"/>
      <c r="RW304" s="22"/>
      <c r="RX304" s="22"/>
      <c r="RY304" s="22"/>
      <c r="RZ304" s="22"/>
      <c r="SA304" s="22"/>
      <c r="SB304" s="22"/>
      <c r="SC304" s="22"/>
      <c r="SD304" s="22"/>
      <c r="SE304" s="22"/>
      <c r="SF304" s="22"/>
      <c r="SG304" s="22"/>
      <c r="SH304" s="22"/>
      <c r="SI304" s="22"/>
      <c r="SJ304" s="22"/>
      <c r="SK304" s="22"/>
      <c r="SL304" s="22"/>
      <c r="SM304" s="22"/>
      <c r="SN304" s="22"/>
      <c r="SO304" s="22"/>
      <c r="SP304" s="22"/>
      <c r="SQ304" s="22"/>
      <c r="SR304" s="22"/>
      <c r="SS304" s="22"/>
      <c r="ST304" s="22"/>
      <c r="SU304" s="22"/>
      <c r="SV304" s="22"/>
      <c r="SW304" s="22"/>
      <c r="SX304" s="22"/>
      <c r="SY304" s="22"/>
      <c r="SZ304" s="22"/>
      <c r="TA304" s="22"/>
      <c r="TB304" s="22"/>
      <c r="TC304" s="22"/>
      <c r="TD304" s="22"/>
      <c r="TE304" s="22"/>
      <c r="TF304" s="22"/>
      <c r="TG304" s="22"/>
      <c r="TH304" s="22"/>
      <c r="TI304" s="22"/>
      <c r="TJ304" s="22"/>
      <c r="TK304" s="22"/>
      <c r="TL304" s="22"/>
      <c r="TM304" s="22"/>
      <c r="TN304" s="22"/>
      <c r="TO304" s="22"/>
      <c r="TP304" s="22"/>
      <c r="TQ304" s="22"/>
      <c r="TR304" s="22"/>
      <c r="TS304" s="22"/>
      <c r="TT304" s="22"/>
      <c r="TU304" s="22"/>
      <c r="TV304" s="22"/>
      <c r="TW304" s="22"/>
      <c r="TX304" s="22"/>
      <c r="TY304" s="22"/>
      <c r="TZ304" s="22"/>
      <c r="UA304" s="22"/>
      <c r="UB304" s="22"/>
      <c r="UC304" s="22"/>
      <c r="UD304" s="22"/>
      <c r="UE304" s="22"/>
      <c r="UF304" s="22"/>
      <c r="UG304" s="22"/>
      <c r="UH304" s="22"/>
      <c r="UI304" s="22"/>
      <c r="UJ304" s="22"/>
      <c r="UK304" s="22"/>
      <c r="UL304" s="22"/>
      <c r="UM304" s="22"/>
      <c r="UN304" s="22"/>
      <c r="UO304" s="22"/>
      <c r="UP304" s="22"/>
      <c r="UQ304" s="22"/>
      <c r="UR304" s="22"/>
      <c r="US304" s="22"/>
      <c r="UT304" s="22"/>
      <c r="UU304" s="22"/>
      <c r="UV304" s="22"/>
      <c r="UW304" s="22"/>
      <c r="UX304" s="22"/>
      <c r="UY304" s="22"/>
      <c r="UZ304" s="22"/>
      <c r="VA304" s="22"/>
      <c r="VB304" s="22"/>
      <c r="VC304" s="22"/>
      <c r="VD304" s="22"/>
      <c r="VE304" s="22"/>
      <c r="VF304" s="22"/>
      <c r="VG304" s="22"/>
      <c r="VH304" s="22"/>
      <c r="VI304" s="22"/>
      <c r="VJ304" s="22"/>
      <c r="VK304" s="22"/>
      <c r="VL304" s="22"/>
      <c r="VM304" s="22"/>
      <c r="VN304" s="22"/>
      <c r="VO304" s="22"/>
      <c r="VP304" s="22"/>
      <c r="VQ304" s="22"/>
      <c r="VR304" s="22"/>
      <c r="VS304" s="22"/>
      <c r="VT304" s="22"/>
      <c r="VU304" s="22"/>
      <c r="VV304" s="22"/>
      <c r="VW304" s="22"/>
      <c r="VX304" s="22"/>
      <c r="VY304" s="22"/>
      <c r="VZ304" s="22"/>
      <c r="WA304" s="22"/>
      <c r="WB304" s="22"/>
      <c r="WC304" s="22"/>
      <c r="WD304" s="22"/>
      <c r="WE304" s="22"/>
      <c r="WF304" s="22"/>
      <c r="WG304" s="22"/>
      <c r="WH304" s="22"/>
      <c r="WI304" s="22"/>
      <c r="WJ304" s="22"/>
      <c r="WK304" s="22"/>
      <c r="WL304" s="22"/>
      <c r="WM304" s="22"/>
      <c r="WN304" s="22"/>
      <c r="WO304" s="22"/>
      <c r="WP304" s="22"/>
      <c r="WQ304" s="22"/>
      <c r="WR304" s="22"/>
      <c r="WS304" s="22"/>
      <c r="WT304" s="22"/>
      <c r="WU304" s="22"/>
      <c r="WV304" s="22"/>
      <c r="WW304" s="22"/>
      <c r="WX304" s="22"/>
      <c r="WY304" s="22"/>
      <c r="WZ304" s="22"/>
      <c r="XA304" s="22"/>
      <c r="XB304" s="22"/>
      <c r="XC304" s="22"/>
      <c r="XD304" s="22"/>
      <c r="XE304" s="22"/>
      <c r="XF304" s="22"/>
      <c r="XG304" s="22"/>
      <c r="XH304" s="22"/>
      <c r="XI304" s="22"/>
      <c r="XJ304" s="22"/>
      <c r="XK304" s="22"/>
      <c r="XL304" s="22"/>
      <c r="XM304" s="22"/>
      <c r="XN304" s="22"/>
      <c r="XO304" s="22"/>
      <c r="XP304" s="22"/>
      <c r="XQ304" s="22"/>
      <c r="XR304" s="22"/>
      <c r="XS304" s="22"/>
      <c r="XT304" s="22"/>
      <c r="XU304" s="22"/>
      <c r="XV304" s="22"/>
      <c r="XW304" s="22"/>
      <c r="XX304" s="22"/>
      <c r="XY304" s="22"/>
      <c r="XZ304" s="22"/>
      <c r="YA304" s="22"/>
      <c r="YB304" s="22"/>
      <c r="YC304" s="22"/>
      <c r="YD304" s="22"/>
      <c r="YE304" s="22"/>
      <c r="YF304" s="22"/>
      <c r="YG304" s="22"/>
      <c r="YH304" s="22"/>
      <c r="YI304" s="22"/>
      <c r="YJ304" s="22"/>
      <c r="YK304" s="22"/>
      <c r="YL304" s="22"/>
      <c r="YM304" s="22"/>
      <c r="YN304" s="22"/>
      <c r="YO304" s="22"/>
      <c r="YP304" s="22"/>
      <c r="YQ304" s="22"/>
      <c r="YR304" s="22"/>
      <c r="YS304" s="22"/>
      <c r="YT304" s="22"/>
      <c r="YU304" s="22"/>
      <c r="YV304" s="22"/>
      <c r="YW304" s="22"/>
      <c r="YX304" s="22"/>
      <c r="YY304" s="22"/>
      <c r="YZ304" s="22"/>
      <c r="ZA304" s="22"/>
      <c r="ZB304" s="22"/>
      <c r="ZC304" s="22"/>
      <c r="ZD304" s="22"/>
      <c r="ZE304" s="22"/>
      <c r="ZF304" s="22"/>
      <c r="ZG304" s="22"/>
      <c r="ZH304" s="22"/>
      <c r="ZI304" s="22"/>
      <c r="ZJ304" s="22"/>
      <c r="ZK304" s="22"/>
      <c r="ZL304" s="22"/>
      <c r="ZM304" s="22"/>
      <c r="ZN304" s="22"/>
      <c r="ZO304" s="22"/>
      <c r="ZP304" s="22"/>
      <c r="ZQ304" s="22"/>
      <c r="ZR304" s="22"/>
      <c r="ZS304" s="22"/>
      <c r="ZT304" s="22"/>
      <c r="ZU304" s="22"/>
      <c r="ZV304" s="22"/>
      <c r="ZW304" s="22"/>
      <c r="ZX304" s="22"/>
      <c r="ZY304" s="22"/>
      <c r="ZZ304" s="22"/>
      <c r="AAA304" s="22"/>
      <c r="AAB304" s="22"/>
      <c r="AAC304" s="22"/>
      <c r="AAD304" s="22"/>
      <c r="AAE304" s="22"/>
      <c r="AAF304" s="22"/>
      <c r="AAG304" s="22"/>
      <c r="AAH304" s="22"/>
      <c r="AAI304" s="22"/>
      <c r="AAJ304" s="22"/>
      <c r="AAK304" s="22"/>
      <c r="AAL304" s="22"/>
      <c r="AAM304" s="22"/>
      <c r="AAN304" s="22"/>
      <c r="AAO304" s="22"/>
      <c r="AAP304" s="22"/>
      <c r="AAQ304" s="22"/>
      <c r="AAR304" s="22"/>
      <c r="AAS304" s="22"/>
      <c r="AAT304" s="22"/>
      <c r="AAU304" s="22"/>
      <c r="AAV304" s="22"/>
      <c r="AAW304" s="22"/>
      <c r="AAX304" s="22"/>
      <c r="AAY304" s="22"/>
      <c r="AAZ304" s="22"/>
      <c r="ABA304" s="22"/>
      <c r="ABB304" s="22"/>
      <c r="ABC304" s="22"/>
      <c r="ABD304" s="22"/>
      <c r="ABE304" s="22"/>
      <c r="ABF304" s="22"/>
      <c r="ABG304" s="22"/>
      <c r="ABH304" s="22"/>
      <c r="ABI304" s="22"/>
      <c r="ABJ304" s="22"/>
      <c r="ABK304" s="22"/>
      <c r="ABL304" s="22"/>
      <c r="ABM304" s="22"/>
      <c r="ABN304" s="22"/>
      <c r="ABO304" s="22"/>
      <c r="ABP304" s="22"/>
      <c r="ABQ304" s="22"/>
      <c r="ABR304" s="22"/>
      <c r="ABS304" s="22"/>
      <c r="ABT304" s="22"/>
      <c r="ABU304" s="22"/>
      <c r="ABV304" s="22"/>
      <c r="ABW304" s="22"/>
      <c r="ABX304" s="22"/>
      <c r="ABY304" s="22"/>
      <c r="ABZ304" s="22"/>
      <c r="ACA304" s="22"/>
      <c r="ACB304" s="22"/>
      <c r="ACC304" s="22"/>
      <c r="ACD304" s="22"/>
      <c r="ACE304" s="22"/>
      <c r="ACF304" s="22"/>
      <c r="ACG304" s="22"/>
      <c r="ACH304" s="22"/>
      <c r="ACI304" s="22"/>
      <c r="ACJ304" s="22"/>
      <c r="ACK304" s="22"/>
      <c r="ACL304" s="22"/>
      <c r="ACM304" s="22"/>
      <c r="ACN304" s="22"/>
      <c r="ACO304" s="22"/>
      <c r="ACP304" s="22"/>
      <c r="ACQ304" s="22"/>
      <c r="ACR304" s="22"/>
      <c r="ACS304" s="22"/>
      <c r="ACT304" s="22"/>
      <c r="ACU304" s="22"/>
      <c r="ACV304" s="22"/>
      <c r="ACW304" s="22"/>
      <c r="ACX304" s="22"/>
      <c r="ACY304" s="22"/>
      <c r="ACZ304" s="22"/>
      <c r="ADA304" s="22"/>
      <c r="ADB304" s="22"/>
      <c r="ADC304" s="22"/>
      <c r="ADD304" s="22"/>
      <c r="ADE304" s="22"/>
      <c r="ADF304" s="22"/>
      <c r="ADG304" s="22"/>
      <c r="ADH304" s="22"/>
      <c r="ADI304" s="22"/>
      <c r="ADJ304" s="22"/>
      <c r="ADK304" s="22"/>
      <c r="ADL304" s="22"/>
      <c r="ADM304" s="22"/>
      <c r="ADN304" s="22"/>
      <c r="ADO304" s="22"/>
      <c r="ADP304" s="22"/>
      <c r="ADQ304" s="22"/>
      <c r="ADR304" s="22"/>
      <c r="ADS304" s="22"/>
      <c r="ADT304" s="22"/>
      <c r="ADU304" s="22"/>
      <c r="ADV304" s="22"/>
      <c r="ADW304" s="22"/>
      <c r="ADX304" s="22"/>
      <c r="ADY304" s="22"/>
      <c r="ADZ304" s="22"/>
      <c r="AEA304" s="22"/>
      <c r="AEB304" s="22"/>
      <c r="AEC304" s="22"/>
      <c r="AED304" s="22"/>
      <c r="AEE304" s="22"/>
      <c r="AEF304" s="22"/>
      <c r="AEG304" s="22"/>
      <c r="AEH304" s="22"/>
      <c r="AEI304" s="22"/>
      <c r="AEJ304" s="22"/>
      <c r="AEK304" s="22"/>
      <c r="AEL304" s="22"/>
      <c r="AEM304" s="22"/>
      <c r="AEN304" s="22"/>
      <c r="AEO304" s="22"/>
      <c r="AEP304" s="22"/>
      <c r="AEQ304" s="22"/>
      <c r="AER304" s="22"/>
      <c r="AES304" s="22"/>
      <c r="AET304" s="22"/>
      <c r="AEU304" s="22"/>
      <c r="AEV304" s="22"/>
      <c r="AEW304" s="22"/>
      <c r="AEX304" s="22"/>
      <c r="AEY304" s="22"/>
      <c r="AEZ304" s="22"/>
      <c r="AFA304" s="22"/>
      <c r="AFB304" s="22"/>
      <c r="AFC304" s="22"/>
      <c r="AFD304" s="22"/>
      <c r="AFE304" s="22"/>
      <c r="AFF304" s="22"/>
      <c r="AFG304" s="22"/>
      <c r="AFH304" s="22"/>
      <c r="AFI304" s="22"/>
      <c r="AFJ304" s="22"/>
      <c r="AFK304" s="22"/>
      <c r="AFL304" s="22"/>
      <c r="AFM304" s="22"/>
      <c r="AFN304" s="22"/>
      <c r="AFO304" s="22"/>
      <c r="AFP304" s="22"/>
      <c r="AFQ304" s="22"/>
      <c r="AFR304" s="22"/>
      <c r="AFS304" s="22"/>
      <c r="AFT304" s="22"/>
      <c r="AFU304" s="22"/>
      <c r="AFV304" s="22"/>
      <c r="AFW304" s="22"/>
      <c r="AFX304" s="22"/>
      <c r="AFY304" s="22"/>
      <c r="AFZ304" s="22"/>
      <c r="AGA304" s="22"/>
      <c r="AGB304" s="22"/>
      <c r="AGC304" s="22"/>
      <c r="AGD304" s="22"/>
      <c r="AGE304" s="22"/>
      <c r="AGF304" s="22"/>
      <c r="AGG304" s="22"/>
      <c r="AGH304" s="22"/>
      <c r="AGI304" s="22"/>
      <c r="AGJ304" s="22"/>
      <c r="AGK304" s="22"/>
      <c r="AGL304" s="22"/>
      <c r="AGM304" s="22"/>
      <c r="AGN304" s="22"/>
      <c r="AGO304" s="22"/>
      <c r="AGP304" s="22"/>
      <c r="AGQ304" s="22"/>
      <c r="AGR304" s="22"/>
      <c r="AGS304" s="22"/>
      <c r="AGT304" s="22"/>
      <c r="AGU304" s="22"/>
      <c r="AGV304" s="22"/>
      <c r="AGW304" s="22"/>
      <c r="AGX304" s="22"/>
      <c r="AGY304" s="22"/>
      <c r="AGZ304" s="22"/>
      <c r="AHA304" s="22"/>
      <c r="AHB304" s="22"/>
      <c r="AHC304" s="22"/>
      <c r="AHD304" s="22"/>
      <c r="AHE304" s="22"/>
      <c r="AHF304" s="22"/>
      <c r="AHG304" s="22"/>
      <c r="AHH304" s="22"/>
      <c r="AHI304" s="22"/>
      <c r="AHJ304" s="22"/>
      <c r="AHK304" s="22"/>
      <c r="AHL304" s="22"/>
      <c r="AHM304" s="22"/>
      <c r="AHN304" s="22"/>
      <c r="AHO304" s="22"/>
      <c r="AHP304" s="22"/>
      <c r="AHQ304" s="22"/>
      <c r="AHR304" s="22"/>
      <c r="AHS304" s="22"/>
      <c r="AHT304" s="22"/>
      <c r="AHU304" s="22"/>
      <c r="AHV304" s="22"/>
      <c r="AHW304" s="22"/>
      <c r="AHX304" s="22"/>
      <c r="AHY304" s="22"/>
      <c r="AHZ304" s="22"/>
      <c r="AIA304" s="22"/>
      <c r="AIB304" s="22"/>
      <c r="AIC304" s="22"/>
      <c r="AID304" s="22"/>
      <c r="AIE304" s="22"/>
      <c r="AIF304" s="22"/>
      <c r="AIG304" s="22"/>
      <c r="AIH304" s="22"/>
      <c r="AII304" s="22"/>
      <c r="AIJ304" s="22"/>
      <c r="AIK304" s="22"/>
      <c r="AIL304" s="22"/>
      <c r="AIM304" s="22"/>
      <c r="AIN304" s="22"/>
      <c r="AIO304" s="22"/>
      <c r="AIP304" s="22"/>
      <c r="AIQ304" s="22"/>
      <c r="AIR304" s="22"/>
      <c r="AIS304" s="22"/>
      <c r="AIT304" s="22"/>
      <c r="AIU304" s="22"/>
      <c r="AIV304" s="22"/>
      <c r="AIW304" s="22"/>
      <c r="AIX304" s="22"/>
      <c r="AIY304" s="22"/>
      <c r="AIZ304" s="22"/>
      <c r="AJA304" s="22"/>
      <c r="AJB304" s="22"/>
      <c r="AJC304" s="22"/>
      <c r="AJD304" s="22"/>
      <c r="AJE304" s="22"/>
      <c r="AJF304" s="22"/>
      <c r="AJG304" s="22"/>
      <c r="AJH304" s="22"/>
      <c r="AJI304" s="22"/>
      <c r="AJJ304" s="22"/>
      <c r="AJK304" s="22"/>
      <c r="AJL304" s="22"/>
      <c r="AJM304" s="22"/>
      <c r="AJN304" s="22"/>
      <c r="AJO304" s="22"/>
      <c r="AJP304" s="22"/>
      <c r="AJQ304" s="22"/>
      <c r="AJR304" s="22"/>
      <c r="AJS304" s="22"/>
      <c r="AJT304" s="22"/>
      <c r="AJU304" s="22"/>
      <c r="AJV304" s="22"/>
      <c r="AJW304" s="22"/>
      <c r="AJX304" s="22"/>
      <c r="AJY304" s="22"/>
      <c r="AJZ304" s="22"/>
      <c r="AKA304" s="22"/>
      <c r="AKB304" s="22"/>
      <c r="AKC304" s="22"/>
      <c r="AKD304" s="22"/>
      <c r="AKE304" s="22"/>
      <c r="AKF304" s="22"/>
      <c r="AKG304" s="22"/>
      <c r="AKH304" s="22"/>
      <c r="AKI304" s="22"/>
      <c r="AKJ304" s="22"/>
      <c r="AKK304" s="22"/>
      <c r="AKL304" s="22"/>
      <c r="AKM304" s="22"/>
      <c r="AKN304" s="22"/>
      <c r="AKO304" s="22"/>
      <c r="AKP304" s="22"/>
      <c r="AKQ304" s="22"/>
      <c r="AKR304" s="22"/>
      <c r="AKS304" s="22"/>
      <c r="AKT304" s="22"/>
      <c r="AKU304" s="22"/>
      <c r="AKV304" s="22"/>
      <c r="AKW304" s="22"/>
      <c r="AKX304" s="22"/>
      <c r="AKY304" s="22"/>
      <c r="AKZ304" s="22"/>
      <c r="ALA304" s="22"/>
      <c r="ALB304" s="22"/>
      <c r="ALC304" s="22"/>
      <c r="ALD304" s="22"/>
      <c r="ALE304" s="22"/>
      <c r="ALF304" s="22"/>
      <c r="ALG304" s="22"/>
      <c r="ALH304" s="22"/>
      <c r="ALI304" s="22"/>
      <c r="ALJ304" s="22"/>
      <c r="ALK304" s="22"/>
      <c r="ALL304" s="22"/>
      <c r="ALM304" s="22"/>
      <c r="ALN304" s="22"/>
      <c r="ALO304" s="22"/>
      <c r="ALP304" s="22"/>
      <c r="ALQ304" s="22"/>
      <c r="ALR304" s="22"/>
      <c r="ALS304" s="22"/>
      <c r="ALT304" s="22"/>
      <c r="ALU304" s="22"/>
      <c r="ALV304" s="22"/>
      <c r="ALW304" s="22"/>
      <c r="ALX304" s="22"/>
      <c r="ALY304" s="22"/>
      <c r="ALZ304" s="22"/>
      <c r="AMA304" s="22"/>
      <c r="AMB304" s="22"/>
      <c r="AMC304" s="22"/>
      <c r="AMD304" s="22"/>
      <c r="AME304" s="22"/>
      <c r="AMF304" s="22"/>
      <c r="AMG304" s="22"/>
      <c r="AMH304" s="22"/>
      <c r="AMI304" s="22"/>
      <c r="AMJ304" s="22"/>
      <c r="AMK304" s="22"/>
      <c r="AML304" s="22"/>
      <c r="AMM304" s="22"/>
      <c r="AMN304" s="22"/>
      <c r="AMO304" s="22"/>
      <c r="AMP304" s="22"/>
      <c r="AMQ304" s="22"/>
      <c r="AMR304" s="22"/>
      <c r="AMS304" s="22"/>
      <c r="AMT304" s="22"/>
      <c r="AMU304" s="22"/>
      <c r="AMV304" s="22"/>
      <c r="AMW304" s="22"/>
      <c r="AMX304" s="22"/>
      <c r="AMY304" s="22"/>
      <c r="AMZ304" s="22"/>
      <c r="ANA304" s="22"/>
      <c r="ANB304" s="22"/>
      <c r="ANC304" s="22"/>
      <c r="AND304" s="22"/>
      <c r="ANE304" s="22"/>
      <c r="ANF304" s="22"/>
      <c r="ANG304" s="22"/>
      <c r="ANH304" s="22"/>
      <c r="ANI304" s="22"/>
      <c r="ANJ304" s="22"/>
      <c r="ANK304" s="22"/>
      <c r="ANL304" s="22"/>
      <c r="ANM304" s="22"/>
      <c r="ANN304" s="22"/>
      <c r="ANO304" s="22"/>
      <c r="ANP304" s="22"/>
      <c r="ANQ304" s="22"/>
      <c r="ANR304" s="22"/>
      <c r="ANS304" s="22"/>
      <c r="ANT304" s="22"/>
      <c r="ANU304" s="22"/>
      <c r="ANV304" s="22"/>
      <c r="ANW304" s="22"/>
      <c r="ANX304" s="22"/>
      <c r="ANY304" s="22"/>
      <c r="ANZ304" s="22"/>
      <c r="AOA304" s="22"/>
      <c r="AOB304" s="22"/>
      <c r="AOC304" s="22"/>
      <c r="AOD304" s="22"/>
      <c r="AOE304" s="22"/>
      <c r="AOF304" s="22"/>
      <c r="AOG304" s="22"/>
      <c r="AOH304" s="22"/>
      <c r="AOI304" s="22"/>
      <c r="AOJ304" s="22"/>
      <c r="AOK304" s="22"/>
      <c r="AOL304" s="22"/>
      <c r="AOM304" s="22"/>
      <c r="AON304" s="22"/>
      <c r="AOO304" s="22"/>
      <c r="AOP304" s="22"/>
      <c r="AOQ304" s="22"/>
      <c r="AOR304" s="22"/>
      <c r="AOS304" s="22"/>
      <c r="AOT304" s="22"/>
      <c r="AOU304" s="22"/>
      <c r="AOV304" s="22"/>
      <c r="AOW304" s="22"/>
      <c r="AOX304" s="22"/>
      <c r="AOY304" s="22"/>
      <c r="AOZ304" s="22"/>
      <c r="APA304" s="22"/>
      <c r="APB304" s="22"/>
      <c r="APC304" s="22"/>
      <c r="APD304" s="22"/>
      <c r="APE304" s="22"/>
      <c r="APF304" s="22"/>
      <c r="APG304" s="22"/>
      <c r="APH304" s="22"/>
      <c r="API304" s="22"/>
      <c r="APJ304" s="22"/>
      <c r="APK304" s="22"/>
      <c r="APL304" s="22"/>
      <c r="APM304" s="22"/>
      <c r="APN304" s="22"/>
      <c r="APO304" s="22"/>
      <c r="APP304" s="22"/>
      <c r="APQ304" s="22"/>
      <c r="APR304" s="22"/>
      <c r="APS304" s="22"/>
      <c r="APT304" s="22"/>
      <c r="APU304" s="22"/>
      <c r="APV304" s="22"/>
      <c r="APW304" s="22"/>
      <c r="APX304" s="22"/>
      <c r="APY304" s="22"/>
      <c r="APZ304" s="22"/>
      <c r="AQA304" s="22"/>
      <c r="AQB304" s="22"/>
      <c r="AQC304" s="22"/>
      <c r="AQD304" s="22"/>
      <c r="AQE304" s="22"/>
      <c r="AQF304" s="22"/>
      <c r="AQG304" s="22"/>
      <c r="AQH304" s="22"/>
      <c r="AQI304" s="22"/>
      <c r="AQJ304" s="22"/>
      <c r="AQK304" s="22"/>
      <c r="AQL304" s="22"/>
      <c r="AQM304" s="22"/>
      <c r="AQN304" s="22"/>
      <c r="AQO304" s="22"/>
      <c r="AQP304" s="22"/>
      <c r="AQQ304" s="22"/>
      <c r="AQR304" s="22"/>
      <c r="AQS304" s="22"/>
      <c r="AQT304" s="22"/>
      <c r="AQU304" s="22"/>
      <c r="AQV304" s="22"/>
      <c r="AQW304" s="22"/>
      <c r="AQX304" s="22"/>
      <c r="AQY304" s="22"/>
      <c r="AQZ304" s="22"/>
      <c r="ARA304" s="22"/>
      <c r="ARB304" s="22"/>
      <c r="ARC304" s="22"/>
      <c r="ARD304" s="22"/>
      <c r="ARE304" s="22"/>
      <c r="ARF304" s="22"/>
      <c r="ARG304" s="22"/>
      <c r="ARH304" s="22"/>
      <c r="ARI304" s="22"/>
      <c r="ARJ304" s="22"/>
      <c r="ARK304" s="22"/>
      <c r="ARL304" s="22"/>
      <c r="ARM304" s="22"/>
      <c r="ARN304" s="22"/>
      <c r="ARO304" s="22"/>
      <c r="ARP304" s="22"/>
      <c r="ARQ304" s="22"/>
      <c r="ARR304" s="22"/>
      <c r="ARS304" s="22"/>
      <c r="ART304" s="22"/>
      <c r="ARU304" s="22"/>
      <c r="ARV304" s="22"/>
      <c r="ARW304" s="22"/>
      <c r="ARX304" s="22"/>
      <c r="ARY304" s="22"/>
      <c r="ARZ304" s="22"/>
      <c r="ASA304" s="22"/>
      <c r="ASB304" s="22"/>
      <c r="ASC304" s="22"/>
      <c r="ASD304" s="22"/>
      <c r="ASE304" s="22"/>
      <c r="ASF304" s="22"/>
      <c r="ASG304" s="22"/>
      <c r="ASH304" s="22"/>
      <c r="ASI304" s="22"/>
      <c r="ASJ304" s="22"/>
      <c r="ASK304" s="22"/>
      <c r="ASL304" s="22"/>
      <c r="ASM304" s="22"/>
      <c r="ASN304" s="22"/>
      <c r="ASO304" s="22"/>
      <c r="ASP304" s="22"/>
      <c r="ASQ304" s="22"/>
      <c r="ASR304" s="22"/>
      <c r="ASS304" s="22"/>
      <c r="AST304" s="22"/>
      <c r="ASU304" s="22"/>
      <c r="ASV304" s="22"/>
      <c r="ASW304" s="22"/>
      <c r="ASX304" s="22"/>
      <c r="ASY304" s="22"/>
      <c r="ASZ304" s="22"/>
      <c r="ATA304" s="22"/>
      <c r="ATB304" s="22"/>
      <c r="ATC304" s="22"/>
      <c r="ATD304" s="22"/>
      <c r="ATE304" s="22"/>
      <c r="ATF304" s="22"/>
      <c r="ATG304" s="22"/>
      <c r="ATH304" s="22"/>
      <c r="ATI304" s="22"/>
      <c r="ATJ304" s="22"/>
      <c r="ATK304" s="22"/>
      <c r="ATL304" s="22"/>
      <c r="ATM304" s="22"/>
      <c r="ATN304" s="22"/>
      <c r="ATO304" s="22"/>
      <c r="ATP304" s="22"/>
      <c r="ATQ304" s="22"/>
      <c r="ATR304" s="22"/>
      <c r="ATS304" s="22"/>
      <c r="ATT304" s="22"/>
      <c r="ATU304" s="22"/>
      <c r="ATV304" s="22"/>
      <c r="ATW304" s="22"/>
      <c r="ATX304" s="22"/>
      <c r="ATY304" s="22"/>
      <c r="ATZ304" s="22"/>
      <c r="AUA304" s="22"/>
      <c r="AUB304" s="22"/>
      <c r="AUC304" s="22"/>
      <c r="AUD304" s="22"/>
      <c r="AUE304" s="22"/>
      <c r="AUF304" s="22"/>
      <c r="AUG304" s="22"/>
      <c r="AUH304" s="22"/>
      <c r="AUI304" s="22"/>
      <c r="AUJ304" s="22"/>
      <c r="AUK304" s="22"/>
      <c r="AUL304" s="22"/>
      <c r="AUM304" s="22"/>
      <c r="AUN304" s="22"/>
      <c r="AUO304" s="22"/>
      <c r="AUP304" s="22"/>
      <c r="AUQ304" s="22"/>
      <c r="AUR304" s="22"/>
      <c r="AUS304" s="22"/>
      <c r="AUT304" s="22"/>
      <c r="AUU304" s="22"/>
      <c r="AUV304" s="22"/>
      <c r="AUW304" s="22"/>
      <c r="AUX304" s="22"/>
      <c r="AUY304" s="22"/>
      <c r="AUZ304" s="22"/>
      <c r="AVA304" s="22"/>
      <c r="AVB304" s="22"/>
      <c r="AVC304" s="22"/>
      <c r="AVD304" s="22"/>
      <c r="AVE304" s="22"/>
      <c r="AVF304" s="22"/>
      <c r="AVG304" s="22"/>
      <c r="AVH304" s="22"/>
      <c r="AVI304" s="22"/>
      <c r="AVJ304" s="22"/>
      <c r="AVK304" s="22"/>
      <c r="AVL304" s="22"/>
      <c r="AVM304" s="22"/>
      <c r="AVN304" s="22"/>
      <c r="AVO304" s="22"/>
      <c r="AVP304" s="22"/>
      <c r="AVQ304" s="22"/>
      <c r="AVR304" s="22"/>
      <c r="AVS304" s="22"/>
      <c r="AVT304" s="22"/>
      <c r="AVU304" s="22"/>
      <c r="AVV304" s="22"/>
      <c r="AVW304" s="22"/>
      <c r="AVX304" s="22"/>
      <c r="AVY304" s="22"/>
      <c r="AVZ304" s="22"/>
      <c r="AWA304" s="22"/>
      <c r="AWB304" s="22"/>
      <c r="AWC304" s="22"/>
      <c r="AWD304" s="22"/>
      <c r="AWE304" s="22"/>
      <c r="AWF304" s="22"/>
      <c r="AWG304" s="22"/>
      <c r="AWH304" s="22"/>
      <c r="AWI304" s="22"/>
      <c r="AWJ304" s="22"/>
      <c r="AWK304" s="22"/>
      <c r="AWL304" s="22"/>
      <c r="AWM304" s="22"/>
      <c r="AWN304" s="22"/>
      <c r="AWO304" s="22"/>
      <c r="AWP304" s="22"/>
      <c r="AWQ304" s="22"/>
      <c r="AWR304" s="22"/>
      <c r="AWS304" s="22"/>
      <c r="AWT304" s="22"/>
      <c r="AWU304" s="22"/>
      <c r="AWV304" s="22"/>
      <c r="AWW304" s="22"/>
      <c r="AWX304" s="22"/>
      <c r="AWY304" s="22"/>
      <c r="AWZ304" s="22"/>
      <c r="AXA304" s="22"/>
      <c r="AXB304" s="22"/>
      <c r="AXC304" s="22"/>
      <c r="AXD304" s="22"/>
      <c r="AXE304" s="22"/>
      <c r="AXF304" s="22"/>
      <c r="AXG304" s="22"/>
      <c r="AXH304" s="22"/>
      <c r="AXI304" s="22"/>
      <c r="AXJ304" s="22"/>
      <c r="AXK304" s="22"/>
      <c r="AXL304" s="22"/>
      <c r="AXM304" s="22"/>
      <c r="AXN304" s="22"/>
      <c r="AXO304" s="22"/>
      <c r="AXP304" s="22"/>
      <c r="AXQ304" s="22"/>
      <c r="AXR304" s="22"/>
      <c r="AXS304" s="22"/>
      <c r="AXT304" s="22"/>
      <c r="AXU304" s="22"/>
      <c r="AXV304" s="22"/>
      <c r="AXW304" s="22"/>
      <c r="AXX304" s="22"/>
      <c r="AXY304" s="22"/>
      <c r="AXZ304" s="22"/>
      <c r="AYA304" s="22"/>
      <c r="AYB304" s="22"/>
      <c r="AYC304" s="22"/>
      <c r="AYD304" s="22"/>
      <c r="AYE304" s="22"/>
      <c r="AYF304" s="22"/>
      <c r="AYG304" s="22"/>
      <c r="AYH304" s="22"/>
      <c r="AYI304" s="22"/>
      <c r="AYJ304" s="22"/>
      <c r="AYK304" s="22"/>
      <c r="AYL304" s="22"/>
      <c r="AYM304" s="22"/>
      <c r="AYN304" s="22"/>
      <c r="AYO304" s="22"/>
      <c r="AYP304" s="22"/>
      <c r="AYQ304" s="22"/>
      <c r="AYR304" s="22"/>
      <c r="AYS304" s="22"/>
      <c r="AYT304" s="22"/>
      <c r="AYU304" s="22"/>
      <c r="AYV304" s="22"/>
      <c r="AYW304" s="22"/>
      <c r="AYX304" s="22"/>
      <c r="AYY304" s="22"/>
      <c r="AYZ304" s="22"/>
      <c r="AZA304" s="22"/>
      <c r="AZB304" s="22"/>
      <c r="AZC304" s="22"/>
      <c r="AZD304" s="22"/>
      <c r="AZE304" s="22"/>
      <c r="AZF304" s="22"/>
      <c r="AZG304" s="22"/>
      <c r="AZH304" s="22"/>
      <c r="AZI304" s="22"/>
      <c r="AZJ304" s="22"/>
      <c r="AZK304" s="22"/>
      <c r="AZL304" s="22"/>
      <c r="AZM304" s="22"/>
      <c r="AZN304" s="22"/>
      <c r="AZO304" s="22"/>
      <c r="AZP304" s="22"/>
      <c r="AZQ304" s="22"/>
      <c r="AZR304" s="22"/>
      <c r="AZS304" s="22"/>
      <c r="AZT304" s="22"/>
      <c r="AZU304" s="22"/>
      <c r="AZV304" s="22"/>
      <c r="AZW304" s="22"/>
      <c r="AZX304" s="22"/>
      <c r="AZY304" s="22"/>
      <c r="AZZ304" s="22"/>
      <c r="BAA304" s="22"/>
      <c r="BAB304" s="22"/>
      <c r="BAC304" s="22"/>
      <c r="BAD304" s="22"/>
      <c r="BAE304" s="22"/>
      <c r="BAF304" s="22"/>
      <c r="BAG304" s="22"/>
      <c r="BAH304" s="22"/>
      <c r="BAI304" s="22"/>
      <c r="BAJ304" s="22"/>
      <c r="BAK304" s="22"/>
      <c r="BAL304" s="22"/>
      <c r="BAM304" s="22"/>
      <c r="BAN304" s="22"/>
      <c r="BAO304" s="22"/>
      <c r="BAP304" s="22"/>
      <c r="BAQ304" s="22"/>
      <c r="BAR304" s="22"/>
      <c r="BAS304" s="22"/>
      <c r="BAT304" s="22"/>
      <c r="BAU304" s="22"/>
      <c r="BAV304" s="22"/>
      <c r="BAW304" s="22"/>
      <c r="BAX304" s="22"/>
      <c r="BAY304" s="22"/>
      <c r="BAZ304" s="22"/>
      <c r="BBA304" s="22"/>
      <c r="BBB304" s="22"/>
      <c r="BBC304" s="22"/>
      <c r="BBD304" s="22"/>
      <c r="BBE304" s="22"/>
      <c r="BBF304" s="22"/>
      <c r="BBG304" s="22"/>
      <c r="BBH304" s="22"/>
      <c r="BBI304" s="22"/>
      <c r="BBJ304" s="22"/>
      <c r="BBK304" s="22"/>
      <c r="BBL304" s="22"/>
      <c r="BBM304" s="22"/>
      <c r="BBN304" s="22"/>
      <c r="BBO304" s="22"/>
      <c r="BBP304" s="22"/>
      <c r="BBQ304" s="22"/>
      <c r="BBR304" s="22"/>
      <c r="BBS304" s="22"/>
      <c r="BBT304" s="22"/>
      <c r="BBU304" s="22"/>
      <c r="BBV304" s="22"/>
      <c r="BBW304" s="22"/>
      <c r="BBX304" s="22"/>
      <c r="BBY304" s="22"/>
      <c r="BBZ304" s="22"/>
      <c r="BCA304" s="22"/>
      <c r="BCB304" s="22"/>
      <c r="BCC304" s="22"/>
      <c r="BCD304" s="22"/>
      <c r="BCE304" s="22"/>
      <c r="BCF304" s="22"/>
      <c r="BCG304" s="22"/>
      <c r="BCH304" s="22"/>
      <c r="BCI304" s="22"/>
      <c r="BCJ304" s="22"/>
      <c r="BCK304" s="22"/>
      <c r="BCL304" s="22"/>
      <c r="BCM304" s="22"/>
      <c r="BCN304" s="22"/>
      <c r="BCO304" s="22"/>
      <c r="BCP304" s="22"/>
      <c r="BCQ304" s="22"/>
      <c r="BCR304" s="22"/>
      <c r="BCS304" s="22"/>
      <c r="BCT304" s="22"/>
      <c r="BCU304" s="22"/>
      <c r="BCV304" s="22"/>
      <c r="BCW304" s="22"/>
      <c r="BCX304" s="22"/>
      <c r="BCY304" s="22"/>
      <c r="BCZ304" s="22"/>
      <c r="BDA304" s="22"/>
      <c r="BDB304" s="22"/>
      <c r="BDC304" s="22"/>
      <c r="BDD304" s="22"/>
      <c r="BDE304" s="22"/>
      <c r="BDF304" s="22"/>
      <c r="BDG304" s="22"/>
      <c r="BDH304" s="22"/>
      <c r="BDI304" s="22"/>
      <c r="BDJ304" s="22"/>
      <c r="BDK304" s="22"/>
      <c r="BDL304" s="22"/>
      <c r="BDM304" s="22"/>
      <c r="BDN304" s="22"/>
      <c r="BDO304" s="22"/>
      <c r="BDP304" s="22"/>
      <c r="BDQ304" s="22"/>
      <c r="BDR304" s="22"/>
      <c r="BDS304" s="22"/>
      <c r="BDT304" s="22"/>
      <c r="BDU304" s="22"/>
      <c r="BDV304" s="22"/>
      <c r="BDW304" s="22"/>
      <c r="BDX304" s="22"/>
      <c r="BDY304" s="22"/>
      <c r="BDZ304" s="22"/>
      <c r="BEA304" s="22"/>
      <c r="BEB304" s="22"/>
      <c r="BEC304" s="22"/>
      <c r="BED304" s="22"/>
      <c r="BEE304" s="22"/>
      <c r="BEF304" s="22"/>
      <c r="BEG304" s="22"/>
      <c r="BEH304" s="22"/>
      <c r="BEI304" s="22"/>
      <c r="BEJ304" s="22"/>
      <c r="BEK304" s="22"/>
      <c r="BEL304" s="22"/>
      <c r="BEM304" s="22"/>
      <c r="BEN304" s="22"/>
      <c r="BEO304" s="22"/>
      <c r="BEP304" s="22"/>
      <c r="BEQ304" s="22"/>
      <c r="BER304" s="22"/>
      <c r="BES304" s="22"/>
      <c r="BET304" s="22"/>
      <c r="BEU304" s="22"/>
      <c r="BEV304" s="22"/>
      <c r="BEW304" s="22"/>
      <c r="BEX304" s="22"/>
      <c r="BEY304" s="22"/>
      <c r="BEZ304" s="22"/>
      <c r="BFA304" s="22"/>
      <c r="BFB304" s="22"/>
      <c r="BFC304" s="22"/>
      <c r="BFD304" s="22"/>
      <c r="BFE304" s="22"/>
      <c r="BFF304" s="22"/>
      <c r="BFG304" s="22"/>
      <c r="BFH304" s="22"/>
      <c r="BFI304" s="22"/>
      <c r="BFJ304" s="22"/>
      <c r="BFK304" s="22"/>
      <c r="BFL304" s="22"/>
      <c r="BFM304" s="22"/>
      <c r="BFN304" s="22"/>
      <c r="BFO304" s="22"/>
      <c r="BFP304" s="22"/>
      <c r="BFQ304" s="22"/>
      <c r="BFR304" s="22"/>
      <c r="BFS304" s="22"/>
      <c r="BFT304" s="22"/>
      <c r="BFU304" s="22"/>
      <c r="BFV304" s="22"/>
      <c r="BFW304" s="22"/>
      <c r="BFX304" s="22"/>
      <c r="BFY304" s="22"/>
      <c r="BFZ304" s="22"/>
      <c r="BGA304" s="22"/>
      <c r="BGB304" s="22"/>
      <c r="BGC304" s="22"/>
      <c r="BGD304" s="22"/>
      <c r="BGE304" s="22"/>
      <c r="BGF304" s="22"/>
      <c r="BGG304" s="22"/>
      <c r="BGH304" s="22"/>
      <c r="BGI304" s="22"/>
      <c r="BGJ304" s="22"/>
      <c r="BGK304" s="22"/>
      <c r="BGL304" s="22"/>
      <c r="BGM304" s="22"/>
      <c r="BGN304" s="22"/>
      <c r="BGO304" s="22"/>
      <c r="BGP304" s="22"/>
      <c r="BGQ304" s="22"/>
      <c r="BGR304" s="22"/>
      <c r="BGS304" s="22"/>
      <c r="BGT304" s="22"/>
      <c r="BGU304" s="22"/>
      <c r="BGV304" s="22"/>
      <c r="BGW304" s="22"/>
      <c r="BGX304" s="22"/>
      <c r="BGY304" s="22"/>
      <c r="BGZ304" s="22"/>
      <c r="BHA304" s="22"/>
      <c r="BHB304" s="22"/>
      <c r="BHC304" s="22"/>
      <c r="BHD304" s="22"/>
      <c r="BHE304" s="22"/>
      <c r="BHF304" s="22"/>
      <c r="BHG304" s="22"/>
      <c r="BHH304" s="22"/>
      <c r="BHI304" s="22"/>
      <c r="BHJ304" s="22"/>
      <c r="BHK304" s="22"/>
      <c r="BHL304" s="22"/>
      <c r="BHM304" s="22"/>
      <c r="BHN304" s="22"/>
      <c r="BHO304" s="22"/>
      <c r="BHP304" s="22"/>
      <c r="BHQ304" s="22"/>
      <c r="BHR304" s="22"/>
      <c r="BHS304" s="22"/>
      <c r="BHT304" s="22"/>
      <c r="BHU304" s="22"/>
      <c r="BHV304" s="22"/>
      <c r="BHW304" s="22"/>
      <c r="BHX304" s="22"/>
      <c r="BHY304" s="22"/>
      <c r="BHZ304" s="22"/>
      <c r="BIA304" s="22"/>
      <c r="BIB304" s="22"/>
      <c r="BIC304" s="22"/>
    </row>
    <row r="305" spans="1:1589" s="24" customFormat="1" ht="52.5" customHeight="1">
      <c r="A305" s="165" t="s">
        <v>127</v>
      </c>
      <c r="B305" s="237"/>
      <c r="C305" s="324"/>
      <c r="D305" s="340"/>
      <c r="E305" s="193">
        <v>43466</v>
      </c>
      <c r="F305" s="193">
        <v>43830</v>
      </c>
      <c r="G305" s="93" t="s">
        <v>234</v>
      </c>
      <c r="H305" s="115"/>
      <c r="I305" s="115"/>
      <c r="J305" s="307">
        <v>394000</v>
      </c>
      <c r="K305" s="124"/>
      <c r="L305" s="116"/>
      <c r="M305" s="104"/>
      <c r="N305" s="178">
        <v>394000</v>
      </c>
      <c r="O305" s="116"/>
      <c r="P305" s="116"/>
      <c r="Q305" s="116"/>
      <c r="R305" s="178">
        <v>394000</v>
      </c>
      <c r="S305" s="116"/>
      <c r="T305" s="7"/>
      <c r="U305" s="150"/>
      <c r="V305" s="7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  <c r="IT305" s="22"/>
      <c r="IU305" s="22"/>
      <c r="IV305" s="22"/>
      <c r="IW305" s="22"/>
      <c r="IX305" s="22"/>
      <c r="IY305" s="22"/>
      <c r="IZ305" s="22"/>
      <c r="JA305" s="22"/>
      <c r="JB305" s="22"/>
      <c r="JC305" s="22"/>
      <c r="JD305" s="22"/>
      <c r="JE305" s="22"/>
      <c r="JF305" s="22"/>
      <c r="JG305" s="22"/>
      <c r="JH305" s="22"/>
      <c r="JI305" s="22"/>
      <c r="JJ305" s="22"/>
      <c r="JK305" s="22"/>
      <c r="JL305" s="22"/>
      <c r="JM305" s="22"/>
      <c r="JN305" s="22"/>
      <c r="JO305" s="22"/>
      <c r="JP305" s="22"/>
      <c r="JQ305" s="22"/>
      <c r="JR305" s="22"/>
      <c r="JS305" s="22"/>
      <c r="JT305" s="22"/>
      <c r="JU305" s="22"/>
      <c r="JV305" s="22"/>
      <c r="JW305" s="22"/>
      <c r="JX305" s="22"/>
      <c r="JY305" s="22"/>
      <c r="JZ305" s="22"/>
      <c r="KA305" s="22"/>
      <c r="KB305" s="22"/>
      <c r="KC305" s="22"/>
      <c r="KD305" s="22"/>
      <c r="KE305" s="22"/>
      <c r="KF305" s="22"/>
      <c r="KG305" s="22"/>
      <c r="KH305" s="22"/>
      <c r="KI305" s="22"/>
      <c r="KJ305" s="22"/>
      <c r="KK305" s="22"/>
      <c r="KL305" s="22"/>
      <c r="KM305" s="22"/>
      <c r="KN305" s="22"/>
      <c r="KO305" s="22"/>
      <c r="KP305" s="22"/>
      <c r="KQ305" s="22"/>
      <c r="KR305" s="22"/>
      <c r="KS305" s="22"/>
      <c r="KT305" s="22"/>
      <c r="KU305" s="22"/>
      <c r="KV305" s="22"/>
      <c r="KW305" s="22"/>
      <c r="KX305" s="22"/>
      <c r="KY305" s="22"/>
      <c r="KZ305" s="22"/>
      <c r="LA305" s="22"/>
      <c r="LB305" s="22"/>
      <c r="LC305" s="22"/>
      <c r="LD305" s="22"/>
      <c r="LE305" s="22"/>
      <c r="LF305" s="22"/>
      <c r="LG305" s="22"/>
      <c r="LH305" s="22"/>
      <c r="LI305" s="22"/>
      <c r="LJ305" s="22"/>
      <c r="LK305" s="22"/>
      <c r="LL305" s="22"/>
      <c r="LM305" s="22"/>
      <c r="LN305" s="22"/>
      <c r="LO305" s="22"/>
      <c r="LP305" s="22"/>
      <c r="LQ305" s="22"/>
      <c r="LR305" s="22"/>
      <c r="LS305" s="22"/>
      <c r="LT305" s="22"/>
      <c r="LU305" s="22"/>
      <c r="LV305" s="22"/>
      <c r="LW305" s="22"/>
      <c r="LX305" s="22"/>
      <c r="LY305" s="22"/>
      <c r="LZ305" s="22"/>
      <c r="MA305" s="22"/>
      <c r="MB305" s="22"/>
      <c r="MC305" s="22"/>
      <c r="MD305" s="22"/>
      <c r="ME305" s="22"/>
      <c r="MF305" s="22"/>
      <c r="MG305" s="22"/>
      <c r="MH305" s="22"/>
      <c r="MI305" s="22"/>
      <c r="MJ305" s="22"/>
      <c r="MK305" s="22"/>
      <c r="ML305" s="22"/>
      <c r="MM305" s="22"/>
      <c r="MN305" s="22"/>
      <c r="MO305" s="22"/>
      <c r="MP305" s="22"/>
      <c r="MQ305" s="22"/>
      <c r="MR305" s="22"/>
      <c r="MS305" s="22"/>
      <c r="MT305" s="22"/>
      <c r="MU305" s="22"/>
      <c r="MV305" s="22"/>
      <c r="MW305" s="22"/>
      <c r="MX305" s="22"/>
      <c r="MY305" s="22"/>
      <c r="MZ305" s="22"/>
      <c r="NA305" s="22"/>
      <c r="NB305" s="22"/>
      <c r="NC305" s="22"/>
      <c r="ND305" s="22"/>
      <c r="NE305" s="22"/>
      <c r="NF305" s="22"/>
      <c r="NG305" s="22"/>
      <c r="NH305" s="22"/>
      <c r="NI305" s="22"/>
      <c r="NJ305" s="22"/>
      <c r="NK305" s="22"/>
      <c r="NL305" s="22"/>
      <c r="NM305" s="22"/>
      <c r="NN305" s="22"/>
      <c r="NO305" s="22"/>
      <c r="NP305" s="22"/>
      <c r="NQ305" s="22"/>
      <c r="NR305" s="22"/>
      <c r="NS305" s="22"/>
      <c r="NT305" s="22"/>
      <c r="NU305" s="22"/>
      <c r="NV305" s="22"/>
      <c r="NW305" s="22"/>
      <c r="NX305" s="22"/>
      <c r="NY305" s="22"/>
      <c r="NZ305" s="22"/>
      <c r="OA305" s="22"/>
      <c r="OB305" s="22"/>
      <c r="OC305" s="22"/>
      <c r="OD305" s="22"/>
      <c r="OE305" s="22"/>
      <c r="OF305" s="22"/>
      <c r="OG305" s="22"/>
      <c r="OH305" s="22"/>
      <c r="OI305" s="22"/>
      <c r="OJ305" s="22"/>
      <c r="OK305" s="22"/>
      <c r="OL305" s="22"/>
      <c r="OM305" s="22"/>
      <c r="ON305" s="22"/>
      <c r="OO305" s="22"/>
      <c r="OP305" s="22"/>
      <c r="OQ305" s="22"/>
      <c r="OR305" s="22"/>
      <c r="OS305" s="22"/>
      <c r="OT305" s="22"/>
      <c r="OU305" s="22"/>
      <c r="OV305" s="22"/>
      <c r="OW305" s="22"/>
      <c r="OX305" s="22"/>
      <c r="OY305" s="22"/>
      <c r="OZ305" s="22"/>
      <c r="PA305" s="22"/>
      <c r="PB305" s="22"/>
      <c r="PC305" s="22"/>
      <c r="PD305" s="22"/>
      <c r="PE305" s="22"/>
      <c r="PF305" s="22"/>
      <c r="PG305" s="22"/>
      <c r="PH305" s="22"/>
      <c r="PI305" s="22"/>
      <c r="PJ305" s="22"/>
      <c r="PK305" s="22"/>
      <c r="PL305" s="22"/>
      <c r="PM305" s="22"/>
      <c r="PN305" s="22"/>
      <c r="PO305" s="22"/>
      <c r="PP305" s="22"/>
      <c r="PQ305" s="22"/>
      <c r="PR305" s="22"/>
      <c r="PS305" s="22"/>
      <c r="PT305" s="22"/>
      <c r="PU305" s="22"/>
      <c r="PV305" s="22"/>
      <c r="PW305" s="22"/>
      <c r="PX305" s="22"/>
      <c r="PY305" s="22"/>
      <c r="PZ305" s="22"/>
      <c r="QA305" s="22"/>
      <c r="QB305" s="22"/>
      <c r="QC305" s="22"/>
      <c r="QD305" s="22"/>
      <c r="QE305" s="22"/>
      <c r="QF305" s="22"/>
      <c r="QG305" s="22"/>
      <c r="QH305" s="22"/>
      <c r="QI305" s="22"/>
      <c r="QJ305" s="22"/>
      <c r="QK305" s="22"/>
      <c r="QL305" s="22"/>
      <c r="QM305" s="22"/>
      <c r="QN305" s="22"/>
      <c r="QO305" s="22"/>
      <c r="QP305" s="22"/>
      <c r="QQ305" s="22"/>
      <c r="QR305" s="22"/>
      <c r="QS305" s="22"/>
      <c r="QT305" s="22"/>
      <c r="QU305" s="22"/>
      <c r="QV305" s="22"/>
      <c r="QW305" s="22"/>
      <c r="QX305" s="22"/>
      <c r="QY305" s="22"/>
      <c r="QZ305" s="22"/>
      <c r="RA305" s="22"/>
      <c r="RB305" s="22"/>
      <c r="RC305" s="22"/>
      <c r="RD305" s="22"/>
      <c r="RE305" s="22"/>
      <c r="RF305" s="22"/>
      <c r="RG305" s="22"/>
      <c r="RH305" s="22"/>
      <c r="RI305" s="22"/>
      <c r="RJ305" s="22"/>
      <c r="RK305" s="22"/>
      <c r="RL305" s="22"/>
      <c r="RM305" s="22"/>
      <c r="RN305" s="22"/>
      <c r="RO305" s="22"/>
      <c r="RP305" s="22"/>
      <c r="RQ305" s="22"/>
      <c r="RR305" s="22"/>
      <c r="RS305" s="22"/>
      <c r="RT305" s="22"/>
      <c r="RU305" s="22"/>
      <c r="RV305" s="22"/>
      <c r="RW305" s="22"/>
      <c r="RX305" s="22"/>
      <c r="RY305" s="22"/>
      <c r="RZ305" s="22"/>
      <c r="SA305" s="22"/>
      <c r="SB305" s="22"/>
      <c r="SC305" s="22"/>
      <c r="SD305" s="22"/>
      <c r="SE305" s="22"/>
      <c r="SF305" s="22"/>
      <c r="SG305" s="22"/>
      <c r="SH305" s="22"/>
      <c r="SI305" s="22"/>
      <c r="SJ305" s="22"/>
      <c r="SK305" s="22"/>
      <c r="SL305" s="22"/>
      <c r="SM305" s="22"/>
      <c r="SN305" s="22"/>
      <c r="SO305" s="22"/>
      <c r="SP305" s="22"/>
      <c r="SQ305" s="22"/>
      <c r="SR305" s="22"/>
      <c r="SS305" s="22"/>
      <c r="ST305" s="22"/>
      <c r="SU305" s="22"/>
      <c r="SV305" s="22"/>
      <c r="SW305" s="22"/>
      <c r="SX305" s="22"/>
      <c r="SY305" s="22"/>
      <c r="SZ305" s="22"/>
      <c r="TA305" s="22"/>
      <c r="TB305" s="22"/>
      <c r="TC305" s="22"/>
      <c r="TD305" s="22"/>
      <c r="TE305" s="22"/>
      <c r="TF305" s="22"/>
      <c r="TG305" s="22"/>
      <c r="TH305" s="22"/>
      <c r="TI305" s="22"/>
      <c r="TJ305" s="22"/>
      <c r="TK305" s="22"/>
      <c r="TL305" s="22"/>
      <c r="TM305" s="22"/>
      <c r="TN305" s="22"/>
      <c r="TO305" s="22"/>
      <c r="TP305" s="22"/>
      <c r="TQ305" s="22"/>
      <c r="TR305" s="22"/>
      <c r="TS305" s="22"/>
      <c r="TT305" s="22"/>
      <c r="TU305" s="22"/>
      <c r="TV305" s="22"/>
      <c r="TW305" s="22"/>
      <c r="TX305" s="22"/>
      <c r="TY305" s="22"/>
      <c r="TZ305" s="22"/>
      <c r="UA305" s="22"/>
      <c r="UB305" s="22"/>
      <c r="UC305" s="22"/>
      <c r="UD305" s="22"/>
      <c r="UE305" s="22"/>
      <c r="UF305" s="22"/>
      <c r="UG305" s="22"/>
      <c r="UH305" s="22"/>
      <c r="UI305" s="22"/>
      <c r="UJ305" s="22"/>
      <c r="UK305" s="22"/>
      <c r="UL305" s="22"/>
      <c r="UM305" s="22"/>
      <c r="UN305" s="22"/>
      <c r="UO305" s="22"/>
      <c r="UP305" s="22"/>
      <c r="UQ305" s="22"/>
      <c r="UR305" s="22"/>
      <c r="US305" s="22"/>
      <c r="UT305" s="22"/>
      <c r="UU305" s="22"/>
      <c r="UV305" s="22"/>
      <c r="UW305" s="22"/>
      <c r="UX305" s="22"/>
      <c r="UY305" s="22"/>
      <c r="UZ305" s="22"/>
      <c r="VA305" s="22"/>
      <c r="VB305" s="22"/>
      <c r="VC305" s="22"/>
      <c r="VD305" s="22"/>
      <c r="VE305" s="22"/>
      <c r="VF305" s="22"/>
      <c r="VG305" s="22"/>
      <c r="VH305" s="22"/>
      <c r="VI305" s="22"/>
      <c r="VJ305" s="22"/>
      <c r="VK305" s="22"/>
      <c r="VL305" s="22"/>
      <c r="VM305" s="22"/>
      <c r="VN305" s="22"/>
      <c r="VO305" s="22"/>
      <c r="VP305" s="22"/>
      <c r="VQ305" s="22"/>
      <c r="VR305" s="22"/>
      <c r="VS305" s="22"/>
      <c r="VT305" s="22"/>
      <c r="VU305" s="22"/>
      <c r="VV305" s="22"/>
      <c r="VW305" s="22"/>
      <c r="VX305" s="22"/>
      <c r="VY305" s="22"/>
      <c r="VZ305" s="22"/>
      <c r="WA305" s="22"/>
      <c r="WB305" s="22"/>
      <c r="WC305" s="22"/>
      <c r="WD305" s="22"/>
      <c r="WE305" s="22"/>
      <c r="WF305" s="22"/>
      <c r="WG305" s="22"/>
      <c r="WH305" s="22"/>
      <c r="WI305" s="22"/>
      <c r="WJ305" s="22"/>
      <c r="WK305" s="22"/>
      <c r="WL305" s="22"/>
      <c r="WM305" s="22"/>
      <c r="WN305" s="22"/>
      <c r="WO305" s="22"/>
      <c r="WP305" s="22"/>
      <c r="WQ305" s="22"/>
      <c r="WR305" s="22"/>
      <c r="WS305" s="22"/>
      <c r="WT305" s="22"/>
      <c r="WU305" s="22"/>
      <c r="WV305" s="22"/>
      <c r="WW305" s="22"/>
      <c r="WX305" s="22"/>
      <c r="WY305" s="22"/>
      <c r="WZ305" s="22"/>
      <c r="XA305" s="22"/>
      <c r="XB305" s="22"/>
      <c r="XC305" s="22"/>
      <c r="XD305" s="22"/>
      <c r="XE305" s="22"/>
      <c r="XF305" s="22"/>
      <c r="XG305" s="22"/>
      <c r="XH305" s="22"/>
      <c r="XI305" s="22"/>
      <c r="XJ305" s="22"/>
      <c r="XK305" s="22"/>
      <c r="XL305" s="22"/>
      <c r="XM305" s="22"/>
      <c r="XN305" s="22"/>
      <c r="XO305" s="22"/>
      <c r="XP305" s="22"/>
      <c r="XQ305" s="22"/>
      <c r="XR305" s="22"/>
      <c r="XS305" s="22"/>
      <c r="XT305" s="22"/>
      <c r="XU305" s="22"/>
      <c r="XV305" s="22"/>
      <c r="XW305" s="22"/>
      <c r="XX305" s="22"/>
      <c r="XY305" s="22"/>
      <c r="XZ305" s="22"/>
      <c r="YA305" s="22"/>
      <c r="YB305" s="22"/>
      <c r="YC305" s="22"/>
      <c r="YD305" s="22"/>
      <c r="YE305" s="22"/>
      <c r="YF305" s="22"/>
      <c r="YG305" s="22"/>
      <c r="YH305" s="22"/>
      <c r="YI305" s="22"/>
      <c r="YJ305" s="22"/>
      <c r="YK305" s="22"/>
      <c r="YL305" s="22"/>
      <c r="YM305" s="22"/>
      <c r="YN305" s="22"/>
      <c r="YO305" s="22"/>
      <c r="YP305" s="22"/>
      <c r="YQ305" s="22"/>
      <c r="YR305" s="22"/>
      <c r="YS305" s="22"/>
      <c r="YT305" s="22"/>
      <c r="YU305" s="22"/>
      <c r="YV305" s="22"/>
      <c r="YW305" s="22"/>
      <c r="YX305" s="22"/>
      <c r="YY305" s="22"/>
      <c r="YZ305" s="22"/>
      <c r="ZA305" s="22"/>
      <c r="ZB305" s="22"/>
      <c r="ZC305" s="22"/>
      <c r="ZD305" s="22"/>
      <c r="ZE305" s="22"/>
      <c r="ZF305" s="22"/>
      <c r="ZG305" s="22"/>
      <c r="ZH305" s="22"/>
      <c r="ZI305" s="22"/>
      <c r="ZJ305" s="22"/>
      <c r="ZK305" s="22"/>
      <c r="ZL305" s="22"/>
      <c r="ZM305" s="22"/>
      <c r="ZN305" s="22"/>
      <c r="ZO305" s="22"/>
      <c r="ZP305" s="22"/>
      <c r="ZQ305" s="22"/>
      <c r="ZR305" s="22"/>
      <c r="ZS305" s="22"/>
      <c r="ZT305" s="22"/>
      <c r="ZU305" s="22"/>
      <c r="ZV305" s="22"/>
      <c r="ZW305" s="22"/>
      <c r="ZX305" s="22"/>
      <c r="ZY305" s="22"/>
      <c r="ZZ305" s="22"/>
      <c r="AAA305" s="22"/>
      <c r="AAB305" s="22"/>
      <c r="AAC305" s="22"/>
      <c r="AAD305" s="22"/>
      <c r="AAE305" s="22"/>
      <c r="AAF305" s="22"/>
      <c r="AAG305" s="22"/>
      <c r="AAH305" s="22"/>
      <c r="AAI305" s="22"/>
      <c r="AAJ305" s="22"/>
      <c r="AAK305" s="22"/>
      <c r="AAL305" s="22"/>
      <c r="AAM305" s="22"/>
      <c r="AAN305" s="22"/>
      <c r="AAO305" s="22"/>
      <c r="AAP305" s="22"/>
      <c r="AAQ305" s="22"/>
      <c r="AAR305" s="22"/>
      <c r="AAS305" s="22"/>
      <c r="AAT305" s="22"/>
      <c r="AAU305" s="22"/>
      <c r="AAV305" s="22"/>
      <c r="AAW305" s="22"/>
      <c r="AAX305" s="22"/>
      <c r="AAY305" s="22"/>
      <c r="AAZ305" s="22"/>
      <c r="ABA305" s="22"/>
      <c r="ABB305" s="22"/>
      <c r="ABC305" s="22"/>
      <c r="ABD305" s="22"/>
      <c r="ABE305" s="22"/>
      <c r="ABF305" s="22"/>
      <c r="ABG305" s="22"/>
      <c r="ABH305" s="22"/>
      <c r="ABI305" s="22"/>
      <c r="ABJ305" s="22"/>
      <c r="ABK305" s="22"/>
      <c r="ABL305" s="22"/>
      <c r="ABM305" s="22"/>
      <c r="ABN305" s="22"/>
      <c r="ABO305" s="22"/>
      <c r="ABP305" s="22"/>
      <c r="ABQ305" s="22"/>
      <c r="ABR305" s="22"/>
      <c r="ABS305" s="22"/>
      <c r="ABT305" s="22"/>
      <c r="ABU305" s="22"/>
      <c r="ABV305" s="22"/>
      <c r="ABW305" s="22"/>
      <c r="ABX305" s="22"/>
      <c r="ABY305" s="22"/>
      <c r="ABZ305" s="22"/>
      <c r="ACA305" s="22"/>
      <c r="ACB305" s="22"/>
      <c r="ACC305" s="22"/>
      <c r="ACD305" s="22"/>
      <c r="ACE305" s="22"/>
      <c r="ACF305" s="22"/>
      <c r="ACG305" s="22"/>
      <c r="ACH305" s="22"/>
      <c r="ACI305" s="22"/>
      <c r="ACJ305" s="22"/>
      <c r="ACK305" s="22"/>
      <c r="ACL305" s="22"/>
      <c r="ACM305" s="22"/>
      <c r="ACN305" s="22"/>
      <c r="ACO305" s="22"/>
      <c r="ACP305" s="22"/>
      <c r="ACQ305" s="22"/>
      <c r="ACR305" s="22"/>
      <c r="ACS305" s="22"/>
      <c r="ACT305" s="22"/>
      <c r="ACU305" s="22"/>
      <c r="ACV305" s="22"/>
      <c r="ACW305" s="22"/>
      <c r="ACX305" s="22"/>
      <c r="ACY305" s="22"/>
      <c r="ACZ305" s="22"/>
      <c r="ADA305" s="22"/>
      <c r="ADB305" s="22"/>
      <c r="ADC305" s="22"/>
      <c r="ADD305" s="22"/>
      <c r="ADE305" s="22"/>
      <c r="ADF305" s="22"/>
      <c r="ADG305" s="22"/>
      <c r="ADH305" s="22"/>
      <c r="ADI305" s="22"/>
      <c r="ADJ305" s="22"/>
      <c r="ADK305" s="22"/>
      <c r="ADL305" s="22"/>
      <c r="ADM305" s="22"/>
      <c r="ADN305" s="22"/>
      <c r="ADO305" s="22"/>
      <c r="ADP305" s="22"/>
      <c r="ADQ305" s="22"/>
      <c r="ADR305" s="22"/>
      <c r="ADS305" s="22"/>
      <c r="ADT305" s="22"/>
      <c r="ADU305" s="22"/>
      <c r="ADV305" s="22"/>
      <c r="ADW305" s="22"/>
      <c r="ADX305" s="22"/>
      <c r="ADY305" s="22"/>
      <c r="ADZ305" s="22"/>
      <c r="AEA305" s="22"/>
      <c r="AEB305" s="22"/>
      <c r="AEC305" s="22"/>
      <c r="AED305" s="22"/>
      <c r="AEE305" s="22"/>
      <c r="AEF305" s="22"/>
      <c r="AEG305" s="22"/>
      <c r="AEH305" s="22"/>
      <c r="AEI305" s="22"/>
      <c r="AEJ305" s="22"/>
      <c r="AEK305" s="22"/>
      <c r="AEL305" s="22"/>
      <c r="AEM305" s="22"/>
      <c r="AEN305" s="22"/>
      <c r="AEO305" s="22"/>
      <c r="AEP305" s="22"/>
      <c r="AEQ305" s="22"/>
      <c r="AER305" s="22"/>
      <c r="AES305" s="22"/>
      <c r="AET305" s="22"/>
      <c r="AEU305" s="22"/>
      <c r="AEV305" s="22"/>
      <c r="AEW305" s="22"/>
      <c r="AEX305" s="22"/>
      <c r="AEY305" s="22"/>
      <c r="AEZ305" s="22"/>
      <c r="AFA305" s="22"/>
      <c r="AFB305" s="22"/>
      <c r="AFC305" s="22"/>
      <c r="AFD305" s="22"/>
      <c r="AFE305" s="22"/>
      <c r="AFF305" s="22"/>
      <c r="AFG305" s="22"/>
      <c r="AFH305" s="22"/>
      <c r="AFI305" s="22"/>
      <c r="AFJ305" s="22"/>
      <c r="AFK305" s="22"/>
      <c r="AFL305" s="22"/>
      <c r="AFM305" s="22"/>
      <c r="AFN305" s="22"/>
      <c r="AFO305" s="22"/>
      <c r="AFP305" s="22"/>
      <c r="AFQ305" s="22"/>
      <c r="AFR305" s="22"/>
      <c r="AFS305" s="22"/>
      <c r="AFT305" s="22"/>
      <c r="AFU305" s="22"/>
      <c r="AFV305" s="22"/>
      <c r="AFW305" s="22"/>
      <c r="AFX305" s="22"/>
      <c r="AFY305" s="22"/>
      <c r="AFZ305" s="22"/>
      <c r="AGA305" s="22"/>
      <c r="AGB305" s="22"/>
      <c r="AGC305" s="22"/>
      <c r="AGD305" s="22"/>
      <c r="AGE305" s="22"/>
      <c r="AGF305" s="22"/>
      <c r="AGG305" s="22"/>
      <c r="AGH305" s="22"/>
      <c r="AGI305" s="22"/>
      <c r="AGJ305" s="22"/>
      <c r="AGK305" s="22"/>
      <c r="AGL305" s="22"/>
      <c r="AGM305" s="22"/>
      <c r="AGN305" s="22"/>
      <c r="AGO305" s="22"/>
      <c r="AGP305" s="22"/>
      <c r="AGQ305" s="22"/>
      <c r="AGR305" s="22"/>
      <c r="AGS305" s="22"/>
      <c r="AGT305" s="22"/>
      <c r="AGU305" s="22"/>
      <c r="AGV305" s="22"/>
      <c r="AGW305" s="22"/>
      <c r="AGX305" s="22"/>
      <c r="AGY305" s="22"/>
      <c r="AGZ305" s="22"/>
      <c r="AHA305" s="22"/>
      <c r="AHB305" s="22"/>
      <c r="AHC305" s="22"/>
      <c r="AHD305" s="22"/>
      <c r="AHE305" s="22"/>
      <c r="AHF305" s="22"/>
      <c r="AHG305" s="22"/>
      <c r="AHH305" s="22"/>
      <c r="AHI305" s="22"/>
      <c r="AHJ305" s="22"/>
      <c r="AHK305" s="22"/>
      <c r="AHL305" s="22"/>
      <c r="AHM305" s="22"/>
      <c r="AHN305" s="22"/>
      <c r="AHO305" s="22"/>
      <c r="AHP305" s="22"/>
      <c r="AHQ305" s="22"/>
      <c r="AHR305" s="22"/>
      <c r="AHS305" s="22"/>
      <c r="AHT305" s="22"/>
      <c r="AHU305" s="22"/>
      <c r="AHV305" s="22"/>
      <c r="AHW305" s="22"/>
      <c r="AHX305" s="22"/>
      <c r="AHY305" s="22"/>
      <c r="AHZ305" s="22"/>
      <c r="AIA305" s="22"/>
      <c r="AIB305" s="22"/>
      <c r="AIC305" s="22"/>
      <c r="AID305" s="22"/>
      <c r="AIE305" s="22"/>
      <c r="AIF305" s="22"/>
      <c r="AIG305" s="22"/>
      <c r="AIH305" s="22"/>
      <c r="AII305" s="22"/>
      <c r="AIJ305" s="22"/>
      <c r="AIK305" s="22"/>
      <c r="AIL305" s="22"/>
      <c r="AIM305" s="22"/>
      <c r="AIN305" s="22"/>
      <c r="AIO305" s="22"/>
      <c r="AIP305" s="22"/>
      <c r="AIQ305" s="22"/>
      <c r="AIR305" s="22"/>
      <c r="AIS305" s="22"/>
      <c r="AIT305" s="22"/>
      <c r="AIU305" s="22"/>
      <c r="AIV305" s="22"/>
      <c r="AIW305" s="22"/>
      <c r="AIX305" s="22"/>
      <c r="AIY305" s="22"/>
      <c r="AIZ305" s="22"/>
      <c r="AJA305" s="22"/>
      <c r="AJB305" s="22"/>
      <c r="AJC305" s="22"/>
      <c r="AJD305" s="22"/>
      <c r="AJE305" s="22"/>
      <c r="AJF305" s="22"/>
      <c r="AJG305" s="22"/>
      <c r="AJH305" s="22"/>
      <c r="AJI305" s="22"/>
      <c r="AJJ305" s="22"/>
      <c r="AJK305" s="22"/>
      <c r="AJL305" s="22"/>
      <c r="AJM305" s="22"/>
      <c r="AJN305" s="22"/>
      <c r="AJO305" s="22"/>
      <c r="AJP305" s="22"/>
      <c r="AJQ305" s="22"/>
      <c r="AJR305" s="22"/>
      <c r="AJS305" s="22"/>
      <c r="AJT305" s="22"/>
      <c r="AJU305" s="22"/>
      <c r="AJV305" s="22"/>
      <c r="AJW305" s="22"/>
      <c r="AJX305" s="22"/>
      <c r="AJY305" s="22"/>
      <c r="AJZ305" s="22"/>
      <c r="AKA305" s="22"/>
      <c r="AKB305" s="22"/>
      <c r="AKC305" s="22"/>
      <c r="AKD305" s="22"/>
      <c r="AKE305" s="22"/>
      <c r="AKF305" s="22"/>
      <c r="AKG305" s="22"/>
      <c r="AKH305" s="22"/>
      <c r="AKI305" s="22"/>
      <c r="AKJ305" s="22"/>
      <c r="AKK305" s="22"/>
      <c r="AKL305" s="22"/>
      <c r="AKM305" s="22"/>
      <c r="AKN305" s="22"/>
      <c r="AKO305" s="22"/>
      <c r="AKP305" s="22"/>
      <c r="AKQ305" s="22"/>
      <c r="AKR305" s="22"/>
      <c r="AKS305" s="22"/>
      <c r="AKT305" s="22"/>
      <c r="AKU305" s="22"/>
      <c r="AKV305" s="22"/>
      <c r="AKW305" s="22"/>
      <c r="AKX305" s="22"/>
      <c r="AKY305" s="22"/>
      <c r="AKZ305" s="22"/>
      <c r="ALA305" s="22"/>
      <c r="ALB305" s="22"/>
      <c r="ALC305" s="22"/>
      <c r="ALD305" s="22"/>
      <c r="ALE305" s="22"/>
      <c r="ALF305" s="22"/>
      <c r="ALG305" s="22"/>
      <c r="ALH305" s="22"/>
      <c r="ALI305" s="22"/>
      <c r="ALJ305" s="22"/>
      <c r="ALK305" s="22"/>
      <c r="ALL305" s="22"/>
      <c r="ALM305" s="22"/>
      <c r="ALN305" s="22"/>
      <c r="ALO305" s="22"/>
      <c r="ALP305" s="22"/>
      <c r="ALQ305" s="22"/>
      <c r="ALR305" s="22"/>
      <c r="ALS305" s="22"/>
      <c r="ALT305" s="22"/>
      <c r="ALU305" s="22"/>
      <c r="ALV305" s="22"/>
      <c r="ALW305" s="22"/>
      <c r="ALX305" s="22"/>
      <c r="ALY305" s="22"/>
      <c r="ALZ305" s="22"/>
      <c r="AMA305" s="22"/>
      <c r="AMB305" s="22"/>
      <c r="AMC305" s="22"/>
      <c r="AMD305" s="22"/>
      <c r="AME305" s="22"/>
      <c r="AMF305" s="22"/>
      <c r="AMG305" s="22"/>
      <c r="AMH305" s="22"/>
      <c r="AMI305" s="22"/>
      <c r="AMJ305" s="22"/>
      <c r="AMK305" s="22"/>
      <c r="AML305" s="22"/>
      <c r="AMM305" s="22"/>
      <c r="AMN305" s="22"/>
      <c r="AMO305" s="22"/>
      <c r="AMP305" s="22"/>
      <c r="AMQ305" s="22"/>
      <c r="AMR305" s="22"/>
      <c r="AMS305" s="22"/>
      <c r="AMT305" s="22"/>
      <c r="AMU305" s="22"/>
      <c r="AMV305" s="22"/>
      <c r="AMW305" s="22"/>
      <c r="AMX305" s="22"/>
      <c r="AMY305" s="22"/>
      <c r="AMZ305" s="22"/>
      <c r="ANA305" s="22"/>
      <c r="ANB305" s="22"/>
      <c r="ANC305" s="22"/>
      <c r="AND305" s="22"/>
      <c r="ANE305" s="22"/>
      <c r="ANF305" s="22"/>
      <c r="ANG305" s="22"/>
      <c r="ANH305" s="22"/>
      <c r="ANI305" s="22"/>
      <c r="ANJ305" s="22"/>
      <c r="ANK305" s="22"/>
      <c r="ANL305" s="22"/>
      <c r="ANM305" s="22"/>
      <c r="ANN305" s="22"/>
      <c r="ANO305" s="22"/>
      <c r="ANP305" s="22"/>
      <c r="ANQ305" s="22"/>
      <c r="ANR305" s="22"/>
      <c r="ANS305" s="22"/>
      <c r="ANT305" s="22"/>
      <c r="ANU305" s="22"/>
      <c r="ANV305" s="22"/>
      <c r="ANW305" s="22"/>
      <c r="ANX305" s="22"/>
      <c r="ANY305" s="22"/>
      <c r="ANZ305" s="22"/>
      <c r="AOA305" s="22"/>
      <c r="AOB305" s="22"/>
      <c r="AOC305" s="22"/>
      <c r="AOD305" s="22"/>
      <c r="AOE305" s="22"/>
      <c r="AOF305" s="22"/>
      <c r="AOG305" s="22"/>
      <c r="AOH305" s="22"/>
      <c r="AOI305" s="22"/>
      <c r="AOJ305" s="22"/>
      <c r="AOK305" s="22"/>
      <c r="AOL305" s="22"/>
      <c r="AOM305" s="22"/>
      <c r="AON305" s="22"/>
      <c r="AOO305" s="22"/>
      <c r="AOP305" s="22"/>
      <c r="AOQ305" s="22"/>
      <c r="AOR305" s="22"/>
      <c r="AOS305" s="22"/>
      <c r="AOT305" s="22"/>
      <c r="AOU305" s="22"/>
      <c r="AOV305" s="22"/>
      <c r="AOW305" s="22"/>
      <c r="AOX305" s="22"/>
      <c r="AOY305" s="22"/>
      <c r="AOZ305" s="22"/>
      <c r="APA305" s="22"/>
      <c r="APB305" s="22"/>
      <c r="APC305" s="22"/>
      <c r="APD305" s="22"/>
      <c r="APE305" s="22"/>
      <c r="APF305" s="22"/>
      <c r="APG305" s="22"/>
      <c r="APH305" s="22"/>
      <c r="API305" s="22"/>
      <c r="APJ305" s="22"/>
      <c r="APK305" s="22"/>
      <c r="APL305" s="22"/>
      <c r="APM305" s="22"/>
      <c r="APN305" s="22"/>
      <c r="APO305" s="22"/>
      <c r="APP305" s="22"/>
      <c r="APQ305" s="22"/>
      <c r="APR305" s="22"/>
      <c r="APS305" s="22"/>
      <c r="APT305" s="22"/>
      <c r="APU305" s="22"/>
      <c r="APV305" s="22"/>
      <c r="APW305" s="22"/>
      <c r="APX305" s="22"/>
      <c r="APY305" s="22"/>
      <c r="APZ305" s="22"/>
      <c r="AQA305" s="22"/>
      <c r="AQB305" s="22"/>
      <c r="AQC305" s="22"/>
      <c r="AQD305" s="22"/>
      <c r="AQE305" s="22"/>
      <c r="AQF305" s="22"/>
      <c r="AQG305" s="22"/>
      <c r="AQH305" s="22"/>
      <c r="AQI305" s="22"/>
      <c r="AQJ305" s="22"/>
      <c r="AQK305" s="22"/>
      <c r="AQL305" s="22"/>
      <c r="AQM305" s="22"/>
      <c r="AQN305" s="22"/>
      <c r="AQO305" s="22"/>
      <c r="AQP305" s="22"/>
      <c r="AQQ305" s="22"/>
      <c r="AQR305" s="22"/>
      <c r="AQS305" s="22"/>
      <c r="AQT305" s="22"/>
      <c r="AQU305" s="22"/>
      <c r="AQV305" s="22"/>
      <c r="AQW305" s="22"/>
      <c r="AQX305" s="22"/>
      <c r="AQY305" s="22"/>
      <c r="AQZ305" s="22"/>
      <c r="ARA305" s="22"/>
      <c r="ARB305" s="22"/>
      <c r="ARC305" s="22"/>
      <c r="ARD305" s="22"/>
      <c r="ARE305" s="22"/>
      <c r="ARF305" s="22"/>
      <c r="ARG305" s="22"/>
      <c r="ARH305" s="22"/>
      <c r="ARI305" s="22"/>
      <c r="ARJ305" s="22"/>
      <c r="ARK305" s="22"/>
      <c r="ARL305" s="22"/>
      <c r="ARM305" s="22"/>
      <c r="ARN305" s="22"/>
      <c r="ARO305" s="22"/>
      <c r="ARP305" s="22"/>
      <c r="ARQ305" s="22"/>
      <c r="ARR305" s="22"/>
      <c r="ARS305" s="22"/>
      <c r="ART305" s="22"/>
      <c r="ARU305" s="22"/>
      <c r="ARV305" s="22"/>
      <c r="ARW305" s="22"/>
      <c r="ARX305" s="22"/>
      <c r="ARY305" s="22"/>
      <c r="ARZ305" s="22"/>
      <c r="ASA305" s="22"/>
      <c r="ASB305" s="22"/>
      <c r="ASC305" s="22"/>
      <c r="ASD305" s="22"/>
      <c r="ASE305" s="22"/>
      <c r="ASF305" s="22"/>
      <c r="ASG305" s="22"/>
      <c r="ASH305" s="22"/>
      <c r="ASI305" s="22"/>
      <c r="ASJ305" s="22"/>
      <c r="ASK305" s="22"/>
      <c r="ASL305" s="22"/>
      <c r="ASM305" s="22"/>
      <c r="ASN305" s="22"/>
      <c r="ASO305" s="22"/>
      <c r="ASP305" s="22"/>
      <c r="ASQ305" s="22"/>
      <c r="ASR305" s="22"/>
      <c r="ASS305" s="22"/>
      <c r="AST305" s="22"/>
      <c r="ASU305" s="22"/>
      <c r="ASV305" s="22"/>
      <c r="ASW305" s="22"/>
      <c r="ASX305" s="22"/>
      <c r="ASY305" s="22"/>
      <c r="ASZ305" s="22"/>
      <c r="ATA305" s="22"/>
      <c r="ATB305" s="22"/>
      <c r="ATC305" s="22"/>
      <c r="ATD305" s="22"/>
      <c r="ATE305" s="22"/>
      <c r="ATF305" s="22"/>
      <c r="ATG305" s="22"/>
      <c r="ATH305" s="22"/>
      <c r="ATI305" s="22"/>
      <c r="ATJ305" s="22"/>
      <c r="ATK305" s="22"/>
      <c r="ATL305" s="22"/>
      <c r="ATM305" s="22"/>
      <c r="ATN305" s="22"/>
      <c r="ATO305" s="22"/>
      <c r="ATP305" s="22"/>
      <c r="ATQ305" s="22"/>
      <c r="ATR305" s="22"/>
      <c r="ATS305" s="22"/>
      <c r="ATT305" s="22"/>
      <c r="ATU305" s="22"/>
      <c r="ATV305" s="22"/>
      <c r="ATW305" s="22"/>
      <c r="ATX305" s="22"/>
      <c r="ATY305" s="22"/>
      <c r="ATZ305" s="22"/>
      <c r="AUA305" s="22"/>
      <c r="AUB305" s="22"/>
      <c r="AUC305" s="22"/>
      <c r="AUD305" s="22"/>
      <c r="AUE305" s="22"/>
      <c r="AUF305" s="22"/>
      <c r="AUG305" s="22"/>
      <c r="AUH305" s="22"/>
      <c r="AUI305" s="22"/>
      <c r="AUJ305" s="22"/>
      <c r="AUK305" s="22"/>
      <c r="AUL305" s="22"/>
      <c r="AUM305" s="22"/>
      <c r="AUN305" s="22"/>
      <c r="AUO305" s="22"/>
      <c r="AUP305" s="22"/>
      <c r="AUQ305" s="22"/>
      <c r="AUR305" s="22"/>
      <c r="AUS305" s="22"/>
      <c r="AUT305" s="22"/>
      <c r="AUU305" s="22"/>
      <c r="AUV305" s="22"/>
      <c r="AUW305" s="22"/>
      <c r="AUX305" s="22"/>
      <c r="AUY305" s="22"/>
      <c r="AUZ305" s="22"/>
      <c r="AVA305" s="22"/>
      <c r="AVB305" s="22"/>
      <c r="AVC305" s="22"/>
      <c r="AVD305" s="22"/>
      <c r="AVE305" s="22"/>
      <c r="AVF305" s="22"/>
      <c r="AVG305" s="22"/>
      <c r="AVH305" s="22"/>
      <c r="AVI305" s="22"/>
      <c r="AVJ305" s="22"/>
      <c r="AVK305" s="22"/>
      <c r="AVL305" s="22"/>
      <c r="AVM305" s="22"/>
      <c r="AVN305" s="22"/>
      <c r="AVO305" s="22"/>
      <c r="AVP305" s="22"/>
      <c r="AVQ305" s="22"/>
      <c r="AVR305" s="22"/>
      <c r="AVS305" s="22"/>
      <c r="AVT305" s="22"/>
      <c r="AVU305" s="22"/>
      <c r="AVV305" s="22"/>
      <c r="AVW305" s="22"/>
      <c r="AVX305" s="22"/>
      <c r="AVY305" s="22"/>
      <c r="AVZ305" s="22"/>
      <c r="AWA305" s="22"/>
      <c r="AWB305" s="22"/>
      <c r="AWC305" s="22"/>
      <c r="AWD305" s="22"/>
      <c r="AWE305" s="22"/>
      <c r="AWF305" s="22"/>
      <c r="AWG305" s="22"/>
      <c r="AWH305" s="22"/>
      <c r="AWI305" s="22"/>
      <c r="AWJ305" s="22"/>
      <c r="AWK305" s="22"/>
      <c r="AWL305" s="22"/>
      <c r="AWM305" s="22"/>
      <c r="AWN305" s="22"/>
      <c r="AWO305" s="22"/>
      <c r="AWP305" s="22"/>
      <c r="AWQ305" s="22"/>
      <c r="AWR305" s="22"/>
      <c r="AWS305" s="22"/>
      <c r="AWT305" s="22"/>
      <c r="AWU305" s="22"/>
      <c r="AWV305" s="22"/>
      <c r="AWW305" s="22"/>
      <c r="AWX305" s="22"/>
      <c r="AWY305" s="22"/>
      <c r="AWZ305" s="22"/>
      <c r="AXA305" s="22"/>
      <c r="AXB305" s="22"/>
      <c r="AXC305" s="22"/>
      <c r="AXD305" s="22"/>
      <c r="AXE305" s="22"/>
      <c r="AXF305" s="22"/>
      <c r="AXG305" s="22"/>
      <c r="AXH305" s="22"/>
      <c r="AXI305" s="22"/>
      <c r="AXJ305" s="22"/>
      <c r="AXK305" s="22"/>
      <c r="AXL305" s="22"/>
      <c r="AXM305" s="22"/>
      <c r="AXN305" s="22"/>
      <c r="AXO305" s="22"/>
      <c r="AXP305" s="22"/>
      <c r="AXQ305" s="22"/>
      <c r="AXR305" s="22"/>
      <c r="AXS305" s="22"/>
      <c r="AXT305" s="22"/>
      <c r="AXU305" s="22"/>
      <c r="AXV305" s="22"/>
      <c r="AXW305" s="22"/>
      <c r="AXX305" s="22"/>
      <c r="AXY305" s="22"/>
      <c r="AXZ305" s="22"/>
      <c r="AYA305" s="22"/>
      <c r="AYB305" s="22"/>
      <c r="AYC305" s="22"/>
      <c r="AYD305" s="22"/>
      <c r="AYE305" s="22"/>
      <c r="AYF305" s="22"/>
      <c r="AYG305" s="22"/>
      <c r="AYH305" s="22"/>
      <c r="AYI305" s="22"/>
      <c r="AYJ305" s="22"/>
      <c r="AYK305" s="22"/>
      <c r="AYL305" s="22"/>
      <c r="AYM305" s="22"/>
      <c r="AYN305" s="22"/>
      <c r="AYO305" s="22"/>
      <c r="AYP305" s="22"/>
      <c r="AYQ305" s="22"/>
      <c r="AYR305" s="22"/>
      <c r="AYS305" s="22"/>
      <c r="AYT305" s="22"/>
      <c r="AYU305" s="22"/>
      <c r="AYV305" s="22"/>
      <c r="AYW305" s="22"/>
      <c r="AYX305" s="22"/>
      <c r="AYY305" s="22"/>
      <c r="AYZ305" s="22"/>
      <c r="AZA305" s="22"/>
      <c r="AZB305" s="22"/>
      <c r="AZC305" s="22"/>
      <c r="AZD305" s="22"/>
      <c r="AZE305" s="22"/>
      <c r="AZF305" s="22"/>
      <c r="AZG305" s="22"/>
      <c r="AZH305" s="22"/>
      <c r="AZI305" s="22"/>
      <c r="AZJ305" s="22"/>
      <c r="AZK305" s="22"/>
      <c r="AZL305" s="22"/>
      <c r="AZM305" s="22"/>
      <c r="AZN305" s="22"/>
      <c r="AZO305" s="22"/>
      <c r="AZP305" s="22"/>
      <c r="AZQ305" s="22"/>
      <c r="AZR305" s="22"/>
      <c r="AZS305" s="22"/>
      <c r="AZT305" s="22"/>
      <c r="AZU305" s="22"/>
      <c r="AZV305" s="22"/>
      <c r="AZW305" s="22"/>
      <c r="AZX305" s="22"/>
      <c r="AZY305" s="22"/>
      <c r="AZZ305" s="22"/>
      <c r="BAA305" s="22"/>
      <c r="BAB305" s="22"/>
      <c r="BAC305" s="22"/>
      <c r="BAD305" s="22"/>
      <c r="BAE305" s="22"/>
      <c r="BAF305" s="22"/>
      <c r="BAG305" s="22"/>
      <c r="BAH305" s="22"/>
      <c r="BAI305" s="22"/>
      <c r="BAJ305" s="22"/>
      <c r="BAK305" s="22"/>
      <c r="BAL305" s="22"/>
      <c r="BAM305" s="22"/>
      <c r="BAN305" s="22"/>
      <c r="BAO305" s="22"/>
      <c r="BAP305" s="22"/>
      <c r="BAQ305" s="22"/>
      <c r="BAR305" s="22"/>
      <c r="BAS305" s="22"/>
      <c r="BAT305" s="22"/>
      <c r="BAU305" s="22"/>
      <c r="BAV305" s="22"/>
      <c r="BAW305" s="22"/>
      <c r="BAX305" s="22"/>
      <c r="BAY305" s="22"/>
      <c r="BAZ305" s="22"/>
      <c r="BBA305" s="22"/>
      <c r="BBB305" s="22"/>
      <c r="BBC305" s="22"/>
      <c r="BBD305" s="22"/>
      <c r="BBE305" s="22"/>
      <c r="BBF305" s="22"/>
      <c r="BBG305" s="22"/>
      <c r="BBH305" s="22"/>
      <c r="BBI305" s="22"/>
      <c r="BBJ305" s="22"/>
      <c r="BBK305" s="22"/>
      <c r="BBL305" s="22"/>
      <c r="BBM305" s="22"/>
      <c r="BBN305" s="22"/>
      <c r="BBO305" s="22"/>
      <c r="BBP305" s="22"/>
      <c r="BBQ305" s="22"/>
      <c r="BBR305" s="22"/>
      <c r="BBS305" s="22"/>
      <c r="BBT305" s="22"/>
      <c r="BBU305" s="22"/>
      <c r="BBV305" s="22"/>
      <c r="BBW305" s="22"/>
      <c r="BBX305" s="22"/>
      <c r="BBY305" s="22"/>
      <c r="BBZ305" s="22"/>
      <c r="BCA305" s="22"/>
      <c r="BCB305" s="22"/>
      <c r="BCC305" s="22"/>
      <c r="BCD305" s="22"/>
      <c r="BCE305" s="22"/>
      <c r="BCF305" s="22"/>
      <c r="BCG305" s="22"/>
      <c r="BCH305" s="22"/>
      <c r="BCI305" s="22"/>
      <c r="BCJ305" s="22"/>
      <c r="BCK305" s="22"/>
      <c r="BCL305" s="22"/>
      <c r="BCM305" s="22"/>
      <c r="BCN305" s="22"/>
      <c r="BCO305" s="22"/>
      <c r="BCP305" s="22"/>
      <c r="BCQ305" s="22"/>
      <c r="BCR305" s="22"/>
      <c r="BCS305" s="22"/>
      <c r="BCT305" s="22"/>
      <c r="BCU305" s="22"/>
      <c r="BCV305" s="22"/>
      <c r="BCW305" s="22"/>
      <c r="BCX305" s="22"/>
      <c r="BCY305" s="22"/>
      <c r="BCZ305" s="22"/>
      <c r="BDA305" s="22"/>
      <c r="BDB305" s="22"/>
      <c r="BDC305" s="22"/>
      <c r="BDD305" s="22"/>
      <c r="BDE305" s="22"/>
      <c r="BDF305" s="22"/>
      <c r="BDG305" s="22"/>
      <c r="BDH305" s="22"/>
      <c r="BDI305" s="22"/>
      <c r="BDJ305" s="22"/>
      <c r="BDK305" s="22"/>
      <c r="BDL305" s="22"/>
      <c r="BDM305" s="22"/>
      <c r="BDN305" s="22"/>
      <c r="BDO305" s="22"/>
      <c r="BDP305" s="22"/>
      <c r="BDQ305" s="22"/>
      <c r="BDR305" s="22"/>
      <c r="BDS305" s="22"/>
      <c r="BDT305" s="22"/>
      <c r="BDU305" s="22"/>
      <c r="BDV305" s="22"/>
      <c r="BDW305" s="22"/>
      <c r="BDX305" s="22"/>
      <c r="BDY305" s="22"/>
      <c r="BDZ305" s="22"/>
      <c r="BEA305" s="22"/>
      <c r="BEB305" s="22"/>
      <c r="BEC305" s="22"/>
      <c r="BED305" s="22"/>
      <c r="BEE305" s="22"/>
      <c r="BEF305" s="22"/>
      <c r="BEG305" s="22"/>
      <c r="BEH305" s="22"/>
      <c r="BEI305" s="22"/>
      <c r="BEJ305" s="22"/>
      <c r="BEK305" s="22"/>
      <c r="BEL305" s="22"/>
      <c r="BEM305" s="22"/>
      <c r="BEN305" s="22"/>
      <c r="BEO305" s="22"/>
      <c r="BEP305" s="22"/>
      <c r="BEQ305" s="22"/>
      <c r="BER305" s="22"/>
      <c r="BES305" s="22"/>
      <c r="BET305" s="22"/>
      <c r="BEU305" s="22"/>
      <c r="BEV305" s="22"/>
      <c r="BEW305" s="22"/>
      <c r="BEX305" s="22"/>
      <c r="BEY305" s="22"/>
      <c r="BEZ305" s="22"/>
      <c r="BFA305" s="22"/>
      <c r="BFB305" s="22"/>
      <c r="BFC305" s="22"/>
      <c r="BFD305" s="22"/>
      <c r="BFE305" s="22"/>
      <c r="BFF305" s="22"/>
      <c r="BFG305" s="22"/>
      <c r="BFH305" s="22"/>
      <c r="BFI305" s="22"/>
      <c r="BFJ305" s="22"/>
      <c r="BFK305" s="22"/>
      <c r="BFL305" s="22"/>
      <c r="BFM305" s="22"/>
      <c r="BFN305" s="22"/>
      <c r="BFO305" s="22"/>
      <c r="BFP305" s="22"/>
      <c r="BFQ305" s="22"/>
      <c r="BFR305" s="22"/>
      <c r="BFS305" s="22"/>
      <c r="BFT305" s="22"/>
      <c r="BFU305" s="22"/>
      <c r="BFV305" s="22"/>
      <c r="BFW305" s="22"/>
      <c r="BFX305" s="22"/>
      <c r="BFY305" s="22"/>
      <c r="BFZ305" s="22"/>
      <c r="BGA305" s="22"/>
      <c r="BGB305" s="22"/>
      <c r="BGC305" s="22"/>
      <c r="BGD305" s="22"/>
      <c r="BGE305" s="22"/>
      <c r="BGF305" s="22"/>
      <c r="BGG305" s="22"/>
      <c r="BGH305" s="22"/>
      <c r="BGI305" s="22"/>
      <c r="BGJ305" s="22"/>
      <c r="BGK305" s="22"/>
      <c r="BGL305" s="22"/>
      <c r="BGM305" s="22"/>
      <c r="BGN305" s="22"/>
      <c r="BGO305" s="22"/>
      <c r="BGP305" s="22"/>
      <c r="BGQ305" s="22"/>
      <c r="BGR305" s="22"/>
      <c r="BGS305" s="22"/>
      <c r="BGT305" s="22"/>
      <c r="BGU305" s="22"/>
      <c r="BGV305" s="22"/>
      <c r="BGW305" s="22"/>
      <c r="BGX305" s="22"/>
      <c r="BGY305" s="22"/>
      <c r="BGZ305" s="22"/>
      <c r="BHA305" s="22"/>
      <c r="BHB305" s="22"/>
      <c r="BHC305" s="22"/>
      <c r="BHD305" s="22"/>
      <c r="BHE305" s="22"/>
      <c r="BHF305" s="22"/>
      <c r="BHG305" s="22"/>
      <c r="BHH305" s="22"/>
      <c r="BHI305" s="22"/>
      <c r="BHJ305" s="22"/>
      <c r="BHK305" s="22"/>
      <c r="BHL305" s="22"/>
      <c r="BHM305" s="22"/>
      <c r="BHN305" s="22"/>
      <c r="BHO305" s="22"/>
      <c r="BHP305" s="22"/>
      <c r="BHQ305" s="22"/>
      <c r="BHR305" s="22"/>
      <c r="BHS305" s="22"/>
      <c r="BHT305" s="22"/>
      <c r="BHU305" s="22"/>
      <c r="BHV305" s="22"/>
      <c r="BHW305" s="22"/>
      <c r="BHX305" s="22"/>
      <c r="BHY305" s="22"/>
      <c r="BHZ305" s="22"/>
      <c r="BIA305" s="22"/>
      <c r="BIB305" s="22"/>
      <c r="BIC305" s="22"/>
    </row>
    <row r="306" spans="1:1589" s="9" customFormat="1" ht="39.75" customHeight="1">
      <c r="A306" s="69" t="s">
        <v>52</v>
      </c>
      <c r="B306" s="237"/>
      <c r="C306" s="333" t="s">
        <v>185</v>
      </c>
      <c r="D306" s="335" t="s">
        <v>10</v>
      </c>
      <c r="E306" s="87">
        <v>41640</v>
      </c>
      <c r="F306" s="87">
        <v>42004</v>
      </c>
      <c r="G306" s="93" t="s">
        <v>6</v>
      </c>
      <c r="H306" s="104"/>
      <c r="I306" s="104">
        <v>1096430</v>
      </c>
      <c r="J306" s="104">
        <v>1190529</v>
      </c>
      <c r="K306" s="104"/>
      <c r="L306" s="104"/>
      <c r="M306" s="104">
        <v>1041319</v>
      </c>
      <c r="N306" s="104">
        <v>1190501.93</v>
      </c>
      <c r="O306" s="104"/>
      <c r="P306" s="104"/>
      <c r="Q306" s="104">
        <v>1041319</v>
      </c>
      <c r="R306" s="104">
        <f>N306</f>
        <v>1190501.93</v>
      </c>
      <c r="S306" s="104"/>
      <c r="T306" s="83">
        <f>I306-M306</f>
        <v>55111</v>
      </c>
      <c r="U306" s="83">
        <f>J306-N306</f>
        <v>27.070000000065193</v>
      </c>
      <c r="V306" s="7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</row>
    <row r="307" spans="1:1589" s="15" customFormat="1" ht="45.75" customHeight="1">
      <c r="A307" s="69"/>
      <c r="B307" s="237"/>
      <c r="C307" s="334"/>
      <c r="D307" s="336"/>
      <c r="E307" s="96" t="s">
        <v>9</v>
      </c>
      <c r="F307" s="96">
        <v>42369</v>
      </c>
      <c r="G307" s="97" t="s">
        <v>7</v>
      </c>
      <c r="H307" s="121"/>
      <c r="I307" s="121"/>
      <c r="J307" s="121">
        <v>1155383.58</v>
      </c>
      <c r="K307" s="104"/>
      <c r="L307" s="115"/>
      <c r="M307" s="104"/>
      <c r="N307" s="121">
        <v>1155383.58</v>
      </c>
      <c r="O307" s="115"/>
      <c r="P307" s="115"/>
      <c r="Q307" s="115"/>
      <c r="R307" s="121">
        <v>1155383.58</v>
      </c>
      <c r="S307" s="115"/>
      <c r="T307" s="7"/>
      <c r="U307" s="7"/>
      <c r="V307" s="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  <c r="IT307" s="9"/>
      <c r="IU307" s="9"/>
      <c r="IV307" s="9"/>
      <c r="IW307" s="9"/>
      <c r="IX307" s="9"/>
      <c r="IY307" s="9"/>
      <c r="IZ307" s="9"/>
      <c r="JA307" s="9"/>
      <c r="JB307" s="9"/>
      <c r="JC307" s="9"/>
      <c r="JD307" s="9"/>
      <c r="JE307" s="9"/>
      <c r="JF307" s="9"/>
      <c r="JG307" s="9"/>
      <c r="JH307" s="9"/>
      <c r="JI307" s="9"/>
      <c r="JJ307" s="9"/>
      <c r="JK307" s="9"/>
      <c r="JL307" s="9"/>
      <c r="JM307" s="9"/>
      <c r="JN307" s="9"/>
      <c r="JO307" s="9"/>
      <c r="JP307" s="9"/>
      <c r="JQ307" s="9"/>
      <c r="JR307" s="9"/>
      <c r="JS307" s="9"/>
      <c r="JT307" s="9"/>
      <c r="JU307" s="9"/>
      <c r="JV307" s="9"/>
      <c r="JW307" s="9"/>
      <c r="JX307" s="9"/>
      <c r="JY307" s="9"/>
      <c r="JZ307" s="9"/>
      <c r="KA307" s="9"/>
      <c r="KB307" s="9"/>
      <c r="KC307" s="9"/>
      <c r="KD307" s="9"/>
      <c r="KE307" s="9"/>
      <c r="KF307" s="9"/>
      <c r="KG307" s="9"/>
      <c r="KH307" s="9"/>
      <c r="KI307" s="9"/>
      <c r="KJ307" s="9"/>
      <c r="KK307" s="9"/>
      <c r="KL307" s="9"/>
      <c r="KM307" s="9"/>
      <c r="KN307" s="9"/>
      <c r="KO307" s="9"/>
      <c r="KP307" s="9"/>
      <c r="KQ307" s="9"/>
      <c r="KR307" s="9"/>
      <c r="KS307" s="9"/>
      <c r="KT307" s="9"/>
      <c r="KU307" s="9"/>
      <c r="KV307" s="9"/>
      <c r="KW307" s="9"/>
      <c r="KX307" s="9"/>
      <c r="KY307" s="9"/>
      <c r="KZ307" s="9"/>
      <c r="LA307" s="9"/>
      <c r="LB307" s="9"/>
      <c r="LC307" s="9"/>
      <c r="LD307" s="9"/>
      <c r="LE307" s="9"/>
      <c r="LF307" s="9"/>
      <c r="LG307" s="9"/>
      <c r="LH307" s="9"/>
      <c r="LI307" s="9"/>
      <c r="LJ307" s="9"/>
      <c r="LK307" s="9"/>
      <c r="LL307" s="9"/>
      <c r="LM307" s="9"/>
      <c r="LN307" s="9"/>
      <c r="LO307" s="9"/>
      <c r="LP307" s="9"/>
      <c r="LQ307" s="9"/>
      <c r="LR307" s="9"/>
      <c r="LS307" s="9"/>
      <c r="LT307" s="9"/>
      <c r="LU307" s="9"/>
      <c r="LV307" s="9"/>
      <c r="LW307" s="9"/>
      <c r="LX307" s="9"/>
      <c r="LY307" s="9"/>
      <c r="LZ307" s="9"/>
      <c r="MA307" s="9"/>
      <c r="MB307" s="9"/>
      <c r="MC307" s="9"/>
      <c r="MD307" s="9"/>
      <c r="ME307" s="9"/>
      <c r="MF307" s="9"/>
      <c r="MG307" s="9"/>
      <c r="MH307" s="9"/>
      <c r="MI307" s="9"/>
      <c r="MJ307" s="9"/>
      <c r="MK307" s="9"/>
      <c r="ML307" s="9"/>
      <c r="MM307" s="9"/>
      <c r="MN307" s="9"/>
      <c r="MO307" s="9"/>
      <c r="MP307" s="9"/>
      <c r="MQ307" s="9"/>
      <c r="MR307" s="9"/>
      <c r="MS307" s="9"/>
      <c r="MT307" s="9"/>
      <c r="MU307" s="9"/>
      <c r="MV307" s="9"/>
      <c r="MW307" s="9"/>
      <c r="MX307" s="9"/>
      <c r="MY307" s="9"/>
      <c r="MZ307" s="9"/>
      <c r="NA307" s="9"/>
      <c r="NB307" s="9"/>
      <c r="NC307" s="9"/>
      <c r="ND307" s="9"/>
      <c r="NE307" s="9"/>
      <c r="NF307" s="9"/>
      <c r="NG307" s="9"/>
      <c r="NH307" s="9"/>
      <c r="NI307" s="9"/>
      <c r="NJ307" s="9"/>
      <c r="NK307" s="9"/>
      <c r="NL307" s="9"/>
      <c r="NM307" s="9"/>
      <c r="NN307" s="9"/>
      <c r="NO307" s="9"/>
      <c r="NP307" s="9"/>
      <c r="NQ307" s="9"/>
      <c r="NR307" s="9"/>
      <c r="NS307" s="9"/>
      <c r="NT307" s="9"/>
      <c r="NU307" s="9"/>
      <c r="NV307" s="9"/>
      <c r="NW307" s="9"/>
      <c r="NX307" s="9"/>
      <c r="NY307" s="9"/>
      <c r="NZ307" s="9"/>
      <c r="OA307" s="9"/>
      <c r="OB307" s="9"/>
      <c r="OC307" s="9"/>
      <c r="OD307" s="9"/>
      <c r="OE307" s="9"/>
      <c r="OF307" s="9"/>
      <c r="OG307" s="9"/>
      <c r="OH307" s="9"/>
      <c r="OI307" s="9"/>
      <c r="OJ307" s="9"/>
      <c r="OK307" s="9"/>
      <c r="OL307" s="9"/>
      <c r="OM307" s="9"/>
      <c r="ON307" s="9"/>
      <c r="OO307" s="9"/>
      <c r="OP307" s="9"/>
      <c r="OQ307" s="9"/>
      <c r="OR307" s="9"/>
      <c r="OS307" s="9"/>
      <c r="OT307" s="9"/>
      <c r="OU307" s="9"/>
      <c r="OV307" s="9"/>
      <c r="OW307" s="9"/>
      <c r="OX307" s="9"/>
      <c r="OY307" s="9"/>
      <c r="OZ307" s="9"/>
      <c r="PA307" s="9"/>
      <c r="PB307" s="9"/>
      <c r="PC307" s="9"/>
      <c r="PD307" s="9"/>
      <c r="PE307" s="9"/>
      <c r="PF307" s="9"/>
      <c r="PG307" s="9"/>
      <c r="PH307" s="9"/>
      <c r="PI307" s="9"/>
      <c r="PJ307" s="9"/>
      <c r="PK307" s="9"/>
      <c r="PL307" s="9"/>
      <c r="PM307" s="9"/>
      <c r="PN307" s="9"/>
      <c r="PO307" s="9"/>
      <c r="PP307" s="9"/>
      <c r="PQ307" s="9"/>
      <c r="PR307" s="9"/>
      <c r="PS307" s="9"/>
      <c r="PT307" s="9"/>
      <c r="PU307" s="9"/>
      <c r="PV307" s="9"/>
      <c r="PW307" s="9"/>
      <c r="PX307" s="9"/>
      <c r="PY307" s="9"/>
      <c r="PZ307" s="9"/>
      <c r="QA307" s="9"/>
      <c r="QB307" s="9"/>
      <c r="QC307" s="9"/>
      <c r="QD307" s="9"/>
      <c r="QE307" s="9"/>
      <c r="QF307" s="9"/>
      <c r="QG307" s="9"/>
      <c r="QH307" s="9"/>
      <c r="QI307" s="9"/>
      <c r="QJ307" s="9"/>
      <c r="QK307" s="9"/>
      <c r="QL307" s="9"/>
      <c r="QM307" s="9"/>
      <c r="QN307" s="9"/>
      <c r="QO307" s="9"/>
      <c r="QP307" s="9"/>
      <c r="QQ307" s="9"/>
      <c r="QR307" s="9"/>
      <c r="QS307" s="9"/>
      <c r="QT307" s="9"/>
      <c r="QU307" s="9"/>
      <c r="QV307" s="9"/>
      <c r="QW307" s="9"/>
      <c r="QX307" s="9"/>
      <c r="QY307" s="9"/>
      <c r="QZ307" s="9"/>
      <c r="RA307" s="9"/>
      <c r="RB307" s="9"/>
      <c r="RC307" s="9"/>
      <c r="RD307" s="9"/>
      <c r="RE307" s="9"/>
      <c r="RF307" s="9"/>
      <c r="RG307" s="9"/>
      <c r="RH307" s="9"/>
      <c r="RI307" s="9"/>
      <c r="RJ307" s="9"/>
      <c r="RK307" s="9"/>
      <c r="RL307" s="9"/>
      <c r="RM307" s="9"/>
      <c r="RN307" s="9"/>
      <c r="RO307" s="9"/>
      <c r="RP307" s="9"/>
      <c r="RQ307" s="9"/>
      <c r="RR307" s="9"/>
      <c r="RS307" s="9"/>
      <c r="RT307" s="9"/>
      <c r="RU307" s="9"/>
      <c r="RV307" s="9"/>
      <c r="RW307" s="9"/>
      <c r="RX307" s="9"/>
      <c r="RY307" s="9"/>
      <c r="RZ307" s="9"/>
      <c r="SA307" s="9"/>
      <c r="SB307" s="9"/>
      <c r="SC307" s="9"/>
      <c r="SD307" s="9"/>
      <c r="SE307" s="9"/>
      <c r="SF307" s="9"/>
      <c r="SG307" s="9"/>
      <c r="SH307" s="9"/>
      <c r="SI307" s="9"/>
      <c r="SJ307" s="9"/>
      <c r="SK307" s="9"/>
      <c r="SL307" s="9"/>
      <c r="SM307" s="9"/>
      <c r="SN307" s="9"/>
      <c r="SO307" s="9"/>
      <c r="SP307" s="9"/>
      <c r="SQ307" s="9"/>
      <c r="SR307" s="9"/>
      <c r="SS307" s="9"/>
      <c r="ST307" s="9"/>
      <c r="SU307" s="9"/>
      <c r="SV307" s="9"/>
      <c r="SW307" s="9"/>
      <c r="SX307" s="9"/>
      <c r="SY307" s="9"/>
      <c r="SZ307" s="9"/>
      <c r="TA307" s="9"/>
      <c r="TB307" s="9"/>
      <c r="TC307" s="9"/>
      <c r="TD307" s="9"/>
      <c r="TE307" s="9"/>
      <c r="TF307" s="9"/>
      <c r="TG307" s="9"/>
      <c r="TH307" s="9"/>
      <c r="TI307" s="9"/>
      <c r="TJ307" s="9"/>
      <c r="TK307" s="9"/>
      <c r="TL307" s="9"/>
      <c r="TM307" s="9"/>
      <c r="TN307" s="9"/>
      <c r="TO307" s="9"/>
      <c r="TP307" s="9"/>
      <c r="TQ307" s="9"/>
      <c r="TR307" s="9"/>
      <c r="TS307" s="9"/>
      <c r="TT307" s="9"/>
      <c r="TU307" s="9"/>
      <c r="TV307" s="9"/>
      <c r="TW307" s="9"/>
      <c r="TX307" s="9"/>
      <c r="TY307" s="9"/>
      <c r="TZ307" s="9"/>
      <c r="UA307" s="9"/>
      <c r="UB307" s="9"/>
      <c r="UC307" s="9"/>
      <c r="UD307" s="9"/>
      <c r="UE307" s="9"/>
      <c r="UF307" s="9"/>
      <c r="UG307" s="9"/>
      <c r="UH307" s="9"/>
      <c r="UI307" s="9"/>
      <c r="UJ307" s="9"/>
      <c r="UK307" s="9"/>
      <c r="UL307" s="9"/>
      <c r="UM307" s="9"/>
      <c r="UN307" s="9"/>
      <c r="UO307" s="9"/>
      <c r="UP307" s="9"/>
      <c r="UQ307" s="9"/>
      <c r="UR307" s="9"/>
      <c r="US307" s="9"/>
      <c r="UT307" s="9"/>
      <c r="UU307" s="9"/>
      <c r="UV307" s="9"/>
      <c r="UW307" s="9"/>
      <c r="UX307" s="9"/>
      <c r="UY307" s="9"/>
      <c r="UZ307" s="9"/>
      <c r="VA307" s="9"/>
      <c r="VB307" s="9"/>
      <c r="VC307" s="9"/>
      <c r="VD307" s="9"/>
      <c r="VE307" s="9"/>
      <c r="VF307" s="9"/>
      <c r="VG307" s="9"/>
      <c r="VH307" s="9"/>
      <c r="VI307" s="9"/>
      <c r="VJ307" s="9"/>
      <c r="VK307" s="9"/>
      <c r="VL307" s="9"/>
      <c r="VM307" s="9"/>
      <c r="VN307" s="9"/>
      <c r="VO307" s="9"/>
      <c r="VP307" s="9"/>
      <c r="VQ307" s="9"/>
      <c r="VR307" s="9"/>
      <c r="VS307" s="9"/>
      <c r="VT307" s="9"/>
      <c r="VU307" s="9"/>
      <c r="VV307" s="9"/>
      <c r="VW307" s="9"/>
      <c r="VX307" s="9"/>
      <c r="VY307" s="9"/>
      <c r="VZ307" s="9"/>
      <c r="WA307" s="9"/>
      <c r="WB307" s="9"/>
      <c r="WC307" s="9"/>
      <c r="WD307" s="9"/>
      <c r="WE307" s="9"/>
      <c r="WF307" s="9"/>
      <c r="WG307" s="9"/>
      <c r="WH307" s="9"/>
      <c r="WI307" s="9"/>
      <c r="WJ307" s="9"/>
      <c r="WK307" s="9"/>
      <c r="WL307" s="9"/>
      <c r="WM307" s="9"/>
      <c r="WN307" s="9"/>
      <c r="WO307" s="9"/>
      <c r="WP307" s="9"/>
      <c r="WQ307" s="9"/>
      <c r="WR307" s="9"/>
      <c r="WS307" s="9"/>
      <c r="WT307" s="9"/>
      <c r="WU307" s="9"/>
      <c r="WV307" s="9"/>
      <c r="WW307" s="9"/>
      <c r="WX307" s="9"/>
      <c r="WY307" s="9"/>
      <c r="WZ307" s="9"/>
      <c r="XA307" s="9"/>
      <c r="XB307" s="9"/>
      <c r="XC307" s="9"/>
      <c r="XD307" s="9"/>
      <c r="XE307" s="9"/>
      <c r="XF307" s="9"/>
      <c r="XG307" s="9"/>
      <c r="XH307" s="9"/>
      <c r="XI307" s="9"/>
      <c r="XJ307" s="9"/>
      <c r="XK307" s="9"/>
      <c r="XL307" s="9"/>
      <c r="XM307" s="9"/>
      <c r="XN307" s="9"/>
      <c r="XO307" s="9"/>
      <c r="XP307" s="9"/>
      <c r="XQ307" s="9"/>
      <c r="XR307" s="9"/>
      <c r="XS307" s="9"/>
      <c r="XT307" s="9"/>
      <c r="XU307" s="9"/>
      <c r="XV307" s="9"/>
      <c r="XW307" s="9"/>
      <c r="XX307" s="9"/>
      <c r="XY307" s="9"/>
      <c r="XZ307" s="9"/>
      <c r="YA307" s="9"/>
      <c r="YB307" s="9"/>
      <c r="YC307" s="9"/>
      <c r="YD307" s="9"/>
      <c r="YE307" s="9"/>
      <c r="YF307" s="9"/>
      <c r="YG307" s="9"/>
      <c r="YH307" s="9"/>
      <c r="YI307" s="9"/>
      <c r="YJ307" s="9"/>
      <c r="YK307" s="9"/>
      <c r="YL307" s="9"/>
      <c r="YM307" s="9"/>
      <c r="YN307" s="9"/>
      <c r="YO307" s="9"/>
      <c r="YP307" s="9"/>
      <c r="YQ307" s="9"/>
      <c r="YR307" s="9"/>
      <c r="YS307" s="9"/>
      <c r="YT307" s="9"/>
      <c r="YU307" s="9"/>
      <c r="YV307" s="9"/>
      <c r="YW307" s="9"/>
      <c r="YX307" s="9"/>
      <c r="YY307" s="9"/>
      <c r="YZ307" s="9"/>
      <c r="ZA307" s="9"/>
      <c r="ZB307" s="9"/>
      <c r="ZC307" s="9"/>
      <c r="ZD307" s="9"/>
      <c r="ZE307" s="9"/>
      <c r="ZF307" s="9"/>
      <c r="ZG307" s="9"/>
      <c r="ZH307" s="9"/>
      <c r="ZI307" s="9"/>
      <c r="ZJ307" s="9"/>
      <c r="ZK307" s="9"/>
      <c r="ZL307" s="9"/>
      <c r="ZM307" s="9"/>
      <c r="ZN307" s="9"/>
      <c r="ZO307" s="9"/>
      <c r="ZP307" s="9"/>
      <c r="ZQ307" s="9"/>
      <c r="ZR307" s="9"/>
      <c r="ZS307" s="9"/>
      <c r="ZT307" s="9"/>
      <c r="ZU307" s="9"/>
      <c r="ZV307" s="9"/>
      <c r="ZW307" s="9"/>
      <c r="ZX307" s="9"/>
      <c r="ZY307" s="9"/>
      <c r="ZZ307" s="9"/>
      <c r="AAA307" s="9"/>
      <c r="AAB307" s="9"/>
      <c r="AAC307" s="9"/>
      <c r="AAD307" s="9"/>
      <c r="AAE307" s="9"/>
      <c r="AAF307" s="9"/>
      <c r="AAG307" s="9"/>
      <c r="AAH307" s="9"/>
      <c r="AAI307" s="9"/>
      <c r="AAJ307" s="9"/>
      <c r="AAK307" s="9"/>
      <c r="AAL307" s="9"/>
      <c r="AAM307" s="9"/>
      <c r="AAN307" s="9"/>
      <c r="AAO307" s="9"/>
      <c r="AAP307" s="9"/>
      <c r="AAQ307" s="9"/>
      <c r="AAR307" s="9"/>
      <c r="AAS307" s="9"/>
      <c r="AAT307" s="9"/>
      <c r="AAU307" s="9"/>
      <c r="AAV307" s="9"/>
      <c r="AAW307" s="9"/>
      <c r="AAX307" s="9"/>
      <c r="AAY307" s="9"/>
      <c r="AAZ307" s="9"/>
      <c r="ABA307" s="9"/>
      <c r="ABB307" s="9"/>
      <c r="ABC307" s="9"/>
      <c r="ABD307" s="9"/>
      <c r="ABE307" s="9"/>
      <c r="ABF307" s="9"/>
      <c r="ABG307" s="9"/>
      <c r="ABH307" s="9"/>
      <c r="ABI307" s="9"/>
      <c r="ABJ307" s="9"/>
      <c r="ABK307" s="9"/>
      <c r="ABL307" s="9"/>
      <c r="ABM307" s="9"/>
      <c r="ABN307" s="9"/>
      <c r="ABO307" s="9"/>
      <c r="ABP307" s="9"/>
      <c r="ABQ307" s="9"/>
      <c r="ABR307" s="9"/>
      <c r="ABS307" s="9"/>
      <c r="ABT307" s="9"/>
      <c r="ABU307" s="9"/>
      <c r="ABV307" s="9"/>
      <c r="ABW307" s="9"/>
      <c r="ABX307" s="9"/>
      <c r="ABY307" s="9"/>
      <c r="ABZ307" s="9"/>
      <c r="ACA307" s="9"/>
      <c r="ACB307" s="9"/>
      <c r="ACC307" s="9"/>
      <c r="ACD307" s="9"/>
      <c r="ACE307" s="9"/>
      <c r="ACF307" s="9"/>
      <c r="ACG307" s="9"/>
      <c r="ACH307" s="9"/>
      <c r="ACI307" s="9"/>
      <c r="ACJ307" s="9"/>
      <c r="ACK307" s="9"/>
      <c r="ACL307" s="9"/>
      <c r="ACM307" s="9"/>
      <c r="ACN307" s="9"/>
      <c r="ACO307" s="9"/>
      <c r="ACP307" s="9"/>
      <c r="ACQ307" s="9"/>
      <c r="ACR307" s="9"/>
      <c r="ACS307" s="9"/>
      <c r="ACT307" s="9"/>
      <c r="ACU307" s="9"/>
      <c r="ACV307" s="9"/>
      <c r="ACW307" s="9"/>
      <c r="ACX307" s="9"/>
      <c r="ACY307" s="9"/>
      <c r="ACZ307" s="9"/>
      <c r="ADA307" s="9"/>
      <c r="ADB307" s="9"/>
      <c r="ADC307" s="9"/>
      <c r="ADD307" s="9"/>
      <c r="ADE307" s="9"/>
      <c r="ADF307" s="9"/>
      <c r="ADG307" s="9"/>
      <c r="ADH307" s="9"/>
      <c r="ADI307" s="9"/>
      <c r="ADJ307" s="9"/>
      <c r="ADK307" s="9"/>
      <c r="ADL307" s="9"/>
      <c r="ADM307" s="9"/>
      <c r="ADN307" s="9"/>
      <c r="ADO307" s="9"/>
      <c r="ADP307" s="9"/>
      <c r="ADQ307" s="9"/>
      <c r="ADR307" s="9"/>
      <c r="ADS307" s="9"/>
      <c r="ADT307" s="9"/>
      <c r="ADU307" s="9"/>
      <c r="ADV307" s="9"/>
      <c r="ADW307" s="9"/>
      <c r="ADX307" s="9"/>
      <c r="ADY307" s="9"/>
      <c r="ADZ307" s="9"/>
      <c r="AEA307" s="9"/>
      <c r="AEB307" s="9"/>
      <c r="AEC307" s="9"/>
      <c r="AED307" s="9"/>
      <c r="AEE307" s="9"/>
      <c r="AEF307" s="9"/>
      <c r="AEG307" s="9"/>
      <c r="AEH307" s="9"/>
      <c r="AEI307" s="9"/>
      <c r="AEJ307" s="9"/>
      <c r="AEK307" s="9"/>
      <c r="AEL307" s="9"/>
      <c r="AEM307" s="9"/>
      <c r="AEN307" s="9"/>
      <c r="AEO307" s="9"/>
      <c r="AEP307" s="9"/>
      <c r="AEQ307" s="9"/>
      <c r="AER307" s="9"/>
      <c r="AES307" s="9"/>
      <c r="AET307" s="9"/>
      <c r="AEU307" s="9"/>
      <c r="AEV307" s="9"/>
      <c r="AEW307" s="9"/>
      <c r="AEX307" s="9"/>
      <c r="AEY307" s="9"/>
      <c r="AEZ307" s="9"/>
      <c r="AFA307" s="9"/>
      <c r="AFB307" s="9"/>
      <c r="AFC307" s="9"/>
      <c r="AFD307" s="9"/>
      <c r="AFE307" s="9"/>
      <c r="AFF307" s="9"/>
      <c r="AFG307" s="9"/>
      <c r="AFH307" s="9"/>
      <c r="AFI307" s="9"/>
      <c r="AFJ307" s="9"/>
      <c r="AFK307" s="9"/>
      <c r="AFL307" s="9"/>
      <c r="AFM307" s="9"/>
      <c r="AFN307" s="9"/>
      <c r="AFO307" s="9"/>
      <c r="AFP307" s="9"/>
      <c r="AFQ307" s="9"/>
      <c r="AFR307" s="9"/>
      <c r="AFS307" s="9"/>
      <c r="AFT307" s="9"/>
      <c r="AFU307" s="9"/>
      <c r="AFV307" s="9"/>
      <c r="AFW307" s="9"/>
      <c r="AFX307" s="9"/>
      <c r="AFY307" s="9"/>
      <c r="AFZ307" s="9"/>
      <c r="AGA307" s="9"/>
      <c r="AGB307" s="9"/>
      <c r="AGC307" s="9"/>
      <c r="AGD307" s="9"/>
      <c r="AGE307" s="9"/>
      <c r="AGF307" s="9"/>
      <c r="AGG307" s="9"/>
      <c r="AGH307" s="9"/>
      <c r="AGI307" s="9"/>
      <c r="AGJ307" s="9"/>
      <c r="AGK307" s="9"/>
      <c r="AGL307" s="9"/>
      <c r="AGM307" s="9"/>
      <c r="AGN307" s="9"/>
      <c r="AGO307" s="9"/>
      <c r="AGP307" s="9"/>
      <c r="AGQ307" s="9"/>
      <c r="AGR307" s="9"/>
      <c r="AGS307" s="9"/>
      <c r="AGT307" s="9"/>
      <c r="AGU307" s="9"/>
      <c r="AGV307" s="9"/>
      <c r="AGW307" s="9"/>
      <c r="AGX307" s="9"/>
      <c r="AGY307" s="9"/>
      <c r="AGZ307" s="9"/>
      <c r="AHA307" s="9"/>
      <c r="AHB307" s="9"/>
      <c r="AHC307" s="9"/>
      <c r="AHD307" s="9"/>
      <c r="AHE307" s="9"/>
      <c r="AHF307" s="9"/>
      <c r="AHG307" s="9"/>
      <c r="AHH307" s="9"/>
      <c r="AHI307" s="9"/>
      <c r="AHJ307" s="9"/>
      <c r="AHK307" s="9"/>
      <c r="AHL307" s="9"/>
      <c r="AHM307" s="9"/>
      <c r="AHN307" s="9"/>
      <c r="AHO307" s="9"/>
      <c r="AHP307" s="9"/>
      <c r="AHQ307" s="9"/>
      <c r="AHR307" s="9"/>
      <c r="AHS307" s="9"/>
      <c r="AHT307" s="9"/>
      <c r="AHU307" s="9"/>
      <c r="AHV307" s="9"/>
      <c r="AHW307" s="9"/>
      <c r="AHX307" s="9"/>
      <c r="AHY307" s="9"/>
      <c r="AHZ307" s="9"/>
      <c r="AIA307" s="9"/>
      <c r="AIB307" s="9"/>
      <c r="AIC307" s="9"/>
      <c r="AID307" s="9"/>
      <c r="AIE307" s="9"/>
      <c r="AIF307" s="9"/>
      <c r="AIG307" s="9"/>
      <c r="AIH307" s="9"/>
      <c r="AII307" s="9"/>
      <c r="AIJ307" s="9"/>
      <c r="AIK307" s="9"/>
      <c r="AIL307" s="9"/>
      <c r="AIM307" s="9"/>
      <c r="AIN307" s="9"/>
      <c r="AIO307" s="9"/>
      <c r="AIP307" s="9"/>
      <c r="AIQ307" s="9"/>
      <c r="AIR307" s="9"/>
      <c r="AIS307" s="9"/>
      <c r="AIT307" s="9"/>
      <c r="AIU307" s="9"/>
      <c r="AIV307" s="9"/>
      <c r="AIW307" s="9"/>
      <c r="AIX307" s="9"/>
      <c r="AIY307" s="9"/>
      <c r="AIZ307" s="9"/>
      <c r="AJA307" s="9"/>
      <c r="AJB307" s="9"/>
      <c r="AJC307" s="9"/>
      <c r="AJD307" s="9"/>
      <c r="AJE307" s="9"/>
      <c r="AJF307" s="9"/>
      <c r="AJG307" s="9"/>
      <c r="AJH307" s="9"/>
      <c r="AJI307" s="9"/>
      <c r="AJJ307" s="9"/>
      <c r="AJK307" s="9"/>
      <c r="AJL307" s="9"/>
      <c r="AJM307" s="9"/>
      <c r="AJN307" s="9"/>
      <c r="AJO307" s="9"/>
      <c r="AJP307" s="9"/>
      <c r="AJQ307" s="9"/>
      <c r="AJR307" s="9"/>
      <c r="AJS307" s="9"/>
      <c r="AJT307" s="9"/>
      <c r="AJU307" s="9"/>
      <c r="AJV307" s="9"/>
      <c r="AJW307" s="9"/>
      <c r="AJX307" s="9"/>
      <c r="AJY307" s="9"/>
      <c r="AJZ307" s="9"/>
      <c r="AKA307" s="9"/>
      <c r="AKB307" s="9"/>
      <c r="AKC307" s="9"/>
      <c r="AKD307" s="9"/>
      <c r="AKE307" s="9"/>
      <c r="AKF307" s="9"/>
      <c r="AKG307" s="9"/>
      <c r="AKH307" s="9"/>
      <c r="AKI307" s="9"/>
      <c r="AKJ307" s="9"/>
      <c r="AKK307" s="9"/>
      <c r="AKL307" s="9"/>
      <c r="AKM307" s="9"/>
      <c r="AKN307" s="9"/>
      <c r="AKO307" s="9"/>
      <c r="AKP307" s="9"/>
      <c r="AKQ307" s="9"/>
      <c r="AKR307" s="9"/>
      <c r="AKS307" s="9"/>
      <c r="AKT307" s="9"/>
      <c r="AKU307" s="9"/>
      <c r="AKV307" s="9"/>
      <c r="AKW307" s="9"/>
      <c r="AKX307" s="9"/>
      <c r="AKY307" s="9"/>
      <c r="AKZ307" s="9"/>
      <c r="ALA307" s="9"/>
      <c r="ALB307" s="9"/>
      <c r="ALC307" s="9"/>
      <c r="ALD307" s="9"/>
      <c r="ALE307" s="9"/>
      <c r="ALF307" s="9"/>
      <c r="ALG307" s="9"/>
      <c r="ALH307" s="9"/>
      <c r="ALI307" s="9"/>
      <c r="ALJ307" s="9"/>
      <c r="ALK307" s="9"/>
      <c r="ALL307" s="9"/>
      <c r="ALM307" s="9"/>
      <c r="ALN307" s="9"/>
      <c r="ALO307" s="9"/>
      <c r="ALP307" s="9"/>
      <c r="ALQ307" s="9"/>
      <c r="ALR307" s="9"/>
      <c r="ALS307" s="9"/>
      <c r="ALT307" s="9"/>
      <c r="ALU307" s="9"/>
      <c r="ALV307" s="9"/>
      <c r="ALW307" s="9"/>
      <c r="ALX307" s="9"/>
      <c r="ALY307" s="9"/>
      <c r="ALZ307" s="9"/>
      <c r="AMA307" s="9"/>
      <c r="AMB307" s="9"/>
      <c r="AMC307" s="9"/>
      <c r="AMD307" s="9"/>
      <c r="AME307" s="9"/>
      <c r="AMF307" s="9"/>
      <c r="AMG307" s="9"/>
      <c r="AMH307" s="9"/>
      <c r="AMI307" s="9"/>
      <c r="AMJ307" s="9"/>
      <c r="AMK307" s="9"/>
      <c r="AML307" s="9"/>
      <c r="AMM307" s="9"/>
      <c r="AMN307" s="9"/>
      <c r="AMO307" s="9"/>
      <c r="AMP307" s="9"/>
      <c r="AMQ307" s="9"/>
      <c r="AMR307" s="9"/>
      <c r="AMS307" s="9"/>
      <c r="AMT307" s="9"/>
      <c r="AMU307" s="9"/>
      <c r="AMV307" s="9"/>
      <c r="AMW307" s="9"/>
      <c r="AMX307" s="9"/>
      <c r="AMY307" s="9"/>
      <c r="AMZ307" s="9"/>
      <c r="ANA307" s="9"/>
      <c r="ANB307" s="9"/>
      <c r="ANC307" s="9"/>
      <c r="AND307" s="9"/>
      <c r="ANE307" s="9"/>
      <c r="ANF307" s="9"/>
      <c r="ANG307" s="9"/>
      <c r="ANH307" s="9"/>
      <c r="ANI307" s="9"/>
      <c r="ANJ307" s="9"/>
      <c r="ANK307" s="9"/>
      <c r="ANL307" s="9"/>
      <c r="ANM307" s="9"/>
      <c r="ANN307" s="9"/>
      <c r="ANO307" s="9"/>
      <c r="ANP307" s="9"/>
      <c r="ANQ307" s="9"/>
      <c r="ANR307" s="9"/>
      <c r="ANS307" s="9"/>
      <c r="ANT307" s="9"/>
      <c r="ANU307" s="9"/>
      <c r="ANV307" s="9"/>
      <c r="ANW307" s="9"/>
      <c r="ANX307" s="9"/>
      <c r="ANY307" s="9"/>
      <c r="ANZ307" s="9"/>
      <c r="AOA307" s="9"/>
      <c r="AOB307" s="9"/>
      <c r="AOC307" s="9"/>
      <c r="AOD307" s="9"/>
      <c r="AOE307" s="9"/>
      <c r="AOF307" s="9"/>
      <c r="AOG307" s="9"/>
      <c r="AOH307" s="9"/>
      <c r="AOI307" s="9"/>
      <c r="AOJ307" s="9"/>
      <c r="AOK307" s="9"/>
      <c r="AOL307" s="9"/>
      <c r="AOM307" s="9"/>
      <c r="AON307" s="9"/>
      <c r="AOO307" s="9"/>
      <c r="AOP307" s="9"/>
      <c r="AOQ307" s="9"/>
      <c r="AOR307" s="9"/>
      <c r="AOS307" s="9"/>
      <c r="AOT307" s="9"/>
      <c r="AOU307" s="9"/>
      <c r="AOV307" s="9"/>
      <c r="AOW307" s="9"/>
      <c r="AOX307" s="9"/>
      <c r="AOY307" s="9"/>
      <c r="AOZ307" s="9"/>
      <c r="APA307" s="9"/>
      <c r="APB307" s="9"/>
      <c r="APC307" s="9"/>
      <c r="APD307" s="9"/>
      <c r="APE307" s="9"/>
      <c r="APF307" s="9"/>
      <c r="APG307" s="9"/>
      <c r="APH307" s="9"/>
      <c r="API307" s="9"/>
      <c r="APJ307" s="9"/>
      <c r="APK307" s="9"/>
      <c r="APL307" s="9"/>
      <c r="APM307" s="9"/>
      <c r="APN307" s="9"/>
      <c r="APO307" s="9"/>
      <c r="APP307" s="9"/>
      <c r="APQ307" s="9"/>
      <c r="APR307" s="9"/>
      <c r="APS307" s="9"/>
      <c r="APT307" s="9"/>
      <c r="APU307" s="9"/>
      <c r="APV307" s="9"/>
      <c r="APW307" s="9"/>
      <c r="APX307" s="9"/>
      <c r="APY307" s="9"/>
      <c r="APZ307" s="9"/>
      <c r="AQA307" s="9"/>
      <c r="AQB307" s="9"/>
      <c r="AQC307" s="9"/>
      <c r="AQD307" s="9"/>
      <c r="AQE307" s="9"/>
      <c r="AQF307" s="9"/>
      <c r="AQG307" s="9"/>
      <c r="AQH307" s="9"/>
      <c r="AQI307" s="9"/>
      <c r="AQJ307" s="9"/>
      <c r="AQK307" s="9"/>
      <c r="AQL307" s="9"/>
      <c r="AQM307" s="9"/>
      <c r="AQN307" s="9"/>
      <c r="AQO307" s="9"/>
      <c r="AQP307" s="9"/>
      <c r="AQQ307" s="9"/>
      <c r="AQR307" s="9"/>
      <c r="AQS307" s="9"/>
      <c r="AQT307" s="9"/>
      <c r="AQU307" s="9"/>
      <c r="AQV307" s="9"/>
      <c r="AQW307" s="9"/>
      <c r="AQX307" s="9"/>
      <c r="AQY307" s="9"/>
      <c r="AQZ307" s="9"/>
      <c r="ARA307" s="9"/>
      <c r="ARB307" s="9"/>
      <c r="ARC307" s="9"/>
      <c r="ARD307" s="9"/>
      <c r="ARE307" s="9"/>
      <c r="ARF307" s="9"/>
      <c r="ARG307" s="9"/>
      <c r="ARH307" s="9"/>
      <c r="ARI307" s="9"/>
      <c r="ARJ307" s="9"/>
      <c r="ARK307" s="9"/>
      <c r="ARL307" s="9"/>
      <c r="ARM307" s="9"/>
      <c r="ARN307" s="9"/>
      <c r="ARO307" s="9"/>
      <c r="ARP307" s="9"/>
      <c r="ARQ307" s="9"/>
      <c r="ARR307" s="9"/>
      <c r="ARS307" s="9"/>
      <c r="ART307" s="9"/>
      <c r="ARU307" s="9"/>
      <c r="ARV307" s="9"/>
      <c r="ARW307" s="9"/>
      <c r="ARX307" s="9"/>
      <c r="ARY307" s="9"/>
      <c r="ARZ307" s="9"/>
      <c r="ASA307" s="9"/>
      <c r="ASB307" s="9"/>
      <c r="ASC307" s="9"/>
      <c r="ASD307" s="9"/>
      <c r="ASE307" s="9"/>
      <c r="ASF307" s="9"/>
      <c r="ASG307" s="9"/>
      <c r="ASH307" s="9"/>
      <c r="ASI307" s="9"/>
      <c r="ASJ307" s="9"/>
      <c r="ASK307" s="9"/>
      <c r="ASL307" s="9"/>
      <c r="ASM307" s="9"/>
      <c r="ASN307" s="9"/>
      <c r="ASO307" s="9"/>
      <c r="ASP307" s="9"/>
      <c r="ASQ307" s="9"/>
      <c r="ASR307" s="9"/>
      <c r="ASS307" s="9"/>
      <c r="AST307" s="9"/>
      <c r="ASU307" s="9"/>
      <c r="ASV307" s="9"/>
      <c r="ASW307" s="9"/>
      <c r="ASX307" s="9"/>
      <c r="ASY307" s="9"/>
      <c r="ASZ307" s="9"/>
      <c r="ATA307" s="9"/>
      <c r="ATB307" s="9"/>
      <c r="ATC307" s="9"/>
      <c r="ATD307" s="9"/>
      <c r="ATE307" s="9"/>
      <c r="ATF307" s="9"/>
      <c r="ATG307" s="9"/>
      <c r="ATH307" s="9"/>
      <c r="ATI307" s="9"/>
      <c r="ATJ307" s="9"/>
      <c r="ATK307" s="9"/>
      <c r="ATL307" s="9"/>
      <c r="ATM307" s="9"/>
      <c r="ATN307" s="9"/>
      <c r="ATO307" s="9"/>
      <c r="ATP307" s="9"/>
      <c r="ATQ307" s="9"/>
      <c r="ATR307" s="9"/>
      <c r="ATS307" s="9"/>
      <c r="ATT307" s="9"/>
      <c r="ATU307" s="9"/>
      <c r="ATV307" s="9"/>
      <c r="ATW307" s="9"/>
      <c r="ATX307" s="9"/>
      <c r="ATY307" s="9"/>
      <c r="ATZ307" s="9"/>
      <c r="AUA307" s="9"/>
      <c r="AUB307" s="9"/>
      <c r="AUC307" s="9"/>
      <c r="AUD307" s="9"/>
      <c r="AUE307" s="9"/>
      <c r="AUF307" s="9"/>
      <c r="AUG307" s="9"/>
      <c r="AUH307" s="9"/>
      <c r="AUI307" s="9"/>
      <c r="AUJ307" s="9"/>
      <c r="AUK307" s="9"/>
      <c r="AUL307" s="9"/>
      <c r="AUM307" s="9"/>
      <c r="AUN307" s="9"/>
      <c r="AUO307" s="9"/>
      <c r="AUP307" s="9"/>
      <c r="AUQ307" s="9"/>
      <c r="AUR307" s="9"/>
      <c r="AUS307" s="9"/>
      <c r="AUT307" s="9"/>
      <c r="AUU307" s="9"/>
      <c r="AUV307" s="9"/>
      <c r="AUW307" s="9"/>
      <c r="AUX307" s="9"/>
      <c r="AUY307" s="9"/>
      <c r="AUZ307" s="9"/>
      <c r="AVA307" s="9"/>
      <c r="AVB307" s="9"/>
      <c r="AVC307" s="9"/>
      <c r="AVD307" s="9"/>
      <c r="AVE307" s="9"/>
      <c r="AVF307" s="9"/>
      <c r="AVG307" s="9"/>
      <c r="AVH307" s="9"/>
      <c r="AVI307" s="9"/>
      <c r="AVJ307" s="9"/>
      <c r="AVK307" s="9"/>
      <c r="AVL307" s="9"/>
      <c r="AVM307" s="9"/>
      <c r="AVN307" s="9"/>
      <c r="AVO307" s="9"/>
      <c r="AVP307" s="9"/>
      <c r="AVQ307" s="9"/>
      <c r="AVR307" s="9"/>
      <c r="AVS307" s="9"/>
      <c r="AVT307" s="9"/>
      <c r="AVU307" s="9"/>
      <c r="AVV307" s="9"/>
      <c r="AVW307" s="9"/>
      <c r="AVX307" s="9"/>
      <c r="AVY307" s="9"/>
      <c r="AVZ307" s="9"/>
      <c r="AWA307" s="9"/>
      <c r="AWB307" s="9"/>
      <c r="AWC307" s="9"/>
      <c r="AWD307" s="9"/>
      <c r="AWE307" s="9"/>
      <c r="AWF307" s="9"/>
      <c r="AWG307" s="9"/>
      <c r="AWH307" s="9"/>
      <c r="AWI307" s="9"/>
      <c r="AWJ307" s="9"/>
      <c r="AWK307" s="9"/>
      <c r="AWL307" s="9"/>
      <c r="AWM307" s="9"/>
      <c r="AWN307" s="9"/>
      <c r="AWO307" s="9"/>
      <c r="AWP307" s="9"/>
      <c r="AWQ307" s="9"/>
      <c r="AWR307" s="9"/>
      <c r="AWS307" s="9"/>
      <c r="AWT307" s="9"/>
      <c r="AWU307" s="9"/>
      <c r="AWV307" s="9"/>
      <c r="AWW307" s="9"/>
      <c r="AWX307" s="9"/>
      <c r="AWY307" s="9"/>
      <c r="AWZ307" s="9"/>
      <c r="AXA307" s="9"/>
      <c r="AXB307" s="9"/>
      <c r="AXC307" s="9"/>
      <c r="AXD307" s="9"/>
      <c r="AXE307" s="9"/>
      <c r="AXF307" s="9"/>
      <c r="AXG307" s="9"/>
      <c r="AXH307" s="9"/>
      <c r="AXI307" s="9"/>
      <c r="AXJ307" s="9"/>
      <c r="AXK307" s="9"/>
      <c r="AXL307" s="9"/>
      <c r="AXM307" s="9"/>
      <c r="AXN307" s="9"/>
      <c r="AXO307" s="9"/>
      <c r="AXP307" s="9"/>
      <c r="AXQ307" s="9"/>
      <c r="AXR307" s="9"/>
      <c r="AXS307" s="9"/>
      <c r="AXT307" s="9"/>
      <c r="AXU307" s="9"/>
      <c r="AXV307" s="9"/>
      <c r="AXW307" s="9"/>
      <c r="AXX307" s="9"/>
      <c r="AXY307" s="9"/>
      <c r="AXZ307" s="9"/>
      <c r="AYA307" s="9"/>
      <c r="AYB307" s="9"/>
      <c r="AYC307" s="9"/>
      <c r="AYD307" s="9"/>
      <c r="AYE307" s="9"/>
      <c r="AYF307" s="9"/>
      <c r="AYG307" s="9"/>
      <c r="AYH307" s="9"/>
      <c r="AYI307" s="9"/>
      <c r="AYJ307" s="9"/>
      <c r="AYK307" s="9"/>
      <c r="AYL307" s="9"/>
      <c r="AYM307" s="9"/>
      <c r="AYN307" s="9"/>
      <c r="AYO307" s="9"/>
      <c r="AYP307" s="9"/>
      <c r="AYQ307" s="9"/>
      <c r="AYR307" s="9"/>
      <c r="AYS307" s="9"/>
      <c r="AYT307" s="9"/>
      <c r="AYU307" s="9"/>
      <c r="AYV307" s="9"/>
      <c r="AYW307" s="9"/>
      <c r="AYX307" s="9"/>
      <c r="AYY307" s="9"/>
      <c r="AYZ307" s="9"/>
      <c r="AZA307" s="9"/>
      <c r="AZB307" s="9"/>
      <c r="AZC307" s="9"/>
      <c r="AZD307" s="9"/>
      <c r="AZE307" s="9"/>
      <c r="AZF307" s="9"/>
      <c r="AZG307" s="9"/>
      <c r="AZH307" s="9"/>
      <c r="AZI307" s="9"/>
      <c r="AZJ307" s="9"/>
      <c r="AZK307" s="9"/>
      <c r="AZL307" s="9"/>
      <c r="AZM307" s="9"/>
      <c r="AZN307" s="9"/>
      <c r="AZO307" s="9"/>
      <c r="AZP307" s="9"/>
      <c r="AZQ307" s="9"/>
      <c r="AZR307" s="9"/>
      <c r="AZS307" s="9"/>
      <c r="AZT307" s="9"/>
      <c r="AZU307" s="9"/>
      <c r="AZV307" s="9"/>
      <c r="AZW307" s="9"/>
      <c r="AZX307" s="9"/>
      <c r="AZY307" s="9"/>
      <c r="AZZ307" s="9"/>
      <c r="BAA307" s="9"/>
      <c r="BAB307" s="9"/>
      <c r="BAC307" s="9"/>
      <c r="BAD307" s="9"/>
      <c r="BAE307" s="9"/>
      <c r="BAF307" s="9"/>
      <c r="BAG307" s="9"/>
      <c r="BAH307" s="9"/>
      <c r="BAI307" s="9"/>
      <c r="BAJ307" s="9"/>
      <c r="BAK307" s="9"/>
      <c r="BAL307" s="9"/>
      <c r="BAM307" s="9"/>
      <c r="BAN307" s="9"/>
      <c r="BAO307" s="9"/>
      <c r="BAP307" s="9"/>
      <c r="BAQ307" s="9"/>
      <c r="BAR307" s="9"/>
      <c r="BAS307" s="9"/>
      <c r="BAT307" s="9"/>
      <c r="BAU307" s="9"/>
      <c r="BAV307" s="9"/>
      <c r="BAW307" s="9"/>
      <c r="BAX307" s="9"/>
      <c r="BAY307" s="9"/>
      <c r="BAZ307" s="9"/>
      <c r="BBA307" s="9"/>
      <c r="BBB307" s="9"/>
      <c r="BBC307" s="9"/>
      <c r="BBD307" s="9"/>
      <c r="BBE307" s="9"/>
      <c r="BBF307" s="9"/>
      <c r="BBG307" s="9"/>
      <c r="BBH307" s="9"/>
      <c r="BBI307" s="9"/>
      <c r="BBJ307" s="9"/>
      <c r="BBK307" s="9"/>
      <c r="BBL307" s="9"/>
      <c r="BBM307" s="9"/>
      <c r="BBN307" s="9"/>
      <c r="BBO307" s="9"/>
      <c r="BBP307" s="9"/>
      <c r="BBQ307" s="9"/>
      <c r="BBR307" s="9"/>
      <c r="BBS307" s="9"/>
      <c r="BBT307" s="9"/>
      <c r="BBU307" s="9"/>
      <c r="BBV307" s="9"/>
      <c r="BBW307" s="9"/>
      <c r="BBX307" s="9"/>
      <c r="BBY307" s="9"/>
      <c r="BBZ307" s="9"/>
      <c r="BCA307" s="9"/>
      <c r="BCB307" s="9"/>
      <c r="BCC307" s="9"/>
      <c r="BCD307" s="9"/>
      <c r="BCE307" s="9"/>
      <c r="BCF307" s="9"/>
      <c r="BCG307" s="9"/>
      <c r="BCH307" s="9"/>
      <c r="BCI307" s="9"/>
      <c r="BCJ307" s="9"/>
      <c r="BCK307" s="9"/>
      <c r="BCL307" s="9"/>
      <c r="BCM307" s="9"/>
      <c r="BCN307" s="9"/>
      <c r="BCO307" s="9"/>
      <c r="BCP307" s="9"/>
      <c r="BCQ307" s="9"/>
      <c r="BCR307" s="9"/>
      <c r="BCS307" s="9"/>
      <c r="BCT307" s="9"/>
      <c r="BCU307" s="9"/>
      <c r="BCV307" s="9"/>
      <c r="BCW307" s="9"/>
      <c r="BCX307" s="9"/>
      <c r="BCY307" s="9"/>
      <c r="BCZ307" s="9"/>
      <c r="BDA307" s="9"/>
      <c r="BDB307" s="9"/>
      <c r="BDC307" s="9"/>
      <c r="BDD307" s="9"/>
      <c r="BDE307" s="9"/>
      <c r="BDF307" s="9"/>
      <c r="BDG307" s="9"/>
      <c r="BDH307" s="9"/>
      <c r="BDI307" s="9"/>
      <c r="BDJ307" s="9"/>
      <c r="BDK307" s="9"/>
      <c r="BDL307" s="9"/>
      <c r="BDM307" s="9"/>
      <c r="BDN307" s="9"/>
      <c r="BDO307" s="9"/>
      <c r="BDP307" s="9"/>
      <c r="BDQ307" s="9"/>
      <c r="BDR307" s="9"/>
      <c r="BDS307" s="9"/>
      <c r="BDT307" s="9"/>
      <c r="BDU307" s="9"/>
      <c r="BDV307" s="9"/>
      <c r="BDW307" s="9"/>
      <c r="BDX307" s="9"/>
      <c r="BDY307" s="9"/>
      <c r="BDZ307" s="9"/>
      <c r="BEA307" s="9"/>
      <c r="BEB307" s="9"/>
      <c r="BEC307" s="9"/>
      <c r="BED307" s="9"/>
      <c r="BEE307" s="9"/>
      <c r="BEF307" s="9"/>
      <c r="BEG307" s="9"/>
      <c r="BEH307" s="9"/>
      <c r="BEI307" s="9"/>
      <c r="BEJ307" s="9"/>
      <c r="BEK307" s="9"/>
      <c r="BEL307" s="9"/>
      <c r="BEM307" s="9"/>
      <c r="BEN307" s="9"/>
      <c r="BEO307" s="9"/>
      <c r="BEP307" s="9"/>
      <c r="BEQ307" s="9"/>
      <c r="BER307" s="9"/>
      <c r="BES307" s="9"/>
      <c r="BET307" s="9"/>
      <c r="BEU307" s="9"/>
      <c r="BEV307" s="9"/>
      <c r="BEW307" s="9"/>
      <c r="BEX307" s="9"/>
      <c r="BEY307" s="9"/>
      <c r="BEZ307" s="9"/>
      <c r="BFA307" s="9"/>
      <c r="BFB307" s="9"/>
      <c r="BFC307" s="9"/>
      <c r="BFD307" s="9"/>
      <c r="BFE307" s="9"/>
      <c r="BFF307" s="9"/>
      <c r="BFG307" s="9"/>
      <c r="BFH307" s="9"/>
      <c r="BFI307" s="9"/>
      <c r="BFJ307" s="9"/>
      <c r="BFK307" s="9"/>
      <c r="BFL307" s="9"/>
      <c r="BFM307" s="9"/>
      <c r="BFN307" s="9"/>
      <c r="BFO307" s="9"/>
      <c r="BFP307" s="9"/>
      <c r="BFQ307" s="9"/>
      <c r="BFR307" s="9"/>
      <c r="BFS307" s="9"/>
      <c r="BFT307" s="9"/>
      <c r="BFU307" s="9"/>
      <c r="BFV307" s="9"/>
      <c r="BFW307" s="9"/>
      <c r="BFX307" s="9"/>
      <c r="BFY307" s="9"/>
      <c r="BFZ307" s="9"/>
      <c r="BGA307" s="9"/>
      <c r="BGB307" s="9"/>
      <c r="BGC307" s="9"/>
      <c r="BGD307" s="9"/>
      <c r="BGE307" s="9"/>
      <c r="BGF307" s="9"/>
      <c r="BGG307" s="9"/>
      <c r="BGH307" s="9"/>
      <c r="BGI307" s="9"/>
      <c r="BGJ307" s="9"/>
      <c r="BGK307" s="9"/>
      <c r="BGL307" s="9"/>
      <c r="BGM307" s="9"/>
      <c r="BGN307" s="9"/>
      <c r="BGO307" s="9"/>
      <c r="BGP307" s="9"/>
      <c r="BGQ307" s="9"/>
      <c r="BGR307" s="9"/>
      <c r="BGS307" s="9"/>
      <c r="BGT307" s="9"/>
      <c r="BGU307" s="9"/>
      <c r="BGV307" s="9"/>
      <c r="BGW307" s="9"/>
      <c r="BGX307" s="9"/>
      <c r="BGY307" s="9"/>
      <c r="BGZ307" s="9"/>
      <c r="BHA307" s="9"/>
      <c r="BHB307" s="9"/>
      <c r="BHC307" s="9"/>
      <c r="BHD307" s="9"/>
      <c r="BHE307" s="9"/>
      <c r="BHF307" s="9"/>
      <c r="BHG307" s="9"/>
      <c r="BHH307" s="9"/>
      <c r="BHI307" s="9"/>
      <c r="BHJ307" s="9"/>
      <c r="BHK307" s="9"/>
      <c r="BHL307" s="9"/>
      <c r="BHM307" s="9"/>
      <c r="BHN307" s="9"/>
      <c r="BHO307" s="9"/>
      <c r="BHP307" s="9"/>
      <c r="BHQ307" s="9"/>
      <c r="BHR307" s="9"/>
      <c r="BHS307" s="9"/>
      <c r="BHT307" s="9"/>
      <c r="BHU307" s="9"/>
      <c r="BHV307" s="9"/>
      <c r="BHW307" s="9"/>
      <c r="BHX307" s="9"/>
      <c r="BHY307" s="9"/>
      <c r="BHZ307" s="9"/>
      <c r="BIA307" s="9"/>
      <c r="BIB307" s="9"/>
      <c r="BIC307" s="9"/>
    </row>
    <row r="308" spans="1:1589" s="10" customFormat="1" ht="49.5" customHeight="1">
      <c r="A308" s="235" t="s">
        <v>126</v>
      </c>
      <c r="B308" s="237"/>
      <c r="C308" s="334"/>
      <c r="D308" s="336"/>
      <c r="E308" s="197">
        <v>42370</v>
      </c>
      <c r="F308" s="197">
        <v>42735</v>
      </c>
      <c r="G308" s="93" t="s">
        <v>8</v>
      </c>
      <c r="H308" s="115"/>
      <c r="I308" s="104">
        <v>567400</v>
      </c>
      <c r="J308" s="121">
        <f>1155384+104134</f>
        <v>1259518</v>
      </c>
      <c r="K308" s="113"/>
      <c r="L308" s="121"/>
      <c r="M308" s="104">
        <v>567400</v>
      </c>
      <c r="N308" s="121">
        <v>1259517.51</v>
      </c>
      <c r="O308" s="115"/>
      <c r="P308" s="115"/>
      <c r="Q308" s="121">
        <v>567400</v>
      </c>
      <c r="R308" s="121">
        <v>1259517.51</v>
      </c>
      <c r="S308" s="115"/>
      <c r="T308" s="150">
        <f>M308-Q308</f>
        <v>0</v>
      </c>
      <c r="U308" s="150">
        <f>J308-R308</f>
        <v>0.48999999999068677</v>
      </c>
      <c r="V308" s="7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  <c r="IQ308" s="9"/>
      <c r="IR308" s="9"/>
      <c r="IS308" s="9"/>
      <c r="IT308" s="9"/>
      <c r="IU308" s="9"/>
      <c r="IV308" s="9"/>
      <c r="IW308" s="9"/>
      <c r="IX308" s="9"/>
      <c r="IY308" s="9"/>
      <c r="IZ308" s="9"/>
      <c r="JA308" s="9"/>
      <c r="JB308" s="9"/>
      <c r="JC308" s="9"/>
      <c r="JD308" s="9"/>
      <c r="JE308" s="9"/>
      <c r="JF308" s="9"/>
      <c r="JG308" s="9"/>
      <c r="JH308" s="9"/>
      <c r="JI308" s="9"/>
      <c r="JJ308" s="9"/>
      <c r="JK308" s="9"/>
      <c r="JL308" s="9"/>
      <c r="JM308" s="9"/>
      <c r="JN308" s="9"/>
      <c r="JO308" s="9"/>
      <c r="JP308" s="9"/>
      <c r="JQ308" s="9"/>
      <c r="JR308" s="9"/>
      <c r="JS308" s="9"/>
      <c r="JT308" s="9"/>
      <c r="JU308" s="9"/>
      <c r="JV308" s="9"/>
      <c r="JW308" s="9"/>
      <c r="JX308" s="9"/>
      <c r="JY308" s="9"/>
      <c r="JZ308" s="9"/>
      <c r="KA308" s="9"/>
      <c r="KB308" s="9"/>
      <c r="KC308" s="9"/>
      <c r="KD308" s="9"/>
      <c r="KE308" s="9"/>
      <c r="KF308" s="9"/>
      <c r="KG308" s="9"/>
      <c r="KH308" s="9"/>
      <c r="KI308" s="9"/>
      <c r="KJ308" s="9"/>
      <c r="KK308" s="9"/>
      <c r="KL308" s="9"/>
      <c r="KM308" s="9"/>
      <c r="KN308" s="9"/>
      <c r="KO308" s="9"/>
      <c r="KP308" s="9"/>
      <c r="KQ308" s="9"/>
      <c r="KR308" s="9"/>
      <c r="KS308" s="9"/>
      <c r="KT308" s="9"/>
      <c r="KU308" s="9"/>
      <c r="KV308" s="9"/>
      <c r="KW308" s="9"/>
      <c r="KX308" s="9"/>
      <c r="KY308" s="9"/>
      <c r="KZ308" s="9"/>
      <c r="LA308" s="9"/>
      <c r="LB308" s="9"/>
      <c r="LC308" s="9"/>
      <c r="LD308" s="9"/>
      <c r="LE308" s="9"/>
      <c r="LF308" s="9"/>
      <c r="LG308" s="9"/>
      <c r="LH308" s="9"/>
      <c r="LI308" s="9"/>
      <c r="LJ308" s="9"/>
      <c r="LK308" s="9"/>
      <c r="LL308" s="9"/>
      <c r="LM308" s="9"/>
      <c r="LN308" s="9"/>
      <c r="LO308" s="9"/>
      <c r="LP308" s="9"/>
      <c r="LQ308" s="9"/>
      <c r="LR308" s="9"/>
      <c r="LS308" s="9"/>
      <c r="LT308" s="9"/>
      <c r="LU308" s="9"/>
      <c r="LV308" s="9"/>
      <c r="LW308" s="9"/>
      <c r="LX308" s="9"/>
      <c r="LY308" s="9"/>
      <c r="LZ308" s="9"/>
      <c r="MA308" s="9"/>
      <c r="MB308" s="9"/>
      <c r="MC308" s="9"/>
      <c r="MD308" s="9"/>
      <c r="ME308" s="9"/>
      <c r="MF308" s="9"/>
      <c r="MG308" s="9"/>
      <c r="MH308" s="9"/>
      <c r="MI308" s="9"/>
      <c r="MJ308" s="9"/>
      <c r="MK308" s="9"/>
      <c r="ML308" s="9"/>
      <c r="MM308" s="9"/>
      <c r="MN308" s="9"/>
      <c r="MO308" s="9"/>
      <c r="MP308" s="9"/>
      <c r="MQ308" s="9"/>
      <c r="MR308" s="9"/>
      <c r="MS308" s="9"/>
      <c r="MT308" s="9"/>
      <c r="MU308" s="9"/>
      <c r="MV308" s="9"/>
      <c r="MW308" s="9"/>
      <c r="MX308" s="9"/>
      <c r="MY308" s="9"/>
      <c r="MZ308" s="9"/>
      <c r="NA308" s="9"/>
      <c r="NB308" s="9"/>
      <c r="NC308" s="9"/>
      <c r="ND308" s="9"/>
      <c r="NE308" s="9"/>
      <c r="NF308" s="9"/>
      <c r="NG308" s="9"/>
      <c r="NH308" s="9"/>
      <c r="NI308" s="9"/>
      <c r="NJ308" s="9"/>
      <c r="NK308" s="9"/>
      <c r="NL308" s="9"/>
      <c r="NM308" s="9"/>
      <c r="NN308" s="9"/>
      <c r="NO308" s="9"/>
      <c r="NP308" s="9"/>
      <c r="NQ308" s="9"/>
      <c r="NR308" s="9"/>
      <c r="NS308" s="9"/>
      <c r="NT308" s="9"/>
      <c r="NU308" s="9"/>
      <c r="NV308" s="9"/>
      <c r="NW308" s="9"/>
      <c r="NX308" s="9"/>
      <c r="NY308" s="9"/>
      <c r="NZ308" s="9"/>
      <c r="OA308" s="9"/>
      <c r="OB308" s="9"/>
      <c r="OC308" s="9"/>
      <c r="OD308" s="9"/>
      <c r="OE308" s="9"/>
      <c r="OF308" s="9"/>
      <c r="OG308" s="9"/>
      <c r="OH308" s="9"/>
      <c r="OI308" s="9"/>
      <c r="OJ308" s="9"/>
      <c r="OK308" s="9"/>
      <c r="OL308" s="9"/>
      <c r="OM308" s="9"/>
      <c r="ON308" s="9"/>
      <c r="OO308" s="9"/>
      <c r="OP308" s="9"/>
      <c r="OQ308" s="9"/>
      <c r="OR308" s="9"/>
      <c r="OS308" s="9"/>
      <c r="OT308" s="9"/>
      <c r="OU308" s="9"/>
      <c r="OV308" s="9"/>
      <c r="OW308" s="9"/>
      <c r="OX308" s="9"/>
      <c r="OY308" s="9"/>
      <c r="OZ308" s="9"/>
      <c r="PA308" s="9"/>
      <c r="PB308" s="9"/>
      <c r="PC308" s="9"/>
      <c r="PD308" s="9"/>
      <c r="PE308" s="9"/>
      <c r="PF308" s="9"/>
      <c r="PG308" s="9"/>
      <c r="PH308" s="9"/>
      <c r="PI308" s="9"/>
      <c r="PJ308" s="9"/>
      <c r="PK308" s="9"/>
      <c r="PL308" s="9"/>
      <c r="PM308" s="9"/>
      <c r="PN308" s="9"/>
      <c r="PO308" s="9"/>
      <c r="PP308" s="9"/>
      <c r="PQ308" s="9"/>
      <c r="PR308" s="9"/>
      <c r="PS308" s="9"/>
      <c r="PT308" s="9"/>
      <c r="PU308" s="9"/>
      <c r="PV308" s="9"/>
      <c r="PW308" s="9"/>
      <c r="PX308" s="9"/>
      <c r="PY308" s="9"/>
      <c r="PZ308" s="9"/>
      <c r="QA308" s="9"/>
      <c r="QB308" s="9"/>
      <c r="QC308" s="9"/>
      <c r="QD308" s="9"/>
      <c r="QE308" s="9"/>
      <c r="QF308" s="9"/>
      <c r="QG308" s="9"/>
      <c r="QH308" s="9"/>
      <c r="QI308" s="9"/>
      <c r="QJ308" s="9"/>
      <c r="QK308" s="9"/>
      <c r="QL308" s="9"/>
      <c r="QM308" s="9"/>
      <c r="QN308" s="9"/>
      <c r="QO308" s="9"/>
      <c r="QP308" s="9"/>
      <c r="QQ308" s="9"/>
      <c r="QR308" s="9"/>
      <c r="QS308" s="9"/>
      <c r="QT308" s="9"/>
      <c r="QU308" s="9"/>
      <c r="QV308" s="9"/>
      <c r="QW308" s="9"/>
      <c r="QX308" s="9"/>
      <c r="QY308" s="9"/>
      <c r="QZ308" s="9"/>
      <c r="RA308" s="9"/>
      <c r="RB308" s="9"/>
      <c r="RC308" s="9"/>
      <c r="RD308" s="9"/>
      <c r="RE308" s="9"/>
      <c r="RF308" s="9"/>
      <c r="RG308" s="9"/>
      <c r="RH308" s="9"/>
      <c r="RI308" s="9"/>
      <c r="RJ308" s="9"/>
      <c r="RK308" s="9"/>
      <c r="RL308" s="9"/>
      <c r="RM308" s="9"/>
      <c r="RN308" s="9"/>
      <c r="RO308" s="9"/>
      <c r="RP308" s="9"/>
      <c r="RQ308" s="9"/>
      <c r="RR308" s="9"/>
      <c r="RS308" s="9"/>
      <c r="RT308" s="9"/>
      <c r="RU308" s="9"/>
      <c r="RV308" s="9"/>
      <c r="RW308" s="9"/>
      <c r="RX308" s="9"/>
      <c r="RY308" s="9"/>
      <c r="RZ308" s="9"/>
      <c r="SA308" s="9"/>
      <c r="SB308" s="9"/>
      <c r="SC308" s="9"/>
      <c r="SD308" s="9"/>
      <c r="SE308" s="9"/>
      <c r="SF308" s="9"/>
      <c r="SG308" s="9"/>
      <c r="SH308" s="9"/>
      <c r="SI308" s="9"/>
      <c r="SJ308" s="9"/>
      <c r="SK308" s="9"/>
      <c r="SL308" s="9"/>
      <c r="SM308" s="9"/>
      <c r="SN308" s="9"/>
      <c r="SO308" s="9"/>
      <c r="SP308" s="9"/>
      <c r="SQ308" s="9"/>
      <c r="SR308" s="9"/>
      <c r="SS308" s="9"/>
      <c r="ST308" s="9"/>
      <c r="SU308" s="9"/>
      <c r="SV308" s="9"/>
      <c r="SW308" s="9"/>
      <c r="SX308" s="9"/>
      <c r="SY308" s="9"/>
      <c r="SZ308" s="9"/>
      <c r="TA308" s="9"/>
      <c r="TB308" s="9"/>
      <c r="TC308" s="9"/>
      <c r="TD308" s="9"/>
      <c r="TE308" s="9"/>
      <c r="TF308" s="9"/>
      <c r="TG308" s="9"/>
      <c r="TH308" s="9"/>
      <c r="TI308" s="9"/>
      <c r="TJ308" s="9"/>
      <c r="TK308" s="9"/>
      <c r="TL308" s="9"/>
      <c r="TM308" s="9"/>
      <c r="TN308" s="9"/>
      <c r="TO308" s="9"/>
      <c r="TP308" s="9"/>
      <c r="TQ308" s="9"/>
      <c r="TR308" s="9"/>
      <c r="TS308" s="9"/>
      <c r="TT308" s="9"/>
      <c r="TU308" s="9"/>
      <c r="TV308" s="9"/>
      <c r="TW308" s="9"/>
      <c r="TX308" s="9"/>
      <c r="TY308" s="9"/>
      <c r="TZ308" s="9"/>
      <c r="UA308" s="9"/>
      <c r="UB308" s="9"/>
      <c r="UC308" s="9"/>
      <c r="UD308" s="9"/>
      <c r="UE308" s="9"/>
      <c r="UF308" s="9"/>
      <c r="UG308" s="9"/>
      <c r="UH308" s="9"/>
      <c r="UI308" s="9"/>
      <c r="UJ308" s="9"/>
      <c r="UK308" s="9"/>
      <c r="UL308" s="9"/>
      <c r="UM308" s="9"/>
      <c r="UN308" s="9"/>
      <c r="UO308" s="9"/>
      <c r="UP308" s="9"/>
      <c r="UQ308" s="9"/>
      <c r="UR308" s="9"/>
      <c r="US308" s="9"/>
      <c r="UT308" s="9"/>
      <c r="UU308" s="9"/>
      <c r="UV308" s="9"/>
      <c r="UW308" s="9"/>
      <c r="UX308" s="9"/>
      <c r="UY308" s="9"/>
      <c r="UZ308" s="9"/>
      <c r="VA308" s="9"/>
      <c r="VB308" s="9"/>
      <c r="VC308" s="9"/>
      <c r="VD308" s="9"/>
      <c r="VE308" s="9"/>
      <c r="VF308" s="9"/>
      <c r="VG308" s="9"/>
      <c r="VH308" s="9"/>
      <c r="VI308" s="9"/>
      <c r="VJ308" s="9"/>
      <c r="VK308" s="9"/>
      <c r="VL308" s="9"/>
      <c r="VM308" s="9"/>
      <c r="VN308" s="9"/>
      <c r="VO308" s="9"/>
      <c r="VP308" s="9"/>
      <c r="VQ308" s="9"/>
      <c r="VR308" s="9"/>
      <c r="VS308" s="9"/>
      <c r="VT308" s="9"/>
      <c r="VU308" s="9"/>
      <c r="VV308" s="9"/>
      <c r="VW308" s="9"/>
      <c r="VX308" s="9"/>
      <c r="VY308" s="9"/>
      <c r="VZ308" s="9"/>
      <c r="WA308" s="9"/>
      <c r="WB308" s="9"/>
      <c r="WC308" s="9"/>
      <c r="WD308" s="9"/>
      <c r="WE308" s="9"/>
      <c r="WF308" s="9"/>
      <c r="WG308" s="9"/>
      <c r="WH308" s="9"/>
      <c r="WI308" s="9"/>
      <c r="WJ308" s="9"/>
      <c r="WK308" s="9"/>
      <c r="WL308" s="9"/>
      <c r="WM308" s="9"/>
      <c r="WN308" s="9"/>
      <c r="WO308" s="9"/>
      <c r="WP308" s="9"/>
      <c r="WQ308" s="9"/>
      <c r="WR308" s="9"/>
      <c r="WS308" s="9"/>
      <c r="WT308" s="9"/>
      <c r="WU308" s="9"/>
      <c r="WV308" s="9"/>
      <c r="WW308" s="9"/>
      <c r="WX308" s="9"/>
      <c r="WY308" s="9"/>
      <c r="WZ308" s="9"/>
      <c r="XA308" s="9"/>
      <c r="XB308" s="9"/>
      <c r="XC308" s="9"/>
      <c r="XD308" s="9"/>
      <c r="XE308" s="9"/>
      <c r="XF308" s="9"/>
      <c r="XG308" s="9"/>
      <c r="XH308" s="9"/>
      <c r="XI308" s="9"/>
      <c r="XJ308" s="9"/>
      <c r="XK308" s="9"/>
      <c r="XL308" s="9"/>
      <c r="XM308" s="9"/>
      <c r="XN308" s="9"/>
      <c r="XO308" s="9"/>
      <c r="XP308" s="9"/>
      <c r="XQ308" s="9"/>
      <c r="XR308" s="9"/>
      <c r="XS308" s="9"/>
      <c r="XT308" s="9"/>
      <c r="XU308" s="9"/>
      <c r="XV308" s="9"/>
      <c r="XW308" s="9"/>
      <c r="XX308" s="9"/>
      <c r="XY308" s="9"/>
      <c r="XZ308" s="9"/>
      <c r="YA308" s="9"/>
      <c r="YB308" s="9"/>
      <c r="YC308" s="9"/>
      <c r="YD308" s="9"/>
      <c r="YE308" s="9"/>
      <c r="YF308" s="9"/>
      <c r="YG308" s="9"/>
      <c r="YH308" s="9"/>
      <c r="YI308" s="9"/>
      <c r="YJ308" s="9"/>
      <c r="YK308" s="9"/>
      <c r="YL308" s="9"/>
      <c r="YM308" s="9"/>
      <c r="YN308" s="9"/>
      <c r="YO308" s="9"/>
      <c r="YP308" s="9"/>
      <c r="YQ308" s="9"/>
      <c r="YR308" s="9"/>
      <c r="YS308" s="9"/>
      <c r="YT308" s="9"/>
      <c r="YU308" s="9"/>
      <c r="YV308" s="9"/>
      <c r="YW308" s="9"/>
      <c r="YX308" s="9"/>
      <c r="YY308" s="9"/>
      <c r="YZ308" s="9"/>
      <c r="ZA308" s="9"/>
      <c r="ZB308" s="9"/>
      <c r="ZC308" s="9"/>
      <c r="ZD308" s="9"/>
      <c r="ZE308" s="9"/>
      <c r="ZF308" s="9"/>
      <c r="ZG308" s="9"/>
      <c r="ZH308" s="9"/>
      <c r="ZI308" s="9"/>
      <c r="ZJ308" s="9"/>
      <c r="ZK308" s="9"/>
      <c r="ZL308" s="9"/>
      <c r="ZM308" s="9"/>
      <c r="ZN308" s="9"/>
      <c r="ZO308" s="9"/>
      <c r="ZP308" s="9"/>
      <c r="ZQ308" s="9"/>
      <c r="ZR308" s="9"/>
      <c r="ZS308" s="9"/>
      <c r="ZT308" s="9"/>
      <c r="ZU308" s="9"/>
      <c r="ZV308" s="9"/>
      <c r="ZW308" s="9"/>
      <c r="ZX308" s="9"/>
      <c r="ZY308" s="9"/>
      <c r="ZZ308" s="9"/>
      <c r="AAA308" s="9"/>
      <c r="AAB308" s="9"/>
      <c r="AAC308" s="9"/>
      <c r="AAD308" s="9"/>
      <c r="AAE308" s="9"/>
      <c r="AAF308" s="9"/>
      <c r="AAG308" s="9"/>
      <c r="AAH308" s="9"/>
      <c r="AAI308" s="9"/>
      <c r="AAJ308" s="9"/>
      <c r="AAK308" s="9"/>
      <c r="AAL308" s="9"/>
      <c r="AAM308" s="9"/>
      <c r="AAN308" s="9"/>
      <c r="AAO308" s="9"/>
      <c r="AAP308" s="9"/>
      <c r="AAQ308" s="9"/>
      <c r="AAR308" s="9"/>
      <c r="AAS308" s="9"/>
      <c r="AAT308" s="9"/>
      <c r="AAU308" s="9"/>
      <c r="AAV308" s="9"/>
      <c r="AAW308" s="9"/>
      <c r="AAX308" s="9"/>
      <c r="AAY308" s="9"/>
      <c r="AAZ308" s="9"/>
      <c r="ABA308" s="9"/>
      <c r="ABB308" s="9"/>
      <c r="ABC308" s="9"/>
      <c r="ABD308" s="9"/>
      <c r="ABE308" s="9"/>
      <c r="ABF308" s="9"/>
      <c r="ABG308" s="9"/>
      <c r="ABH308" s="9"/>
      <c r="ABI308" s="9"/>
      <c r="ABJ308" s="9"/>
      <c r="ABK308" s="9"/>
      <c r="ABL308" s="9"/>
      <c r="ABM308" s="9"/>
      <c r="ABN308" s="9"/>
      <c r="ABO308" s="9"/>
      <c r="ABP308" s="9"/>
      <c r="ABQ308" s="9"/>
      <c r="ABR308" s="9"/>
      <c r="ABS308" s="9"/>
      <c r="ABT308" s="9"/>
      <c r="ABU308" s="9"/>
      <c r="ABV308" s="9"/>
      <c r="ABW308" s="9"/>
      <c r="ABX308" s="9"/>
      <c r="ABY308" s="9"/>
      <c r="ABZ308" s="9"/>
      <c r="ACA308" s="9"/>
      <c r="ACB308" s="9"/>
      <c r="ACC308" s="9"/>
      <c r="ACD308" s="9"/>
      <c r="ACE308" s="9"/>
      <c r="ACF308" s="9"/>
      <c r="ACG308" s="9"/>
      <c r="ACH308" s="9"/>
      <c r="ACI308" s="9"/>
      <c r="ACJ308" s="9"/>
      <c r="ACK308" s="9"/>
      <c r="ACL308" s="9"/>
      <c r="ACM308" s="9"/>
      <c r="ACN308" s="9"/>
      <c r="ACO308" s="9"/>
      <c r="ACP308" s="9"/>
      <c r="ACQ308" s="9"/>
      <c r="ACR308" s="9"/>
      <c r="ACS308" s="9"/>
      <c r="ACT308" s="9"/>
      <c r="ACU308" s="9"/>
      <c r="ACV308" s="9"/>
      <c r="ACW308" s="9"/>
      <c r="ACX308" s="9"/>
      <c r="ACY308" s="9"/>
      <c r="ACZ308" s="9"/>
      <c r="ADA308" s="9"/>
      <c r="ADB308" s="9"/>
      <c r="ADC308" s="9"/>
      <c r="ADD308" s="9"/>
      <c r="ADE308" s="9"/>
      <c r="ADF308" s="9"/>
      <c r="ADG308" s="9"/>
      <c r="ADH308" s="9"/>
      <c r="ADI308" s="9"/>
      <c r="ADJ308" s="9"/>
      <c r="ADK308" s="9"/>
      <c r="ADL308" s="9"/>
      <c r="ADM308" s="9"/>
      <c r="ADN308" s="9"/>
      <c r="ADO308" s="9"/>
      <c r="ADP308" s="9"/>
      <c r="ADQ308" s="9"/>
      <c r="ADR308" s="9"/>
      <c r="ADS308" s="9"/>
      <c r="ADT308" s="9"/>
      <c r="ADU308" s="9"/>
      <c r="ADV308" s="9"/>
      <c r="ADW308" s="9"/>
      <c r="ADX308" s="9"/>
      <c r="ADY308" s="9"/>
      <c r="ADZ308" s="9"/>
      <c r="AEA308" s="9"/>
      <c r="AEB308" s="9"/>
      <c r="AEC308" s="9"/>
      <c r="AED308" s="9"/>
      <c r="AEE308" s="9"/>
      <c r="AEF308" s="9"/>
      <c r="AEG308" s="9"/>
      <c r="AEH308" s="9"/>
      <c r="AEI308" s="9"/>
      <c r="AEJ308" s="9"/>
      <c r="AEK308" s="9"/>
      <c r="AEL308" s="9"/>
      <c r="AEM308" s="9"/>
      <c r="AEN308" s="9"/>
      <c r="AEO308" s="9"/>
      <c r="AEP308" s="9"/>
      <c r="AEQ308" s="9"/>
      <c r="AER308" s="9"/>
      <c r="AES308" s="9"/>
      <c r="AET308" s="9"/>
      <c r="AEU308" s="9"/>
      <c r="AEV308" s="9"/>
      <c r="AEW308" s="9"/>
      <c r="AEX308" s="9"/>
      <c r="AEY308" s="9"/>
      <c r="AEZ308" s="9"/>
      <c r="AFA308" s="9"/>
      <c r="AFB308" s="9"/>
      <c r="AFC308" s="9"/>
      <c r="AFD308" s="9"/>
      <c r="AFE308" s="9"/>
      <c r="AFF308" s="9"/>
      <c r="AFG308" s="9"/>
      <c r="AFH308" s="9"/>
      <c r="AFI308" s="9"/>
      <c r="AFJ308" s="9"/>
      <c r="AFK308" s="9"/>
      <c r="AFL308" s="9"/>
      <c r="AFM308" s="9"/>
      <c r="AFN308" s="9"/>
      <c r="AFO308" s="9"/>
      <c r="AFP308" s="9"/>
      <c r="AFQ308" s="9"/>
      <c r="AFR308" s="9"/>
      <c r="AFS308" s="9"/>
      <c r="AFT308" s="9"/>
      <c r="AFU308" s="9"/>
      <c r="AFV308" s="9"/>
      <c r="AFW308" s="9"/>
      <c r="AFX308" s="9"/>
      <c r="AFY308" s="9"/>
      <c r="AFZ308" s="9"/>
      <c r="AGA308" s="9"/>
      <c r="AGB308" s="9"/>
      <c r="AGC308" s="9"/>
      <c r="AGD308" s="9"/>
      <c r="AGE308" s="9"/>
      <c r="AGF308" s="9"/>
      <c r="AGG308" s="9"/>
      <c r="AGH308" s="9"/>
      <c r="AGI308" s="9"/>
      <c r="AGJ308" s="9"/>
      <c r="AGK308" s="9"/>
      <c r="AGL308" s="9"/>
      <c r="AGM308" s="9"/>
      <c r="AGN308" s="9"/>
      <c r="AGO308" s="9"/>
      <c r="AGP308" s="9"/>
      <c r="AGQ308" s="9"/>
      <c r="AGR308" s="9"/>
      <c r="AGS308" s="9"/>
      <c r="AGT308" s="9"/>
      <c r="AGU308" s="9"/>
      <c r="AGV308" s="9"/>
      <c r="AGW308" s="9"/>
      <c r="AGX308" s="9"/>
      <c r="AGY308" s="9"/>
      <c r="AGZ308" s="9"/>
      <c r="AHA308" s="9"/>
      <c r="AHB308" s="9"/>
      <c r="AHC308" s="9"/>
      <c r="AHD308" s="9"/>
      <c r="AHE308" s="9"/>
      <c r="AHF308" s="9"/>
      <c r="AHG308" s="9"/>
      <c r="AHH308" s="9"/>
      <c r="AHI308" s="9"/>
      <c r="AHJ308" s="9"/>
      <c r="AHK308" s="9"/>
      <c r="AHL308" s="9"/>
      <c r="AHM308" s="9"/>
      <c r="AHN308" s="9"/>
      <c r="AHO308" s="9"/>
      <c r="AHP308" s="9"/>
      <c r="AHQ308" s="9"/>
      <c r="AHR308" s="9"/>
      <c r="AHS308" s="9"/>
      <c r="AHT308" s="9"/>
      <c r="AHU308" s="9"/>
      <c r="AHV308" s="9"/>
      <c r="AHW308" s="9"/>
      <c r="AHX308" s="9"/>
      <c r="AHY308" s="9"/>
      <c r="AHZ308" s="9"/>
      <c r="AIA308" s="9"/>
      <c r="AIB308" s="9"/>
      <c r="AIC308" s="9"/>
      <c r="AID308" s="9"/>
      <c r="AIE308" s="9"/>
      <c r="AIF308" s="9"/>
      <c r="AIG308" s="9"/>
      <c r="AIH308" s="9"/>
      <c r="AII308" s="9"/>
      <c r="AIJ308" s="9"/>
      <c r="AIK308" s="9"/>
      <c r="AIL308" s="9"/>
      <c r="AIM308" s="9"/>
      <c r="AIN308" s="9"/>
      <c r="AIO308" s="9"/>
      <c r="AIP308" s="9"/>
      <c r="AIQ308" s="9"/>
      <c r="AIR308" s="9"/>
      <c r="AIS308" s="9"/>
      <c r="AIT308" s="9"/>
      <c r="AIU308" s="9"/>
      <c r="AIV308" s="9"/>
      <c r="AIW308" s="9"/>
      <c r="AIX308" s="9"/>
      <c r="AIY308" s="9"/>
      <c r="AIZ308" s="9"/>
      <c r="AJA308" s="9"/>
      <c r="AJB308" s="9"/>
      <c r="AJC308" s="9"/>
      <c r="AJD308" s="9"/>
      <c r="AJE308" s="9"/>
      <c r="AJF308" s="9"/>
      <c r="AJG308" s="9"/>
      <c r="AJH308" s="9"/>
      <c r="AJI308" s="9"/>
      <c r="AJJ308" s="9"/>
      <c r="AJK308" s="9"/>
      <c r="AJL308" s="9"/>
      <c r="AJM308" s="9"/>
      <c r="AJN308" s="9"/>
      <c r="AJO308" s="9"/>
      <c r="AJP308" s="9"/>
      <c r="AJQ308" s="9"/>
      <c r="AJR308" s="9"/>
      <c r="AJS308" s="9"/>
      <c r="AJT308" s="9"/>
      <c r="AJU308" s="9"/>
      <c r="AJV308" s="9"/>
      <c r="AJW308" s="9"/>
      <c r="AJX308" s="9"/>
      <c r="AJY308" s="9"/>
      <c r="AJZ308" s="9"/>
      <c r="AKA308" s="9"/>
      <c r="AKB308" s="9"/>
      <c r="AKC308" s="9"/>
      <c r="AKD308" s="9"/>
      <c r="AKE308" s="9"/>
      <c r="AKF308" s="9"/>
      <c r="AKG308" s="9"/>
      <c r="AKH308" s="9"/>
      <c r="AKI308" s="9"/>
      <c r="AKJ308" s="9"/>
      <c r="AKK308" s="9"/>
      <c r="AKL308" s="9"/>
      <c r="AKM308" s="9"/>
      <c r="AKN308" s="9"/>
      <c r="AKO308" s="9"/>
      <c r="AKP308" s="9"/>
      <c r="AKQ308" s="9"/>
      <c r="AKR308" s="9"/>
      <c r="AKS308" s="9"/>
      <c r="AKT308" s="9"/>
      <c r="AKU308" s="9"/>
      <c r="AKV308" s="9"/>
      <c r="AKW308" s="9"/>
      <c r="AKX308" s="9"/>
      <c r="AKY308" s="9"/>
      <c r="AKZ308" s="9"/>
      <c r="ALA308" s="9"/>
      <c r="ALB308" s="9"/>
      <c r="ALC308" s="9"/>
      <c r="ALD308" s="9"/>
      <c r="ALE308" s="9"/>
      <c r="ALF308" s="9"/>
      <c r="ALG308" s="9"/>
      <c r="ALH308" s="9"/>
      <c r="ALI308" s="9"/>
      <c r="ALJ308" s="9"/>
      <c r="ALK308" s="9"/>
      <c r="ALL308" s="9"/>
      <c r="ALM308" s="9"/>
      <c r="ALN308" s="9"/>
      <c r="ALO308" s="9"/>
      <c r="ALP308" s="9"/>
      <c r="ALQ308" s="9"/>
      <c r="ALR308" s="9"/>
      <c r="ALS308" s="9"/>
      <c r="ALT308" s="9"/>
      <c r="ALU308" s="9"/>
      <c r="ALV308" s="9"/>
      <c r="ALW308" s="9"/>
      <c r="ALX308" s="9"/>
      <c r="ALY308" s="9"/>
      <c r="ALZ308" s="9"/>
      <c r="AMA308" s="9"/>
      <c r="AMB308" s="9"/>
      <c r="AMC308" s="9"/>
      <c r="AMD308" s="9"/>
      <c r="AME308" s="9"/>
      <c r="AMF308" s="9"/>
      <c r="AMG308" s="9"/>
      <c r="AMH308" s="9"/>
      <c r="AMI308" s="9"/>
      <c r="AMJ308" s="9"/>
      <c r="AMK308" s="9"/>
      <c r="AML308" s="9"/>
      <c r="AMM308" s="9"/>
      <c r="AMN308" s="9"/>
      <c r="AMO308" s="9"/>
      <c r="AMP308" s="9"/>
      <c r="AMQ308" s="9"/>
      <c r="AMR308" s="9"/>
      <c r="AMS308" s="9"/>
      <c r="AMT308" s="9"/>
      <c r="AMU308" s="9"/>
      <c r="AMV308" s="9"/>
      <c r="AMW308" s="9"/>
      <c r="AMX308" s="9"/>
      <c r="AMY308" s="9"/>
      <c r="AMZ308" s="9"/>
      <c r="ANA308" s="9"/>
      <c r="ANB308" s="9"/>
      <c r="ANC308" s="9"/>
      <c r="AND308" s="9"/>
      <c r="ANE308" s="9"/>
      <c r="ANF308" s="9"/>
      <c r="ANG308" s="9"/>
      <c r="ANH308" s="9"/>
      <c r="ANI308" s="9"/>
      <c r="ANJ308" s="9"/>
      <c r="ANK308" s="9"/>
      <c r="ANL308" s="9"/>
      <c r="ANM308" s="9"/>
      <c r="ANN308" s="9"/>
      <c r="ANO308" s="9"/>
      <c r="ANP308" s="9"/>
      <c r="ANQ308" s="9"/>
      <c r="ANR308" s="9"/>
      <c r="ANS308" s="9"/>
      <c r="ANT308" s="9"/>
      <c r="ANU308" s="9"/>
      <c r="ANV308" s="9"/>
      <c r="ANW308" s="9"/>
      <c r="ANX308" s="9"/>
      <c r="ANY308" s="9"/>
      <c r="ANZ308" s="9"/>
      <c r="AOA308" s="9"/>
      <c r="AOB308" s="9"/>
      <c r="AOC308" s="9"/>
      <c r="AOD308" s="9"/>
      <c r="AOE308" s="9"/>
      <c r="AOF308" s="9"/>
      <c r="AOG308" s="9"/>
      <c r="AOH308" s="9"/>
      <c r="AOI308" s="9"/>
      <c r="AOJ308" s="9"/>
      <c r="AOK308" s="9"/>
      <c r="AOL308" s="9"/>
      <c r="AOM308" s="9"/>
      <c r="AON308" s="9"/>
      <c r="AOO308" s="9"/>
      <c r="AOP308" s="9"/>
      <c r="AOQ308" s="9"/>
      <c r="AOR308" s="9"/>
      <c r="AOS308" s="9"/>
      <c r="AOT308" s="9"/>
      <c r="AOU308" s="9"/>
      <c r="AOV308" s="9"/>
      <c r="AOW308" s="9"/>
      <c r="AOX308" s="9"/>
      <c r="AOY308" s="9"/>
      <c r="AOZ308" s="9"/>
      <c r="APA308" s="9"/>
      <c r="APB308" s="9"/>
      <c r="APC308" s="9"/>
      <c r="APD308" s="9"/>
      <c r="APE308" s="9"/>
      <c r="APF308" s="9"/>
      <c r="APG308" s="9"/>
      <c r="APH308" s="9"/>
      <c r="API308" s="9"/>
      <c r="APJ308" s="9"/>
      <c r="APK308" s="9"/>
      <c r="APL308" s="9"/>
      <c r="APM308" s="9"/>
      <c r="APN308" s="9"/>
      <c r="APO308" s="9"/>
      <c r="APP308" s="9"/>
      <c r="APQ308" s="9"/>
      <c r="APR308" s="9"/>
      <c r="APS308" s="9"/>
      <c r="APT308" s="9"/>
      <c r="APU308" s="9"/>
      <c r="APV308" s="9"/>
      <c r="APW308" s="9"/>
      <c r="APX308" s="9"/>
      <c r="APY308" s="9"/>
      <c r="APZ308" s="9"/>
      <c r="AQA308" s="9"/>
      <c r="AQB308" s="9"/>
      <c r="AQC308" s="9"/>
      <c r="AQD308" s="9"/>
      <c r="AQE308" s="9"/>
      <c r="AQF308" s="9"/>
      <c r="AQG308" s="9"/>
      <c r="AQH308" s="9"/>
      <c r="AQI308" s="9"/>
      <c r="AQJ308" s="9"/>
      <c r="AQK308" s="9"/>
      <c r="AQL308" s="9"/>
      <c r="AQM308" s="9"/>
      <c r="AQN308" s="9"/>
      <c r="AQO308" s="9"/>
      <c r="AQP308" s="9"/>
      <c r="AQQ308" s="9"/>
      <c r="AQR308" s="9"/>
      <c r="AQS308" s="9"/>
      <c r="AQT308" s="9"/>
      <c r="AQU308" s="9"/>
      <c r="AQV308" s="9"/>
      <c r="AQW308" s="9"/>
      <c r="AQX308" s="9"/>
      <c r="AQY308" s="9"/>
      <c r="AQZ308" s="9"/>
      <c r="ARA308" s="9"/>
      <c r="ARB308" s="9"/>
      <c r="ARC308" s="9"/>
      <c r="ARD308" s="9"/>
      <c r="ARE308" s="9"/>
      <c r="ARF308" s="9"/>
      <c r="ARG308" s="9"/>
      <c r="ARH308" s="9"/>
      <c r="ARI308" s="9"/>
      <c r="ARJ308" s="9"/>
      <c r="ARK308" s="9"/>
      <c r="ARL308" s="9"/>
      <c r="ARM308" s="9"/>
      <c r="ARN308" s="9"/>
      <c r="ARO308" s="9"/>
      <c r="ARP308" s="9"/>
      <c r="ARQ308" s="9"/>
      <c r="ARR308" s="9"/>
      <c r="ARS308" s="9"/>
      <c r="ART308" s="9"/>
      <c r="ARU308" s="9"/>
      <c r="ARV308" s="9"/>
      <c r="ARW308" s="9"/>
      <c r="ARX308" s="9"/>
      <c r="ARY308" s="9"/>
      <c r="ARZ308" s="9"/>
      <c r="ASA308" s="9"/>
      <c r="ASB308" s="9"/>
      <c r="ASC308" s="9"/>
      <c r="ASD308" s="9"/>
      <c r="ASE308" s="9"/>
      <c r="ASF308" s="9"/>
      <c r="ASG308" s="9"/>
      <c r="ASH308" s="9"/>
      <c r="ASI308" s="9"/>
      <c r="ASJ308" s="9"/>
      <c r="ASK308" s="9"/>
      <c r="ASL308" s="9"/>
      <c r="ASM308" s="9"/>
      <c r="ASN308" s="9"/>
      <c r="ASO308" s="9"/>
      <c r="ASP308" s="9"/>
      <c r="ASQ308" s="9"/>
      <c r="ASR308" s="9"/>
      <c r="ASS308" s="9"/>
      <c r="AST308" s="9"/>
      <c r="ASU308" s="9"/>
      <c r="ASV308" s="9"/>
      <c r="ASW308" s="9"/>
      <c r="ASX308" s="9"/>
      <c r="ASY308" s="9"/>
      <c r="ASZ308" s="9"/>
      <c r="ATA308" s="9"/>
      <c r="ATB308" s="9"/>
      <c r="ATC308" s="9"/>
      <c r="ATD308" s="9"/>
      <c r="ATE308" s="9"/>
      <c r="ATF308" s="9"/>
      <c r="ATG308" s="9"/>
      <c r="ATH308" s="9"/>
      <c r="ATI308" s="9"/>
      <c r="ATJ308" s="9"/>
      <c r="ATK308" s="9"/>
      <c r="ATL308" s="9"/>
      <c r="ATM308" s="9"/>
      <c r="ATN308" s="9"/>
      <c r="ATO308" s="9"/>
      <c r="ATP308" s="9"/>
      <c r="ATQ308" s="9"/>
      <c r="ATR308" s="9"/>
      <c r="ATS308" s="9"/>
      <c r="ATT308" s="9"/>
      <c r="ATU308" s="9"/>
      <c r="ATV308" s="9"/>
      <c r="ATW308" s="9"/>
      <c r="ATX308" s="9"/>
      <c r="ATY308" s="9"/>
      <c r="ATZ308" s="9"/>
      <c r="AUA308" s="9"/>
      <c r="AUB308" s="9"/>
      <c r="AUC308" s="9"/>
      <c r="AUD308" s="9"/>
      <c r="AUE308" s="9"/>
      <c r="AUF308" s="9"/>
      <c r="AUG308" s="9"/>
      <c r="AUH308" s="9"/>
      <c r="AUI308" s="9"/>
      <c r="AUJ308" s="9"/>
      <c r="AUK308" s="9"/>
      <c r="AUL308" s="9"/>
      <c r="AUM308" s="9"/>
      <c r="AUN308" s="9"/>
      <c r="AUO308" s="9"/>
      <c r="AUP308" s="9"/>
      <c r="AUQ308" s="9"/>
      <c r="AUR308" s="9"/>
      <c r="AUS308" s="9"/>
      <c r="AUT308" s="9"/>
      <c r="AUU308" s="9"/>
      <c r="AUV308" s="9"/>
      <c r="AUW308" s="9"/>
      <c r="AUX308" s="9"/>
      <c r="AUY308" s="9"/>
      <c r="AUZ308" s="9"/>
      <c r="AVA308" s="9"/>
      <c r="AVB308" s="9"/>
      <c r="AVC308" s="9"/>
      <c r="AVD308" s="9"/>
      <c r="AVE308" s="9"/>
      <c r="AVF308" s="9"/>
      <c r="AVG308" s="9"/>
      <c r="AVH308" s="9"/>
      <c r="AVI308" s="9"/>
      <c r="AVJ308" s="9"/>
      <c r="AVK308" s="9"/>
      <c r="AVL308" s="9"/>
      <c r="AVM308" s="9"/>
      <c r="AVN308" s="9"/>
      <c r="AVO308" s="9"/>
      <c r="AVP308" s="9"/>
      <c r="AVQ308" s="9"/>
      <c r="AVR308" s="9"/>
      <c r="AVS308" s="9"/>
      <c r="AVT308" s="9"/>
      <c r="AVU308" s="9"/>
      <c r="AVV308" s="9"/>
      <c r="AVW308" s="9"/>
      <c r="AVX308" s="9"/>
      <c r="AVY308" s="9"/>
      <c r="AVZ308" s="9"/>
      <c r="AWA308" s="9"/>
      <c r="AWB308" s="9"/>
      <c r="AWC308" s="9"/>
      <c r="AWD308" s="9"/>
      <c r="AWE308" s="9"/>
      <c r="AWF308" s="9"/>
      <c r="AWG308" s="9"/>
      <c r="AWH308" s="9"/>
      <c r="AWI308" s="9"/>
      <c r="AWJ308" s="9"/>
      <c r="AWK308" s="9"/>
      <c r="AWL308" s="9"/>
      <c r="AWM308" s="9"/>
      <c r="AWN308" s="9"/>
      <c r="AWO308" s="9"/>
      <c r="AWP308" s="9"/>
      <c r="AWQ308" s="9"/>
      <c r="AWR308" s="9"/>
      <c r="AWS308" s="9"/>
      <c r="AWT308" s="9"/>
      <c r="AWU308" s="9"/>
      <c r="AWV308" s="9"/>
      <c r="AWW308" s="9"/>
      <c r="AWX308" s="9"/>
      <c r="AWY308" s="9"/>
      <c r="AWZ308" s="9"/>
      <c r="AXA308" s="9"/>
      <c r="AXB308" s="9"/>
      <c r="AXC308" s="9"/>
      <c r="AXD308" s="9"/>
      <c r="AXE308" s="9"/>
      <c r="AXF308" s="9"/>
      <c r="AXG308" s="9"/>
      <c r="AXH308" s="9"/>
      <c r="AXI308" s="9"/>
      <c r="AXJ308" s="9"/>
      <c r="AXK308" s="9"/>
      <c r="AXL308" s="9"/>
      <c r="AXM308" s="9"/>
      <c r="AXN308" s="9"/>
      <c r="AXO308" s="9"/>
      <c r="AXP308" s="9"/>
      <c r="AXQ308" s="9"/>
      <c r="AXR308" s="9"/>
      <c r="AXS308" s="9"/>
      <c r="AXT308" s="9"/>
      <c r="AXU308" s="9"/>
      <c r="AXV308" s="9"/>
      <c r="AXW308" s="9"/>
      <c r="AXX308" s="9"/>
      <c r="AXY308" s="9"/>
      <c r="AXZ308" s="9"/>
      <c r="AYA308" s="9"/>
      <c r="AYB308" s="9"/>
      <c r="AYC308" s="9"/>
      <c r="AYD308" s="9"/>
      <c r="AYE308" s="9"/>
      <c r="AYF308" s="9"/>
      <c r="AYG308" s="9"/>
      <c r="AYH308" s="9"/>
      <c r="AYI308" s="9"/>
      <c r="AYJ308" s="9"/>
      <c r="AYK308" s="9"/>
      <c r="AYL308" s="9"/>
      <c r="AYM308" s="9"/>
      <c r="AYN308" s="9"/>
      <c r="AYO308" s="9"/>
      <c r="AYP308" s="9"/>
      <c r="AYQ308" s="9"/>
      <c r="AYR308" s="9"/>
      <c r="AYS308" s="9"/>
      <c r="AYT308" s="9"/>
      <c r="AYU308" s="9"/>
      <c r="AYV308" s="9"/>
      <c r="AYW308" s="9"/>
      <c r="AYX308" s="9"/>
      <c r="AYY308" s="9"/>
      <c r="AYZ308" s="9"/>
      <c r="AZA308" s="9"/>
      <c r="AZB308" s="9"/>
      <c r="AZC308" s="9"/>
      <c r="AZD308" s="9"/>
      <c r="AZE308" s="9"/>
      <c r="AZF308" s="9"/>
      <c r="AZG308" s="9"/>
      <c r="AZH308" s="9"/>
      <c r="AZI308" s="9"/>
      <c r="AZJ308" s="9"/>
      <c r="AZK308" s="9"/>
      <c r="AZL308" s="9"/>
      <c r="AZM308" s="9"/>
      <c r="AZN308" s="9"/>
      <c r="AZO308" s="9"/>
      <c r="AZP308" s="9"/>
      <c r="AZQ308" s="9"/>
      <c r="AZR308" s="9"/>
      <c r="AZS308" s="9"/>
      <c r="AZT308" s="9"/>
      <c r="AZU308" s="9"/>
      <c r="AZV308" s="9"/>
      <c r="AZW308" s="9"/>
      <c r="AZX308" s="9"/>
      <c r="AZY308" s="9"/>
      <c r="AZZ308" s="9"/>
      <c r="BAA308" s="9"/>
      <c r="BAB308" s="9"/>
      <c r="BAC308" s="9"/>
      <c r="BAD308" s="9"/>
      <c r="BAE308" s="9"/>
      <c r="BAF308" s="9"/>
      <c r="BAG308" s="9"/>
      <c r="BAH308" s="9"/>
      <c r="BAI308" s="9"/>
      <c r="BAJ308" s="9"/>
      <c r="BAK308" s="9"/>
      <c r="BAL308" s="9"/>
      <c r="BAM308" s="9"/>
      <c r="BAN308" s="9"/>
      <c r="BAO308" s="9"/>
      <c r="BAP308" s="9"/>
      <c r="BAQ308" s="9"/>
      <c r="BAR308" s="9"/>
      <c r="BAS308" s="9"/>
      <c r="BAT308" s="9"/>
      <c r="BAU308" s="9"/>
      <c r="BAV308" s="9"/>
      <c r="BAW308" s="9"/>
      <c r="BAX308" s="9"/>
      <c r="BAY308" s="9"/>
      <c r="BAZ308" s="9"/>
      <c r="BBA308" s="9"/>
      <c r="BBB308" s="9"/>
      <c r="BBC308" s="9"/>
      <c r="BBD308" s="9"/>
      <c r="BBE308" s="9"/>
      <c r="BBF308" s="9"/>
      <c r="BBG308" s="9"/>
      <c r="BBH308" s="9"/>
      <c r="BBI308" s="9"/>
      <c r="BBJ308" s="9"/>
      <c r="BBK308" s="9"/>
      <c r="BBL308" s="9"/>
      <c r="BBM308" s="9"/>
      <c r="BBN308" s="9"/>
      <c r="BBO308" s="9"/>
      <c r="BBP308" s="9"/>
      <c r="BBQ308" s="9"/>
      <c r="BBR308" s="9"/>
      <c r="BBS308" s="9"/>
      <c r="BBT308" s="9"/>
      <c r="BBU308" s="9"/>
      <c r="BBV308" s="9"/>
      <c r="BBW308" s="9"/>
      <c r="BBX308" s="9"/>
      <c r="BBY308" s="9"/>
      <c r="BBZ308" s="9"/>
      <c r="BCA308" s="9"/>
      <c r="BCB308" s="9"/>
      <c r="BCC308" s="9"/>
      <c r="BCD308" s="9"/>
      <c r="BCE308" s="9"/>
      <c r="BCF308" s="9"/>
      <c r="BCG308" s="9"/>
      <c r="BCH308" s="9"/>
      <c r="BCI308" s="9"/>
      <c r="BCJ308" s="9"/>
      <c r="BCK308" s="9"/>
      <c r="BCL308" s="9"/>
      <c r="BCM308" s="9"/>
      <c r="BCN308" s="9"/>
      <c r="BCO308" s="9"/>
      <c r="BCP308" s="9"/>
      <c r="BCQ308" s="9"/>
      <c r="BCR308" s="9"/>
      <c r="BCS308" s="9"/>
      <c r="BCT308" s="9"/>
      <c r="BCU308" s="9"/>
      <c r="BCV308" s="9"/>
      <c r="BCW308" s="9"/>
      <c r="BCX308" s="9"/>
      <c r="BCY308" s="9"/>
      <c r="BCZ308" s="9"/>
      <c r="BDA308" s="9"/>
      <c r="BDB308" s="9"/>
      <c r="BDC308" s="9"/>
      <c r="BDD308" s="9"/>
      <c r="BDE308" s="9"/>
      <c r="BDF308" s="9"/>
      <c r="BDG308" s="9"/>
      <c r="BDH308" s="9"/>
      <c r="BDI308" s="9"/>
      <c r="BDJ308" s="9"/>
      <c r="BDK308" s="9"/>
      <c r="BDL308" s="9"/>
      <c r="BDM308" s="9"/>
      <c r="BDN308" s="9"/>
      <c r="BDO308" s="9"/>
      <c r="BDP308" s="9"/>
      <c r="BDQ308" s="9"/>
      <c r="BDR308" s="9"/>
      <c r="BDS308" s="9"/>
      <c r="BDT308" s="9"/>
      <c r="BDU308" s="9"/>
      <c r="BDV308" s="9"/>
      <c r="BDW308" s="9"/>
      <c r="BDX308" s="9"/>
      <c r="BDY308" s="9"/>
      <c r="BDZ308" s="9"/>
      <c r="BEA308" s="9"/>
      <c r="BEB308" s="9"/>
      <c r="BEC308" s="9"/>
      <c r="BED308" s="9"/>
      <c r="BEE308" s="9"/>
      <c r="BEF308" s="9"/>
      <c r="BEG308" s="9"/>
      <c r="BEH308" s="9"/>
      <c r="BEI308" s="9"/>
      <c r="BEJ308" s="9"/>
      <c r="BEK308" s="9"/>
      <c r="BEL308" s="9"/>
      <c r="BEM308" s="9"/>
      <c r="BEN308" s="9"/>
      <c r="BEO308" s="9"/>
      <c r="BEP308" s="9"/>
      <c r="BEQ308" s="9"/>
      <c r="BER308" s="9"/>
      <c r="BES308" s="9"/>
      <c r="BET308" s="9"/>
      <c r="BEU308" s="9"/>
      <c r="BEV308" s="9"/>
      <c r="BEW308" s="9"/>
      <c r="BEX308" s="9"/>
      <c r="BEY308" s="9"/>
      <c r="BEZ308" s="9"/>
      <c r="BFA308" s="9"/>
      <c r="BFB308" s="9"/>
      <c r="BFC308" s="9"/>
      <c r="BFD308" s="9"/>
      <c r="BFE308" s="9"/>
      <c r="BFF308" s="9"/>
      <c r="BFG308" s="9"/>
      <c r="BFH308" s="9"/>
      <c r="BFI308" s="9"/>
      <c r="BFJ308" s="9"/>
      <c r="BFK308" s="9"/>
      <c r="BFL308" s="9"/>
      <c r="BFM308" s="9"/>
      <c r="BFN308" s="9"/>
      <c r="BFO308" s="9"/>
      <c r="BFP308" s="9"/>
      <c r="BFQ308" s="9"/>
      <c r="BFR308" s="9"/>
      <c r="BFS308" s="9"/>
      <c r="BFT308" s="9"/>
      <c r="BFU308" s="9"/>
      <c r="BFV308" s="9"/>
      <c r="BFW308" s="9"/>
      <c r="BFX308" s="9"/>
      <c r="BFY308" s="9"/>
      <c r="BFZ308" s="9"/>
      <c r="BGA308" s="9"/>
      <c r="BGB308" s="9"/>
      <c r="BGC308" s="9"/>
      <c r="BGD308" s="9"/>
      <c r="BGE308" s="9"/>
      <c r="BGF308" s="9"/>
      <c r="BGG308" s="9"/>
      <c r="BGH308" s="9"/>
      <c r="BGI308" s="9"/>
      <c r="BGJ308" s="9"/>
      <c r="BGK308" s="9"/>
      <c r="BGL308" s="9"/>
      <c r="BGM308" s="9"/>
      <c r="BGN308" s="9"/>
      <c r="BGO308" s="9"/>
      <c r="BGP308" s="9"/>
      <c r="BGQ308" s="9"/>
      <c r="BGR308" s="9"/>
      <c r="BGS308" s="9"/>
      <c r="BGT308" s="9"/>
      <c r="BGU308" s="9"/>
      <c r="BGV308" s="9"/>
      <c r="BGW308" s="9"/>
      <c r="BGX308" s="9"/>
      <c r="BGY308" s="9"/>
      <c r="BGZ308" s="9"/>
      <c r="BHA308" s="9"/>
      <c r="BHB308" s="9"/>
      <c r="BHC308" s="9"/>
      <c r="BHD308" s="9"/>
      <c r="BHE308" s="9"/>
      <c r="BHF308" s="9"/>
      <c r="BHG308" s="9"/>
      <c r="BHH308" s="9"/>
      <c r="BHI308" s="9"/>
      <c r="BHJ308" s="9"/>
      <c r="BHK308" s="9"/>
      <c r="BHL308" s="9"/>
      <c r="BHM308" s="9"/>
      <c r="BHN308" s="9"/>
      <c r="BHO308" s="9"/>
      <c r="BHP308" s="9"/>
      <c r="BHQ308" s="9"/>
      <c r="BHR308" s="9"/>
      <c r="BHS308" s="9"/>
      <c r="BHT308" s="9"/>
      <c r="BHU308" s="9"/>
      <c r="BHV308" s="9"/>
      <c r="BHW308" s="9"/>
      <c r="BHX308" s="9"/>
      <c r="BHY308" s="9"/>
      <c r="BHZ308" s="9"/>
      <c r="BIA308" s="9"/>
      <c r="BIB308" s="9"/>
      <c r="BIC308" s="9"/>
    </row>
    <row r="309" spans="1:1589" s="10" customFormat="1" ht="49.5" customHeight="1">
      <c r="A309" s="235" t="s">
        <v>237</v>
      </c>
      <c r="B309" s="238"/>
      <c r="C309" s="323"/>
      <c r="D309" s="323"/>
      <c r="E309" s="197">
        <v>42736</v>
      </c>
      <c r="F309" s="197">
        <v>43100</v>
      </c>
      <c r="G309" s="93" t="s">
        <v>220</v>
      </c>
      <c r="H309" s="115"/>
      <c r="I309" s="104"/>
      <c r="J309" s="121">
        <f>160800+44109</f>
        <v>204909</v>
      </c>
      <c r="K309" s="113"/>
      <c r="L309" s="121"/>
      <c r="M309" s="104"/>
      <c r="N309" s="121">
        <v>204909</v>
      </c>
      <c r="O309" s="115"/>
      <c r="P309" s="115"/>
      <c r="Q309" s="121"/>
      <c r="R309" s="121">
        <v>204909</v>
      </c>
      <c r="S309" s="115"/>
      <c r="T309" s="150"/>
      <c r="U309" s="150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  <c r="IS309" s="9"/>
      <c r="IT309" s="9"/>
      <c r="IU309" s="9"/>
      <c r="IV309" s="9"/>
      <c r="IW309" s="9"/>
      <c r="IX309" s="9"/>
      <c r="IY309" s="9"/>
      <c r="IZ309" s="9"/>
      <c r="JA309" s="9"/>
      <c r="JB309" s="9"/>
      <c r="JC309" s="9"/>
      <c r="JD309" s="9"/>
      <c r="JE309" s="9"/>
      <c r="JF309" s="9"/>
      <c r="JG309" s="9"/>
      <c r="JH309" s="9"/>
      <c r="JI309" s="9"/>
      <c r="JJ309" s="9"/>
      <c r="JK309" s="9"/>
      <c r="JL309" s="9"/>
      <c r="JM309" s="9"/>
      <c r="JN309" s="9"/>
      <c r="JO309" s="9"/>
      <c r="JP309" s="9"/>
      <c r="JQ309" s="9"/>
      <c r="JR309" s="9"/>
      <c r="JS309" s="9"/>
      <c r="JT309" s="9"/>
      <c r="JU309" s="9"/>
      <c r="JV309" s="9"/>
      <c r="JW309" s="9"/>
      <c r="JX309" s="9"/>
      <c r="JY309" s="9"/>
      <c r="JZ309" s="9"/>
      <c r="KA309" s="9"/>
      <c r="KB309" s="9"/>
      <c r="KC309" s="9"/>
      <c r="KD309" s="9"/>
      <c r="KE309" s="9"/>
      <c r="KF309" s="9"/>
      <c r="KG309" s="9"/>
      <c r="KH309" s="9"/>
      <c r="KI309" s="9"/>
      <c r="KJ309" s="9"/>
      <c r="KK309" s="9"/>
      <c r="KL309" s="9"/>
      <c r="KM309" s="9"/>
      <c r="KN309" s="9"/>
      <c r="KO309" s="9"/>
      <c r="KP309" s="9"/>
      <c r="KQ309" s="9"/>
      <c r="KR309" s="9"/>
      <c r="KS309" s="9"/>
      <c r="KT309" s="9"/>
      <c r="KU309" s="9"/>
      <c r="KV309" s="9"/>
      <c r="KW309" s="9"/>
      <c r="KX309" s="9"/>
      <c r="KY309" s="9"/>
      <c r="KZ309" s="9"/>
      <c r="LA309" s="9"/>
      <c r="LB309" s="9"/>
      <c r="LC309" s="9"/>
      <c r="LD309" s="9"/>
      <c r="LE309" s="9"/>
      <c r="LF309" s="9"/>
      <c r="LG309" s="9"/>
      <c r="LH309" s="9"/>
      <c r="LI309" s="9"/>
      <c r="LJ309" s="9"/>
      <c r="LK309" s="9"/>
      <c r="LL309" s="9"/>
      <c r="LM309" s="9"/>
      <c r="LN309" s="9"/>
      <c r="LO309" s="9"/>
      <c r="LP309" s="9"/>
      <c r="LQ309" s="9"/>
      <c r="LR309" s="9"/>
      <c r="LS309" s="9"/>
      <c r="LT309" s="9"/>
      <c r="LU309" s="9"/>
      <c r="LV309" s="9"/>
      <c r="LW309" s="9"/>
      <c r="LX309" s="9"/>
      <c r="LY309" s="9"/>
      <c r="LZ309" s="9"/>
      <c r="MA309" s="9"/>
      <c r="MB309" s="9"/>
      <c r="MC309" s="9"/>
      <c r="MD309" s="9"/>
      <c r="ME309" s="9"/>
      <c r="MF309" s="9"/>
      <c r="MG309" s="9"/>
      <c r="MH309" s="9"/>
      <c r="MI309" s="9"/>
      <c r="MJ309" s="9"/>
      <c r="MK309" s="9"/>
      <c r="ML309" s="9"/>
      <c r="MM309" s="9"/>
      <c r="MN309" s="9"/>
      <c r="MO309" s="9"/>
      <c r="MP309" s="9"/>
      <c r="MQ309" s="9"/>
      <c r="MR309" s="9"/>
      <c r="MS309" s="9"/>
      <c r="MT309" s="9"/>
      <c r="MU309" s="9"/>
      <c r="MV309" s="9"/>
      <c r="MW309" s="9"/>
      <c r="MX309" s="9"/>
      <c r="MY309" s="9"/>
      <c r="MZ309" s="9"/>
      <c r="NA309" s="9"/>
      <c r="NB309" s="9"/>
      <c r="NC309" s="9"/>
      <c r="ND309" s="9"/>
      <c r="NE309" s="9"/>
      <c r="NF309" s="9"/>
      <c r="NG309" s="9"/>
      <c r="NH309" s="9"/>
      <c r="NI309" s="9"/>
      <c r="NJ309" s="9"/>
      <c r="NK309" s="9"/>
      <c r="NL309" s="9"/>
      <c r="NM309" s="9"/>
      <c r="NN309" s="9"/>
      <c r="NO309" s="9"/>
      <c r="NP309" s="9"/>
      <c r="NQ309" s="9"/>
      <c r="NR309" s="9"/>
      <c r="NS309" s="9"/>
      <c r="NT309" s="9"/>
      <c r="NU309" s="9"/>
      <c r="NV309" s="9"/>
      <c r="NW309" s="9"/>
      <c r="NX309" s="9"/>
      <c r="NY309" s="9"/>
      <c r="NZ309" s="9"/>
      <c r="OA309" s="9"/>
      <c r="OB309" s="9"/>
      <c r="OC309" s="9"/>
      <c r="OD309" s="9"/>
      <c r="OE309" s="9"/>
      <c r="OF309" s="9"/>
      <c r="OG309" s="9"/>
      <c r="OH309" s="9"/>
      <c r="OI309" s="9"/>
      <c r="OJ309" s="9"/>
      <c r="OK309" s="9"/>
      <c r="OL309" s="9"/>
      <c r="OM309" s="9"/>
      <c r="ON309" s="9"/>
      <c r="OO309" s="9"/>
      <c r="OP309" s="9"/>
      <c r="OQ309" s="9"/>
      <c r="OR309" s="9"/>
      <c r="OS309" s="9"/>
      <c r="OT309" s="9"/>
      <c r="OU309" s="9"/>
      <c r="OV309" s="9"/>
      <c r="OW309" s="9"/>
      <c r="OX309" s="9"/>
      <c r="OY309" s="9"/>
      <c r="OZ309" s="9"/>
      <c r="PA309" s="9"/>
      <c r="PB309" s="9"/>
      <c r="PC309" s="9"/>
      <c r="PD309" s="9"/>
      <c r="PE309" s="9"/>
      <c r="PF309" s="9"/>
      <c r="PG309" s="9"/>
      <c r="PH309" s="9"/>
      <c r="PI309" s="9"/>
      <c r="PJ309" s="9"/>
      <c r="PK309" s="9"/>
      <c r="PL309" s="9"/>
      <c r="PM309" s="9"/>
      <c r="PN309" s="9"/>
      <c r="PO309" s="9"/>
      <c r="PP309" s="9"/>
      <c r="PQ309" s="9"/>
      <c r="PR309" s="9"/>
      <c r="PS309" s="9"/>
      <c r="PT309" s="9"/>
      <c r="PU309" s="9"/>
      <c r="PV309" s="9"/>
      <c r="PW309" s="9"/>
      <c r="PX309" s="9"/>
      <c r="PY309" s="9"/>
      <c r="PZ309" s="9"/>
      <c r="QA309" s="9"/>
      <c r="QB309" s="9"/>
      <c r="QC309" s="9"/>
      <c r="QD309" s="9"/>
      <c r="QE309" s="9"/>
      <c r="QF309" s="9"/>
      <c r="QG309" s="9"/>
      <c r="QH309" s="9"/>
      <c r="QI309" s="9"/>
      <c r="QJ309" s="9"/>
      <c r="QK309" s="9"/>
      <c r="QL309" s="9"/>
      <c r="QM309" s="9"/>
      <c r="QN309" s="9"/>
      <c r="QO309" s="9"/>
      <c r="QP309" s="9"/>
      <c r="QQ309" s="9"/>
      <c r="QR309" s="9"/>
      <c r="QS309" s="9"/>
      <c r="QT309" s="9"/>
      <c r="QU309" s="9"/>
      <c r="QV309" s="9"/>
      <c r="QW309" s="9"/>
      <c r="QX309" s="9"/>
      <c r="QY309" s="9"/>
      <c r="QZ309" s="9"/>
      <c r="RA309" s="9"/>
      <c r="RB309" s="9"/>
      <c r="RC309" s="9"/>
      <c r="RD309" s="9"/>
      <c r="RE309" s="9"/>
      <c r="RF309" s="9"/>
      <c r="RG309" s="9"/>
      <c r="RH309" s="9"/>
      <c r="RI309" s="9"/>
      <c r="RJ309" s="9"/>
      <c r="RK309" s="9"/>
      <c r="RL309" s="9"/>
      <c r="RM309" s="9"/>
      <c r="RN309" s="9"/>
      <c r="RO309" s="9"/>
      <c r="RP309" s="9"/>
      <c r="RQ309" s="9"/>
      <c r="RR309" s="9"/>
      <c r="RS309" s="9"/>
      <c r="RT309" s="9"/>
      <c r="RU309" s="9"/>
      <c r="RV309" s="9"/>
      <c r="RW309" s="9"/>
      <c r="RX309" s="9"/>
      <c r="RY309" s="9"/>
      <c r="RZ309" s="9"/>
      <c r="SA309" s="9"/>
      <c r="SB309" s="9"/>
      <c r="SC309" s="9"/>
      <c r="SD309" s="9"/>
      <c r="SE309" s="9"/>
      <c r="SF309" s="9"/>
      <c r="SG309" s="9"/>
      <c r="SH309" s="9"/>
      <c r="SI309" s="9"/>
      <c r="SJ309" s="9"/>
      <c r="SK309" s="9"/>
      <c r="SL309" s="9"/>
      <c r="SM309" s="9"/>
      <c r="SN309" s="9"/>
      <c r="SO309" s="9"/>
      <c r="SP309" s="9"/>
      <c r="SQ309" s="9"/>
      <c r="SR309" s="9"/>
      <c r="SS309" s="9"/>
      <c r="ST309" s="9"/>
      <c r="SU309" s="9"/>
      <c r="SV309" s="9"/>
      <c r="SW309" s="9"/>
      <c r="SX309" s="9"/>
      <c r="SY309" s="9"/>
      <c r="SZ309" s="9"/>
      <c r="TA309" s="9"/>
      <c r="TB309" s="9"/>
      <c r="TC309" s="9"/>
      <c r="TD309" s="9"/>
      <c r="TE309" s="9"/>
      <c r="TF309" s="9"/>
      <c r="TG309" s="9"/>
      <c r="TH309" s="9"/>
      <c r="TI309" s="9"/>
      <c r="TJ309" s="9"/>
      <c r="TK309" s="9"/>
      <c r="TL309" s="9"/>
      <c r="TM309" s="9"/>
      <c r="TN309" s="9"/>
      <c r="TO309" s="9"/>
      <c r="TP309" s="9"/>
      <c r="TQ309" s="9"/>
      <c r="TR309" s="9"/>
      <c r="TS309" s="9"/>
      <c r="TT309" s="9"/>
      <c r="TU309" s="9"/>
      <c r="TV309" s="9"/>
      <c r="TW309" s="9"/>
      <c r="TX309" s="9"/>
      <c r="TY309" s="9"/>
      <c r="TZ309" s="9"/>
      <c r="UA309" s="9"/>
      <c r="UB309" s="9"/>
      <c r="UC309" s="9"/>
      <c r="UD309" s="9"/>
      <c r="UE309" s="9"/>
      <c r="UF309" s="9"/>
      <c r="UG309" s="9"/>
      <c r="UH309" s="9"/>
      <c r="UI309" s="9"/>
      <c r="UJ309" s="9"/>
      <c r="UK309" s="9"/>
      <c r="UL309" s="9"/>
      <c r="UM309" s="9"/>
      <c r="UN309" s="9"/>
      <c r="UO309" s="9"/>
      <c r="UP309" s="9"/>
      <c r="UQ309" s="9"/>
      <c r="UR309" s="9"/>
      <c r="US309" s="9"/>
      <c r="UT309" s="9"/>
      <c r="UU309" s="9"/>
      <c r="UV309" s="9"/>
      <c r="UW309" s="9"/>
      <c r="UX309" s="9"/>
      <c r="UY309" s="9"/>
      <c r="UZ309" s="9"/>
      <c r="VA309" s="9"/>
      <c r="VB309" s="9"/>
      <c r="VC309" s="9"/>
      <c r="VD309" s="9"/>
      <c r="VE309" s="9"/>
      <c r="VF309" s="9"/>
      <c r="VG309" s="9"/>
      <c r="VH309" s="9"/>
      <c r="VI309" s="9"/>
      <c r="VJ309" s="9"/>
      <c r="VK309" s="9"/>
      <c r="VL309" s="9"/>
      <c r="VM309" s="9"/>
      <c r="VN309" s="9"/>
      <c r="VO309" s="9"/>
      <c r="VP309" s="9"/>
      <c r="VQ309" s="9"/>
      <c r="VR309" s="9"/>
      <c r="VS309" s="9"/>
      <c r="VT309" s="9"/>
      <c r="VU309" s="9"/>
      <c r="VV309" s="9"/>
      <c r="VW309" s="9"/>
      <c r="VX309" s="9"/>
      <c r="VY309" s="9"/>
      <c r="VZ309" s="9"/>
      <c r="WA309" s="9"/>
      <c r="WB309" s="9"/>
      <c r="WC309" s="9"/>
      <c r="WD309" s="9"/>
      <c r="WE309" s="9"/>
      <c r="WF309" s="9"/>
      <c r="WG309" s="9"/>
      <c r="WH309" s="9"/>
      <c r="WI309" s="9"/>
      <c r="WJ309" s="9"/>
      <c r="WK309" s="9"/>
      <c r="WL309" s="9"/>
      <c r="WM309" s="9"/>
      <c r="WN309" s="9"/>
      <c r="WO309" s="9"/>
      <c r="WP309" s="9"/>
      <c r="WQ309" s="9"/>
      <c r="WR309" s="9"/>
      <c r="WS309" s="9"/>
      <c r="WT309" s="9"/>
      <c r="WU309" s="9"/>
      <c r="WV309" s="9"/>
      <c r="WW309" s="9"/>
      <c r="WX309" s="9"/>
      <c r="WY309" s="9"/>
      <c r="WZ309" s="9"/>
      <c r="XA309" s="9"/>
      <c r="XB309" s="9"/>
      <c r="XC309" s="9"/>
      <c r="XD309" s="9"/>
      <c r="XE309" s="9"/>
      <c r="XF309" s="9"/>
      <c r="XG309" s="9"/>
      <c r="XH309" s="9"/>
      <c r="XI309" s="9"/>
      <c r="XJ309" s="9"/>
      <c r="XK309" s="9"/>
      <c r="XL309" s="9"/>
      <c r="XM309" s="9"/>
      <c r="XN309" s="9"/>
      <c r="XO309" s="9"/>
      <c r="XP309" s="9"/>
      <c r="XQ309" s="9"/>
      <c r="XR309" s="9"/>
      <c r="XS309" s="9"/>
      <c r="XT309" s="9"/>
      <c r="XU309" s="9"/>
      <c r="XV309" s="9"/>
      <c r="XW309" s="9"/>
      <c r="XX309" s="9"/>
      <c r="XY309" s="9"/>
      <c r="XZ309" s="9"/>
      <c r="YA309" s="9"/>
      <c r="YB309" s="9"/>
      <c r="YC309" s="9"/>
      <c r="YD309" s="9"/>
      <c r="YE309" s="9"/>
      <c r="YF309" s="9"/>
      <c r="YG309" s="9"/>
      <c r="YH309" s="9"/>
      <c r="YI309" s="9"/>
      <c r="YJ309" s="9"/>
      <c r="YK309" s="9"/>
      <c r="YL309" s="9"/>
      <c r="YM309" s="9"/>
      <c r="YN309" s="9"/>
      <c r="YO309" s="9"/>
      <c r="YP309" s="9"/>
      <c r="YQ309" s="9"/>
      <c r="YR309" s="9"/>
      <c r="YS309" s="9"/>
      <c r="YT309" s="9"/>
      <c r="YU309" s="9"/>
      <c r="YV309" s="9"/>
      <c r="YW309" s="9"/>
      <c r="YX309" s="9"/>
      <c r="YY309" s="9"/>
      <c r="YZ309" s="9"/>
      <c r="ZA309" s="9"/>
      <c r="ZB309" s="9"/>
      <c r="ZC309" s="9"/>
      <c r="ZD309" s="9"/>
      <c r="ZE309" s="9"/>
      <c r="ZF309" s="9"/>
      <c r="ZG309" s="9"/>
      <c r="ZH309" s="9"/>
      <c r="ZI309" s="9"/>
      <c r="ZJ309" s="9"/>
      <c r="ZK309" s="9"/>
      <c r="ZL309" s="9"/>
      <c r="ZM309" s="9"/>
      <c r="ZN309" s="9"/>
      <c r="ZO309" s="9"/>
      <c r="ZP309" s="9"/>
      <c r="ZQ309" s="9"/>
      <c r="ZR309" s="9"/>
      <c r="ZS309" s="9"/>
      <c r="ZT309" s="9"/>
      <c r="ZU309" s="9"/>
      <c r="ZV309" s="9"/>
      <c r="ZW309" s="9"/>
      <c r="ZX309" s="9"/>
      <c r="ZY309" s="9"/>
      <c r="ZZ309" s="9"/>
      <c r="AAA309" s="9"/>
      <c r="AAB309" s="9"/>
      <c r="AAC309" s="9"/>
      <c r="AAD309" s="9"/>
      <c r="AAE309" s="9"/>
      <c r="AAF309" s="9"/>
      <c r="AAG309" s="9"/>
      <c r="AAH309" s="9"/>
      <c r="AAI309" s="9"/>
      <c r="AAJ309" s="9"/>
      <c r="AAK309" s="9"/>
      <c r="AAL309" s="9"/>
      <c r="AAM309" s="9"/>
      <c r="AAN309" s="9"/>
      <c r="AAO309" s="9"/>
      <c r="AAP309" s="9"/>
      <c r="AAQ309" s="9"/>
      <c r="AAR309" s="9"/>
      <c r="AAS309" s="9"/>
      <c r="AAT309" s="9"/>
      <c r="AAU309" s="9"/>
      <c r="AAV309" s="9"/>
      <c r="AAW309" s="9"/>
      <c r="AAX309" s="9"/>
      <c r="AAY309" s="9"/>
      <c r="AAZ309" s="9"/>
      <c r="ABA309" s="9"/>
      <c r="ABB309" s="9"/>
      <c r="ABC309" s="9"/>
      <c r="ABD309" s="9"/>
      <c r="ABE309" s="9"/>
      <c r="ABF309" s="9"/>
      <c r="ABG309" s="9"/>
      <c r="ABH309" s="9"/>
      <c r="ABI309" s="9"/>
      <c r="ABJ309" s="9"/>
      <c r="ABK309" s="9"/>
      <c r="ABL309" s="9"/>
      <c r="ABM309" s="9"/>
      <c r="ABN309" s="9"/>
      <c r="ABO309" s="9"/>
      <c r="ABP309" s="9"/>
      <c r="ABQ309" s="9"/>
      <c r="ABR309" s="9"/>
      <c r="ABS309" s="9"/>
      <c r="ABT309" s="9"/>
      <c r="ABU309" s="9"/>
      <c r="ABV309" s="9"/>
      <c r="ABW309" s="9"/>
      <c r="ABX309" s="9"/>
      <c r="ABY309" s="9"/>
      <c r="ABZ309" s="9"/>
      <c r="ACA309" s="9"/>
      <c r="ACB309" s="9"/>
      <c r="ACC309" s="9"/>
      <c r="ACD309" s="9"/>
      <c r="ACE309" s="9"/>
      <c r="ACF309" s="9"/>
      <c r="ACG309" s="9"/>
      <c r="ACH309" s="9"/>
      <c r="ACI309" s="9"/>
      <c r="ACJ309" s="9"/>
      <c r="ACK309" s="9"/>
      <c r="ACL309" s="9"/>
      <c r="ACM309" s="9"/>
      <c r="ACN309" s="9"/>
      <c r="ACO309" s="9"/>
      <c r="ACP309" s="9"/>
      <c r="ACQ309" s="9"/>
      <c r="ACR309" s="9"/>
      <c r="ACS309" s="9"/>
      <c r="ACT309" s="9"/>
      <c r="ACU309" s="9"/>
      <c r="ACV309" s="9"/>
      <c r="ACW309" s="9"/>
      <c r="ACX309" s="9"/>
      <c r="ACY309" s="9"/>
      <c r="ACZ309" s="9"/>
      <c r="ADA309" s="9"/>
      <c r="ADB309" s="9"/>
      <c r="ADC309" s="9"/>
      <c r="ADD309" s="9"/>
      <c r="ADE309" s="9"/>
      <c r="ADF309" s="9"/>
      <c r="ADG309" s="9"/>
      <c r="ADH309" s="9"/>
      <c r="ADI309" s="9"/>
      <c r="ADJ309" s="9"/>
      <c r="ADK309" s="9"/>
      <c r="ADL309" s="9"/>
      <c r="ADM309" s="9"/>
      <c r="ADN309" s="9"/>
      <c r="ADO309" s="9"/>
      <c r="ADP309" s="9"/>
      <c r="ADQ309" s="9"/>
      <c r="ADR309" s="9"/>
      <c r="ADS309" s="9"/>
      <c r="ADT309" s="9"/>
      <c r="ADU309" s="9"/>
      <c r="ADV309" s="9"/>
      <c r="ADW309" s="9"/>
      <c r="ADX309" s="9"/>
      <c r="ADY309" s="9"/>
      <c r="ADZ309" s="9"/>
      <c r="AEA309" s="9"/>
      <c r="AEB309" s="9"/>
      <c r="AEC309" s="9"/>
      <c r="AED309" s="9"/>
      <c r="AEE309" s="9"/>
      <c r="AEF309" s="9"/>
      <c r="AEG309" s="9"/>
      <c r="AEH309" s="9"/>
      <c r="AEI309" s="9"/>
      <c r="AEJ309" s="9"/>
      <c r="AEK309" s="9"/>
      <c r="AEL309" s="9"/>
      <c r="AEM309" s="9"/>
      <c r="AEN309" s="9"/>
      <c r="AEO309" s="9"/>
      <c r="AEP309" s="9"/>
      <c r="AEQ309" s="9"/>
      <c r="AER309" s="9"/>
      <c r="AES309" s="9"/>
      <c r="AET309" s="9"/>
      <c r="AEU309" s="9"/>
      <c r="AEV309" s="9"/>
      <c r="AEW309" s="9"/>
      <c r="AEX309" s="9"/>
      <c r="AEY309" s="9"/>
      <c r="AEZ309" s="9"/>
      <c r="AFA309" s="9"/>
      <c r="AFB309" s="9"/>
      <c r="AFC309" s="9"/>
      <c r="AFD309" s="9"/>
      <c r="AFE309" s="9"/>
      <c r="AFF309" s="9"/>
      <c r="AFG309" s="9"/>
      <c r="AFH309" s="9"/>
      <c r="AFI309" s="9"/>
      <c r="AFJ309" s="9"/>
      <c r="AFK309" s="9"/>
      <c r="AFL309" s="9"/>
      <c r="AFM309" s="9"/>
      <c r="AFN309" s="9"/>
      <c r="AFO309" s="9"/>
      <c r="AFP309" s="9"/>
      <c r="AFQ309" s="9"/>
      <c r="AFR309" s="9"/>
      <c r="AFS309" s="9"/>
      <c r="AFT309" s="9"/>
      <c r="AFU309" s="9"/>
      <c r="AFV309" s="9"/>
      <c r="AFW309" s="9"/>
      <c r="AFX309" s="9"/>
      <c r="AFY309" s="9"/>
      <c r="AFZ309" s="9"/>
      <c r="AGA309" s="9"/>
      <c r="AGB309" s="9"/>
      <c r="AGC309" s="9"/>
      <c r="AGD309" s="9"/>
      <c r="AGE309" s="9"/>
      <c r="AGF309" s="9"/>
      <c r="AGG309" s="9"/>
      <c r="AGH309" s="9"/>
      <c r="AGI309" s="9"/>
      <c r="AGJ309" s="9"/>
      <c r="AGK309" s="9"/>
      <c r="AGL309" s="9"/>
      <c r="AGM309" s="9"/>
      <c r="AGN309" s="9"/>
      <c r="AGO309" s="9"/>
      <c r="AGP309" s="9"/>
      <c r="AGQ309" s="9"/>
      <c r="AGR309" s="9"/>
      <c r="AGS309" s="9"/>
      <c r="AGT309" s="9"/>
      <c r="AGU309" s="9"/>
      <c r="AGV309" s="9"/>
      <c r="AGW309" s="9"/>
      <c r="AGX309" s="9"/>
      <c r="AGY309" s="9"/>
      <c r="AGZ309" s="9"/>
      <c r="AHA309" s="9"/>
      <c r="AHB309" s="9"/>
      <c r="AHC309" s="9"/>
      <c r="AHD309" s="9"/>
      <c r="AHE309" s="9"/>
      <c r="AHF309" s="9"/>
      <c r="AHG309" s="9"/>
      <c r="AHH309" s="9"/>
      <c r="AHI309" s="9"/>
      <c r="AHJ309" s="9"/>
      <c r="AHK309" s="9"/>
      <c r="AHL309" s="9"/>
      <c r="AHM309" s="9"/>
      <c r="AHN309" s="9"/>
      <c r="AHO309" s="9"/>
      <c r="AHP309" s="9"/>
      <c r="AHQ309" s="9"/>
      <c r="AHR309" s="9"/>
      <c r="AHS309" s="9"/>
      <c r="AHT309" s="9"/>
      <c r="AHU309" s="9"/>
      <c r="AHV309" s="9"/>
      <c r="AHW309" s="9"/>
      <c r="AHX309" s="9"/>
      <c r="AHY309" s="9"/>
      <c r="AHZ309" s="9"/>
      <c r="AIA309" s="9"/>
      <c r="AIB309" s="9"/>
      <c r="AIC309" s="9"/>
      <c r="AID309" s="9"/>
      <c r="AIE309" s="9"/>
      <c r="AIF309" s="9"/>
      <c r="AIG309" s="9"/>
      <c r="AIH309" s="9"/>
      <c r="AII309" s="9"/>
      <c r="AIJ309" s="9"/>
      <c r="AIK309" s="9"/>
      <c r="AIL309" s="9"/>
      <c r="AIM309" s="9"/>
      <c r="AIN309" s="9"/>
      <c r="AIO309" s="9"/>
      <c r="AIP309" s="9"/>
      <c r="AIQ309" s="9"/>
      <c r="AIR309" s="9"/>
      <c r="AIS309" s="9"/>
      <c r="AIT309" s="9"/>
      <c r="AIU309" s="9"/>
      <c r="AIV309" s="9"/>
      <c r="AIW309" s="9"/>
      <c r="AIX309" s="9"/>
      <c r="AIY309" s="9"/>
      <c r="AIZ309" s="9"/>
      <c r="AJA309" s="9"/>
      <c r="AJB309" s="9"/>
      <c r="AJC309" s="9"/>
      <c r="AJD309" s="9"/>
      <c r="AJE309" s="9"/>
      <c r="AJF309" s="9"/>
      <c r="AJG309" s="9"/>
      <c r="AJH309" s="9"/>
      <c r="AJI309" s="9"/>
      <c r="AJJ309" s="9"/>
      <c r="AJK309" s="9"/>
      <c r="AJL309" s="9"/>
      <c r="AJM309" s="9"/>
      <c r="AJN309" s="9"/>
      <c r="AJO309" s="9"/>
      <c r="AJP309" s="9"/>
      <c r="AJQ309" s="9"/>
      <c r="AJR309" s="9"/>
      <c r="AJS309" s="9"/>
      <c r="AJT309" s="9"/>
      <c r="AJU309" s="9"/>
      <c r="AJV309" s="9"/>
      <c r="AJW309" s="9"/>
      <c r="AJX309" s="9"/>
      <c r="AJY309" s="9"/>
      <c r="AJZ309" s="9"/>
      <c r="AKA309" s="9"/>
      <c r="AKB309" s="9"/>
      <c r="AKC309" s="9"/>
      <c r="AKD309" s="9"/>
      <c r="AKE309" s="9"/>
      <c r="AKF309" s="9"/>
      <c r="AKG309" s="9"/>
      <c r="AKH309" s="9"/>
      <c r="AKI309" s="9"/>
      <c r="AKJ309" s="9"/>
      <c r="AKK309" s="9"/>
      <c r="AKL309" s="9"/>
      <c r="AKM309" s="9"/>
      <c r="AKN309" s="9"/>
      <c r="AKO309" s="9"/>
      <c r="AKP309" s="9"/>
      <c r="AKQ309" s="9"/>
      <c r="AKR309" s="9"/>
      <c r="AKS309" s="9"/>
      <c r="AKT309" s="9"/>
      <c r="AKU309" s="9"/>
      <c r="AKV309" s="9"/>
      <c r="AKW309" s="9"/>
      <c r="AKX309" s="9"/>
      <c r="AKY309" s="9"/>
      <c r="AKZ309" s="9"/>
      <c r="ALA309" s="9"/>
      <c r="ALB309" s="9"/>
      <c r="ALC309" s="9"/>
      <c r="ALD309" s="9"/>
      <c r="ALE309" s="9"/>
      <c r="ALF309" s="9"/>
      <c r="ALG309" s="9"/>
      <c r="ALH309" s="9"/>
      <c r="ALI309" s="9"/>
      <c r="ALJ309" s="9"/>
      <c r="ALK309" s="9"/>
      <c r="ALL309" s="9"/>
      <c r="ALM309" s="9"/>
      <c r="ALN309" s="9"/>
      <c r="ALO309" s="9"/>
      <c r="ALP309" s="9"/>
      <c r="ALQ309" s="9"/>
      <c r="ALR309" s="9"/>
      <c r="ALS309" s="9"/>
      <c r="ALT309" s="9"/>
      <c r="ALU309" s="9"/>
      <c r="ALV309" s="9"/>
      <c r="ALW309" s="9"/>
      <c r="ALX309" s="9"/>
      <c r="ALY309" s="9"/>
      <c r="ALZ309" s="9"/>
      <c r="AMA309" s="9"/>
      <c r="AMB309" s="9"/>
      <c r="AMC309" s="9"/>
      <c r="AMD309" s="9"/>
      <c r="AME309" s="9"/>
      <c r="AMF309" s="9"/>
      <c r="AMG309" s="9"/>
      <c r="AMH309" s="9"/>
      <c r="AMI309" s="9"/>
      <c r="AMJ309" s="9"/>
      <c r="AMK309" s="9"/>
      <c r="AML309" s="9"/>
      <c r="AMM309" s="9"/>
      <c r="AMN309" s="9"/>
      <c r="AMO309" s="9"/>
      <c r="AMP309" s="9"/>
      <c r="AMQ309" s="9"/>
      <c r="AMR309" s="9"/>
      <c r="AMS309" s="9"/>
      <c r="AMT309" s="9"/>
      <c r="AMU309" s="9"/>
      <c r="AMV309" s="9"/>
      <c r="AMW309" s="9"/>
      <c r="AMX309" s="9"/>
      <c r="AMY309" s="9"/>
      <c r="AMZ309" s="9"/>
      <c r="ANA309" s="9"/>
      <c r="ANB309" s="9"/>
      <c r="ANC309" s="9"/>
      <c r="AND309" s="9"/>
      <c r="ANE309" s="9"/>
      <c r="ANF309" s="9"/>
      <c r="ANG309" s="9"/>
      <c r="ANH309" s="9"/>
      <c r="ANI309" s="9"/>
      <c r="ANJ309" s="9"/>
      <c r="ANK309" s="9"/>
      <c r="ANL309" s="9"/>
      <c r="ANM309" s="9"/>
      <c r="ANN309" s="9"/>
      <c r="ANO309" s="9"/>
      <c r="ANP309" s="9"/>
      <c r="ANQ309" s="9"/>
      <c r="ANR309" s="9"/>
      <c r="ANS309" s="9"/>
      <c r="ANT309" s="9"/>
      <c r="ANU309" s="9"/>
      <c r="ANV309" s="9"/>
      <c r="ANW309" s="9"/>
      <c r="ANX309" s="9"/>
      <c r="ANY309" s="9"/>
      <c r="ANZ309" s="9"/>
      <c r="AOA309" s="9"/>
      <c r="AOB309" s="9"/>
      <c r="AOC309" s="9"/>
      <c r="AOD309" s="9"/>
      <c r="AOE309" s="9"/>
      <c r="AOF309" s="9"/>
      <c r="AOG309" s="9"/>
      <c r="AOH309" s="9"/>
      <c r="AOI309" s="9"/>
      <c r="AOJ309" s="9"/>
      <c r="AOK309" s="9"/>
      <c r="AOL309" s="9"/>
      <c r="AOM309" s="9"/>
      <c r="AON309" s="9"/>
      <c r="AOO309" s="9"/>
      <c r="AOP309" s="9"/>
      <c r="AOQ309" s="9"/>
      <c r="AOR309" s="9"/>
      <c r="AOS309" s="9"/>
      <c r="AOT309" s="9"/>
      <c r="AOU309" s="9"/>
      <c r="AOV309" s="9"/>
      <c r="AOW309" s="9"/>
      <c r="AOX309" s="9"/>
      <c r="AOY309" s="9"/>
      <c r="AOZ309" s="9"/>
      <c r="APA309" s="9"/>
      <c r="APB309" s="9"/>
      <c r="APC309" s="9"/>
      <c r="APD309" s="9"/>
      <c r="APE309" s="9"/>
      <c r="APF309" s="9"/>
      <c r="APG309" s="9"/>
      <c r="APH309" s="9"/>
      <c r="API309" s="9"/>
      <c r="APJ309" s="9"/>
      <c r="APK309" s="9"/>
      <c r="APL309" s="9"/>
      <c r="APM309" s="9"/>
      <c r="APN309" s="9"/>
      <c r="APO309" s="9"/>
      <c r="APP309" s="9"/>
      <c r="APQ309" s="9"/>
      <c r="APR309" s="9"/>
      <c r="APS309" s="9"/>
      <c r="APT309" s="9"/>
      <c r="APU309" s="9"/>
      <c r="APV309" s="9"/>
      <c r="APW309" s="9"/>
      <c r="APX309" s="9"/>
      <c r="APY309" s="9"/>
      <c r="APZ309" s="9"/>
      <c r="AQA309" s="9"/>
      <c r="AQB309" s="9"/>
      <c r="AQC309" s="9"/>
      <c r="AQD309" s="9"/>
      <c r="AQE309" s="9"/>
      <c r="AQF309" s="9"/>
      <c r="AQG309" s="9"/>
      <c r="AQH309" s="9"/>
      <c r="AQI309" s="9"/>
      <c r="AQJ309" s="9"/>
      <c r="AQK309" s="9"/>
      <c r="AQL309" s="9"/>
      <c r="AQM309" s="9"/>
      <c r="AQN309" s="9"/>
      <c r="AQO309" s="9"/>
      <c r="AQP309" s="9"/>
      <c r="AQQ309" s="9"/>
      <c r="AQR309" s="9"/>
      <c r="AQS309" s="9"/>
      <c r="AQT309" s="9"/>
      <c r="AQU309" s="9"/>
      <c r="AQV309" s="9"/>
      <c r="AQW309" s="9"/>
      <c r="AQX309" s="9"/>
      <c r="AQY309" s="9"/>
      <c r="AQZ309" s="9"/>
      <c r="ARA309" s="9"/>
      <c r="ARB309" s="9"/>
      <c r="ARC309" s="9"/>
      <c r="ARD309" s="9"/>
      <c r="ARE309" s="9"/>
      <c r="ARF309" s="9"/>
      <c r="ARG309" s="9"/>
      <c r="ARH309" s="9"/>
      <c r="ARI309" s="9"/>
      <c r="ARJ309" s="9"/>
      <c r="ARK309" s="9"/>
      <c r="ARL309" s="9"/>
      <c r="ARM309" s="9"/>
      <c r="ARN309" s="9"/>
      <c r="ARO309" s="9"/>
      <c r="ARP309" s="9"/>
      <c r="ARQ309" s="9"/>
      <c r="ARR309" s="9"/>
      <c r="ARS309" s="9"/>
      <c r="ART309" s="9"/>
      <c r="ARU309" s="9"/>
      <c r="ARV309" s="9"/>
      <c r="ARW309" s="9"/>
      <c r="ARX309" s="9"/>
      <c r="ARY309" s="9"/>
      <c r="ARZ309" s="9"/>
      <c r="ASA309" s="9"/>
      <c r="ASB309" s="9"/>
      <c r="ASC309" s="9"/>
      <c r="ASD309" s="9"/>
      <c r="ASE309" s="9"/>
      <c r="ASF309" s="9"/>
      <c r="ASG309" s="9"/>
      <c r="ASH309" s="9"/>
      <c r="ASI309" s="9"/>
      <c r="ASJ309" s="9"/>
      <c r="ASK309" s="9"/>
      <c r="ASL309" s="9"/>
      <c r="ASM309" s="9"/>
      <c r="ASN309" s="9"/>
      <c r="ASO309" s="9"/>
      <c r="ASP309" s="9"/>
      <c r="ASQ309" s="9"/>
      <c r="ASR309" s="9"/>
      <c r="ASS309" s="9"/>
      <c r="AST309" s="9"/>
      <c r="ASU309" s="9"/>
      <c r="ASV309" s="9"/>
      <c r="ASW309" s="9"/>
      <c r="ASX309" s="9"/>
      <c r="ASY309" s="9"/>
      <c r="ASZ309" s="9"/>
      <c r="ATA309" s="9"/>
      <c r="ATB309" s="9"/>
      <c r="ATC309" s="9"/>
      <c r="ATD309" s="9"/>
      <c r="ATE309" s="9"/>
      <c r="ATF309" s="9"/>
      <c r="ATG309" s="9"/>
      <c r="ATH309" s="9"/>
      <c r="ATI309" s="9"/>
      <c r="ATJ309" s="9"/>
      <c r="ATK309" s="9"/>
      <c r="ATL309" s="9"/>
      <c r="ATM309" s="9"/>
      <c r="ATN309" s="9"/>
      <c r="ATO309" s="9"/>
      <c r="ATP309" s="9"/>
      <c r="ATQ309" s="9"/>
      <c r="ATR309" s="9"/>
      <c r="ATS309" s="9"/>
      <c r="ATT309" s="9"/>
      <c r="ATU309" s="9"/>
      <c r="ATV309" s="9"/>
      <c r="ATW309" s="9"/>
      <c r="ATX309" s="9"/>
      <c r="ATY309" s="9"/>
      <c r="ATZ309" s="9"/>
      <c r="AUA309" s="9"/>
      <c r="AUB309" s="9"/>
      <c r="AUC309" s="9"/>
      <c r="AUD309" s="9"/>
      <c r="AUE309" s="9"/>
      <c r="AUF309" s="9"/>
      <c r="AUG309" s="9"/>
      <c r="AUH309" s="9"/>
      <c r="AUI309" s="9"/>
      <c r="AUJ309" s="9"/>
      <c r="AUK309" s="9"/>
      <c r="AUL309" s="9"/>
      <c r="AUM309" s="9"/>
      <c r="AUN309" s="9"/>
      <c r="AUO309" s="9"/>
      <c r="AUP309" s="9"/>
      <c r="AUQ309" s="9"/>
      <c r="AUR309" s="9"/>
      <c r="AUS309" s="9"/>
      <c r="AUT309" s="9"/>
      <c r="AUU309" s="9"/>
      <c r="AUV309" s="9"/>
      <c r="AUW309" s="9"/>
      <c r="AUX309" s="9"/>
      <c r="AUY309" s="9"/>
      <c r="AUZ309" s="9"/>
      <c r="AVA309" s="9"/>
      <c r="AVB309" s="9"/>
      <c r="AVC309" s="9"/>
      <c r="AVD309" s="9"/>
      <c r="AVE309" s="9"/>
      <c r="AVF309" s="9"/>
      <c r="AVG309" s="9"/>
      <c r="AVH309" s="9"/>
      <c r="AVI309" s="9"/>
      <c r="AVJ309" s="9"/>
      <c r="AVK309" s="9"/>
      <c r="AVL309" s="9"/>
      <c r="AVM309" s="9"/>
      <c r="AVN309" s="9"/>
      <c r="AVO309" s="9"/>
      <c r="AVP309" s="9"/>
      <c r="AVQ309" s="9"/>
      <c r="AVR309" s="9"/>
      <c r="AVS309" s="9"/>
      <c r="AVT309" s="9"/>
      <c r="AVU309" s="9"/>
      <c r="AVV309" s="9"/>
      <c r="AVW309" s="9"/>
      <c r="AVX309" s="9"/>
      <c r="AVY309" s="9"/>
      <c r="AVZ309" s="9"/>
      <c r="AWA309" s="9"/>
      <c r="AWB309" s="9"/>
      <c r="AWC309" s="9"/>
      <c r="AWD309" s="9"/>
      <c r="AWE309" s="9"/>
      <c r="AWF309" s="9"/>
      <c r="AWG309" s="9"/>
      <c r="AWH309" s="9"/>
      <c r="AWI309" s="9"/>
      <c r="AWJ309" s="9"/>
      <c r="AWK309" s="9"/>
      <c r="AWL309" s="9"/>
      <c r="AWM309" s="9"/>
      <c r="AWN309" s="9"/>
      <c r="AWO309" s="9"/>
      <c r="AWP309" s="9"/>
      <c r="AWQ309" s="9"/>
      <c r="AWR309" s="9"/>
      <c r="AWS309" s="9"/>
      <c r="AWT309" s="9"/>
      <c r="AWU309" s="9"/>
      <c r="AWV309" s="9"/>
      <c r="AWW309" s="9"/>
      <c r="AWX309" s="9"/>
      <c r="AWY309" s="9"/>
      <c r="AWZ309" s="9"/>
      <c r="AXA309" s="9"/>
      <c r="AXB309" s="9"/>
      <c r="AXC309" s="9"/>
      <c r="AXD309" s="9"/>
      <c r="AXE309" s="9"/>
      <c r="AXF309" s="9"/>
      <c r="AXG309" s="9"/>
      <c r="AXH309" s="9"/>
      <c r="AXI309" s="9"/>
      <c r="AXJ309" s="9"/>
      <c r="AXK309" s="9"/>
      <c r="AXL309" s="9"/>
      <c r="AXM309" s="9"/>
      <c r="AXN309" s="9"/>
      <c r="AXO309" s="9"/>
      <c r="AXP309" s="9"/>
      <c r="AXQ309" s="9"/>
      <c r="AXR309" s="9"/>
      <c r="AXS309" s="9"/>
      <c r="AXT309" s="9"/>
      <c r="AXU309" s="9"/>
      <c r="AXV309" s="9"/>
      <c r="AXW309" s="9"/>
      <c r="AXX309" s="9"/>
      <c r="AXY309" s="9"/>
      <c r="AXZ309" s="9"/>
      <c r="AYA309" s="9"/>
      <c r="AYB309" s="9"/>
      <c r="AYC309" s="9"/>
      <c r="AYD309" s="9"/>
      <c r="AYE309" s="9"/>
      <c r="AYF309" s="9"/>
      <c r="AYG309" s="9"/>
      <c r="AYH309" s="9"/>
      <c r="AYI309" s="9"/>
      <c r="AYJ309" s="9"/>
      <c r="AYK309" s="9"/>
      <c r="AYL309" s="9"/>
      <c r="AYM309" s="9"/>
      <c r="AYN309" s="9"/>
      <c r="AYO309" s="9"/>
      <c r="AYP309" s="9"/>
      <c r="AYQ309" s="9"/>
      <c r="AYR309" s="9"/>
      <c r="AYS309" s="9"/>
      <c r="AYT309" s="9"/>
      <c r="AYU309" s="9"/>
      <c r="AYV309" s="9"/>
      <c r="AYW309" s="9"/>
      <c r="AYX309" s="9"/>
      <c r="AYY309" s="9"/>
      <c r="AYZ309" s="9"/>
      <c r="AZA309" s="9"/>
      <c r="AZB309" s="9"/>
      <c r="AZC309" s="9"/>
      <c r="AZD309" s="9"/>
      <c r="AZE309" s="9"/>
      <c r="AZF309" s="9"/>
      <c r="AZG309" s="9"/>
      <c r="AZH309" s="9"/>
      <c r="AZI309" s="9"/>
      <c r="AZJ309" s="9"/>
      <c r="AZK309" s="9"/>
      <c r="AZL309" s="9"/>
      <c r="AZM309" s="9"/>
      <c r="AZN309" s="9"/>
      <c r="AZO309" s="9"/>
      <c r="AZP309" s="9"/>
      <c r="AZQ309" s="9"/>
      <c r="AZR309" s="9"/>
      <c r="AZS309" s="9"/>
      <c r="AZT309" s="9"/>
      <c r="AZU309" s="9"/>
      <c r="AZV309" s="9"/>
      <c r="AZW309" s="9"/>
      <c r="AZX309" s="9"/>
      <c r="AZY309" s="9"/>
      <c r="AZZ309" s="9"/>
      <c r="BAA309" s="9"/>
      <c r="BAB309" s="9"/>
      <c r="BAC309" s="9"/>
      <c r="BAD309" s="9"/>
      <c r="BAE309" s="9"/>
      <c r="BAF309" s="9"/>
      <c r="BAG309" s="9"/>
      <c r="BAH309" s="9"/>
      <c r="BAI309" s="9"/>
      <c r="BAJ309" s="9"/>
      <c r="BAK309" s="9"/>
      <c r="BAL309" s="9"/>
      <c r="BAM309" s="9"/>
      <c r="BAN309" s="9"/>
      <c r="BAO309" s="9"/>
      <c r="BAP309" s="9"/>
      <c r="BAQ309" s="9"/>
      <c r="BAR309" s="9"/>
      <c r="BAS309" s="9"/>
      <c r="BAT309" s="9"/>
      <c r="BAU309" s="9"/>
      <c r="BAV309" s="9"/>
      <c r="BAW309" s="9"/>
      <c r="BAX309" s="9"/>
      <c r="BAY309" s="9"/>
      <c r="BAZ309" s="9"/>
      <c r="BBA309" s="9"/>
      <c r="BBB309" s="9"/>
      <c r="BBC309" s="9"/>
      <c r="BBD309" s="9"/>
      <c r="BBE309" s="9"/>
      <c r="BBF309" s="9"/>
      <c r="BBG309" s="9"/>
      <c r="BBH309" s="9"/>
      <c r="BBI309" s="9"/>
      <c r="BBJ309" s="9"/>
      <c r="BBK309" s="9"/>
      <c r="BBL309" s="9"/>
      <c r="BBM309" s="9"/>
      <c r="BBN309" s="9"/>
      <c r="BBO309" s="9"/>
      <c r="BBP309" s="9"/>
      <c r="BBQ309" s="9"/>
      <c r="BBR309" s="9"/>
      <c r="BBS309" s="9"/>
      <c r="BBT309" s="9"/>
      <c r="BBU309" s="9"/>
      <c r="BBV309" s="9"/>
      <c r="BBW309" s="9"/>
      <c r="BBX309" s="9"/>
      <c r="BBY309" s="9"/>
      <c r="BBZ309" s="9"/>
      <c r="BCA309" s="9"/>
      <c r="BCB309" s="9"/>
      <c r="BCC309" s="9"/>
      <c r="BCD309" s="9"/>
      <c r="BCE309" s="9"/>
      <c r="BCF309" s="9"/>
      <c r="BCG309" s="9"/>
      <c r="BCH309" s="9"/>
      <c r="BCI309" s="9"/>
      <c r="BCJ309" s="9"/>
      <c r="BCK309" s="9"/>
      <c r="BCL309" s="9"/>
      <c r="BCM309" s="9"/>
      <c r="BCN309" s="9"/>
      <c r="BCO309" s="9"/>
      <c r="BCP309" s="9"/>
      <c r="BCQ309" s="9"/>
      <c r="BCR309" s="9"/>
      <c r="BCS309" s="9"/>
      <c r="BCT309" s="9"/>
      <c r="BCU309" s="9"/>
      <c r="BCV309" s="9"/>
      <c r="BCW309" s="9"/>
      <c r="BCX309" s="9"/>
      <c r="BCY309" s="9"/>
      <c r="BCZ309" s="9"/>
      <c r="BDA309" s="9"/>
      <c r="BDB309" s="9"/>
      <c r="BDC309" s="9"/>
      <c r="BDD309" s="9"/>
      <c r="BDE309" s="9"/>
      <c r="BDF309" s="9"/>
      <c r="BDG309" s="9"/>
      <c r="BDH309" s="9"/>
      <c r="BDI309" s="9"/>
      <c r="BDJ309" s="9"/>
      <c r="BDK309" s="9"/>
      <c r="BDL309" s="9"/>
      <c r="BDM309" s="9"/>
      <c r="BDN309" s="9"/>
      <c r="BDO309" s="9"/>
      <c r="BDP309" s="9"/>
      <c r="BDQ309" s="9"/>
      <c r="BDR309" s="9"/>
      <c r="BDS309" s="9"/>
      <c r="BDT309" s="9"/>
      <c r="BDU309" s="9"/>
      <c r="BDV309" s="9"/>
      <c r="BDW309" s="9"/>
      <c r="BDX309" s="9"/>
      <c r="BDY309" s="9"/>
      <c r="BDZ309" s="9"/>
      <c r="BEA309" s="9"/>
      <c r="BEB309" s="9"/>
      <c r="BEC309" s="9"/>
      <c r="BED309" s="9"/>
      <c r="BEE309" s="9"/>
      <c r="BEF309" s="9"/>
      <c r="BEG309" s="9"/>
      <c r="BEH309" s="9"/>
      <c r="BEI309" s="9"/>
      <c r="BEJ309" s="9"/>
      <c r="BEK309" s="9"/>
      <c r="BEL309" s="9"/>
      <c r="BEM309" s="9"/>
      <c r="BEN309" s="9"/>
      <c r="BEO309" s="9"/>
      <c r="BEP309" s="9"/>
      <c r="BEQ309" s="9"/>
      <c r="BER309" s="9"/>
      <c r="BES309" s="9"/>
      <c r="BET309" s="9"/>
      <c r="BEU309" s="9"/>
      <c r="BEV309" s="9"/>
      <c r="BEW309" s="9"/>
      <c r="BEX309" s="9"/>
      <c r="BEY309" s="9"/>
      <c r="BEZ309" s="9"/>
      <c r="BFA309" s="9"/>
      <c r="BFB309" s="9"/>
      <c r="BFC309" s="9"/>
      <c r="BFD309" s="9"/>
      <c r="BFE309" s="9"/>
      <c r="BFF309" s="9"/>
      <c r="BFG309" s="9"/>
      <c r="BFH309" s="9"/>
      <c r="BFI309" s="9"/>
      <c r="BFJ309" s="9"/>
      <c r="BFK309" s="9"/>
      <c r="BFL309" s="9"/>
      <c r="BFM309" s="9"/>
      <c r="BFN309" s="9"/>
      <c r="BFO309" s="9"/>
      <c r="BFP309" s="9"/>
      <c r="BFQ309" s="9"/>
      <c r="BFR309" s="9"/>
      <c r="BFS309" s="9"/>
      <c r="BFT309" s="9"/>
      <c r="BFU309" s="9"/>
      <c r="BFV309" s="9"/>
      <c r="BFW309" s="9"/>
      <c r="BFX309" s="9"/>
      <c r="BFY309" s="9"/>
      <c r="BFZ309" s="9"/>
      <c r="BGA309" s="9"/>
      <c r="BGB309" s="9"/>
      <c r="BGC309" s="9"/>
      <c r="BGD309" s="9"/>
      <c r="BGE309" s="9"/>
      <c r="BGF309" s="9"/>
      <c r="BGG309" s="9"/>
      <c r="BGH309" s="9"/>
      <c r="BGI309" s="9"/>
      <c r="BGJ309" s="9"/>
      <c r="BGK309" s="9"/>
      <c r="BGL309" s="9"/>
      <c r="BGM309" s="9"/>
      <c r="BGN309" s="9"/>
      <c r="BGO309" s="9"/>
      <c r="BGP309" s="9"/>
      <c r="BGQ309" s="9"/>
      <c r="BGR309" s="9"/>
      <c r="BGS309" s="9"/>
      <c r="BGT309" s="9"/>
      <c r="BGU309" s="9"/>
      <c r="BGV309" s="9"/>
      <c r="BGW309" s="9"/>
      <c r="BGX309" s="9"/>
      <c r="BGY309" s="9"/>
      <c r="BGZ309" s="9"/>
      <c r="BHA309" s="9"/>
      <c r="BHB309" s="9"/>
      <c r="BHC309" s="9"/>
      <c r="BHD309" s="9"/>
      <c r="BHE309" s="9"/>
      <c r="BHF309" s="9"/>
      <c r="BHG309" s="9"/>
      <c r="BHH309" s="9"/>
      <c r="BHI309" s="9"/>
      <c r="BHJ309" s="9"/>
      <c r="BHK309" s="9"/>
      <c r="BHL309" s="9"/>
      <c r="BHM309" s="9"/>
      <c r="BHN309" s="9"/>
      <c r="BHO309" s="9"/>
      <c r="BHP309" s="9"/>
      <c r="BHQ309" s="9"/>
      <c r="BHR309" s="9"/>
      <c r="BHS309" s="9"/>
      <c r="BHT309" s="9"/>
      <c r="BHU309" s="9"/>
      <c r="BHV309" s="9"/>
      <c r="BHW309" s="9"/>
      <c r="BHX309" s="9"/>
      <c r="BHY309" s="9"/>
      <c r="BHZ309" s="9"/>
      <c r="BIA309" s="9"/>
      <c r="BIB309" s="9"/>
      <c r="BIC309" s="9"/>
    </row>
    <row r="310" spans="1:1589" s="10" customFormat="1" ht="49.5" customHeight="1">
      <c r="A310" s="164" t="s">
        <v>237</v>
      </c>
      <c r="B310" s="237"/>
      <c r="C310" s="323"/>
      <c r="D310" s="323"/>
      <c r="E310" s="197">
        <v>43101</v>
      </c>
      <c r="F310" s="197">
        <v>43465</v>
      </c>
      <c r="G310" s="93" t="s">
        <v>115</v>
      </c>
      <c r="H310" s="115"/>
      <c r="I310" s="104"/>
      <c r="J310" s="121">
        <v>464200</v>
      </c>
      <c r="K310" s="113"/>
      <c r="L310" s="121"/>
      <c r="M310" s="104"/>
      <c r="N310" s="121">
        <v>464200</v>
      </c>
      <c r="O310" s="115"/>
      <c r="P310" s="115"/>
      <c r="Q310" s="121"/>
      <c r="R310" s="121">
        <v>464200</v>
      </c>
      <c r="S310" s="115"/>
      <c r="T310" s="150"/>
      <c r="U310" s="150"/>
      <c r="V310" s="7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  <c r="IS310" s="9"/>
      <c r="IT310" s="9"/>
      <c r="IU310" s="9"/>
      <c r="IV310" s="9"/>
      <c r="IW310" s="9"/>
      <c r="IX310" s="9"/>
      <c r="IY310" s="9"/>
      <c r="IZ310" s="9"/>
      <c r="JA310" s="9"/>
      <c r="JB310" s="9"/>
      <c r="JC310" s="9"/>
      <c r="JD310" s="9"/>
      <c r="JE310" s="9"/>
      <c r="JF310" s="9"/>
      <c r="JG310" s="9"/>
      <c r="JH310" s="9"/>
      <c r="JI310" s="9"/>
      <c r="JJ310" s="9"/>
      <c r="JK310" s="9"/>
      <c r="JL310" s="9"/>
      <c r="JM310" s="9"/>
      <c r="JN310" s="9"/>
      <c r="JO310" s="9"/>
      <c r="JP310" s="9"/>
      <c r="JQ310" s="9"/>
      <c r="JR310" s="9"/>
      <c r="JS310" s="9"/>
      <c r="JT310" s="9"/>
      <c r="JU310" s="9"/>
      <c r="JV310" s="9"/>
      <c r="JW310" s="9"/>
      <c r="JX310" s="9"/>
      <c r="JY310" s="9"/>
      <c r="JZ310" s="9"/>
      <c r="KA310" s="9"/>
      <c r="KB310" s="9"/>
      <c r="KC310" s="9"/>
      <c r="KD310" s="9"/>
      <c r="KE310" s="9"/>
      <c r="KF310" s="9"/>
      <c r="KG310" s="9"/>
      <c r="KH310" s="9"/>
      <c r="KI310" s="9"/>
      <c r="KJ310" s="9"/>
      <c r="KK310" s="9"/>
      <c r="KL310" s="9"/>
      <c r="KM310" s="9"/>
      <c r="KN310" s="9"/>
      <c r="KO310" s="9"/>
      <c r="KP310" s="9"/>
      <c r="KQ310" s="9"/>
      <c r="KR310" s="9"/>
      <c r="KS310" s="9"/>
      <c r="KT310" s="9"/>
      <c r="KU310" s="9"/>
      <c r="KV310" s="9"/>
      <c r="KW310" s="9"/>
      <c r="KX310" s="9"/>
      <c r="KY310" s="9"/>
      <c r="KZ310" s="9"/>
      <c r="LA310" s="9"/>
      <c r="LB310" s="9"/>
      <c r="LC310" s="9"/>
      <c r="LD310" s="9"/>
      <c r="LE310" s="9"/>
      <c r="LF310" s="9"/>
      <c r="LG310" s="9"/>
      <c r="LH310" s="9"/>
      <c r="LI310" s="9"/>
      <c r="LJ310" s="9"/>
      <c r="LK310" s="9"/>
      <c r="LL310" s="9"/>
      <c r="LM310" s="9"/>
      <c r="LN310" s="9"/>
      <c r="LO310" s="9"/>
      <c r="LP310" s="9"/>
      <c r="LQ310" s="9"/>
      <c r="LR310" s="9"/>
      <c r="LS310" s="9"/>
      <c r="LT310" s="9"/>
      <c r="LU310" s="9"/>
      <c r="LV310" s="9"/>
      <c r="LW310" s="9"/>
      <c r="LX310" s="9"/>
      <c r="LY310" s="9"/>
      <c r="LZ310" s="9"/>
      <c r="MA310" s="9"/>
      <c r="MB310" s="9"/>
      <c r="MC310" s="9"/>
      <c r="MD310" s="9"/>
      <c r="ME310" s="9"/>
      <c r="MF310" s="9"/>
      <c r="MG310" s="9"/>
      <c r="MH310" s="9"/>
      <c r="MI310" s="9"/>
      <c r="MJ310" s="9"/>
      <c r="MK310" s="9"/>
      <c r="ML310" s="9"/>
      <c r="MM310" s="9"/>
      <c r="MN310" s="9"/>
      <c r="MO310" s="9"/>
      <c r="MP310" s="9"/>
      <c r="MQ310" s="9"/>
      <c r="MR310" s="9"/>
      <c r="MS310" s="9"/>
      <c r="MT310" s="9"/>
      <c r="MU310" s="9"/>
      <c r="MV310" s="9"/>
      <c r="MW310" s="9"/>
      <c r="MX310" s="9"/>
      <c r="MY310" s="9"/>
      <c r="MZ310" s="9"/>
      <c r="NA310" s="9"/>
      <c r="NB310" s="9"/>
      <c r="NC310" s="9"/>
      <c r="ND310" s="9"/>
      <c r="NE310" s="9"/>
      <c r="NF310" s="9"/>
      <c r="NG310" s="9"/>
      <c r="NH310" s="9"/>
      <c r="NI310" s="9"/>
      <c r="NJ310" s="9"/>
      <c r="NK310" s="9"/>
      <c r="NL310" s="9"/>
      <c r="NM310" s="9"/>
      <c r="NN310" s="9"/>
      <c r="NO310" s="9"/>
      <c r="NP310" s="9"/>
      <c r="NQ310" s="9"/>
      <c r="NR310" s="9"/>
      <c r="NS310" s="9"/>
      <c r="NT310" s="9"/>
      <c r="NU310" s="9"/>
      <c r="NV310" s="9"/>
      <c r="NW310" s="9"/>
      <c r="NX310" s="9"/>
      <c r="NY310" s="9"/>
      <c r="NZ310" s="9"/>
      <c r="OA310" s="9"/>
      <c r="OB310" s="9"/>
      <c r="OC310" s="9"/>
      <c r="OD310" s="9"/>
      <c r="OE310" s="9"/>
      <c r="OF310" s="9"/>
      <c r="OG310" s="9"/>
      <c r="OH310" s="9"/>
      <c r="OI310" s="9"/>
      <c r="OJ310" s="9"/>
      <c r="OK310" s="9"/>
      <c r="OL310" s="9"/>
      <c r="OM310" s="9"/>
      <c r="ON310" s="9"/>
      <c r="OO310" s="9"/>
      <c r="OP310" s="9"/>
      <c r="OQ310" s="9"/>
      <c r="OR310" s="9"/>
      <c r="OS310" s="9"/>
      <c r="OT310" s="9"/>
      <c r="OU310" s="9"/>
      <c r="OV310" s="9"/>
      <c r="OW310" s="9"/>
      <c r="OX310" s="9"/>
      <c r="OY310" s="9"/>
      <c r="OZ310" s="9"/>
      <c r="PA310" s="9"/>
      <c r="PB310" s="9"/>
      <c r="PC310" s="9"/>
      <c r="PD310" s="9"/>
      <c r="PE310" s="9"/>
      <c r="PF310" s="9"/>
      <c r="PG310" s="9"/>
      <c r="PH310" s="9"/>
      <c r="PI310" s="9"/>
      <c r="PJ310" s="9"/>
      <c r="PK310" s="9"/>
      <c r="PL310" s="9"/>
      <c r="PM310" s="9"/>
      <c r="PN310" s="9"/>
      <c r="PO310" s="9"/>
      <c r="PP310" s="9"/>
      <c r="PQ310" s="9"/>
      <c r="PR310" s="9"/>
      <c r="PS310" s="9"/>
      <c r="PT310" s="9"/>
      <c r="PU310" s="9"/>
      <c r="PV310" s="9"/>
      <c r="PW310" s="9"/>
      <c r="PX310" s="9"/>
      <c r="PY310" s="9"/>
      <c r="PZ310" s="9"/>
      <c r="QA310" s="9"/>
      <c r="QB310" s="9"/>
      <c r="QC310" s="9"/>
      <c r="QD310" s="9"/>
      <c r="QE310" s="9"/>
      <c r="QF310" s="9"/>
      <c r="QG310" s="9"/>
      <c r="QH310" s="9"/>
      <c r="QI310" s="9"/>
      <c r="QJ310" s="9"/>
      <c r="QK310" s="9"/>
      <c r="QL310" s="9"/>
      <c r="QM310" s="9"/>
      <c r="QN310" s="9"/>
      <c r="QO310" s="9"/>
      <c r="QP310" s="9"/>
      <c r="QQ310" s="9"/>
      <c r="QR310" s="9"/>
      <c r="QS310" s="9"/>
      <c r="QT310" s="9"/>
      <c r="QU310" s="9"/>
      <c r="QV310" s="9"/>
      <c r="QW310" s="9"/>
      <c r="QX310" s="9"/>
      <c r="QY310" s="9"/>
      <c r="QZ310" s="9"/>
      <c r="RA310" s="9"/>
      <c r="RB310" s="9"/>
      <c r="RC310" s="9"/>
      <c r="RD310" s="9"/>
      <c r="RE310" s="9"/>
      <c r="RF310" s="9"/>
      <c r="RG310" s="9"/>
      <c r="RH310" s="9"/>
      <c r="RI310" s="9"/>
      <c r="RJ310" s="9"/>
      <c r="RK310" s="9"/>
      <c r="RL310" s="9"/>
      <c r="RM310" s="9"/>
      <c r="RN310" s="9"/>
      <c r="RO310" s="9"/>
      <c r="RP310" s="9"/>
      <c r="RQ310" s="9"/>
      <c r="RR310" s="9"/>
      <c r="RS310" s="9"/>
      <c r="RT310" s="9"/>
      <c r="RU310" s="9"/>
      <c r="RV310" s="9"/>
      <c r="RW310" s="9"/>
      <c r="RX310" s="9"/>
      <c r="RY310" s="9"/>
      <c r="RZ310" s="9"/>
      <c r="SA310" s="9"/>
      <c r="SB310" s="9"/>
      <c r="SC310" s="9"/>
      <c r="SD310" s="9"/>
      <c r="SE310" s="9"/>
      <c r="SF310" s="9"/>
      <c r="SG310" s="9"/>
      <c r="SH310" s="9"/>
      <c r="SI310" s="9"/>
      <c r="SJ310" s="9"/>
      <c r="SK310" s="9"/>
      <c r="SL310" s="9"/>
      <c r="SM310" s="9"/>
      <c r="SN310" s="9"/>
      <c r="SO310" s="9"/>
      <c r="SP310" s="9"/>
      <c r="SQ310" s="9"/>
      <c r="SR310" s="9"/>
      <c r="SS310" s="9"/>
      <c r="ST310" s="9"/>
      <c r="SU310" s="9"/>
      <c r="SV310" s="9"/>
      <c r="SW310" s="9"/>
      <c r="SX310" s="9"/>
      <c r="SY310" s="9"/>
      <c r="SZ310" s="9"/>
      <c r="TA310" s="9"/>
      <c r="TB310" s="9"/>
      <c r="TC310" s="9"/>
      <c r="TD310" s="9"/>
      <c r="TE310" s="9"/>
      <c r="TF310" s="9"/>
      <c r="TG310" s="9"/>
      <c r="TH310" s="9"/>
      <c r="TI310" s="9"/>
      <c r="TJ310" s="9"/>
      <c r="TK310" s="9"/>
      <c r="TL310" s="9"/>
      <c r="TM310" s="9"/>
      <c r="TN310" s="9"/>
      <c r="TO310" s="9"/>
      <c r="TP310" s="9"/>
      <c r="TQ310" s="9"/>
      <c r="TR310" s="9"/>
      <c r="TS310" s="9"/>
      <c r="TT310" s="9"/>
      <c r="TU310" s="9"/>
      <c r="TV310" s="9"/>
      <c r="TW310" s="9"/>
      <c r="TX310" s="9"/>
      <c r="TY310" s="9"/>
      <c r="TZ310" s="9"/>
      <c r="UA310" s="9"/>
      <c r="UB310" s="9"/>
      <c r="UC310" s="9"/>
      <c r="UD310" s="9"/>
      <c r="UE310" s="9"/>
      <c r="UF310" s="9"/>
      <c r="UG310" s="9"/>
      <c r="UH310" s="9"/>
      <c r="UI310" s="9"/>
      <c r="UJ310" s="9"/>
      <c r="UK310" s="9"/>
      <c r="UL310" s="9"/>
      <c r="UM310" s="9"/>
      <c r="UN310" s="9"/>
      <c r="UO310" s="9"/>
      <c r="UP310" s="9"/>
      <c r="UQ310" s="9"/>
      <c r="UR310" s="9"/>
      <c r="US310" s="9"/>
      <c r="UT310" s="9"/>
      <c r="UU310" s="9"/>
      <c r="UV310" s="9"/>
      <c r="UW310" s="9"/>
      <c r="UX310" s="9"/>
      <c r="UY310" s="9"/>
      <c r="UZ310" s="9"/>
      <c r="VA310" s="9"/>
      <c r="VB310" s="9"/>
      <c r="VC310" s="9"/>
      <c r="VD310" s="9"/>
      <c r="VE310" s="9"/>
      <c r="VF310" s="9"/>
      <c r="VG310" s="9"/>
      <c r="VH310" s="9"/>
      <c r="VI310" s="9"/>
      <c r="VJ310" s="9"/>
      <c r="VK310" s="9"/>
      <c r="VL310" s="9"/>
      <c r="VM310" s="9"/>
      <c r="VN310" s="9"/>
      <c r="VO310" s="9"/>
      <c r="VP310" s="9"/>
      <c r="VQ310" s="9"/>
      <c r="VR310" s="9"/>
      <c r="VS310" s="9"/>
      <c r="VT310" s="9"/>
      <c r="VU310" s="9"/>
      <c r="VV310" s="9"/>
      <c r="VW310" s="9"/>
      <c r="VX310" s="9"/>
      <c r="VY310" s="9"/>
      <c r="VZ310" s="9"/>
      <c r="WA310" s="9"/>
      <c r="WB310" s="9"/>
      <c r="WC310" s="9"/>
      <c r="WD310" s="9"/>
      <c r="WE310" s="9"/>
      <c r="WF310" s="9"/>
      <c r="WG310" s="9"/>
      <c r="WH310" s="9"/>
      <c r="WI310" s="9"/>
      <c r="WJ310" s="9"/>
      <c r="WK310" s="9"/>
      <c r="WL310" s="9"/>
      <c r="WM310" s="9"/>
      <c r="WN310" s="9"/>
      <c r="WO310" s="9"/>
      <c r="WP310" s="9"/>
      <c r="WQ310" s="9"/>
      <c r="WR310" s="9"/>
      <c r="WS310" s="9"/>
      <c r="WT310" s="9"/>
      <c r="WU310" s="9"/>
      <c r="WV310" s="9"/>
      <c r="WW310" s="9"/>
      <c r="WX310" s="9"/>
      <c r="WY310" s="9"/>
      <c r="WZ310" s="9"/>
      <c r="XA310" s="9"/>
      <c r="XB310" s="9"/>
      <c r="XC310" s="9"/>
      <c r="XD310" s="9"/>
      <c r="XE310" s="9"/>
      <c r="XF310" s="9"/>
      <c r="XG310" s="9"/>
      <c r="XH310" s="9"/>
      <c r="XI310" s="9"/>
      <c r="XJ310" s="9"/>
      <c r="XK310" s="9"/>
      <c r="XL310" s="9"/>
      <c r="XM310" s="9"/>
      <c r="XN310" s="9"/>
      <c r="XO310" s="9"/>
      <c r="XP310" s="9"/>
      <c r="XQ310" s="9"/>
      <c r="XR310" s="9"/>
      <c r="XS310" s="9"/>
      <c r="XT310" s="9"/>
      <c r="XU310" s="9"/>
      <c r="XV310" s="9"/>
      <c r="XW310" s="9"/>
      <c r="XX310" s="9"/>
      <c r="XY310" s="9"/>
      <c r="XZ310" s="9"/>
      <c r="YA310" s="9"/>
      <c r="YB310" s="9"/>
      <c r="YC310" s="9"/>
      <c r="YD310" s="9"/>
      <c r="YE310" s="9"/>
      <c r="YF310" s="9"/>
      <c r="YG310" s="9"/>
      <c r="YH310" s="9"/>
      <c r="YI310" s="9"/>
      <c r="YJ310" s="9"/>
      <c r="YK310" s="9"/>
      <c r="YL310" s="9"/>
      <c r="YM310" s="9"/>
      <c r="YN310" s="9"/>
      <c r="YO310" s="9"/>
      <c r="YP310" s="9"/>
      <c r="YQ310" s="9"/>
      <c r="YR310" s="9"/>
      <c r="YS310" s="9"/>
      <c r="YT310" s="9"/>
      <c r="YU310" s="9"/>
      <c r="YV310" s="9"/>
      <c r="YW310" s="9"/>
      <c r="YX310" s="9"/>
      <c r="YY310" s="9"/>
      <c r="YZ310" s="9"/>
      <c r="ZA310" s="9"/>
      <c r="ZB310" s="9"/>
      <c r="ZC310" s="9"/>
      <c r="ZD310" s="9"/>
      <c r="ZE310" s="9"/>
      <c r="ZF310" s="9"/>
      <c r="ZG310" s="9"/>
      <c r="ZH310" s="9"/>
      <c r="ZI310" s="9"/>
      <c r="ZJ310" s="9"/>
      <c r="ZK310" s="9"/>
      <c r="ZL310" s="9"/>
      <c r="ZM310" s="9"/>
      <c r="ZN310" s="9"/>
      <c r="ZO310" s="9"/>
      <c r="ZP310" s="9"/>
      <c r="ZQ310" s="9"/>
      <c r="ZR310" s="9"/>
      <c r="ZS310" s="9"/>
      <c r="ZT310" s="9"/>
      <c r="ZU310" s="9"/>
      <c r="ZV310" s="9"/>
      <c r="ZW310" s="9"/>
      <c r="ZX310" s="9"/>
      <c r="ZY310" s="9"/>
      <c r="ZZ310" s="9"/>
      <c r="AAA310" s="9"/>
      <c r="AAB310" s="9"/>
      <c r="AAC310" s="9"/>
      <c r="AAD310" s="9"/>
      <c r="AAE310" s="9"/>
      <c r="AAF310" s="9"/>
      <c r="AAG310" s="9"/>
      <c r="AAH310" s="9"/>
      <c r="AAI310" s="9"/>
      <c r="AAJ310" s="9"/>
      <c r="AAK310" s="9"/>
      <c r="AAL310" s="9"/>
      <c r="AAM310" s="9"/>
      <c r="AAN310" s="9"/>
      <c r="AAO310" s="9"/>
      <c r="AAP310" s="9"/>
      <c r="AAQ310" s="9"/>
      <c r="AAR310" s="9"/>
      <c r="AAS310" s="9"/>
      <c r="AAT310" s="9"/>
      <c r="AAU310" s="9"/>
      <c r="AAV310" s="9"/>
      <c r="AAW310" s="9"/>
      <c r="AAX310" s="9"/>
      <c r="AAY310" s="9"/>
      <c r="AAZ310" s="9"/>
      <c r="ABA310" s="9"/>
      <c r="ABB310" s="9"/>
      <c r="ABC310" s="9"/>
      <c r="ABD310" s="9"/>
      <c r="ABE310" s="9"/>
      <c r="ABF310" s="9"/>
      <c r="ABG310" s="9"/>
      <c r="ABH310" s="9"/>
      <c r="ABI310" s="9"/>
      <c r="ABJ310" s="9"/>
      <c r="ABK310" s="9"/>
      <c r="ABL310" s="9"/>
      <c r="ABM310" s="9"/>
      <c r="ABN310" s="9"/>
      <c r="ABO310" s="9"/>
      <c r="ABP310" s="9"/>
      <c r="ABQ310" s="9"/>
      <c r="ABR310" s="9"/>
      <c r="ABS310" s="9"/>
      <c r="ABT310" s="9"/>
      <c r="ABU310" s="9"/>
      <c r="ABV310" s="9"/>
      <c r="ABW310" s="9"/>
      <c r="ABX310" s="9"/>
      <c r="ABY310" s="9"/>
      <c r="ABZ310" s="9"/>
      <c r="ACA310" s="9"/>
      <c r="ACB310" s="9"/>
      <c r="ACC310" s="9"/>
      <c r="ACD310" s="9"/>
      <c r="ACE310" s="9"/>
      <c r="ACF310" s="9"/>
      <c r="ACG310" s="9"/>
      <c r="ACH310" s="9"/>
      <c r="ACI310" s="9"/>
      <c r="ACJ310" s="9"/>
      <c r="ACK310" s="9"/>
      <c r="ACL310" s="9"/>
      <c r="ACM310" s="9"/>
      <c r="ACN310" s="9"/>
      <c r="ACO310" s="9"/>
      <c r="ACP310" s="9"/>
      <c r="ACQ310" s="9"/>
      <c r="ACR310" s="9"/>
      <c r="ACS310" s="9"/>
      <c r="ACT310" s="9"/>
      <c r="ACU310" s="9"/>
      <c r="ACV310" s="9"/>
      <c r="ACW310" s="9"/>
      <c r="ACX310" s="9"/>
      <c r="ACY310" s="9"/>
      <c r="ACZ310" s="9"/>
      <c r="ADA310" s="9"/>
      <c r="ADB310" s="9"/>
      <c r="ADC310" s="9"/>
      <c r="ADD310" s="9"/>
      <c r="ADE310" s="9"/>
      <c r="ADF310" s="9"/>
      <c r="ADG310" s="9"/>
      <c r="ADH310" s="9"/>
      <c r="ADI310" s="9"/>
      <c r="ADJ310" s="9"/>
      <c r="ADK310" s="9"/>
      <c r="ADL310" s="9"/>
      <c r="ADM310" s="9"/>
      <c r="ADN310" s="9"/>
      <c r="ADO310" s="9"/>
      <c r="ADP310" s="9"/>
      <c r="ADQ310" s="9"/>
      <c r="ADR310" s="9"/>
      <c r="ADS310" s="9"/>
      <c r="ADT310" s="9"/>
      <c r="ADU310" s="9"/>
      <c r="ADV310" s="9"/>
      <c r="ADW310" s="9"/>
      <c r="ADX310" s="9"/>
      <c r="ADY310" s="9"/>
      <c r="ADZ310" s="9"/>
      <c r="AEA310" s="9"/>
      <c r="AEB310" s="9"/>
      <c r="AEC310" s="9"/>
      <c r="AED310" s="9"/>
      <c r="AEE310" s="9"/>
      <c r="AEF310" s="9"/>
      <c r="AEG310" s="9"/>
      <c r="AEH310" s="9"/>
      <c r="AEI310" s="9"/>
      <c r="AEJ310" s="9"/>
      <c r="AEK310" s="9"/>
      <c r="AEL310" s="9"/>
      <c r="AEM310" s="9"/>
      <c r="AEN310" s="9"/>
      <c r="AEO310" s="9"/>
      <c r="AEP310" s="9"/>
      <c r="AEQ310" s="9"/>
      <c r="AER310" s="9"/>
      <c r="AES310" s="9"/>
      <c r="AET310" s="9"/>
      <c r="AEU310" s="9"/>
      <c r="AEV310" s="9"/>
      <c r="AEW310" s="9"/>
      <c r="AEX310" s="9"/>
      <c r="AEY310" s="9"/>
      <c r="AEZ310" s="9"/>
      <c r="AFA310" s="9"/>
      <c r="AFB310" s="9"/>
      <c r="AFC310" s="9"/>
      <c r="AFD310" s="9"/>
      <c r="AFE310" s="9"/>
      <c r="AFF310" s="9"/>
      <c r="AFG310" s="9"/>
      <c r="AFH310" s="9"/>
      <c r="AFI310" s="9"/>
      <c r="AFJ310" s="9"/>
      <c r="AFK310" s="9"/>
      <c r="AFL310" s="9"/>
      <c r="AFM310" s="9"/>
      <c r="AFN310" s="9"/>
      <c r="AFO310" s="9"/>
      <c r="AFP310" s="9"/>
      <c r="AFQ310" s="9"/>
      <c r="AFR310" s="9"/>
      <c r="AFS310" s="9"/>
      <c r="AFT310" s="9"/>
      <c r="AFU310" s="9"/>
      <c r="AFV310" s="9"/>
      <c r="AFW310" s="9"/>
      <c r="AFX310" s="9"/>
      <c r="AFY310" s="9"/>
      <c r="AFZ310" s="9"/>
      <c r="AGA310" s="9"/>
      <c r="AGB310" s="9"/>
      <c r="AGC310" s="9"/>
      <c r="AGD310" s="9"/>
      <c r="AGE310" s="9"/>
      <c r="AGF310" s="9"/>
      <c r="AGG310" s="9"/>
      <c r="AGH310" s="9"/>
      <c r="AGI310" s="9"/>
      <c r="AGJ310" s="9"/>
      <c r="AGK310" s="9"/>
      <c r="AGL310" s="9"/>
      <c r="AGM310" s="9"/>
      <c r="AGN310" s="9"/>
      <c r="AGO310" s="9"/>
      <c r="AGP310" s="9"/>
      <c r="AGQ310" s="9"/>
      <c r="AGR310" s="9"/>
      <c r="AGS310" s="9"/>
      <c r="AGT310" s="9"/>
      <c r="AGU310" s="9"/>
      <c r="AGV310" s="9"/>
      <c r="AGW310" s="9"/>
      <c r="AGX310" s="9"/>
      <c r="AGY310" s="9"/>
      <c r="AGZ310" s="9"/>
      <c r="AHA310" s="9"/>
      <c r="AHB310" s="9"/>
      <c r="AHC310" s="9"/>
      <c r="AHD310" s="9"/>
      <c r="AHE310" s="9"/>
      <c r="AHF310" s="9"/>
      <c r="AHG310" s="9"/>
      <c r="AHH310" s="9"/>
      <c r="AHI310" s="9"/>
      <c r="AHJ310" s="9"/>
      <c r="AHK310" s="9"/>
      <c r="AHL310" s="9"/>
      <c r="AHM310" s="9"/>
      <c r="AHN310" s="9"/>
      <c r="AHO310" s="9"/>
      <c r="AHP310" s="9"/>
      <c r="AHQ310" s="9"/>
      <c r="AHR310" s="9"/>
      <c r="AHS310" s="9"/>
      <c r="AHT310" s="9"/>
      <c r="AHU310" s="9"/>
      <c r="AHV310" s="9"/>
      <c r="AHW310" s="9"/>
      <c r="AHX310" s="9"/>
      <c r="AHY310" s="9"/>
      <c r="AHZ310" s="9"/>
      <c r="AIA310" s="9"/>
      <c r="AIB310" s="9"/>
      <c r="AIC310" s="9"/>
      <c r="AID310" s="9"/>
      <c r="AIE310" s="9"/>
      <c r="AIF310" s="9"/>
      <c r="AIG310" s="9"/>
      <c r="AIH310" s="9"/>
      <c r="AII310" s="9"/>
      <c r="AIJ310" s="9"/>
      <c r="AIK310" s="9"/>
      <c r="AIL310" s="9"/>
      <c r="AIM310" s="9"/>
      <c r="AIN310" s="9"/>
      <c r="AIO310" s="9"/>
      <c r="AIP310" s="9"/>
      <c r="AIQ310" s="9"/>
      <c r="AIR310" s="9"/>
      <c r="AIS310" s="9"/>
      <c r="AIT310" s="9"/>
      <c r="AIU310" s="9"/>
      <c r="AIV310" s="9"/>
      <c r="AIW310" s="9"/>
      <c r="AIX310" s="9"/>
      <c r="AIY310" s="9"/>
      <c r="AIZ310" s="9"/>
      <c r="AJA310" s="9"/>
      <c r="AJB310" s="9"/>
      <c r="AJC310" s="9"/>
      <c r="AJD310" s="9"/>
      <c r="AJE310" s="9"/>
      <c r="AJF310" s="9"/>
      <c r="AJG310" s="9"/>
      <c r="AJH310" s="9"/>
      <c r="AJI310" s="9"/>
      <c r="AJJ310" s="9"/>
      <c r="AJK310" s="9"/>
      <c r="AJL310" s="9"/>
      <c r="AJM310" s="9"/>
      <c r="AJN310" s="9"/>
      <c r="AJO310" s="9"/>
      <c r="AJP310" s="9"/>
      <c r="AJQ310" s="9"/>
      <c r="AJR310" s="9"/>
      <c r="AJS310" s="9"/>
      <c r="AJT310" s="9"/>
      <c r="AJU310" s="9"/>
      <c r="AJV310" s="9"/>
      <c r="AJW310" s="9"/>
      <c r="AJX310" s="9"/>
      <c r="AJY310" s="9"/>
      <c r="AJZ310" s="9"/>
      <c r="AKA310" s="9"/>
      <c r="AKB310" s="9"/>
      <c r="AKC310" s="9"/>
      <c r="AKD310" s="9"/>
      <c r="AKE310" s="9"/>
      <c r="AKF310" s="9"/>
      <c r="AKG310" s="9"/>
      <c r="AKH310" s="9"/>
      <c r="AKI310" s="9"/>
      <c r="AKJ310" s="9"/>
      <c r="AKK310" s="9"/>
      <c r="AKL310" s="9"/>
      <c r="AKM310" s="9"/>
      <c r="AKN310" s="9"/>
      <c r="AKO310" s="9"/>
      <c r="AKP310" s="9"/>
      <c r="AKQ310" s="9"/>
      <c r="AKR310" s="9"/>
      <c r="AKS310" s="9"/>
      <c r="AKT310" s="9"/>
      <c r="AKU310" s="9"/>
      <c r="AKV310" s="9"/>
      <c r="AKW310" s="9"/>
      <c r="AKX310" s="9"/>
      <c r="AKY310" s="9"/>
      <c r="AKZ310" s="9"/>
      <c r="ALA310" s="9"/>
      <c r="ALB310" s="9"/>
      <c r="ALC310" s="9"/>
      <c r="ALD310" s="9"/>
      <c r="ALE310" s="9"/>
      <c r="ALF310" s="9"/>
      <c r="ALG310" s="9"/>
      <c r="ALH310" s="9"/>
      <c r="ALI310" s="9"/>
      <c r="ALJ310" s="9"/>
      <c r="ALK310" s="9"/>
      <c r="ALL310" s="9"/>
      <c r="ALM310" s="9"/>
      <c r="ALN310" s="9"/>
      <c r="ALO310" s="9"/>
      <c r="ALP310" s="9"/>
      <c r="ALQ310" s="9"/>
      <c r="ALR310" s="9"/>
      <c r="ALS310" s="9"/>
      <c r="ALT310" s="9"/>
      <c r="ALU310" s="9"/>
      <c r="ALV310" s="9"/>
      <c r="ALW310" s="9"/>
      <c r="ALX310" s="9"/>
      <c r="ALY310" s="9"/>
      <c r="ALZ310" s="9"/>
      <c r="AMA310" s="9"/>
      <c r="AMB310" s="9"/>
      <c r="AMC310" s="9"/>
      <c r="AMD310" s="9"/>
      <c r="AME310" s="9"/>
      <c r="AMF310" s="9"/>
      <c r="AMG310" s="9"/>
      <c r="AMH310" s="9"/>
      <c r="AMI310" s="9"/>
      <c r="AMJ310" s="9"/>
      <c r="AMK310" s="9"/>
      <c r="AML310" s="9"/>
      <c r="AMM310" s="9"/>
      <c r="AMN310" s="9"/>
      <c r="AMO310" s="9"/>
      <c r="AMP310" s="9"/>
      <c r="AMQ310" s="9"/>
      <c r="AMR310" s="9"/>
      <c r="AMS310" s="9"/>
      <c r="AMT310" s="9"/>
      <c r="AMU310" s="9"/>
      <c r="AMV310" s="9"/>
      <c r="AMW310" s="9"/>
      <c r="AMX310" s="9"/>
      <c r="AMY310" s="9"/>
      <c r="AMZ310" s="9"/>
      <c r="ANA310" s="9"/>
      <c r="ANB310" s="9"/>
      <c r="ANC310" s="9"/>
      <c r="AND310" s="9"/>
      <c r="ANE310" s="9"/>
      <c r="ANF310" s="9"/>
      <c r="ANG310" s="9"/>
      <c r="ANH310" s="9"/>
      <c r="ANI310" s="9"/>
      <c r="ANJ310" s="9"/>
      <c r="ANK310" s="9"/>
      <c r="ANL310" s="9"/>
      <c r="ANM310" s="9"/>
      <c r="ANN310" s="9"/>
      <c r="ANO310" s="9"/>
      <c r="ANP310" s="9"/>
      <c r="ANQ310" s="9"/>
      <c r="ANR310" s="9"/>
      <c r="ANS310" s="9"/>
      <c r="ANT310" s="9"/>
      <c r="ANU310" s="9"/>
      <c r="ANV310" s="9"/>
      <c r="ANW310" s="9"/>
      <c r="ANX310" s="9"/>
      <c r="ANY310" s="9"/>
      <c r="ANZ310" s="9"/>
      <c r="AOA310" s="9"/>
      <c r="AOB310" s="9"/>
      <c r="AOC310" s="9"/>
      <c r="AOD310" s="9"/>
      <c r="AOE310" s="9"/>
      <c r="AOF310" s="9"/>
      <c r="AOG310" s="9"/>
      <c r="AOH310" s="9"/>
      <c r="AOI310" s="9"/>
      <c r="AOJ310" s="9"/>
      <c r="AOK310" s="9"/>
      <c r="AOL310" s="9"/>
      <c r="AOM310" s="9"/>
      <c r="AON310" s="9"/>
      <c r="AOO310" s="9"/>
      <c r="AOP310" s="9"/>
      <c r="AOQ310" s="9"/>
      <c r="AOR310" s="9"/>
      <c r="AOS310" s="9"/>
      <c r="AOT310" s="9"/>
      <c r="AOU310" s="9"/>
      <c r="AOV310" s="9"/>
      <c r="AOW310" s="9"/>
      <c r="AOX310" s="9"/>
      <c r="AOY310" s="9"/>
      <c r="AOZ310" s="9"/>
      <c r="APA310" s="9"/>
      <c r="APB310" s="9"/>
      <c r="APC310" s="9"/>
      <c r="APD310" s="9"/>
      <c r="APE310" s="9"/>
      <c r="APF310" s="9"/>
      <c r="APG310" s="9"/>
      <c r="APH310" s="9"/>
      <c r="API310" s="9"/>
      <c r="APJ310" s="9"/>
      <c r="APK310" s="9"/>
      <c r="APL310" s="9"/>
      <c r="APM310" s="9"/>
      <c r="APN310" s="9"/>
      <c r="APO310" s="9"/>
      <c r="APP310" s="9"/>
      <c r="APQ310" s="9"/>
      <c r="APR310" s="9"/>
      <c r="APS310" s="9"/>
      <c r="APT310" s="9"/>
      <c r="APU310" s="9"/>
      <c r="APV310" s="9"/>
      <c r="APW310" s="9"/>
      <c r="APX310" s="9"/>
      <c r="APY310" s="9"/>
      <c r="APZ310" s="9"/>
      <c r="AQA310" s="9"/>
      <c r="AQB310" s="9"/>
      <c r="AQC310" s="9"/>
      <c r="AQD310" s="9"/>
      <c r="AQE310" s="9"/>
      <c r="AQF310" s="9"/>
      <c r="AQG310" s="9"/>
      <c r="AQH310" s="9"/>
      <c r="AQI310" s="9"/>
      <c r="AQJ310" s="9"/>
      <c r="AQK310" s="9"/>
      <c r="AQL310" s="9"/>
      <c r="AQM310" s="9"/>
      <c r="AQN310" s="9"/>
      <c r="AQO310" s="9"/>
      <c r="AQP310" s="9"/>
      <c r="AQQ310" s="9"/>
      <c r="AQR310" s="9"/>
      <c r="AQS310" s="9"/>
      <c r="AQT310" s="9"/>
      <c r="AQU310" s="9"/>
      <c r="AQV310" s="9"/>
      <c r="AQW310" s="9"/>
      <c r="AQX310" s="9"/>
      <c r="AQY310" s="9"/>
      <c r="AQZ310" s="9"/>
      <c r="ARA310" s="9"/>
      <c r="ARB310" s="9"/>
      <c r="ARC310" s="9"/>
      <c r="ARD310" s="9"/>
      <c r="ARE310" s="9"/>
      <c r="ARF310" s="9"/>
      <c r="ARG310" s="9"/>
      <c r="ARH310" s="9"/>
      <c r="ARI310" s="9"/>
      <c r="ARJ310" s="9"/>
      <c r="ARK310" s="9"/>
      <c r="ARL310" s="9"/>
      <c r="ARM310" s="9"/>
      <c r="ARN310" s="9"/>
      <c r="ARO310" s="9"/>
      <c r="ARP310" s="9"/>
      <c r="ARQ310" s="9"/>
      <c r="ARR310" s="9"/>
      <c r="ARS310" s="9"/>
      <c r="ART310" s="9"/>
      <c r="ARU310" s="9"/>
      <c r="ARV310" s="9"/>
      <c r="ARW310" s="9"/>
      <c r="ARX310" s="9"/>
      <c r="ARY310" s="9"/>
      <c r="ARZ310" s="9"/>
      <c r="ASA310" s="9"/>
      <c r="ASB310" s="9"/>
      <c r="ASC310" s="9"/>
      <c r="ASD310" s="9"/>
      <c r="ASE310" s="9"/>
      <c r="ASF310" s="9"/>
      <c r="ASG310" s="9"/>
      <c r="ASH310" s="9"/>
      <c r="ASI310" s="9"/>
      <c r="ASJ310" s="9"/>
      <c r="ASK310" s="9"/>
      <c r="ASL310" s="9"/>
      <c r="ASM310" s="9"/>
      <c r="ASN310" s="9"/>
      <c r="ASO310" s="9"/>
      <c r="ASP310" s="9"/>
      <c r="ASQ310" s="9"/>
      <c r="ASR310" s="9"/>
      <c r="ASS310" s="9"/>
      <c r="AST310" s="9"/>
      <c r="ASU310" s="9"/>
      <c r="ASV310" s="9"/>
      <c r="ASW310" s="9"/>
      <c r="ASX310" s="9"/>
      <c r="ASY310" s="9"/>
      <c r="ASZ310" s="9"/>
      <c r="ATA310" s="9"/>
      <c r="ATB310" s="9"/>
      <c r="ATC310" s="9"/>
      <c r="ATD310" s="9"/>
      <c r="ATE310" s="9"/>
      <c r="ATF310" s="9"/>
      <c r="ATG310" s="9"/>
      <c r="ATH310" s="9"/>
      <c r="ATI310" s="9"/>
      <c r="ATJ310" s="9"/>
      <c r="ATK310" s="9"/>
      <c r="ATL310" s="9"/>
      <c r="ATM310" s="9"/>
      <c r="ATN310" s="9"/>
      <c r="ATO310" s="9"/>
      <c r="ATP310" s="9"/>
      <c r="ATQ310" s="9"/>
      <c r="ATR310" s="9"/>
      <c r="ATS310" s="9"/>
      <c r="ATT310" s="9"/>
      <c r="ATU310" s="9"/>
      <c r="ATV310" s="9"/>
      <c r="ATW310" s="9"/>
      <c r="ATX310" s="9"/>
      <c r="ATY310" s="9"/>
      <c r="ATZ310" s="9"/>
      <c r="AUA310" s="9"/>
      <c r="AUB310" s="9"/>
      <c r="AUC310" s="9"/>
      <c r="AUD310" s="9"/>
      <c r="AUE310" s="9"/>
      <c r="AUF310" s="9"/>
      <c r="AUG310" s="9"/>
      <c r="AUH310" s="9"/>
      <c r="AUI310" s="9"/>
      <c r="AUJ310" s="9"/>
      <c r="AUK310" s="9"/>
      <c r="AUL310" s="9"/>
      <c r="AUM310" s="9"/>
      <c r="AUN310" s="9"/>
      <c r="AUO310" s="9"/>
      <c r="AUP310" s="9"/>
      <c r="AUQ310" s="9"/>
      <c r="AUR310" s="9"/>
      <c r="AUS310" s="9"/>
      <c r="AUT310" s="9"/>
      <c r="AUU310" s="9"/>
      <c r="AUV310" s="9"/>
      <c r="AUW310" s="9"/>
      <c r="AUX310" s="9"/>
      <c r="AUY310" s="9"/>
      <c r="AUZ310" s="9"/>
      <c r="AVA310" s="9"/>
      <c r="AVB310" s="9"/>
      <c r="AVC310" s="9"/>
      <c r="AVD310" s="9"/>
      <c r="AVE310" s="9"/>
      <c r="AVF310" s="9"/>
      <c r="AVG310" s="9"/>
      <c r="AVH310" s="9"/>
      <c r="AVI310" s="9"/>
      <c r="AVJ310" s="9"/>
      <c r="AVK310" s="9"/>
      <c r="AVL310" s="9"/>
      <c r="AVM310" s="9"/>
      <c r="AVN310" s="9"/>
      <c r="AVO310" s="9"/>
      <c r="AVP310" s="9"/>
      <c r="AVQ310" s="9"/>
      <c r="AVR310" s="9"/>
      <c r="AVS310" s="9"/>
      <c r="AVT310" s="9"/>
      <c r="AVU310" s="9"/>
      <c r="AVV310" s="9"/>
      <c r="AVW310" s="9"/>
      <c r="AVX310" s="9"/>
      <c r="AVY310" s="9"/>
      <c r="AVZ310" s="9"/>
      <c r="AWA310" s="9"/>
      <c r="AWB310" s="9"/>
      <c r="AWC310" s="9"/>
      <c r="AWD310" s="9"/>
      <c r="AWE310" s="9"/>
      <c r="AWF310" s="9"/>
      <c r="AWG310" s="9"/>
      <c r="AWH310" s="9"/>
      <c r="AWI310" s="9"/>
      <c r="AWJ310" s="9"/>
      <c r="AWK310" s="9"/>
      <c r="AWL310" s="9"/>
      <c r="AWM310" s="9"/>
      <c r="AWN310" s="9"/>
      <c r="AWO310" s="9"/>
      <c r="AWP310" s="9"/>
      <c r="AWQ310" s="9"/>
      <c r="AWR310" s="9"/>
      <c r="AWS310" s="9"/>
      <c r="AWT310" s="9"/>
      <c r="AWU310" s="9"/>
      <c r="AWV310" s="9"/>
      <c r="AWW310" s="9"/>
      <c r="AWX310" s="9"/>
      <c r="AWY310" s="9"/>
      <c r="AWZ310" s="9"/>
      <c r="AXA310" s="9"/>
      <c r="AXB310" s="9"/>
      <c r="AXC310" s="9"/>
      <c r="AXD310" s="9"/>
      <c r="AXE310" s="9"/>
      <c r="AXF310" s="9"/>
      <c r="AXG310" s="9"/>
      <c r="AXH310" s="9"/>
      <c r="AXI310" s="9"/>
      <c r="AXJ310" s="9"/>
      <c r="AXK310" s="9"/>
      <c r="AXL310" s="9"/>
      <c r="AXM310" s="9"/>
      <c r="AXN310" s="9"/>
      <c r="AXO310" s="9"/>
      <c r="AXP310" s="9"/>
      <c r="AXQ310" s="9"/>
      <c r="AXR310" s="9"/>
      <c r="AXS310" s="9"/>
      <c r="AXT310" s="9"/>
      <c r="AXU310" s="9"/>
      <c r="AXV310" s="9"/>
      <c r="AXW310" s="9"/>
      <c r="AXX310" s="9"/>
      <c r="AXY310" s="9"/>
      <c r="AXZ310" s="9"/>
      <c r="AYA310" s="9"/>
      <c r="AYB310" s="9"/>
      <c r="AYC310" s="9"/>
      <c r="AYD310" s="9"/>
      <c r="AYE310" s="9"/>
      <c r="AYF310" s="9"/>
      <c r="AYG310" s="9"/>
      <c r="AYH310" s="9"/>
      <c r="AYI310" s="9"/>
      <c r="AYJ310" s="9"/>
      <c r="AYK310" s="9"/>
      <c r="AYL310" s="9"/>
      <c r="AYM310" s="9"/>
      <c r="AYN310" s="9"/>
      <c r="AYO310" s="9"/>
      <c r="AYP310" s="9"/>
      <c r="AYQ310" s="9"/>
      <c r="AYR310" s="9"/>
      <c r="AYS310" s="9"/>
      <c r="AYT310" s="9"/>
      <c r="AYU310" s="9"/>
      <c r="AYV310" s="9"/>
      <c r="AYW310" s="9"/>
      <c r="AYX310" s="9"/>
      <c r="AYY310" s="9"/>
      <c r="AYZ310" s="9"/>
      <c r="AZA310" s="9"/>
      <c r="AZB310" s="9"/>
      <c r="AZC310" s="9"/>
      <c r="AZD310" s="9"/>
      <c r="AZE310" s="9"/>
      <c r="AZF310" s="9"/>
      <c r="AZG310" s="9"/>
      <c r="AZH310" s="9"/>
      <c r="AZI310" s="9"/>
      <c r="AZJ310" s="9"/>
      <c r="AZK310" s="9"/>
      <c r="AZL310" s="9"/>
      <c r="AZM310" s="9"/>
      <c r="AZN310" s="9"/>
      <c r="AZO310" s="9"/>
      <c r="AZP310" s="9"/>
      <c r="AZQ310" s="9"/>
      <c r="AZR310" s="9"/>
      <c r="AZS310" s="9"/>
      <c r="AZT310" s="9"/>
      <c r="AZU310" s="9"/>
      <c r="AZV310" s="9"/>
      <c r="AZW310" s="9"/>
      <c r="AZX310" s="9"/>
      <c r="AZY310" s="9"/>
      <c r="AZZ310" s="9"/>
      <c r="BAA310" s="9"/>
      <c r="BAB310" s="9"/>
      <c r="BAC310" s="9"/>
      <c r="BAD310" s="9"/>
      <c r="BAE310" s="9"/>
      <c r="BAF310" s="9"/>
      <c r="BAG310" s="9"/>
      <c r="BAH310" s="9"/>
      <c r="BAI310" s="9"/>
      <c r="BAJ310" s="9"/>
      <c r="BAK310" s="9"/>
      <c r="BAL310" s="9"/>
      <c r="BAM310" s="9"/>
      <c r="BAN310" s="9"/>
      <c r="BAO310" s="9"/>
      <c r="BAP310" s="9"/>
      <c r="BAQ310" s="9"/>
      <c r="BAR310" s="9"/>
      <c r="BAS310" s="9"/>
      <c r="BAT310" s="9"/>
      <c r="BAU310" s="9"/>
      <c r="BAV310" s="9"/>
      <c r="BAW310" s="9"/>
      <c r="BAX310" s="9"/>
      <c r="BAY310" s="9"/>
      <c r="BAZ310" s="9"/>
      <c r="BBA310" s="9"/>
      <c r="BBB310" s="9"/>
      <c r="BBC310" s="9"/>
      <c r="BBD310" s="9"/>
      <c r="BBE310" s="9"/>
      <c r="BBF310" s="9"/>
      <c r="BBG310" s="9"/>
      <c r="BBH310" s="9"/>
      <c r="BBI310" s="9"/>
      <c r="BBJ310" s="9"/>
      <c r="BBK310" s="9"/>
      <c r="BBL310" s="9"/>
      <c r="BBM310" s="9"/>
      <c r="BBN310" s="9"/>
      <c r="BBO310" s="9"/>
      <c r="BBP310" s="9"/>
      <c r="BBQ310" s="9"/>
      <c r="BBR310" s="9"/>
      <c r="BBS310" s="9"/>
      <c r="BBT310" s="9"/>
      <c r="BBU310" s="9"/>
      <c r="BBV310" s="9"/>
      <c r="BBW310" s="9"/>
      <c r="BBX310" s="9"/>
      <c r="BBY310" s="9"/>
      <c r="BBZ310" s="9"/>
      <c r="BCA310" s="9"/>
      <c r="BCB310" s="9"/>
      <c r="BCC310" s="9"/>
      <c r="BCD310" s="9"/>
      <c r="BCE310" s="9"/>
      <c r="BCF310" s="9"/>
      <c r="BCG310" s="9"/>
      <c r="BCH310" s="9"/>
      <c r="BCI310" s="9"/>
      <c r="BCJ310" s="9"/>
      <c r="BCK310" s="9"/>
      <c r="BCL310" s="9"/>
      <c r="BCM310" s="9"/>
      <c r="BCN310" s="9"/>
      <c r="BCO310" s="9"/>
      <c r="BCP310" s="9"/>
      <c r="BCQ310" s="9"/>
      <c r="BCR310" s="9"/>
      <c r="BCS310" s="9"/>
      <c r="BCT310" s="9"/>
      <c r="BCU310" s="9"/>
      <c r="BCV310" s="9"/>
      <c r="BCW310" s="9"/>
      <c r="BCX310" s="9"/>
      <c r="BCY310" s="9"/>
      <c r="BCZ310" s="9"/>
      <c r="BDA310" s="9"/>
      <c r="BDB310" s="9"/>
      <c r="BDC310" s="9"/>
      <c r="BDD310" s="9"/>
      <c r="BDE310" s="9"/>
      <c r="BDF310" s="9"/>
      <c r="BDG310" s="9"/>
      <c r="BDH310" s="9"/>
      <c r="BDI310" s="9"/>
      <c r="BDJ310" s="9"/>
      <c r="BDK310" s="9"/>
      <c r="BDL310" s="9"/>
      <c r="BDM310" s="9"/>
      <c r="BDN310" s="9"/>
      <c r="BDO310" s="9"/>
      <c r="BDP310" s="9"/>
      <c r="BDQ310" s="9"/>
      <c r="BDR310" s="9"/>
      <c r="BDS310" s="9"/>
      <c r="BDT310" s="9"/>
      <c r="BDU310" s="9"/>
      <c r="BDV310" s="9"/>
      <c r="BDW310" s="9"/>
      <c r="BDX310" s="9"/>
      <c r="BDY310" s="9"/>
      <c r="BDZ310" s="9"/>
      <c r="BEA310" s="9"/>
      <c r="BEB310" s="9"/>
      <c r="BEC310" s="9"/>
      <c r="BED310" s="9"/>
      <c r="BEE310" s="9"/>
      <c r="BEF310" s="9"/>
      <c r="BEG310" s="9"/>
      <c r="BEH310" s="9"/>
      <c r="BEI310" s="9"/>
      <c r="BEJ310" s="9"/>
      <c r="BEK310" s="9"/>
      <c r="BEL310" s="9"/>
      <c r="BEM310" s="9"/>
      <c r="BEN310" s="9"/>
      <c r="BEO310" s="9"/>
      <c r="BEP310" s="9"/>
      <c r="BEQ310" s="9"/>
      <c r="BER310" s="9"/>
      <c r="BES310" s="9"/>
      <c r="BET310" s="9"/>
      <c r="BEU310" s="9"/>
      <c r="BEV310" s="9"/>
      <c r="BEW310" s="9"/>
      <c r="BEX310" s="9"/>
      <c r="BEY310" s="9"/>
      <c r="BEZ310" s="9"/>
      <c r="BFA310" s="9"/>
      <c r="BFB310" s="9"/>
      <c r="BFC310" s="9"/>
      <c r="BFD310" s="9"/>
      <c r="BFE310" s="9"/>
      <c r="BFF310" s="9"/>
      <c r="BFG310" s="9"/>
      <c r="BFH310" s="9"/>
      <c r="BFI310" s="9"/>
      <c r="BFJ310" s="9"/>
      <c r="BFK310" s="9"/>
      <c r="BFL310" s="9"/>
      <c r="BFM310" s="9"/>
      <c r="BFN310" s="9"/>
      <c r="BFO310" s="9"/>
      <c r="BFP310" s="9"/>
      <c r="BFQ310" s="9"/>
      <c r="BFR310" s="9"/>
      <c r="BFS310" s="9"/>
      <c r="BFT310" s="9"/>
      <c r="BFU310" s="9"/>
      <c r="BFV310" s="9"/>
      <c r="BFW310" s="9"/>
      <c r="BFX310" s="9"/>
      <c r="BFY310" s="9"/>
      <c r="BFZ310" s="9"/>
      <c r="BGA310" s="9"/>
      <c r="BGB310" s="9"/>
      <c r="BGC310" s="9"/>
      <c r="BGD310" s="9"/>
      <c r="BGE310" s="9"/>
      <c r="BGF310" s="9"/>
      <c r="BGG310" s="9"/>
      <c r="BGH310" s="9"/>
      <c r="BGI310" s="9"/>
      <c r="BGJ310" s="9"/>
      <c r="BGK310" s="9"/>
      <c r="BGL310" s="9"/>
      <c r="BGM310" s="9"/>
      <c r="BGN310" s="9"/>
      <c r="BGO310" s="9"/>
      <c r="BGP310" s="9"/>
      <c r="BGQ310" s="9"/>
      <c r="BGR310" s="9"/>
      <c r="BGS310" s="9"/>
      <c r="BGT310" s="9"/>
      <c r="BGU310" s="9"/>
      <c r="BGV310" s="9"/>
      <c r="BGW310" s="9"/>
      <c r="BGX310" s="9"/>
      <c r="BGY310" s="9"/>
      <c r="BGZ310" s="9"/>
      <c r="BHA310" s="9"/>
      <c r="BHB310" s="9"/>
      <c r="BHC310" s="9"/>
      <c r="BHD310" s="9"/>
      <c r="BHE310" s="9"/>
      <c r="BHF310" s="9"/>
      <c r="BHG310" s="9"/>
      <c r="BHH310" s="9"/>
      <c r="BHI310" s="9"/>
      <c r="BHJ310" s="9"/>
      <c r="BHK310" s="9"/>
      <c r="BHL310" s="9"/>
      <c r="BHM310" s="9"/>
      <c r="BHN310" s="9"/>
      <c r="BHO310" s="9"/>
      <c r="BHP310" s="9"/>
      <c r="BHQ310" s="9"/>
      <c r="BHR310" s="9"/>
      <c r="BHS310" s="9"/>
      <c r="BHT310" s="9"/>
      <c r="BHU310" s="9"/>
      <c r="BHV310" s="9"/>
      <c r="BHW310" s="9"/>
      <c r="BHX310" s="9"/>
      <c r="BHY310" s="9"/>
      <c r="BHZ310" s="9"/>
      <c r="BIA310" s="9"/>
      <c r="BIB310" s="9"/>
      <c r="BIC310" s="9"/>
    </row>
    <row r="311" spans="1:1589" s="10" customFormat="1" ht="49.5" customHeight="1">
      <c r="A311" s="277"/>
      <c r="B311" s="237"/>
      <c r="C311" s="324"/>
      <c r="D311" s="324"/>
      <c r="E311" s="193">
        <v>43466</v>
      </c>
      <c r="F311" s="193">
        <v>43830</v>
      </c>
      <c r="G311" s="93" t="s">
        <v>234</v>
      </c>
      <c r="H311" s="115"/>
      <c r="I311" s="104"/>
      <c r="J311" s="307">
        <v>319000</v>
      </c>
      <c r="K311" s="113"/>
      <c r="L311" s="279"/>
      <c r="M311" s="104"/>
      <c r="N311" s="125">
        <v>319000</v>
      </c>
      <c r="O311" s="278"/>
      <c r="P311" s="115"/>
      <c r="Q311" s="121"/>
      <c r="R311" s="125">
        <v>319000</v>
      </c>
      <c r="S311" s="115"/>
      <c r="T311" s="150"/>
      <c r="U311" s="150"/>
      <c r="V311" s="7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  <c r="IS311" s="9"/>
      <c r="IT311" s="9"/>
      <c r="IU311" s="9"/>
      <c r="IV311" s="9"/>
      <c r="IW311" s="9"/>
      <c r="IX311" s="9"/>
      <c r="IY311" s="9"/>
      <c r="IZ311" s="9"/>
      <c r="JA311" s="9"/>
      <c r="JB311" s="9"/>
      <c r="JC311" s="9"/>
      <c r="JD311" s="9"/>
      <c r="JE311" s="9"/>
      <c r="JF311" s="9"/>
      <c r="JG311" s="9"/>
      <c r="JH311" s="9"/>
      <c r="JI311" s="9"/>
      <c r="JJ311" s="9"/>
      <c r="JK311" s="9"/>
      <c r="JL311" s="9"/>
      <c r="JM311" s="9"/>
      <c r="JN311" s="9"/>
      <c r="JO311" s="9"/>
      <c r="JP311" s="9"/>
      <c r="JQ311" s="9"/>
      <c r="JR311" s="9"/>
      <c r="JS311" s="9"/>
      <c r="JT311" s="9"/>
      <c r="JU311" s="9"/>
      <c r="JV311" s="9"/>
      <c r="JW311" s="9"/>
      <c r="JX311" s="9"/>
      <c r="JY311" s="9"/>
      <c r="JZ311" s="9"/>
      <c r="KA311" s="9"/>
      <c r="KB311" s="9"/>
      <c r="KC311" s="9"/>
      <c r="KD311" s="9"/>
      <c r="KE311" s="9"/>
      <c r="KF311" s="9"/>
      <c r="KG311" s="9"/>
      <c r="KH311" s="9"/>
      <c r="KI311" s="9"/>
      <c r="KJ311" s="9"/>
      <c r="KK311" s="9"/>
      <c r="KL311" s="9"/>
      <c r="KM311" s="9"/>
      <c r="KN311" s="9"/>
      <c r="KO311" s="9"/>
      <c r="KP311" s="9"/>
      <c r="KQ311" s="9"/>
      <c r="KR311" s="9"/>
      <c r="KS311" s="9"/>
      <c r="KT311" s="9"/>
      <c r="KU311" s="9"/>
      <c r="KV311" s="9"/>
      <c r="KW311" s="9"/>
      <c r="KX311" s="9"/>
      <c r="KY311" s="9"/>
      <c r="KZ311" s="9"/>
      <c r="LA311" s="9"/>
      <c r="LB311" s="9"/>
      <c r="LC311" s="9"/>
      <c r="LD311" s="9"/>
      <c r="LE311" s="9"/>
      <c r="LF311" s="9"/>
      <c r="LG311" s="9"/>
      <c r="LH311" s="9"/>
      <c r="LI311" s="9"/>
      <c r="LJ311" s="9"/>
      <c r="LK311" s="9"/>
      <c r="LL311" s="9"/>
      <c r="LM311" s="9"/>
      <c r="LN311" s="9"/>
      <c r="LO311" s="9"/>
      <c r="LP311" s="9"/>
      <c r="LQ311" s="9"/>
      <c r="LR311" s="9"/>
      <c r="LS311" s="9"/>
      <c r="LT311" s="9"/>
      <c r="LU311" s="9"/>
      <c r="LV311" s="9"/>
      <c r="LW311" s="9"/>
      <c r="LX311" s="9"/>
      <c r="LY311" s="9"/>
      <c r="LZ311" s="9"/>
      <c r="MA311" s="9"/>
      <c r="MB311" s="9"/>
      <c r="MC311" s="9"/>
      <c r="MD311" s="9"/>
      <c r="ME311" s="9"/>
      <c r="MF311" s="9"/>
      <c r="MG311" s="9"/>
      <c r="MH311" s="9"/>
      <c r="MI311" s="9"/>
      <c r="MJ311" s="9"/>
      <c r="MK311" s="9"/>
      <c r="ML311" s="9"/>
      <c r="MM311" s="9"/>
      <c r="MN311" s="9"/>
      <c r="MO311" s="9"/>
      <c r="MP311" s="9"/>
      <c r="MQ311" s="9"/>
      <c r="MR311" s="9"/>
      <c r="MS311" s="9"/>
      <c r="MT311" s="9"/>
      <c r="MU311" s="9"/>
      <c r="MV311" s="9"/>
      <c r="MW311" s="9"/>
      <c r="MX311" s="9"/>
      <c r="MY311" s="9"/>
      <c r="MZ311" s="9"/>
      <c r="NA311" s="9"/>
      <c r="NB311" s="9"/>
      <c r="NC311" s="9"/>
      <c r="ND311" s="9"/>
      <c r="NE311" s="9"/>
      <c r="NF311" s="9"/>
      <c r="NG311" s="9"/>
      <c r="NH311" s="9"/>
      <c r="NI311" s="9"/>
      <c r="NJ311" s="9"/>
      <c r="NK311" s="9"/>
      <c r="NL311" s="9"/>
      <c r="NM311" s="9"/>
      <c r="NN311" s="9"/>
      <c r="NO311" s="9"/>
      <c r="NP311" s="9"/>
      <c r="NQ311" s="9"/>
      <c r="NR311" s="9"/>
      <c r="NS311" s="9"/>
      <c r="NT311" s="9"/>
      <c r="NU311" s="9"/>
      <c r="NV311" s="9"/>
      <c r="NW311" s="9"/>
      <c r="NX311" s="9"/>
      <c r="NY311" s="9"/>
      <c r="NZ311" s="9"/>
      <c r="OA311" s="9"/>
      <c r="OB311" s="9"/>
      <c r="OC311" s="9"/>
      <c r="OD311" s="9"/>
      <c r="OE311" s="9"/>
      <c r="OF311" s="9"/>
      <c r="OG311" s="9"/>
      <c r="OH311" s="9"/>
      <c r="OI311" s="9"/>
      <c r="OJ311" s="9"/>
      <c r="OK311" s="9"/>
      <c r="OL311" s="9"/>
      <c r="OM311" s="9"/>
      <c r="ON311" s="9"/>
      <c r="OO311" s="9"/>
      <c r="OP311" s="9"/>
      <c r="OQ311" s="9"/>
      <c r="OR311" s="9"/>
      <c r="OS311" s="9"/>
      <c r="OT311" s="9"/>
      <c r="OU311" s="9"/>
      <c r="OV311" s="9"/>
      <c r="OW311" s="9"/>
      <c r="OX311" s="9"/>
      <c r="OY311" s="9"/>
      <c r="OZ311" s="9"/>
      <c r="PA311" s="9"/>
      <c r="PB311" s="9"/>
      <c r="PC311" s="9"/>
      <c r="PD311" s="9"/>
      <c r="PE311" s="9"/>
      <c r="PF311" s="9"/>
      <c r="PG311" s="9"/>
      <c r="PH311" s="9"/>
      <c r="PI311" s="9"/>
      <c r="PJ311" s="9"/>
      <c r="PK311" s="9"/>
      <c r="PL311" s="9"/>
      <c r="PM311" s="9"/>
      <c r="PN311" s="9"/>
      <c r="PO311" s="9"/>
      <c r="PP311" s="9"/>
      <c r="PQ311" s="9"/>
      <c r="PR311" s="9"/>
      <c r="PS311" s="9"/>
      <c r="PT311" s="9"/>
      <c r="PU311" s="9"/>
      <c r="PV311" s="9"/>
      <c r="PW311" s="9"/>
      <c r="PX311" s="9"/>
      <c r="PY311" s="9"/>
      <c r="PZ311" s="9"/>
      <c r="QA311" s="9"/>
      <c r="QB311" s="9"/>
      <c r="QC311" s="9"/>
      <c r="QD311" s="9"/>
      <c r="QE311" s="9"/>
      <c r="QF311" s="9"/>
      <c r="QG311" s="9"/>
      <c r="QH311" s="9"/>
      <c r="QI311" s="9"/>
      <c r="QJ311" s="9"/>
      <c r="QK311" s="9"/>
      <c r="QL311" s="9"/>
      <c r="QM311" s="9"/>
      <c r="QN311" s="9"/>
      <c r="QO311" s="9"/>
      <c r="QP311" s="9"/>
      <c r="QQ311" s="9"/>
      <c r="QR311" s="9"/>
      <c r="QS311" s="9"/>
      <c r="QT311" s="9"/>
      <c r="QU311" s="9"/>
      <c r="QV311" s="9"/>
      <c r="QW311" s="9"/>
      <c r="QX311" s="9"/>
      <c r="QY311" s="9"/>
      <c r="QZ311" s="9"/>
      <c r="RA311" s="9"/>
      <c r="RB311" s="9"/>
      <c r="RC311" s="9"/>
      <c r="RD311" s="9"/>
      <c r="RE311" s="9"/>
      <c r="RF311" s="9"/>
      <c r="RG311" s="9"/>
      <c r="RH311" s="9"/>
      <c r="RI311" s="9"/>
      <c r="RJ311" s="9"/>
      <c r="RK311" s="9"/>
      <c r="RL311" s="9"/>
      <c r="RM311" s="9"/>
      <c r="RN311" s="9"/>
      <c r="RO311" s="9"/>
      <c r="RP311" s="9"/>
      <c r="RQ311" s="9"/>
      <c r="RR311" s="9"/>
      <c r="RS311" s="9"/>
      <c r="RT311" s="9"/>
      <c r="RU311" s="9"/>
      <c r="RV311" s="9"/>
      <c r="RW311" s="9"/>
      <c r="RX311" s="9"/>
      <c r="RY311" s="9"/>
      <c r="RZ311" s="9"/>
      <c r="SA311" s="9"/>
      <c r="SB311" s="9"/>
      <c r="SC311" s="9"/>
      <c r="SD311" s="9"/>
      <c r="SE311" s="9"/>
      <c r="SF311" s="9"/>
      <c r="SG311" s="9"/>
      <c r="SH311" s="9"/>
      <c r="SI311" s="9"/>
      <c r="SJ311" s="9"/>
      <c r="SK311" s="9"/>
      <c r="SL311" s="9"/>
      <c r="SM311" s="9"/>
      <c r="SN311" s="9"/>
      <c r="SO311" s="9"/>
      <c r="SP311" s="9"/>
      <c r="SQ311" s="9"/>
      <c r="SR311" s="9"/>
      <c r="SS311" s="9"/>
      <c r="ST311" s="9"/>
      <c r="SU311" s="9"/>
      <c r="SV311" s="9"/>
      <c r="SW311" s="9"/>
      <c r="SX311" s="9"/>
      <c r="SY311" s="9"/>
      <c r="SZ311" s="9"/>
      <c r="TA311" s="9"/>
      <c r="TB311" s="9"/>
      <c r="TC311" s="9"/>
      <c r="TD311" s="9"/>
      <c r="TE311" s="9"/>
      <c r="TF311" s="9"/>
      <c r="TG311" s="9"/>
      <c r="TH311" s="9"/>
      <c r="TI311" s="9"/>
      <c r="TJ311" s="9"/>
      <c r="TK311" s="9"/>
      <c r="TL311" s="9"/>
      <c r="TM311" s="9"/>
      <c r="TN311" s="9"/>
      <c r="TO311" s="9"/>
      <c r="TP311" s="9"/>
      <c r="TQ311" s="9"/>
      <c r="TR311" s="9"/>
      <c r="TS311" s="9"/>
      <c r="TT311" s="9"/>
      <c r="TU311" s="9"/>
      <c r="TV311" s="9"/>
      <c r="TW311" s="9"/>
      <c r="TX311" s="9"/>
      <c r="TY311" s="9"/>
      <c r="TZ311" s="9"/>
      <c r="UA311" s="9"/>
      <c r="UB311" s="9"/>
      <c r="UC311" s="9"/>
      <c r="UD311" s="9"/>
      <c r="UE311" s="9"/>
      <c r="UF311" s="9"/>
      <c r="UG311" s="9"/>
      <c r="UH311" s="9"/>
      <c r="UI311" s="9"/>
      <c r="UJ311" s="9"/>
      <c r="UK311" s="9"/>
      <c r="UL311" s="9"/>
      <c r="UM311" s="9"/>
      <c r="UN311" s="9"/>
      <c r="UO311" s="9"/>
      <c r="UP311" s="9"/>
      <c r="UQ311" s="9"/>
      <c r="UR311" s="9"/>
      <c r="US311" s="9"/>
      <c r="UT311" s="9"/>
      <c r="UU311" s="9"/>
      <c r="UV311" s="9"/>
      <c r="UW311" s="9"/>
      <c r="UX311" s="9"/>
      <c r="UY311" s="9"/>
      <c r="UZ311" s="9"/>
      <c r="VA311" s="9"/>
      <c r="VB311" s="9"/>
      <c r="VC311" s="9"/>
      <c r="VD311" s="9"/>
      <c r="VE311" s="9"/>
      <c r="VF311" s="9"/>
      <c r="VG311" s="9"/>
      <c r="VH311" s="9"/>
      <c r="VI311" s="9"/>
      <c r="VJ311" s="9"/>
      <c r="VK311" s="9"/>
      <c r="VL311" s="9"/>
      <c r="VM311" s="9"/>
      <c r="VN311" s="9"/>
      <c r="VO311" s="9"/>
      <c r="VP311" s="9"/>
      <c r="VQ311" s="9"/>
      <c r="VR311" s="9"/>
      <c r="VS311" s="9"/>
      <c r="VT311" s="9"/>
      <c r="VU311" s="9"/>
      <c r="VV311" s="9"/>
      <c r="VW311" s="9"/>
      <c r="VX311" s="9"/>
      <c r="VY311" s="9"/>
      <c r="VZ311" s="9"/>
      <c r="WA311" s="9"/>
      <c r="WB311" s="9"/>
      <c r="WC311" s="9"/>
      <c r="WD311" s="9"/>
      <c r="WE311" s="9"/>
      <c r="WF311" s="9"/>
      <c r="WG311" s="9"/>
      <c r="WH311" s="9"/>
      <c r="WI311" s="9"/>
      <c r="WJ311" s="9"/>
      <c r="WK311" s="9"/>
      <c r="WL311" s="9"/>
      <c r="WM311" s="9"/>
      <c r="WN311" s="9"/>
      <c r="WO311" s="9"/>
      <c r="WP311" s="9"/>
      <c r="WQ311" s="9"/>
      <c r="WR311" s="9"/>
      <c r="WS311" s="9"/>
      <c r="WT311" s="9"/>
      <c r="WU311" s="9"/>
      <c r="WV311" s="9"/>
      <c r="WW311" s="9"/>
      <c r="WX311" s="9"/>
      <c r="WY311" s="9"/>
      <c r="WZ311" s="9"/>
      <c r="XA311" s="9"/>
      <c r="XB311" s="9"/>
      <c r="XC311" s="9"/>
      <c r="XD311" s="9"/>
      <c r="XE311" s="9"/>
      <c r="XF311" s="9"/>
      <c r="XG311" s="9"/>
      <c r="XH311" s="9"/>
      <c r="XI311" s="9"/>
      <c r="XJ311" s="9"/>
      <c r="XK311" s="9"/>
      <c r="XL311" s="9"/>
      <c r="XM311" s="9"/>
      <c r="XN311" s="9"/>
      <c r="XO311" s="9"/>
      <c r="XP311" s="9"/>
      <c r="XQ311" s="9"/>
      <c r="XR311" s="9"/>
      <c r="XS311" s="9"/>
      <c r="XT311" s="9"/>
      <c r="XU311" s="9"/>
      <c r="XV311" s="9"/>
      <c r="XW311" s="9"/>
      <c r="XX311" s="9"/>
      <c r="XY311" s="9"/>
      <c r="XZ311" s="9"/>
      <c r="YA311" s="9"/>
      <c r="YB311" s="9"/>
      <c r="YC311" s="9"/>
      <c r="YD311" s="9"/>
      <c r="YE311" s="9"/>
      <c r="YF311" s="9"/>
      <c r="YG311" s="9"/>
      <c r="YH311" s="9"/>
      <c r="YI311" s="9"/>
      <c r="YJ311" s="9"/>
      <c r="YK311" s="9"/>
      <c r="YL311" s="9"/>
      <c r="YM311" s="9"/>
      <c r="YN311" s="9"/>
      <c r="YO311" s="9"/>
      <c r="YP311" s="9"/>
      <c r="YQ311" s="9"/>
      <c r="YR311" s="9"/>
      <c r="YS311" s="9"/>
      <c r="YT311" s="9"/>
      <c r="YU311" s="9"/>
      <c r="YV311" s="9"/>
      <c r="YW311" s="9"/>
      <c r="YX311" s="9"/>
      <c r="YY311" s="9"/>
      <c r="YZ311" s="9"/>
      <c r="ZA311" s="9"/>
      <c r="ZB311" s="9"/>
      <c r="ZC311" s="9"/>
      <c r="ZD311" s="9"/>
      <c r="ZE311" s="9"/>
      <c r="ZF311" s="9"/>
      <c r="ZG311" s="9"/>
      <c r="ZH311" s="9"/>
      <c r="ZI311" s="9"/>
      <c r="ZJ311" s="9"/>
      <c r="ZK311" s="9"/>
      <c r="ZL311" s="9"/>
      <c r="ZM311" s="9"/>
      <c r="ZN311" s="9"/>
      <c r="ZO311" s="9"/>
      <c r="ZP311" s="9"/>
      <c r="ZQ311" s="9"/>
      <c r="ZR311" s="9"/>
      <c r="ZS311" s="9"/>
      <c r="ZT311" s="9"/>
      <c r="ZU311" s="9"/>
      <c r="ZV311" s="9"/>
      <c r="ZW311" s="9"/>
      <c r="ZX311" s="9"/>
      <c r="ZY311" s="9"/>
      <c r="ZZ311" s="9"/>
      <c r="AAA311" s="9"/>
      <c r="AAB311" s="9"/>
      <c r="AAC311" s="9"/>
      <c r="AAD311" s="9"/>
      <c r="AAE311" s="9"/>
      <c r="AAF311" s="9"/>
      <c r="AAG311" s="9"/>
      <c r="AAH311" s="9"/>
      <c r="AAI311" s="9"/>
      <c r="AAJ311" s="9"/>
      <c r="AAK311" s="9"/>
      <c r="AAL311" s="9"/>
      <c r="AAM311" s="9"/>
      <c r="AAN311" s="9"/>
      <c r="AAO311" s="9"/>
      <c r="AAP311" s="9"/>
      <c r="AAQ311" s="9"/>
      <c r="AAR311" s="9"/>
      <c r="AAS311" s="9"/>
      <c r="AAT311" s="9"/>
      <c r="AAU311" s="9"/>
      <c r="AAV311" s="9"/>
      <c r="AAW311" s="9"/>
      <c r="AAX311" s="9"/>
      <c r="AAY311" s="9"/>
      <c r="AAZ311" s="9"/>
      <c r="ABA311" s="9"/>
      <c r="ABB311" s="9"/>
      <c r="ABC311" s="9"/>
      <c r="ABD311" s="9"/>
      <c r="ABE311" s="9"/>
      <c r="ABF311" s="9"/>
      <c r="ABG311" s="9"/>
      <c r="ABH311" s="9"/>
      <c r="ABI311" s="9"/>
      <c r="ABJ311" s="9"/>
      <c r="ABK311" s="9"/>
      <c r="ABL311" s="9"/>
      <c r="ABM311" s="9"/>
      <c r="ABN311" s="9"/>
      <c r="ABO311" s="9"/>
      <c r="ABP311" s="9"/>
      <c r="ABQ311" s="9"/>
      <c r="ABR311" s="9"/>
      <c r="ABS311" s="9"/>
      <c r="ABT311" s="9"/>
      <c r="ABU311" s="9"/>
      <c r="ABV311" s="9"/>
      <c r="ABW311" s="9"/>
      <c r="ABX311" s="9"/>
      <c r="ABY311" s="9"/>
      <c r="ABZ311" s="9"/>
      <c r="ACA311" s="9"/>
      <c r="ACB311" s="9"/>
      <c r="ACC311" s="9"/>
      <c r="ACD311" s="9"/>
      <c r="ACE311" s="9"/>
      <c r="ACF311" s="9"/>
      <c r="ACG311" s="9"/>
      <c r="ACH311" s="9"/>
      <c r="ACI311" s="9"/>
      <c r="ACJ311" s="9"/>
      <c r="ACK311" s="9"/>
      <c r="ACL311" s="9"/>
      <c r="ACM311" s="9"/>
      <c r="ACN311" s="9"/>
      <c r="ACO311" s="9"/>
      <c r="ACP311" s="9"/>
      <c r="ACQ311" s="9"/>
      <c r="ACR311" s="9"/>
      <c r="ACS311" s="9"/>
      <c r="ACT311" s="9"/>
      <c r="ACU311" s="9"/>
      <c r="ACV311" s="9"/>
      <c r="ACW311" s="9"/>
      <c r="ACX311" s="9"/>
      <c r="ACY311" s="9"/>
      <c r="ACZ311" s="9"/>
      <c r="ADA311" s="9"/>
      <c r="ADB311" s="9"/>
      <c r="ADC311" s="9"/>
      <c r="ADD311" s="9"/>
      <c r="ADE311" s="9"/>
      <c r="ADF311" s="9"/>
      <c r="ADG311" s="9"/>
      <c r="ADH311" s="9"/>
      <c r="ADI311" s="9"/>
      <c r="ADJ311" s="9"/>
      <c r="ADK311" s="9"/>
      <c r="ADL311" s="9"/>
      <c r="ADM311" s="9"/>
      <c r="ADN311" s="9"/>
      <c r="ADO311" s="9"/>
      <c r="ADP311" s="9"/>
      <c r="ADQ311" s="9"/>
      <c r="ADR311" s="9"/>
      <c r="ADS311" s="9"/>
      <c r="ADT311" s="9"/>
      <c r="ADU311" s="9"/>
      <c r="ADV311" s="9"/>
      <c r="ADW311" s="9"/>
      <c r="ADX311" s="9"/>
      <c r="ADY311" s="9"/>
      <c r="ADZ311" s="9"/>
      <c r="AEA311" s="9"/>
      <c r="AEB311" s="9"/>
      <c r="AEC311" s="9"/>
      <c r="AED311" s="9"/>
      <c r="AEE311" s="9"/>
      <c r="AEF311" s="9"/>
      <c r="AEG311" s="9"/>
      <c r="AEH311" s="9"/>
      <c r="AEI311" s="9"/>
      <c r="AEJ311" s="9"/>
      <c r="AEK311" s="9"/>
      <c r="AEL311" s="9"/>
      <c r="AEM311" s="9"/>
      <c r="AEN311" s="9"/>
      <c r="AEO311" s="9"/>
      <c r="AEP311" s="9"/>
      <c r="AEQ311" s="9"/>
      <c r="AER311" s="9"/>
      <c r="AES311" s="9"/>
      <c r="AET311" s="9"/>
      <c r="AEU311" s="9"/>
      <c r="AEV311" s="9"/>
      <c r="AEW311" s="9"/>
      <c r="AEX311" s="9"/>
      <c r="AEY311" s="9"/>
      <c r="AEZ311" s="9"/>
      <c r="AFA311" s="9"/>
      <c r="AFB311" s="9"/>
      <c r="AFC311" s="9"/>
      <c r="AFD311" s="9"/>
      <c r="AFE311" s="9"/>
      <c r="AFF311" s="9"/>
      <c r="AFG311" s="9"/>
      <c r="AFH311" s="9"/>
      <c r="AFI311" s="9"/>
      <c r="AFJ311" s="9"/>
      <c r="AFK311" s="9"/>
      <c r="AFL311" s="9"/>
      <c r="AFM311" s="9"/>
      <c r="AFN311" s="9"/>
      <c r="AFO311" s="9"/>
      <c r="AFP311" s="9"/>
      <c r="AFQ311" s="9"/>
      <c r="AFR311" s="9"/>
      <c r="AFS311" s="9"/>
      <c r="AFT311" s="9"/>
      <c r="AFU311" s="9"/>
      <c r="AFV311" s="9"/>
      <c r="AFW311" s="9"/>
      <c r="AFX311" s="9"/>
      <c r="AFY311" s="9"/>
      <c r="AFZ311" s="9"/>
      <c r="AGA311" s="9"/>
      <c r="AGB311" s="9"/>
      <c r="AGC311" s="9"/>
      <c r="AGD311" s="9"/>
      <c r="AGE311" s="9"/>
      <c r="AGF311" s="9"/>
      <c r="AGG311" s="9"/>
      <c r="AGH311" s="9"/>
      <c r="AGI311" s="9"/>
      <c r="AGJ311" s="9"/>
      <c r="AGK311" s="9"/>
      <c r="AGL311" s="9"/>
      <c r="AGM311" s="9"/>
      <c r="AGN311" s="9"/>
      <c r="AGO311" s="9"/>
      <c r="AGP311" s="9"/>
      <c r="AGQ311" s="9"/>
      <c r="AGR311" s="9"/>
      <c r="AGS311" s="9"/>
      <c r="AGT311" s="9"/>
      <c r="AGU311" s="9"/>
      <c r="AGV311" s="9"/>
      <c r="AGW311" s="9"/>
      <c r="AGX311" s="9"/>
      <c r="AGY311" s="9"/>
      <c r="AGZ311" s="9"/>
      <c r="AHA311" s="9"/>
      <c r="AHB311" s="9"/>
      <c r="AHC311" s="9"/>
      <c r="AHD311" s="9"/>
      <c r="AHE311" s="9"/>
      <c r="AHF311" s="9"/>
      <c r="AHG311" s="9"/>
      <c r="AHH311" s="9"/>
      <c r="AHI311" s="9"/>
      <c r="AHJ311" s="9"/>
      <c r="AHK311" s="9"/>
      <c r="AHL311" s="9"/>
      <c r="AHM311" s="9"/>
      <c r="AHN311" s="9"/>
      <c r="AHO311" s="9"/>
      <c r="AHP311" s="9"/>
      <c r="AHQ311" s="9"/>
      <c r="AHR311" s="9"/>
      <c r="AHS311" s="9"/>
      <c r="AHT311" s="9"/>
      <c r="AHU311" s="9"/>
      <c r="AHV311" s="9"/>
      <c r="AHW311" s="9"/>
      <c r="AHX311" s="9"/>
      <c r="AHY311" s="9"/>
      <c r="AHZ311" s="9"/>
      <c r="AIA311" s="9"/>
      <c r="AIB311" s="9"/>
      <c r="AIC311" s="9"/>
      <c r="AID311" s="9"/>
      <c r="AIE311" s="9"/>
      <c r="AIF311" s="9"/>
      <c r="AIG311" s="9"/>
      <c r="AIH311" s="9"/>
      <c r="AII311" s="9"/>
      <c r="AIJ311" s="9"/>
      <c r="AIK311" s="9"/>
      <c r="AIL311" s="9"/>
      <c r="AIM311" s="9"/>
      <c r="AIN311" s="9"/>
      <c r="AIO311" s="9"/>
      <c r="AIP311" s="9"/>
      <c r="AIQ311" s="9"/>
      <c r="AIR311" s="9"/>
      <c r="AIS311" s="9"/>
      <c r="AIT311" s="9"/>
      <c r="AIU311" s="9"/>
      <c r="AIV311" s="9"/>
      <c r="AIW311" s="9"/>
      <c r="AIX311" s="9"/>
      <c r="AIY311" s="9"/>
      <c r="AIZ311" s="9"/>
      <c r="AJA311" s="9"/>
      <c r="AJB311" s="9"/>
      <c r="AJC311" s="9"/>
      <c r="AJD311" s="9"/>
      <c r="AJE311" s="9"/>
      <c r="AJF311" s="9"/>
      <c r="AJG311" s="9"/>
      <c r="AJH311" s="9"/>
      <c r="AJI311" s="9"/>
      <c r="AJJ311" s="9"/>
      <c r="AJK311" s="9"/>
      <c r="AJL311" s="9"/>
      <c r="AJM311" s="9"/>
      <c r="AJN311" s="9"/>
      <c r="AJO311" s="9"/>
      <c r="AJP311" s="9"/>
      <c r="AJQ311" s="9"/>
      <c r="AJR311" s="9"/>
      <c r="AJS311" s="9"/>
      <c r="AJT311" s="9"/>
      <c r="AJU311" s="9"/>
      <c r="AJV311" s="9"/>
      <c r="AJW311" s="9"/>
      <c r="AJX311" s="9"/>
      <c r="AJY311" s="9"/>
      <c r="AJZ311" s="9"/>
      <c r="AKA311" s="9"/>
      <c r="AKB311" s="9"/>
      <c r="AKC311" s="9"/>
      <c r="AKD311" s="9"/>
      <c r="AKE311" s="9"/>
      <c r="AKF311" s="9"/>
      <c r="AKG311" s="9"/>
      <c r="AKH311" s="9"/>
      <c r="AKI311" s="9"/>
      <c r="AKJ311" s="9"/>
      <c r="AKK311" s="9"/>
      <c r="AKL311" s="9"/>
      <c r="AKM311" s="9"/>
      <c r="AKN311" s="9"/>
      <c r="AKO311" s="9"/>
      <c r="AKP311" s="9"/>
      <c r="AKQ311" s="9"/>
      <c r="AKR311" s="9"/>
      <c r="AKS311" s="9"/>
      <c r="AKT311" s="9"/>
      <c r="AKU311" s="9"/>
      <c r="AKV311" s="9"/>
      <c r="AKW311" s="9"/>
      <c r="AKX311" s="9"/>
      <c r="AKY311" s="9"/>
      <c r="AKZ311" s="9"/>
      <c r="ALA311" s="9"/>
      <c r="ALB311" s="9"/>
      <c r="ALC311" s="9"/>
      <c r="ALD311" s="9"/>
      <c r="ALE311" s="9"/>
      <c r="ALF311" s="9"/>
      <c r="ALG311" s="9"/>
      <c r="ALH311" s="9"/>
      <c r="ALI311" s="9"/>
      <c r="ALJ311" s="9"/>
      <c r="ALK311" s="9"/>
      <c r="ALL311" s="9"/>
      <c r="ALM311" s="9"/>
      <c r="ALN311" s="9"/>
      <c r="ALO311" s="9"/>
      <c r="ALP311" s="9"/>
      <c r="ALQ311" s="9"/>
      <c r="ALR311" s="9"/>
      <c r="ALS311" s="9"/>
      <c r="ALT311" s="9"/>
      <c r="ALU311" s="9"/>
      <c r="ALV311" s="9"/>
      <c r="ALW311" s="9"/>
      <c r="ALX311" s="9"/>
      <c r="ALY311" s="9"/>
      <c r="ALZ311" s="9"/>
      <c r="AMA311" s="9"/>
      <c r="AMB311" s="9"/>
      <c r="AMC311" s="9"/>
      <c r="AMD311" s="9"/>
      <c r="AME311" s="9"/>
      <c r="AMF311" s="9"/>
      <c r="AMG311" s="9"/>
      <c r="AMH311" s="9"/>
      <c r="AMI311" s="9"/>
      <c r="AMJ311" s="9"/>
      <c r="AMK311" s="9"/>
      <c r="AML311" s="9"/>
      <c r="AMM311" s="9"/>
      <c r="AMN311" s="9"/>
      <c r="AMO311" s="9"/>
      <c r="AMP311" s="9"/>
      <c r="AMQ311" s="9"/>
      <c r="AMR311" s="9"/>
      <c r="AMS311" s="9"/>
      <c r="AMT311" s="9"/>
      <c r="AMU311" s="9"/>
      <c r="AMV311" s="9"/>
      <c r="AMW311" s="9"/>
      <c r="AMX311" s="9"/>
      <c r="AMY311" s="9"/>
      <c r="AMZ311" s="9"/>
      <c r="ANA311" s="9"/>
      <c r="ANB311" s="9"/>
      <c r="ANC311" s="9"/>
      <c r="AND311" s="9"/>
      <c r="ANE311" s="9"/>
      <c r="ANF311" s="9"/>
      <c r="ANG311" s="9"/>
      <c r="ANH311" s="9"/>
      <c r="ANI311" s="9"/>
      <c r="ANJ311" s="9"/>
      <c r="ANK311" s="9"/>
      <c r="ANL311" s="9"/>
      <c r="ANM311" s="9"/>
      <c r="ANN311" s="9"/>
      <c r="ANO311" s="9"/>
      <c r="ANP311" s="9"/>
      <c r="ANQ311" s="9"/>
      <c r="ANR311" s="9"/>
      <c r="ANS311" s="9"/>
      <c r="ANT311" s="9"/>
      <c r="ANU311" s="9"/>
      <c r="ANV311" s="9"/>
      <c r="ANW311" s="9"/>
      <c r="ANX311" s="9"/>
      <c r="ANY311" s="9"/>
      <c r="ANZ311" s="9"/>
      <c r="AOA311" s="9"/>
      <c r="AOB311" s="9"/>
      <c r="AOC311" s="9"/>
      <c r="AOD311" s="9"/>
      <c r="AOE311" s="9"/>
      <c r="AOF311" s="9"/>
      <c r="AOG311" s="9"/>
      <c r="AOH311" s="9"/>
      <c r="AOI311" s="9"/>
      <c r="AOJ311" s="9"/>
      <c r="AOK311" s="9"/>
      <c r="AOL311" s="9"/>
      <c r="AOM311" s="9"/>
      <c r="AON311" s="9"/>
      <c r="AOO311" s="9"/>
      <c r="AOP311" s="9"/>
      <c r="AOQ311" s="9"/>
      <c r="AOR311" s="9"/>
      <c r="AOS311" s="9"/>
      <c r="AOT311" s="9"/>
      <c r="AOU311" s="9"/>
      <c r="AOV311" s="9"/>
      <c r="AOW311" s="9"/>
      <c r="AOX311" s="9"/>
      <c r="AOY311" s="9"/>
      <c r="AOZ311" s="9"/>
      <c r="APA311" s="9"/>
      <c r="APB311" s="9"/>
      <c r="APC311" s="9"/>
      <c r="APD311" s="9"/>
      <c r="APE311" s="9"/>
      <c r="APF311" s="9"/>
      <c r="APG311" s="9"/>
      <c r="APH311" s="9"/>
      <c r="API311" s="9"/>
      <c r="APJ311" s="9"/>
      <c r="APK311" s="9"/>
      <c r="APL311" s="9"/>
      <c r="APM311" s="9"/>
      <c r="APN311" s="9"/>
      <c r="APO311" s="9"/>
      <c r="APP311" s="9"/>
      <c r="APQ311" s="9"/>
      <c r="APR311" s="9"/>
      <c r="APS311" s="9"/>
      <c r="APT311" s="9"/>
      <c r="APU311" s="9"/>
      <c r="APV311" s="9"/>
      <c r="APW311" s="9"/>
      <c r="APX311" s="9"/>
      <c r="APY311" s="9"/>
      <c r="APZ311" s="9"/>
      <c r="AQA311" s="9"/>
      <c r="AQB311" s="9"/>
      <c r="AQC311" s="9"/>
      <c r="AQD311" s="9"/>
      <c r="AQE311" s="9"/>
      <c r="AQF311" s="9"/>
      <c r="AQG311" s="9"/>
      <c r="AQH311" s="9"/>
      <c r="AQI311" s="9"/>
      <c r="AQJ311" s="9"/>
      <c r="AQK311" s="9"/>
      <c r="AQL311" s="9"/>
      <c r="AQM311" s="9"/>
      <c r="AQN311" s="9"/>
      <c r="AQO311" s="9"/>
      <c r="AQP311" s="9"/>
      <c r="AQQ311" s="9"/>
      <c r="AQR311" s="9"/>
      <c r="AQS311" s="9"/>
      <c r="AQT311" s="9"/>
      <c r="AQU311" s="9"/>
      <c r="AQV311" s="9"/>
      <c r="AQW311" s="9"/>
      <c r="AQX311" s="9"/>
      <c r="AQY311" s="9"/>
      <c r="AQZ311" s="9"/>
      <c r="ARA311" s="9"/>
      <c r="ARB311" s="9"/>
      <c r="ARC311" s="9"/>
      <c r="ARD311" s="9"/>
      <c r="ARE311" s="9"/>
      <c r="ARF311" s="9"/>
      <c r="ARG311" s="9"/>
      <c r="ARH311" s="9"/>
      <c r="ARI311" s="9"/>
      <c r="ARJ311" s="9"/>
      <c r="ARK311" s="9"/>
      <c r="ARL311" s="9"/>
      <c r="ARM311" s="9"/>
      <c r="ARN311" s="9"/>
      <c r="ARO311" s="9"/>
      <c r="ARP311" s="9"/>
      <c r="ARQ311" s="9"/>
      <c r="ARR311" s="9"/>
      <c r="ARS311" s="9"/>
      <c r="ART311" s="9"/>
      <c r="ARU311" s="9"/>
      <c r="ARV311" s="9"/>
      <c r="ARW311" s="9"/>
      <c r="ARX311" s="9"/>
      <c r="ARY311" s="9"/>
      <c r="ARZ311" s="9"/>
      <c r="ASA311" s="9"/>
      <c r="ASB311" s="9"/>
      <c r="ASC311" s="9"/>
      <c r="ASD311" s="9"/>
      <c r="ASE311" s="9"/>
      <c r="ASF311" s="9"/>
      <c r="ASG311" s="9"/>
      <c r="ASH311" s="9"/>
      <c r="ASI311" s="9"/>
      <c r="ASJ311" s="9"/>
      <c r="ASK311" s="9"/>
      <c r="ASL311" s="9"/>
      <c r="ASM311" s="9"/>
      <c r="ASN311" s="9"/>
      <c r="ASO311" s="9"/>
      <c r="ASP311" s="9"/>
      <c r="ASQ311" s="9"/>
      <c r="ASR311" s="9"/>
      <c r="ASS311" s="9"/>
      <c r="AST311" s="9"/>
      <c r="ASU311" s="9"/>
      <c r="ASV311" s="9"/>
      <c r="ASW311" s="9"/>
      <c r="ASX311" s="9"/>
      <c r="ASY311" s="9"/>
      <c r="ASZ311" s="9"/>
      <c r="ATA311" s="9"/>
      <c r="ATB311" s="9"/>
      <c r="ATC311" s="9"/>
      <c r="ATD311" s="9"/>
      <c r="ATE311" s="9"/>
      <c r="ATF311" s="9"/>
      <c r="ATG311" s="9"/>
      <c r="ATH311" s="9"/>
      <c r="ATI311" s="9"/>
      <c r="ATJ311" s="9"/>
      <c r="ATK311" s="9"/>
      <c r="ATL311" s="9"/>
      <c r="ATM311" s="9"/>
      <c r="ATN311" s="9"/>
      <c r="ATO311" s="9"/>
      <c r="ATP311" s="9"/>
      <c r="ATQ311" s="9"/>
      <c r="ATR311" s="9"/>
      <c r="ATS311" s="9"/>
      <c r="ATT311" s="9"/>
      <c r="ATU311" s="9"/>
      <c r="ATV311" s="9"/>
      <c r="ATW311" s="9"/>
      <c r="ATX311" s="9"/>
      <c r="ATY311" s="9"/>
      <c r="ATZ311" s="9"/>
      <c r="AUA311" s="9"/>
      <c r="AUB311" s="9"/>
      <c r="AUC311" s="9"/>
      <c r="AUD311" s="9"/>
      <c r="AUE311" s="9"/>
      <c r="AUF311" s="9"/>
      <c r="AUG311" s="9"/>
      <c r="AUH311" s="9"/>
      <c r="AUI311" s="9"/>
      <c r="AUJ311" s="9"/>
      <c r="AUK311" s="9"/>
      <c r="AUL311" s="9"/>
      <c r="AUM311" s="9"/>
      <c r="AUN311" s="9"/>
      <c r="AUO311" s="9"/>
      <c r="AUP311" s="9"/>
      <c r="AUQ311" s="9"/>
      <c r="AUR311" s="9"/>
      <c r="AUS311" s="9"/>
      <c r="AUT311" s="9"/>
      <c r="AUU311" s="9"/>
      <c r="AUV311" s="9"/>
      <c r="AUW311" s="9"/>
      <c r="AUX311" s="9"/>
      <c r="AUY311" s="9"/>
      <c r="AUZ311" s="9"/>
      <c r="AVA311" s="9"/>
      <c r="AVB311" s="9"/>
      <c r="AVC311" s="9"/>
      <c r="AVD311" s="9"/>
      <c r="AVE311" s="9"/>
      <c r="AVF311" s="9"/>
      <c r="AVG311" s="9"/>
      <c r="AVH311" s="9"/>
      <c r="AVI311" s="9"/>
      <c r="AVJ311" s="9"/>
      <c r="AVK311" s="9"/>
      <c r="AVL311" s="9"/>
      <c r="AVM311" s="9"/>
      <c r="AVN311" s="9"/>
      <c r="AVO311" s="9"/>
      <c r="AVP311" s="9"/>
      <c r="AVQ311" s="9"/>
      <c r="AVR311" s="9"/>
      <c r="AVS311" s="9"/>
      <c r="AVT311" s="9"/>
      <c r="AVU311" s="9"/>
      <c r="AVV311" s="9"/>
      <c r="AVW311" s="9"/>
      <c r="AVX311" s="9"/>
      <c r="AVY311" s="9"/>
      <c r="AVZ311" s="9"/>
      <c r="AWA311" s="9"/>
      <c r="AWB311" s="9"/>
      <c r="AWC311" s="9"/>
      <c r="AWD311" s="9"/>
      <c r="AWE311" s="9"/>
      <c r="AWF311" s="9"/>
      <c r="AWG311" s="9"/>
      <c r="AWH311" s="9"/>
      <c r="AWI311" s="9"/>
      <c r="AWJ311" s="9"/>
      <c r="AWK311" s="9"/>
      <c r="AWL311" s="9"/>
      <c r="AWM311" s="9"/>
      <c r="AWN311" s="9"/>
      <c r="AWO311" s="9"/>
      <c r="AWP311" s="9"/>
      <c r="AWQ311" s="9"/>
      <c r="AWR311" s="9"/>
      <c r="AWS311" s="9"/>
      <c r="AWT311" s="9"/>
      <c r="AWU311" s="9"/>
      <c r="AWV311" s="9"/>
      <c r="AWW311" s="9"/>
      <c r="AWX311" s="9"/>
      <c r="AWY311" s="9"/>
      <c r="AWZ311" s="9"/>
      <c r="AXA311" s="9"/>
      <c r="AXB311" s="9"/>
      <c r="AXC311" s="9"/>
      <c r="AXD311" s="9"/>
      <c r="AXE311" s="9"/>
      <c r="AXF311" s="9"/>
      <c r="AXG311" s="9"/>
      <c r="AXH311" s="9"/>
      <c r="AXI311" s="9"/>
      <c r="AXJ311" s="9"/>
      <c r="AXK311" s="9"/>
      <c r="AXL311" s="9"/>
      <c r="AXM311" s="9"/>
      <c r="AXN311" s="9"/>
      <c r="AXO311" s="9"/>
      <c r="AXP311" s="9"/>
      <c r="AXQ311" s="9"/>
      <c r="AXR311" s="9"/>
      <c r="AXS311" s="9"/>
      <c r="AXT311" s="9"/>
      <c r="AXU311" s="9"/>
      <c r="AXV311" s="9"/>
      <c r="AXW311" s="9"/>
      <c r="AXX311" s="9"/>
      <c r="AXY311" s="9"/>
      <c r="AXZ311" s="9"/>
      <c r="AYA311" s="9"/>
      <c r="AYB311" s="9"/>
      <c r="AYC311" s="9"/>
      <c r="AYD311" s="9"/>
      <c r="AYE311" s="9"/>
      <c r="AYF311" s="9"/>
      <c r="AYG311" s="9"/>
      <c r="AYH311" s="9"/>
      <c r="AYI311" s="9"/>
      <c r="AYJ311" s="9"/>
      <c r="AYK311" s="9"/>
      <c r="AYL311" s="9"/>
      <c r="AYM311" s="9"/>
      <c r="AYN311" s="9"/>
      <c r="AYO311" s="9"/>
      <c r="AYP311" s="9"/>
      <c r="AYQ311" s="9"/>
      <c r="AYR311" s="9"/>
      <c r="AYS311" s="9"/>
      <c r="AYT311" s="9"/>
      <c r="AYU311" s="9"/>
      <c r="AYV311" s="9"/>
      <c r="AYW311" s="9"/>
      <c r="AYX311" s="9"/>
      <c r="AYY311" s="9"/>
      <c r="AYZ311" s="9"/>
      <c r="AZA311" s="9"/>
      <c r="AZB311" s="9"/>
      <c r="AZC311" s="9"/>
      <c r="AZD311" s="9"/>
      <c r="AZE311" s="9"/>
      <c r="AZF311" s="9"/>
      <c r="AZG311" s="9"/>
      <c r="AZH311" s="9"/>
      <c r="AZI311" s="9"/>
      <c r="AZJ311" s="9"/>
      <c r="AZK311" s="9"/>
      <c r="AZL311" s="9"/>
      <c r="AZM311" s="9"/>
      <c r="AZN311" s="9"/>
      <c r="AZO311" s="9"/>
      <c r="AZP311" s="9"/>
      <c r="AZQ311" s="9"/>
      <c r="AZR311" s="9"/>
      <c r="AZS311" s="9"/>
      <c r="AZT311" s="9"/>
      <c r="AZU311" s="9"/>
      <c r="AZV311" s="9"/>
      <c r="AZW311" s="9"/>
      <c r="AZX311" s="9"/>
      <c r="AZY311" s="9"/>
      <c r="AZZ311" s="9"/>
      <c r="BAA311" s="9"/>
      <c r="BAB311" s="9"/>
      <c r="BAC311" s="9"/>
      <c r="BAD311" s="9"/>
      <c r="BAE311" s="9"/>
      <c r="BAF311" s="9"/>
      <c r="BAG311" s="9"/>
      <c r="BAH311" s="9"/>
      <c r="BAI311" s="9"/>
      <c r="BAJ311" s="9"/>
      <c r="BAK311" s="9"/>
      <c r="BAL311" s="9"/>
      <c r="BAM311" s="9"/>
      <c r="BAN311" s="9"/>
      <c r="BAO311" s="9"/>
      <c r="BAP311" s="9"/>
      <c r="BAQ311" s="9"/>
      <c r="BAR311" s="9"/>
      <c r="BAS311" s="9"/>
      <c r="BAT311" s="9"/>
      <c r="BAU311" s="9"/>
      <c r="BAV311" s="9"/>
      <c r="BAW311" s="9"/>
      <c r="BAX311" s="9"/>
      <c r="BAY311" s="9"/>
      <c r="BAZ311" s="9"/>
      <c r="BBA311" s="9"/>
      <c r="BBB311" s="9"/>
      <c r="BBC311" s="9"/>
      <c r="BBD311" s="9"/>
      <c r="BBE311" s="9"/>
      <c r="BBF311" s="9"/>
      <c r="BBG311" s="9"/>
      <c r="BBH311" s="9"/>
      <c r="BBI311" s="9"/>
      <c r="BBJ311" s="9"/>
      <c r="BBK311" s="9"/>
      <c r="BBL311" s="9"/>
      <c r="BBM311" s="9"/>
      <c r="BBN311" s="9"/>
      <c r="BBO311" s="9"/>
      <c r="BBP311" s="9"/>
      <c r="BBQ311" s="9"/>
      <c r="BBR311" s="9"/>
      <c r="BBS311" s="9"/>
      <c r="BBT311" s="9"/>
      <c r="BBU311" s="9"/>
      <c r="BBV311" s="9"/>
      <c r="BBW311" s="9"/>
      <c r="BBX311" s="9"/>
      <c r="BBY311" s="9"/>
      <c r="BBZ311" s="9"/>
      <c r="BCA311" s="9"/>
      <c r="BCB311" s="9"/>
      <c r="BCC311" s="9"/>
      <c r="BCD311" s="9"/>
      <c r="BCE311" s="9"/>
      <c r="BCF311" s="9"/>
      <c r="BCG311" s="9"/>
      <c r="BCH311" s="9"/>
      <c r="BCI311" s="9"/>
      <c r="BCJ311" s="9"/>
      <c r="BCK311" s="9"/>
      <c r="BCL311" s="9"/>
      <c r="BCM311" s="9"/>
      <c r="BCN311" s="9"/>
      <c r="BCO311" s="9"/>
      <c r="BCP311" s="9"/>
      <c r="BCQ311" s="9"/>
      <c r="BCR311" s="9"/>
      <c r="BCS311" s="9"/>
      <c r="BCT311" s="9"/>
      <c r="BCU311" s="9"/>
      <c r="BCV311" s="9"/>
      <c r="BCW311" s="9"/>
      <c r="BCX311" s="9"/>
      <c r="BCY311" s="9"/>
      <c r="BCZ311" s="9"/>
      <c r="BDA311" s="9"/>
      <c r="BDB311" s="9"/>
      <c r="BDC311" s="9"/>
      <c r="BDD311" s="9"/>
      <c r="BDE311" s="9"/>
      <c r="BDF311" s="9"/>
      <c r="BDG311" s="9"/>
      <c r="BDH311" s="9"/>
      <c r="BDI311" s="9"/>
      <c r="BDJ311" s="9"/>
      <c r="BDK311" s="9"/>
      <c r="BDL311" s="9"/>
      <c r="BDM311" s="9"/>
      <c r="BDN311" s="9"/>
      <c r="BDO311" s="9"/>
      <c r="BDP311" s="9"/>
      <c r="BDQ311" s="9"/>
      <c r="BDR311" s="9"/>
      <c r="BDS311" s="9"/>
      <c r="BDT311" s="9"/>
      <c r="BDU311" s="9"/>
      <c r="BDV311" s="9"/>
      <c r="BDW311" s="9"/>
      <c r="BDX311" s="9"/>
      <c r="BDY311" s="9"/>
      <c r="BDZ311" s="9"/>
      <c r="BEA311" s="9"/>
      <c r="BEB311" s="9"/>
      <c r="BEC311" s="9"/>
      <c r="BED311" s="9"/>
      <c r="BEE311" s="9"/>
      <c r="BEF311" s="9"/>
      <c r="BEG311" s="9"/>
      <c r="BEH311" s="9"/>
      <c r="BEI311" s="9"/>
      <c r="BEJ311" s="9"/>
      <c r="BEK311" s="9"/>
      <c r="BEL311" s="9"/>
      <c r="BEM311" s="9"/>
      <c r="BEN311" s="9"/>
      <c r="BEO311" s="9"/>
      <c r="BEP311" s="9"/>
      <c r="BEQ311" s="9"/>
      <c r="BER311" s="9"/>
      <c r="BES311" s="9"/>
      <c r="BET311" s="9"/>
      <c r="BEU311" s="9"/>
      <c r="BEV311" s="9"/>
      <c r="BEW311" s="9"/>
      <c r="BEX311" s="9"/>
      <c r="BEY311" s="9"/>
      <c r="BEZ311" s="9"/>
      <c r="BFA311" s="9"/>
      <c r="BFB311" s="9"/>
      <c r="BFC311" s="9"/>
      <c r="BFD311" s="9"/>
      <c r="BFE311" s="9"/>
      <c r="BFF311" s="9"/>
      <c r="BFG311" s="9"/>
      <c r="BFH311" s="9"/>
      <c r="BFI311" s="9"/>
      <c r="BFJ311" s="9"/>
      <c r="BFK311" s="9"/>
      <c r="BFL311" s="9"/>
      <c r="BFM311" s="9"/>
      <c r="BFN311" s="9"/>
      <c r="BFO311" s="9"/>
      <c r="BFP311" s="9"/>
      <c r="BFQ311" s="9"/>
      <c r="BFR311" s="9"/>
      <c r="BFS311" s="9"/>
      <c r="BFT311" s="9"/>
      <c r="BFU311" s="9"/>
      <c r="BFV311" s="9"/>
      <c r="BFW311" s="9"/>
      <c r="BFX311" s="9"/>
      <c r="BFY311" s="9"/>
      <c r="BFZ311" s="9"/>
      <c r="BGA311" s="9"/>
      <c r="BGB311" s="9"/>
      <c r="BGC311" s="9"/>
      <c r="BGD311" s="9"/>
      <c r="BGE311" s="9"/>
      <c r="BGF311" s="9"/>
      <c r="BGG311" s="9"/>
      <c r="BGH311" s="9"/>
      <c r="BGI311" s="9"/>
      <c r="BGJ311" s="9"/>
      <c r="BGK311" s="9"/>
      <c r="BGL311" s="9"/>
      <c r="BGM311" s="9"/>
      <c r="BGN311" s="9"/>
      <c r="BGO311" s="9"/>
      <c r="BGP311" s="9"/>
      <c r="BGQ311" s="9"/>
      <c r="BGR311" s="9"/>
      <c r="BGS311" s="9"/>
      <c r="BGT311" s="9"/>
      <c r="BGU311" s="9"/>
      <c r="BGV311" s="9"/>
      <c r="BGW311" s="9"/>
      <c r="BGX311" s="9"/>
      <c r="BGY311" s="9"/>
      <c r="BGZ311" s="9"/>
      <c r="BHA311" s="9"/>
      <c r="BHB311" s="9"/>
      <c r="BHC311" s="9"/>
      <c r="BHD311" s="9"/>
      <c r="BHE311" s="9"/>
      <c r="BHF311" s="9"/>
      <c r="BHG311" s="9"/>
      <c r="BHH311" s="9"/>
      <c r="BHI311" s="9"/>
      <c r="BHJ311" s="9"/>
      <c r="BHK311" s="9"/>
      <c r="BHL311" s="9"/>
      <c r="BHM311" s="9"/>
      <c r="BHN311" s="9"/>
      <c r="BHO311" s="9"/>
      <c r="BHP311" s="9"/>
      <c r="BHQ311" s="9"/>
      <c r="BHR311" s="9"/>
      <c r="BHS311" s="9"/>
      <c r="BHT311" s="9"/>
      <c r="BHU311" s="9"/>
      <c r="BHV311" s="9"/>
      <c r="BHW311" s="9"/>
      <c r="BHX311" s="9"/>
      <c r="BHY311" s="9"/>
      <c r="BHZ311" s="9"/>
      <c r="BIA311" s="9"/>
      <c r="BIB311" s="9"/>
      <c r="BIC311" s="9"/>
    </row>
    <row r="312" spans="1:1589" s="10" customFormat="1" ht="33.75" customHeight="1">
      <c r="A312" s="378" t="s">
        <v>186</v>
      </c>
      <c r="B312" s="379"/>
      <c r="C312" s="379"/>
      <c r="D312" s="379"/>
      <c r="E312" s="379"/>
      <c r="F312" s="379"/>
      <c r="G312" s="379"/>
      <c r="H312" s="379"/>
      <c r="I312" s="379"/>
      <c r="J312" s="379"/>
      <c r="K312" s="379"/>
      <c r="L312" s="379"/>
      <c r="M312" s="379"/>
      <c r="N312" s="379"/>
      <c r="O312" s="379"/>
      <c r="P312" s="379"/>
      <c r="Q312" s="379"/>
      <c r="R312" s="379"/>
      <c r="S312" s="380"/>
      <c r="T312" s="7"/>
      <c r="U312" s="7"/>
      <c r="V312" s="7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  <c r="IS312" s="9"/>
      <c r="IT312" s="9"/>
      <c r="IU312" s="9"/>
      <c r="IV312" s="9"/>
      <c r="IW312" s="9"/>
      <c r="IX312" s="9"/>
      <c r="IY312" s="9"/>
      <c r="IZ312" s="9"/>
      <c r="JA312" s="9"/>
      <c r="JB312" s="9"/>
      <c r="JC312" s="9"/>
      <c r="JD312" s="9"/>
      <c r="JE312" s="9"/>
      <c r="JF312" s="9"/>
      <c r="JG312" s="9"/>
      <c r="JH312" s="9"/>
      <c r="JI312" s="9"/>
      <c r="JJ312" s="9"/>
      <c r="JK312" s="9"/>
      <c r="JL312" s="9"/>
      <c r="JM312" s="9"/>
      <c r="JN312" s="9"/>
      <c r="JO312" s="9"/>
      <c r="JP312" s="9"/>
      <c r="JQ312" s="9"/>
      <c r="JR312" s="9"/>
      <c r="JS312" s="9"/>
      <c r="JT312" s="9"/>
      <c r="JU312" s="9"/>
      <c r="JV312" s="9"/>
      <c r="JW312" s="9"/>
      <c r="JX312" s="9"/>
      <c r="JY312" s="9"/>
      <c r="JZ312" s="9"/>
      <c r="KA312" s="9"/>
      <c r="KB312" s="9"/>
      <c r="KC312" s="9"/>
      <c r="KD312" s="9"/>
      <c r="KE312" s="9"/>
      <c r="KF312" s="9"/>
      <c r="KG312" s="9"/>
      <c r="KH312" s="9"/>
      <c r="KI312" s="9"/>
      <c r="KJ312" s="9"/>
      <c r="KK312" s="9"/>
      <c r="KL312" s="9"/>
      <c r="KM312" s="9"/>
      <c r="KN312" s="9"/>
      <c r="KO312" s="9"/>
      <c r="KP312" s="9"/>
      <c r="KQ312" s="9"/>
      <c r="KR312" s="9"/>
      <c r="KS312" s="9"/>
      <c r="KT312" s="9"/>
      <c r="KU312" s="9"/>
      <c r="KV312" s="9"/>
      <c r="KW312" s="9"/>
      <c r="KX312" s="9"/>
      <c r="KY312" s="9"/>
      <c r="KZ312" s="9"/>
      <c r="LA312" s="9"/>
      <c r="LB312" s="9"/>
      <c r="LC312" s="9"/>
      <c r="LD312" s="9"/>
      <c r="LE312" s="9"/>
      <c r="LF312" s="9"/>
      <c r="LG312" s="9"/>
      <c r="LH312" s="9"/>
      <c r="LI312" s="9"/>
      <c r="LJ312" s="9"/>
      <c r="LK312" s="9"/>
      <c r="LL312" s="9"/>
      <c r="LM312" s="9"/>
      <c r="LN312" s="9"/>
      <c r="LO312" s="9"/>
      <c r="LP312" s="9"/>
      <c r="LQ312" s="9"/>
      <c r="LR312" s="9"/>
      <c r="LS312" s="9"/>
      <c r="LT312" s="9"/>
      <c r="LU312" s="9"/>
      <c r="LV312" s="9"/>
      <c r="LW312" s="9"/>
      <c r="LX312" s="9"/>
      <c r="LY312" s="9"/>
      <c r="LZ312" s="9"/>
      <c r="MA312" s="9"/>
      <c r="MB312" s="9"/>
      <c r="MC312" s="9"/>
      <c r="MD312" s="9"/>
      <c r="ME312" s="9"/>
      <c r="MF312" s="9"/>
      <c r="MG312" s="9"/>
      <c r="MH312" s="9"/>
      <c r="MI312" s="9"/>
      <c r="MJ312" s="9"/>
      <c r="MK312" s="9"/>
      <c r="ML312" s="9"/>
      <c r="MM312" s="9"/>
      <c r="MN312" s="9"/>
      <c r="MO312" s="9"/>
      <c r="MP312" s="9"/>
      <c r="MQ312" s="9"/>
      <c r="MR312" s="9"/>
      <c r="MS312" s="9"/>
      <c r="MT312" s="9"/>
      <c r="MU312" s="9"/>
      <c r="MV312" s="9"/>
      <c r="MW312" s="9"/>
      <c r="MX312" s="9"/>
      <c r="MY312" s="9"/>
      <c r="MZ312" s="9"/>
      <c r="NA312" s="9"/>
      <c r="NB312" s="9"/>
      <c r="NC312" s="9"/>
      <c r="ND312" s="9"/>
      <c r="NE312" s="9"/>
      <c r="NF312" s="9"/>
      <c r="NG312" s="9"/>
      <c r="NH312" s="9"/>
      <c r="NI312" s="9"/>
      <c r="NJ312" s="9"/>
      <c r="NK312" s="9"/>
      <c r="NL312" s="9"/>
      <c r="NM312" s="9"/>
      <c r="NN312" s="9"/>
      <c r="NO312" s="9"/>
      <c r="NP312" s="9"/>
      <c r="NQ312" s="9"/>
      <c r="NR312" s="9"/>
      <c r="NS312" s="9"/>
      <c r="NT312" s="9"/>
      <c r="NU312" s="9"/>
      <c r="NV312" s="9"/>
      <c r="NW312" s="9"/>
      <c r="NX312" s="9"/>
      <c r="NY312" s="9"/>
      <c r="NZ312" s="9"/>
      <c r="OA312" s="9"/>
      <c r="OB312" s="9"/>
      <c r="OC312" s="9"/>
      <c r="OD312" s="9"/>
      <c r="OE312" s="9"/>
      <c r="OF312" s="9"/>
      <c r="OG312" s="9"/>
      <c r="OH312" s="9"/>
      <c r="OI312" s="9"/>
      <c r="OJ312" s="9"/>
      <c r="OK312" s="9"/>
      <c r="OL312" s="9"/>
      <c r="OM312" s="9"/>
      <c r="ON312" s="9"/>
      <c r="OO312" s="9"/>
      <c r="OP312" s="9"/>
      <c r="OQ312" s="9"/>
      <c r="OR312" s="9"/>
      <c r="OS312" s="9"/>
      <c r="OT312" s="9"/>
      <c r="OU312" s="9"/>
      <c r="OV312" s="9"/>
      <c r="OW312" s="9"/>
      <c r="OX312" s="9"/>
      <c r="OY312" s="9"/>
      <c r="OZ312" s="9"/>
      <c r="PA312" s="9"/>
      <c r="PB312" s="9"/>
      <c r="PC312" s="9"/>
      <c r="PD312" s="9"/>
      <c r="PE312" s="9"/>
      <c r="PF312" s="9"/>
      <c r="PG312" s="9"/>
      <c r="PH312" s="9"/>
      <c r="PI312" s="9"/>
      <c r="PJ312" s="9"/>
      <c r="PK312" s="9"/>
      <c r="PL312" s="9"/>
      <c r="PM312" s="9"/>
      <c r="PN312" s="9"/>
      <c r="PO312" s="9"/>
      <c r="PP312" s="9"/>
      <c r="PQ312" s="9"/>
      <c r="PR312" s="9"/>
      <c r="PS312" s="9"/>
      <c r="PT312" s="9"/>
      <c r="PU312" s="9"/>
      <c r="PV312" s="9"/>
      <c r="PW312" s="9"/>
      <c r="PX312" s="9"/>
      <c r="PY312" s="9"/>
      <c r="PZ312" s="9"/>
      <c r="QA312" s="9"/>
      <c r="QB312" s="9"/>
      <c r="QC312" s="9"/>
      <c r="QD312" s="9"/>
      <c r="QE312" s="9"/>
      <c r="QF312" s="9"/>
      <c r="QG312" s="9"/>
      <c r="QH312" s="9"/>
      <c r="QI312" s="9"/>
      <c r="QJ312" s="9"/>
      <c r="QK312" s="9"/>
      <c r="QL312" s="9"/>
      <c r="QM312" s="9"/>
      <c r="QN312" s="9"/>
      <c r="QO312" s="9"/>
      <c r="QP312" s="9"/>
      <c r="QQ312" s="9"/>
      <c r="QR312" s="9"/>
      <c r="QS312" s="9"/>
      <c r="QT312" s="9"/>
      <c r="QU312" s="9"/>
      <c r="QV312" s="9"/>
      <c r="QW312" s="9"/>
      <c r="QX312" s="9"/>
      <c r="QY312" s="9"/>
      <c r="QZ312" s="9"/>
      <c r="RA312" s="9"/>
      <c r="RB312" s="9"/>
      <c r="RC312" s="9"/>
      <c r="RD312" s="9"/>
      <c r="RE312" s="9"/>
      <c r="RF312" s="9"/>
      <c r="RG312" s="9"/>
      <c r="RH312" s="9"/>
      <c r="RI312" s="9"/>
      <c r="RJ312" s="9"/>
      <c r="RK312" s="9"/>
      <c r="RL312" s="9"/>
      <c r="RM312" s="9"/>
      <c r="RN312" s="9"/>
      <c r="RO312" s="9"/>
      <c r="RP312" s="9"/>
      <c r="RQ312" s="9"/>
      <c r="RR312" s="9"/>
      <c r="RS312" s="9"/>
      <c r="RT312" s="9"/>
      <c r="RU312" s="9"/>
      <c r="RV312" s="9"/>
      <c r="RW312" s="9"/>
      <c r="RX312" s="9"/>
      <c r="RY312" s="9"/>
      <c r="RZ312" s="9"/>
      <c r="SA312" s="9"/>
      <c r="SB312" s="9"/>
      <c r="SC312" s="9"/>
      <c r="SD312" s="9"/>
      <c r="SE312" s="9"/>
      <c r="SF312" s="9"/>
      <c r="SG312" s="9"/>
      <c r="SH312" s="9"/>
      <c r="SI312" s="9"/>
      <c r="SJ312" s="9"/>
      <c r="SK312" s="9"/>
      <c r="SL312" s="9"/>
      <c r="SM312" s="9"/>
      <c r="SN312" s="9"/>
      <c r="SO312" s="9"/>
      <c r="SP312" s="9"/>
      <c r="SQ312" s="9"/>
      <c r="SR312" s="9"/>
      <c r="SS312" s="9"/>
      <c r="ST312" s="9"/>
      <c r="SU312" s="9"/>
      <c r="SV312" s="9"/>
      <c r="SW312" s="9"/>
      <c r="SX312" s="9"/>
      <c r="SY312" s="9"/>
      <c r="SZ312" s="9"/>
      <c r="TA312" s="9"/>
      <c r="TB312" s="9"/>
      <c r="TC312" s="9"/>
      <c r="TD312" s="9"/>
      <c r="TE312" s="9"/>
      <c r="TF312" s="9"/>
      <c r="TG312" s="9"/>
      <c r="TH312" s="9"/>
      <c r="TI312" s="9"/>
      <c r="TJ312" s="9"/>
      <c r="TK312" s="9"/>
      <c r="TL312" s="9"/>
      <c r="TM312" s="9"/>
      <c r="TN312" s="9"/>
      <c r="TO312" s="9"/>
      <c r="TP312" s="9"/>
      <c r="TQ312" s="9"/>
      <c r="TR312" s="9"/>
      <c r="TS312" s="9"/>
      <c r="TT312" s="9"/>
      <c r="TU312" s="9"/>
      <c r="TV312" s="9"/>
      <c r="TW312" s="9"/>
      <c r="TX312" s="9"/>
      <c r="TY312" s="9"/>
      <c r="TZ312" s="9"/>
      <c r="UA312" s="9"/>
      <c r="UB312" s="9"/>
      <c r="UC312" s="9"/>
      <c r="UD312" s="9"/>
      <c r="UE312" s="9"/>
      <c r="UF312" s="9"/>
      <c r="UG312" s="9"/>
      <c r="UH312" s="9"/>
      <c r="UI312" s="9"/>
      <c r="UJ312" s="9"/>
      <c r="UK312" s="9"/>
      <c r="UL312" s="9"/>
      <c r="UM312" s="9"/>
      <c r="UN312" s="9"/>
      <c r="UO312" s="9"/>
      <c r="UP312" s="9"/>
      <c r="UQ312" s="9"/>
      <c r="UR312" s="9"/>
      <c r="US312" s="9"/>
      <c r="UT312" s="9"/>
      <c r="UU312" s="9"/>
      <c r="UV312" s="9"/>
      <c r="UW312" s="9"/>
      <c r="UX312" s="9"/>
      <c r="UY312" s="9"/>
      <c r="UZ312" s="9"/>
      <c r="VA312" s="9"/>
      <c r="VB312" s="9"/>
      <c r="VC312" s="9"/>
      <c r="VD312" s="9"/>
      <c r="VE312" s="9"/>
      <c r="VF312" s="9"/>
      <c r="VG312" s="9"/>
      <c r="VH312" s="9"/>
      <c r="VI312" s="9"/>
      <c r="VJ312" s="9"/>
      <c r="VK312" s="9"/>
      <c r="VL312" s="9"/>
      <c r="VM312" s="9"/>
      <c r="VN312" s="9"/>
      <c r="VO312" s="9"/>
      <c r="VP312" s="9"/>
      <c r="VQ312" s="9"/>
      <c r="VR312" s="9"/>
      <c r="VS312" s="9"/>
      <c r="VT312" s="9"/>
      <c r="VU312" s="9"/>
      <c r="VV312" s="9"/>
      <c r="VW312" s="9"/>
      <c r="VX312" s="9"/>
      <c r="VY312" s="9"/>
      <c r="VZ312" s="9"/>
      <c r="WA312" s="9"/>
      <c r="WB312" s="9"/>
      <c r="WC312" s="9"/>
      <c r="WD312" s="9"/>
      <c r="WE312" s="9"/>
      <c r="WF312" s="9"/>
      <c r="WG312" s="9"/>
      <c r="WH312" s="9"/>
      <c r="WI312" s="9"/>
      <c r="WJ312" s="9"/>
      <c r="WK312" s="9"/>
      <c r="WL312" s="9"/>
      <c r="WM312" s="9"/>
      <c r="WN312" s="9"/>
      <c r="WO312" s="9"/>
      <c r="WP312" s="9"/>
      <c r="WQ312" s="9"/>
      <c r="WR312" s="9"/>
      <c r="WS312" s="9"/>
      <c r="WT312" s="9"/>
      <c r="WU312" s="9"/>
      <c r="WV312" s="9"/>
      <c r="WW312" s="9"/>
      <c r="WX312" s="9"/>
      <c r="WY312" s="9"/>
      <c r="WZ312" s="9"/>
      <c r="XA312" s="9"/>
      <c r="XB312" s="9"/>
      <c r="XC312" s="9"/>
      <c r="XD312" s="9"/>
      <c r="XE312" s="9"/>
      <c r="XF312" s="9"/>
      <c r="XG312" s="9"/>
      <c r="XH312" s="9"/>
      <c r="XI312" s="9"/>
      <c r="XJ312" s="9"/>
      <c r="XK312" s="9"/>
      <c r="XL312" s="9"/>
      <c r="XM312" s="9"/>
      <c r="XN312" s="9"/>
      <c r="XO312" s="9"/>
      <c r="XP312" s="9"/>
      <c r="XQ312" s="9"/>
      <c r="XR312" s="9"/>
      <c r="XS312" s="9"/>
      <c r="XT312" s="9"/>
      <c r="XU312" s="9"/>
      <c r="XV312" s="9"/>
      <c r="XW312" s="9"/>
      <c r="XX312" s="9"/>
      <c r="XY312" s="9"/>
      <c r="XZ312" s="9"/>
      <c r="YA312" s="9"/>
      <c r="YB312" s="9"/>
      <c r="YC312" s="9"/>
      <c r="YD312" s="9"/>
      <c r="YE312" s="9"/>
      <c r="YF312" s="9"/>
      <c r="YG312" s="9"/>
      <c r="YH312" s="9"/>
      <c r="YI312" s="9"/>
      <c r="YJ312" s="9"/>
      <c r="YK312" s="9"/>
      <c r="YL312" s="9"/>
      <c r="YM312" s="9"/>
      <c r="YN312" s="9"/>
      <c r="YO312" s="9"/>
      <c r="YP312" s="9"/>
      <c r="YQ312" s="9"/>
      <c r="YR312" s="9"/>
      <c r="YS312" s="9"/>
      <c r="YT312" s="9"/>
      <c r="YU312" s="9"/>
      <c r="YV312" s="9"/>
      <c r="YW312" s="9"/>
      <c r="YX312" s="9"/>
      <c r="YY312" s="9"/>
      <c r="YZ312" s="9"/>
      <c r="ZA312" s="9"/>
      <c r="ZB312" s="9"/>
      <c r="ZC312" s="9"/>
      <c r="ZD312" s="9"/>
      <c r="ZE312" s="9"/>
      <c r="ZF312" s="9"/>
      <c r="ZG312" s="9"/>
      <c r="ZH312" s="9"/>
      <c r="ZI312" s="9"/>
      <c r="ZJ312" s="9"/>
      <c r="ZK312" s="9"/>
      <c r="ZL312" s="9"/>
      <c r="ZM312" s="9"/>
      <c r="ZN312" s="9"/>
      <c r="ZO312" s="9"/>
      <c r="ZP312" s="9"/>
      <c r="ZQ312" s="9"/>
      <c r="ZR312" s="9"/>
      <c r="ZS312" s="9"/>
      <c r="ZT312" s="9"/>
      <c r="ZU312" s="9"/>
      <c r="ZV312" s="9"/>
      <c r="ZW312" s="9"/>
      <c r="ZX312" s="9"/>
      <c r="ZY312" s="9"/>
      <c r="ZZ312" s="9"/>
      <c r="AAA312" s="9"/>
      <c r="AAB312" s="9"/>
      <c r="AAC312" s="9"/>
      <c r="AAD312" s="9"/>
      <c r="AAE312" s="9"/>
      <c r="AAF312" s="9"/>
      <c r="AAG312" s="9"/>
      <c r="AAH312" s="9"/>
      <c r="AAI312" s="9"/>
      <c r="AAJ312" s="9"/>
      <c r="AAK312" s="9"/>
      <c r="AAL312" s="9"/>
      <c r="AAM312" s="9"/>
      <c r="AAN312" s="9"/>
      <c r="AAO312" s="9"/>
      <c r="AAP312" s="9"/>
      <c r="AAQ312" s="9"/>
      <c r="AAR312" s="9"/>
      <c r="AAS312" s="9"/>
      <c r="AAT312" s="9"/>
      <c r="AAU312" s="9"/>
      <c r="AAV312" s="9"/>
      <c r="AAW312" s="9"/>
      <c r="AAX312" s="9"/>
      <c r="AAY312" s="9"/>
      <c r="AAZ312" s="9"/>
      <c r="ABA312" s="9"/>
      <c r="ABB312" s="9"/>
      <c r="ABC312" s="9"/>
      <c r="ABD312" s="9"/>
      <c r="ABE312" s="9"/>
      <c r="ABF312" s="9"/>
      <c r="ABG312" s="9"/>
      <c r="ABH312" s="9"/>
      <c r="ABI312" s="9"/>
      <c r="ABJ312" s="9"/>
      <c r="ABK312" s="9"/>
      <c r="ABL312" s="9"/>
      <c r="ABM312" s="9"/>
      <c r="ABN312" s="9"/>
      <c r="ABO312" s="9"/>
      <c r="ABP312" s="9"/>
      <c r="ABQ312" s="9"/>
      <c r="ABR312" s="9"/>
      <c r="ABS312" s="9"/>
      <c r="ABT312" s="9"/>
      <c r="ABU312" s="9"/>
      <c r="ABV312" s="9"/>
      <c r="ABW312" s="9"/>
      <c r="ABX312" s="9"/>
      <c r="ABY312" s="9"/>
      <c r="ABZ312" s="9"/>
      <c r="ACA312" s="9"/>
      <c r="ACB312" s="9"/>
      <c r="ACC312" s="9"/>
      <c r="ACD312" s="9"/>
      <c r="ACE312" s="9"/>
      <c r="ACF312" s="9"/>
      <c r="ACG312" s="9"/>
      <c r="ACH312" s="9"/>
      <c r="ACI312" s="9"/>
      <c r="ACJ312" s="9"/>
      <c r="ACK312" s="9"/>
      <c r="ACL312" s="9"/>
      <c r="ACM312" s="9"/>
      <c r="ACN312" s="9"/>
      <c r="ACO312" s="9"/>
      <c r="ACP312" s="9"/>
      <c r="ACQ312" s="9"/>
      <c r="ACR312" s="9"/>
      <c r="ACS312" s="9"/>
      <c r="ACT312" s="9"/>
      <c r="ACU312" s="9"/>
      <c r="ACV312" s="9"/>
      <c r="ACW312" s="9"/>
      <c r="ACX312" s="9"/>
      <c r="ACY312" s="9"/>
      <c r="ACZ312" s="9"/>
      <c r="ADA312" s="9"/>
      <c r="ADB312" s="9"/>
      <c r="ADC312" s="9"/>
      <c r="ADD312" s="9"/>
      <c r="ADE312" s="9"/>
      <c r="ADF312" s="9"/>
      <c r="ADG312" s="9"/>
      <c r="ADH312" s="9"/>
      <c r="ADI312" s="9"/>
      <c r="ADJ312" s="9"/>
      <c r="ADK312" s="9"/>
      <c r="ADL312" s="9"/>
      <c r="ADM312" s="9"/>
      <c r="ADN312" s="9"/>
      <c r="ADO312" s="9"/>
      <c r="ADP312" s="9"/>
      <c r="ADQ312" s="9"/>
      <c r="ADR312" s="9"/>
      <c r="ADS312" s="9"/>
      <c r="ADT312" s="9"/>
      <c r="ADU312" s="9"/>
      <c r="ADV312" s="9"/>
      <c r="ADW312" s="9"/>
      <c r="ADX312" s="9"/>
      <c r="ADY312" s="9"/>
      <c r="ADZ312" s="9"/>
      <c r="AEA312" s="9"/>
      <c r="AEB312" s="9"/>
      <c r="AEC312" s="9"/>
      <c r="AED312" s="9"/>
      <c r="AEE312" s="9"/>
      <c r="AEF312" s="9"/>
      <c r="AEG312" s="9"/>
      <c r="AEH312" s="9"/>
      <c r="AEI312" s="9"/>
      <c r="AEJ312" s="9"/>
      <c r="AEK312" s="9"/>
      <c r="AEL312" s="9"/>
      <c r="AEM312" s="9"/>
      <c r="AEN312" s="9"/>
      <c r="AEO312" s="9"/>
      <c r="AEP312" s="9"/>
      <c r="AEQ312" s="9"/>
      <c r="AER312" s="9"/>
      <c r="AES312" s="9"/>
      <c r="AET312" s="9"/>
      <c r="AEU312" s="9"/>
      <c r="AEV312" s="9"/>
      <c r="AEW312" s="9"/>
      <c r="AEX312" s="9"/>
      <c r="AEY312" s="9"/>
      <c r="AEZ312" s="9"/>
      <c r="AFA312" s="9"/>
      <c r="AFB312" s="9"/>
      <c r="AFC312" s="9"/>
      <c r="AFD312" s="9"/>
      <c r="AFE312" s="9"/>
      <c r="AFF312" s="9"/>
      <c r="AFG312" s="9"/>
      <c r="AFH312" s="9"/>
      <c r="AFI312" s="9"/>
      <c r="AFJ312" s="9"/>
      <c r="AFK312" s="9"/>
      <c r="AFL312" s="9"/>
      <c r="AFM312" s="9"/>
      <c r="AFN312" s="9"/>
      <c r="AFO312" s="9"/>
      <c r="AFP312" s="9"/>
      <c r="AFQ312" s="9"/>
      <c r="AFR312" s="9"/>
      <c r="AFS312" s="9"/>
      <c r="AFT312" s="9"/>
      <c r="AFU312" s="9"/>
      <c r="AFV312" s="9"/>
      <c r="AFW312" s="9"/>
      <c r="AFX312" s="9"/>
      <c r="AFY312" s="9"/>
      <c r="AFZ312" s="9"/>
      <c r="AGA312" s="9"/>
      <c r="AGB312" s="9"/>
      <c r="AGC312" s="9"/>
      <c r="AGD312" s="9"/>
      <c r="AGE312" s="9"/>
      <c r="AGF312" s="9"/>
      <c r="AGG312" s="9"/>
      <c r="AGH312" s="9"/>
      <c r="AGI312" s="9"/>
      <c r="AGJ312" s="9"/>
      <c r="AGK312" s="9"/>
      <c r="AGL312" s="9"/>
      <c r="AGM312" s="9"/>
      <c r="AGN312" s="9"/>
      <c r="AGO312" s="9"/>
      <c r="AGP312" s="9"/>
      <c r="AGQ312" s="9"/>
      <c r="AGR312" s="9"/>
      <c r="AGS312" s="9"/>
      <c r="AGT312" s="9"/>
      <c r="AGU312" s="9"/>
      <c r="AGV312" s="9"/>
      <c r="AGW312" s="9"/>
      <c r="AGX312" s="9"/>
      <c r="AGY312" s="9"/>
      <c r="AGZ312" s="9"/>
      <c r="AHA312" s="9"/>
      <c r="AHB312" s="9"/>
      <c r="AHC312" s="9"/>
      <c r="AHD312" s="9"/>
      <c r="AHE312" s="9"/>
      <c r="AHF312" s="9"/>
      <c r="AHG312" s="9"/>
      <c r="AHH312" s="9"/>
      <c r="AHI312" s="9"/>
      <c r="AHJ312" s="9"/>
      <c r="AHK312" s="9"/>
      <c r="AHL312" s="9"/>
      <c r="AHM312" s="9"/>
      <c r="AHN312" s="9"/>
      <c r="AHO312" s="9"/>
      <c r="AHP312" s="9"/>
      <c r="AHQ312" s="9"/>
      <c r="AHR312" s="9"/>
      <c r="AHS312" s="9"/>
      <c r="AHT312" s="9"/>
      <c r="AHU312" s="9"/>
      <c r="AHV312" s="9"/>
      <c r="AHW312" s="9"/>
      <c r="AHX312" s="9"/>
      <c r="AHY312" s="9"/>
      <c r="AHZ312" s="9"/>
      <c r="AIA312" s="9"/>
      <c r="AIB312" s="9"/>
      <c r="AIC312" s="9"/>
      <c r="AID312" s="9"/>
      <c r="AIE312" s="9"/>
      <c r="AIF312" s="9"/>
      <c r="AIG312" s="9"/>
      <c r="AIH312" s="9"/>
      <c r="AII312" s="9"/>
      <c r="AIJ312" s="9"/>
      <c r="AIK312" s="9"/>
      <c r="AIL312" s="9"/>
      <c r="AIM312" s="9"/>
      <c r="AIN312" s="9"/>
      <c r="AIO312" s="9"/>
      <c r="AIP312" s="9"/>
      <c r="AIQ312" s="9"/>
      <c r="AIR312" s="9"/>
      <c r="AIS312" s="9"/>
      <c r="AIT312" s="9"/>
      <c r="AIU312" s="9"/>
      <c r="AIV312" s="9"/>
      <c r="AIW312" s="9"/>
      <c r="AIX312" s="9"/>
      <c r="AIY312" s="9"/>
      <c r="AIZ312" s="9"/>
      <c r="AJA312" s="9"/>
      <c r="AJB312" s="9"/>
      <c r="AJC312" s="9"/>
      <c r="AJD312" s="9"/>
      <c r="AJE312" s="9"/>
      <c r="AJF312" s="9"/>
      <c r="AJG312" s="9"/>
      <c r="AJH312" s="9"/>
      <c r="AJI312" s="9"/>
      <c r="AJJ312" s="9"/>
      <c r="AJK312" s="9"/>
      <c r="AJL312" s="9"/>
      <c r="AJM312" s="9"/>
      <c r="AJN312" s="9"/>
      <c r="AJO312" s="9"/>
      <c r="AJP312" s="9"/>
      <c r="AJQ312" s="9"/>
      <c r="AJR312" s="9"/>
      <c r="AJS312" s="9"/>
      <c r="AJT312" s="9"/>
      <c r="AJU312" s="9"/>
      <c r="AJV312" s="9"/>
      <c r="AJW312" s="9"/>
      <c r="AJX312" s="9"/>
      <c r="AJY312" s="9"/>
      <c r="AJZ312" s="9"/>
      <c r="AKA312" s="9"/>
      <c r="AKB312" s="9"/>
      <c r="AKC312" s="9"/>
      <c r="AKD312" s="9"/>
      <c r="AKE312" s="9"/>
      <c r="AKF312" s="9"/>
      <c r="AKG312" s="9"/>
      <c r="AKH312" s="9"/>
      <c r="AKI312" s="9"/>
      <c r="AKJ312" s="9"/>
      <c r="AKK312" s="9"/>
      <c r="AKL312" s="9"/>
      <c r="AKM312" s="9"/>
      <c r="AKN312" s="9"/>
      <c r="AKO312" s="9"/>
      <c r="AKP312" s="9"/>
      <c r="AKQ312" s="9"/>
      <c r="AKR312" s="9"/>
      <c r="AKS312" s="9"/>
      <c r="AKT312" s="9"/>
      <c r="AKU312" s="9"/>
      <c r="AKV312" s="9"/>
      <c r="AKW312" s="9"/>
      <c r="AKX312" s="9"/>
      <c r="AKY312" s="9"/>
      <c r="AKZ312" s="9"/>
      <c r="ALA312" s="9"/>
      <c r="ALB312" s="9"/>
      <c r="ALC312" s="9"/>
      <c r="ALD312" s="9"/>
      <c r="ALE312" s="9"/>
      <c r="ALF312" s="9"/>
      <c r="ALG312" s="9"/>
      <c r="ALH312" s="9"/>
      <c r="ALI312" s="9"/>
      <c r="ALJ312" s="9"/>
      <c r="ALK312" s="9"/>
      <c r="ALL312" s="9"/>
      <c r="ALM312" s="9"/>
      <c r="ALN312" s="9"/>
      <c r="ALO312" s="9"/>
      <c r="ALP312" s="9"/>
      <c r="ALQ312" s="9"/>
      <c r="ALR312" s="9"/>
      <c r="ALS312" s="9"/>
      <c r="ALT312" s="9"/>
      <c r="ALU312" s="9"/>
      <c r="ALV312" s="9"/>
      <c r="ALW312" s="9"/>
      <c r="ALX312" s="9"/>
      <c r="ALY312" s="9"/>
      <c r="ALZ312" s="9"/>
      <c r="AMA312" s="9"/>
      <c r="AMB312" s="9"/>
      <c r="AMC312" s="9"/>
      <c r="AMD312" s="9"/>
      <c r="AME312" s="9"/>
      <c r="AMF312" s="9"/>
      <c r="AMG312" s="9"/>
      <c r="AMH312" s="9"/>
      <c r="AMI312" s="9"/>
      <c r="AMJ312" s="9"/>
      <c r="AMK312" s="9"/>
      <c r="AML312" s="9"/>
      <c r="AMM312" s="9"/>
      <c r="AMN312" s="9"/>
      <c r="AMO312" s="9"/>
      <c r="AMP312" s="9"/>
      <c r="AMQ312" s="9"/>
      <c r="AMR312" s="9"/>
      <c r="AMS312" s="9"/>
      <c r="AMT312" s="9"/>
      <c r="AMU312" s="9"/>
      <c r="AMV312" s="9"/>
      <c r="AMW312" s="9"/>
      <c r="AMX312" s="9"/>
      <c r="AMY312" s="9"/>
      <c r="AMZ312" s="9"/>
      <c r="ANA312" s="9"/>
      <c r="ANB312" s="9"/>
      <c r="ANC312" s="9"/>
      <c r="AND312" s="9"/>
      <c r="ANE312" s="9"/>
      <c r="ANF312" s="9"/>
      <c r="ANG312" s="9"/>
      <c r="ANH312" s="9"/>
      <c r="ANI312" s="9"/>
      <c r="ANJ312" s="9"/>
      <c r="ANK312" s="9"/>
      <c r="ANL312" s="9"/>
      <c r="ANM312" s="9"/>
      <c r="ANN312" s="9"/>
      <c r="ANO312" s="9"/>
      <c r="ANP312" s="9"/>
      <c r="ANQ312" s="9"/>
      <c r="ANR312" s="9"/>
      <c r="ANS312" s="9"/>
      <c r="ANT312" s="9"/>
      <c r="ANU312" s="9"/>
      <c r="ANV312" s="9"/>
      <c r="ANW312" s="9"/>
      <c r="ANX312" s="9"/>
      <c r="ANY312" s="9"/>
      <c r="ANZ312" s="9"/>
      <c r="AOA312" s="9"/>
      <c r="AOB312" s="9"/>
      <c r="AOC312" s="9"/>
      <c r="AOD312" s="9"/>
      <c r="AOE312" s="9"/>
      <c r="AOF312" s="9"/>
      <c r="AOG312" s="9"/>
      <c r="AOH312" s="9"/>
      <c r="AOI312" s="9"/>
      <c r="AOJ312" s="9"/>
      <c r="AOK312" s="9"/>
      <c r="AOL312" s="9"/>
      <c r="AOM312" s="9"/>
      <c r="AON312" s="9"/>
      <c r="AOO312" s="9"/>
      <c r="AOP312" s="9"/>
      <c r="AOQ312" s="9"/>
      <c r="AOR312" s="9"/>
      <c r="AOS312" s="9"/>
      <c r="AOT312" s="9"/>
      <c r="AOU312" s="9"/>
      <c r="AOV312" s="9"/>
      <c r="AOW312" s="9"/>
      <c r="AOX312" s="9"/>
      <c r="AOY312" s="9"/>
      <c r="AOZ312" s="9"/>
      <c r="APA312" s="9"/>
      <c r="APB312" s="9"/>
      <c r="APC312" s="9"/>
      <c r="APD312" s="9"/>
      <c r="APE312" s="9"/>
      <c r="APF312" s="9"/>
      <c r="APG312" s="9"/>
      <c r="APH312" s="9"/>
      <c r="API312" s="9"/>
      <c r="APJ312" s="9"/>
      <c r="APK312" s="9"/>
      <c r="APL312" s="9"/>
      <c r="APM312" s="9"/>
      <c r="APN312" s="9"/>
      <c r="APO312" s="9"/>
      <c r="APP312" s="9"/>
      <c r="APQ312" s="9"/>
      <c r="APR312" s="9"/>
      <c r="APS312" s="9"/>
      <c r="APT312" s="9"/>
      <c r="APU312" s="9"/>
      <c r="APV312" s="9"/>
      <c r="APW312" s="9"/>
      <c r="APX312" s="9"/>
      <c r="APY312" s="9"/>
      <c r="APZ312" s="9"/>
      <c r="AQA312" s="9"/>
      <c r="AQB312" s="9"/>
      <c r="AQC312" s="9"/>
      <c r="AQD312" s="9"/>
      <c r="AQE312" s="9"/>
      <c r="AQF312" s="9"/>
      <c r="AQG312" s="9"/>
      <c r="AQH312" s="9"/>
      <c r="AQI312" s="9"/>
      <c r="AQJ312" s="9"/>
      <c r="AQK312" s="9"/>
      <c r="AQL312" s="9"/>
      <c r="AQM312" s="9"/>
      <c r="AQN312" s="9"/>
      <c r="AQO312" s="9"/>
      <c r="AQP312" s="9"/>
      <c r="AQQ312" s="9"/>
      <c r="AQR312" s="9"/>
      <c r="AQS312" s="9"/>
      <c r="AQT312" s="9"/>
      <c r="AQU312" s="9"/>
      <c r="AQV312" s="9"/>
      <c r="AQW312" s="9"/>
      <c r="AQX312" s="9"/>
      <c r="AQY312" s="9"/>
      <c r="AQZ312" s="9"/>
      <c r="ARA312" s="9"/>
      <c r="ARB312" s="9"/>
      <c r="ARC312" s="9"/>
      <c r="ARD312" s="9"/>
      <c r="ARE312" s="9"/>
      <c r="ARF312" s="9"/>
      <c r="ARG312" s="9"/>
      <c r="ARH312" s="9"/>
      <c r="ARI312" s="9"/>
      <c r="ARJ312" s="9"/>
      <c r="ARK312" s="9"/>
      <c r="ARL312" s="9"/>
      <c r="ARM312" s="9"/>
      <c r="ARN312" s="9"/>
      <c r="ARO312" s="9"/>
      <c r="ARP312" s="9"/>
      <c r="ARQ312" s="9"/>
      <c r="ARR312" s="9"/>
      <c r="ARS312" s="9"/>
      <c r="ART312" s="9"/>
      <c r="ARU312" s="9"/>
      <c r="ARV312" s="9"/>
      <c r="ARW312" s="9"/>
      <c r="ARX312" s="9"/>
      <c r="ARY312" s="9"/>
      <c r="ARZ312" s="9"/>
      <c r="ASA312" s="9"/>
      <c r="ASB312" s="9"/>
      <c r="ASC312" s="9"/>
      <c r="ASD312" s="9"/>
      <c r="ASE312" s="9"/>
      <c r="ASF312" s="9"/>
      <c r="ASG312" s="9"/>
      <c r="ASH312" s="9"/>
      <c r="ASI312" s="9"/>
      <c r="ASJ312" s="9"/>
      <c r="ASK312" s="9"/>
      <c r="ASL312" s="9"/>
      <c r="ASM312" s="9"/>
      <c r="ASN312" s="9"/>
      <c r="ASO312" s="9"/>
      <c r="ASP312" s="9"/>
      <c r="ASQ312" s="9"/>
      <c r="ASR312" s="9"/>
      <c r="ASS312" s="9"/>
      <c r="AST312" s="9"/>
      <c r="ASU312" s="9"/>
      <c r="ASV312" s="9"/>
      <c r="ASW312" s="9"/>
      <c r="ASX312" s="9"/>
      <c r="ASY312" s="9"/>
      <c r="ASZ312" s="9"/>
      <c r="ATA312" s="9"/>
      <c r="ATB312" s="9"/>
      <c r="ATC312" s="9"/>
      <c r="ATD312" s="9"/>
      <c r="ATE312" s="9"/>
      <c r="ATF312" s="9"/>
      <c r="ATG312" s="9"/>
      <c r="ATH312" s="9"/>
      <c r="ATI312" s="9"/>
      <c r="ATJ312" s="9"/>
      <c r="ATK312" s="9"/>
      <c r="ATL312" s="9"/>
      <c r="ATM312" s="9"/>
      <c r="ATN312" s="9"/>
      <c r="ATO312" s="9"/>
      <c r="ATP312" s="9"/>
      <c r="ATQ312" s="9"/>
      <c r="ATR312" s="9"/>
      <c r="ATS312" s="9"/>
      <c r="ATT312" s="9"/>
      <c r="ATU312" s="9"/>
      <c r="ATV312" s="9"/>
      <c r="ATW312" s="9"/>
      <c r="ATX312" s="9"/>
      <c r="ATY312" s="9"/>
      <c r="ATZ312" s="9"/>
      <c r="AUA312" s="9"/>
      <c r="AUB312" s="9"/>
      <c r="AUC312" s="9"/>
      <c r="AUD312" s="9"/>
      <c r="AUE312" s="9"/>
      <c r="AUF312" s="9"/>
      <c r="AUG312" s="9"/>
      <c r="AUH312" s="9"/>
      <c r="AUI312" s="9"/>
      <c r="AUJ312" s="9"/>
      <c r="AUK312" s="9"/>
      <c r="AUL312" s="9"/>
      <c r="AUM312" s="9"/>
      <c r="AUN312" s="9"/>
      <c r="AUO312" s="9"/>
      <c r="AUP312" s="9"/>
      <c r="AUQ312" s="9"/>
      <c r="AUR312" s="9"/>
      <c r="AUS312" s="9"/>
      <c r="AUT312" s="9"/>
      <c r="AUU312" s="9"/>
      <c r="AUV312" s="9"/>
      <c r="AUW312" s="9"/>
      <c r="AUX312" s="9"/>
      <c r="AUY312" s="9"/>
      <c r="AUZ312" s="9"/>
      <c r="AVA312" s="9"/>
      <c r="AVB312" s="9"/>
      <c r="AVC312" s="9"/>
      <c r="AVD312" s="9"/>
      <c r="AVE312" s="9"/>
      <c r="AVF312" s="9"/>
      <c r="AVG312" s="9"/>
      <c r="AVH312" s="9"/>
      <c r="AVI312" s="9"/>
      <c r="AVJ312" s="9"/>
      <c r="AVK312" s="9"/>
      <c r="AVL312" s="9"/>
      <c r="AVM312" s="9"/>
      <c r="AVN312" s="9"/>
      <c r="AVO312" s="9"/>
      <c r="AVP312" s="9"/>
      <c r="AVQ312" s="9"/>
      <c r="AVR312" s="9"/>
      <c r="AVS312" s="9"/>
      <c r="AVT312" s="9"/>
      <c r="AVU312" s="9"/>
      <c r="AVV312" s="9"/>
      <c r="AVW312" s="9"/>
      <c r="AVX312" s="9"/>
      <c r="AVY312" s="9"/>
      <c r="AVZ312" s="9"/>
      <c r="AWA312" s="9"/>
      <c r="AWB312" s="9"/>
      <c r="AWC312" s="9"/>
      <c r="AWD312" s="9"/>
      <c r="AWE312" s="9"/>
      <c r="AWF312" s="9"/>
      <c r="AWG312" s="9"/>
      <c r="AWH312" s="9"/>
      <c r="AWI312" s="9"/>
      <c r="AWJ312" s="9"/>
      <c r="AWK312" s="9"/>
      <c r="AWL312" s="9"/>
      <c r="AWM312" s="9"/>
      <c r="AWN312" s="9"/>
      <c r="AWO312" s="9"/>
      <c r="AWP312" s="9"/>
      <c r="AWQ312" s="9"/>
      <c r="AWR312" s="9"/>
      <c r="AWS312" s="9"/>
      <c r="AWT312" s="9"/>
      <c r="AWU312" s="9"/>
      <c r="AWV312" s="9"/>
      <c r="AWW312" s="9"/>
      <c r="AWX312" s="9"/>
      <c r="AWY312" s="9"/>
      <c r="AWZ312" s="9"/>
      <c r="AXA312" s="9"/>
      <c r="AXB312" s="9"/>
      <c r="AXC312" s="9"/>
      <c r="AXD312" s="9"/>
      <c r="AXE312" s="9"/>
      <c r="AXF312" s="9"/>
      <c r="AXG312" s="9"/>
      <c r="AXH312" s="9"/>
      <c r="AXI312" s="9"/>
      <c r="AXJ312" s="9"/>
      <c r="AXK312" s="9"/>
      <c r="AXL312" s="9"/>
      <c r="AXM312" s="9"/>
      <c r="AXN312" s="9"/>
      <c r="AXO312" s="9"/>
      <c r="AXP312" s="9"/>
      <c r="AXQ312" s="9"/>
      <c r="AXR312" s="9"/>
      <c r="AXS312" s="9"/>
      <c r="AXT312" s="9"/>
      <c r="AXU312" s="9"/>
      <c r="AXV312" s="9"/>
      <c r="AXW312" s="9"/>
      <c r="AXX312" s="9"/>
      <c r="AXY312" s="9"/>
      <c r="AXZ312" s="9"/>
      <c r="AYA312" s="9"/>
      <c r="AYB312" s="9"/>
      <c r="AYC312" s="9"/>
      <c r="AYD312" s="9"/>
      <c r="AYE312" s="9"/>
      <c r="AYF312" s="9"/>
      <c r="AYG312" s="9"/>
      <c r="AYH312" s="9"/>
      <c r="AYI312" s="9"/>
      <c r="AYJ312" s="9"/>
      <c r="AYK312" s="9"/>
      <c r="AYL312" s="9"/>
      <c r="AYM312" s="9"/>
      <c r="AYN312" s="9"/>
      <c r="AYO312" s="9"/>
      <c r="AYP312" s="9"/>
      <c r="AYQ312" s="9"/>
      <c r="AYR312" s="9"/>
      <c r="AYS312" s="9"/>
      <c r="AYT312" s="9"/>
      <c r="AYU312" s="9"/>
      <c r="AYV312" s="9"/>
      <c r="AYW312" s="9"/>
      <c r="AYX312" s="9"/>
      <c r="AYY312" s="9"/>
      <c r="AYZ312" s="9"/>
      <c r="AZA312" s="9"/>
      <c r="AZB312" s="9"/>
      <c r="AZC312" s="9"/>
      <c r="AZD312" s="9"/>
      <c r="AZE312" s="9"/>
      <c r="AZF312" s="9"/>
      <c r="AZG312" s="9"/>
      <c r="AZH312" s="9"/>
      <c r="AZI312" s="9"/>
      <c r="AZJ312" s="9"/>
      <c r="AZK312" s="9"/>
      <c r="AZL312" s="9"/>
      <c r="AZM312" s="9"/>
      <c r="AZN312" s="9"/>
      <c r="AZO312" s="9"/>
      <c r="AZP312" s="9"/>
      <c r="AZQ312" s="9"/>
      <c r="AZR312" s="9"/>
      <c r="AZS312" s="9"/>
      <c r="AZT312" s="9"/>
      <c r="AZU312" s="9"/>
      <c r="AZV312" s="9"/>
      <c r="AZW312" s="9"/>
      <c r="AZX312" s="9"/>
      <c r="AZY312" s="9"/>
      <c r="AZZ312" s="9"/>
      <c r="BAA312" s="9"/>
      <c r="BAB312" s="9"/>
      <c r="BAC312" s="9"/>
      <c r="BAD312" s="9"/>
      <c r="BAE312" s="9"/>
      <c r="BAF312" s="9"/>
      <c r="BAG312" s="9"/>
      <c r="BAH312" s="9"/>
      <c r="BAI312" s="9"/>
      <c r="BAJ312" s="9"/>
      <c r="BAK312" s="9"/>
      <c r="BAL312" s="9"/>
      <c r="BAM312" s="9"/>
      <c r="BAN312" s="9"/>
      <c r="BAO312" s="9"/>
      <c r="BAP312" s="9"/>
      <c r="BAQ312" s="9"/>
      <c r="BAR312" s="9"/>
      <c r="BAS312" s="9"/>
      <c r="BAT312" s="9"/>
      <c r="BAU312" s="9"/>
      <c r="BAV312" s="9"/>
      <c r="BAW312" s="9"/>
      <c r="BAX312" s="9"/>
      <c r="BAY312" s="9"/>
      <c r="BAZ312" s="9"/>
      <c r="BBA312" s="9"/>
      <c r="BBB312" s="9"/>
      <c r="BBC312" s="9"/>
      <c r="BBD312" s="9"/>
      <c r="BBE312" s="9"/>
      <c r="BBF312" s="9"/>
      <c r="BBG312" s="9"/>
      <c r="BBH312" s="9"/>
      <c r="BBI312" s="9"/>
      <c r="BBJ312" s="9"/>
      <c r="BBK312" s="9"/>
      <c r="BBL312" s="9"/>
      <c r="BBM312" s="9"/>
      <c r="BBN312" s="9"/>
      <c r="BBO312" s="9"/>
      <c r="BBP312" s="9"/>
      <c r="BBQ312" s="9"/>
      <c r="BBR312" s="9"/>
      <c r="BBS312" s="9"/>
      <c r="BBT312" s="9"/>
      <c r="BBU312" s="9"/>
      <c r="BBV312" s="9"/>
      <c r="BBW312" s="9"/>
      <c r="BBX312" s="9"/>
      <c r="BBY312" s="9"/>
      <c r="BBZ312" s="9"/>
      <c r="BCA312" s="9"/>
      <c r="BCB312" s="9"/>
      <c r="BCC312" s="9"/>
      <c r="BCD312" s="9"/>
      <c r="BCE312" s="9"/>
      <c r="BCF312" s="9"/>
      <c r="BCG312" s="9"/>
      <c r="BCH312" s="9"/>
      <c r="BCI312" s="9"/>
      <c r="BCJ312" s="9"/>
      <c r="BCK312" s="9"/>
      <c r="BCL312" s="9"/>
      <c r="BCM312" s="9"/>
      <c r="BCN312" s="9"/>
      <c r="BCO312" s="9"/>
      <c r="BCP312" s="9"/>
      <c r="BCQ312" s="9"/>
      <c r="BCR312" s="9"/>
      <c r="BCS312" s="9"/>
      <c r="BCT312" s="9"/>
      <c r="BCU312" s="9"/>
      <c r="BCV312" s="9"/>
      <c r="BCW312" s="9"/>
      <c r="BCX312" s="9"/>
      <c r="BCY312" s="9"/>
      <c r="BCZ312" s="9"/>
      <c r="BDA312" s="9"/>
      <c r="BDB312" s="9"/>
      <c r="BDC312" s="9"/>
      <c r="BDD312" s="9"/>
      <c r="BDE312" s="9"/>
      <c r="BDF312" s="9"/>
      <c r="BDG312" s="9"/>
      <c r="BDH312" s="9"/>
      <c r="BDI312" s="9"/>
      <c r="BDJ312" s="9"/>
      <c r="BDK312" s="9"/>
      <c r="BDL312" s="9"/>
      <c r="BDM312" s="9"/>
      <c r="BDN312" s="9"/>
      <c r="BDO312" s="9"/>
      <c r="BDP312" s="9"/>
      <c r="BDQ312" s="9"/>
      <c r="BDR312" s="9"/>
      <c r="BDS312" s="9"/>
      <c r="BDT312" s="9"/>
      <c r="BDU312" s="9"/>
      <c r="BDV312" s="9"/>
      <c r="BDW312" s="9"/>
      <c r="BDX312" s="9"/>
      <c r="BDY312" s="9"/>
      <c r="BDZ312" s="9"/>
      <c r="BEA312" s="9"/>
      <c r="BEB312" s="9"/>
      <c r="BEC312" s="9"/>
      <c r="BED312" s="9"/>
      <c r="BEE312" s="9"/>
      <c r="BEF312" s="9"/>
      <c r="BEG312" s="9"/>
      <c r="BEH312" s="9"/>
      <c r="BEI312" s="9"/>
      <c r="BEJ312" s="9"/>
      <c r="BEK312" s="9"/>
      <c r="BEL312" s="9"/>
      <c r="BEM312" s="9"/>
      <c r="BEN312" s="9"/>
      <c r="BEO312" s="9"/>
      <c r="BEP312" s="9"/>
      <c r="BEQ312" s="9"/>
      <c r="BER312" s="9"/>
      <c r="BES312" s="9"/>
      <c r="BET312" s="9"/>
      <c r="BEU312" s="9"/>
      <c r="BEV312" s="9"/>
      <c r="BEW312" s="9"/>
      <c r="BEX312" s="9"/>
      <c r="BEY312" s="9"/>
      <c r="BEZ312" s="9"/>
      <c r="BFA312" s="9"/>
      <c r="BFB312" s="9"/>
      <c r="BFC312" s="9"/>
      <c r="BFD312" s="9"/>
      <c r="BFE312" s="9"/>
      <c r="BFF312" s="9"/>
      <c r="BFG312" s="9"/>
      <c r="BFH312" s="9"/>
      <c r="BFI312" s="9"/>
      <c r="BFJ312" s="9"/>
      <c r="BFK312" s="9"/>
      <c r="BFL312" s="9"/>
      <c r="BFM312" s="9"/>
      <c r="BFN312" s="9"/>
      <c r="BFO312" s="9"/>
      <c r="BFP312" s="9"/>
      <c r="BFQ312" s="9"/>
      <c r="BFR312" s="9"/>
      <c r="BFS312" s="9"/>
      <c r="BFT312" s="9"/>
      <c r="BFU312" s="9"/>
      <c r="BFV312" s="9"/>
      <c r="BFW312" s="9"/>
      <c r="BFX312" s="9"/>
      <c r="BFY312" s="9"/>
      <c r="BFZ312" s="9"/>
      <c r="BGA312" s="9"/>
      <c r="BGB312" s="9"/>
      <c r="BGC312" s="9"/>
      <c r="BGD312" s="9"/>
      <c r="BGE312" s="9"/>
      <c r="BGF312" s="9"/>
      <c r="BGG312" s="9"/>
      <c r="BGH312" s="9"/>
      <c r="BGI312" s="9"/>
      <c r="BGJ312" s="9"/>
      <c r="BGK312" s="9"/>
      <c r="BGL312" s="9"/>
      <c r="BGM312" s="9"/>
      <c r="BGN312" s="9"/>
      <c r="BGO312" s="9"/>
      <c r="BGP312" s="9"/>
      <c r="BGQ312" s="9"/>
      <c r="BGR312" s="9"/>
      <c r="BGS312" s="9"/>
      <c r="BGT312" s="9"/>
      <c r="BGU312" s="9"/>
      <c r="BGV312" s="9"/>
      <c r="BGW312" s="9"/>
      <c r="BGX312" s="9"/>
      <c r="BGY312" s="9"/>
      <c r="BGZ312" s="9"/>
      <c r="BHA312" s="9"/>
      <c r="BHB312" s="9"/>
      <c r="BHC312" s="9"/>
      <c r="BHD312" s="9"/>
      <c r="BHE312" s="9"/>
      <c r="BHF312" s="9"/>
      <c r="BHG312" s="9"/>
      <c r="BHH312" s="9"/>
      <c r="BHI312" s="9"/>
      <c r="BHJ312" s="9"/>
      <c r="BHK312" s="9"/>
      <c r="BHL312" s="9"/>
      <c r="BHM312" s="9"/>
      <c r="BHN312" s="9"/>
      <c r="BHO312" s="9"/>
      <c r="BHP312" s="9"/>
      <c r="BHQ312" s="9"/>
      <c r="BHR312" s="9"/>
      <c r="BHS312" s="9"/>
      <c r="BHT312" s="9"/>
      <c r="BHU312" s="9"/>
      <c r="BHV312" s="9"/>
      <c r="BHW312" s="9"/>
      <c r="BHX312" s="9"/>
      <c r="BHY312" s="9"/>
      <c r="BHZ312" s="9"/>
      <c r="BIA312" s="9"/>
      <c r="BIB312" s="9"/>
      <c r="BIC312" s="9"/>
    </row>
    <row r="313" spans="1:1589" s="10" customFormat="1" ht="33.75" customHeight="1">
      <c r="A313" s="236" t="s">
        <v>236</v>
      </c>
      <c r="B313" s="203"/>
      <c r="C313" s="374" t="s">
        <v>235</v>
      </c>
      <c r="D313" s="377" t="s">
        <v>10</v>
      </c>
      <c r="E313" s="197">
        <v>42736</v>
      </c>
      <c r="F313" s="197">
        <v>43100</v>
      </c>
      <c r="G313" s="93" t="s">
        <v>220</v>
      </c>
      <c r="H313" s="205"/>
      <c r="I313" s="205"/>
      <c r="J313" s="121">
        <v>1523065</v>
      </c>
      <c r="K313" s="205"/>
      <c r="L313" s="205"/>
      <c r="M313" s="205"/>
      <c r="N313" s="260">
        <v>1523010.31</v>
      </c>
      <c r="O313" s="205"/>
      <c r="P313" s="205"/>
      <c r="Q313" s="205"/>
      <c r="R313" s="260">
        <v>1523010.31</v>
      </c>
      <c r="S313" s="205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  <c r="IS313" s="9"/>
      <c r="IT313" s="9"/>
      <c r="IU313" s="9"/>
      <c r="IV313" s="9"/>
      <c r="IW313" s="9"/>
      <c r="IX313" s="9"/>
      <c r="IY313" s="9"/>
      <c r="IZ313" s="9"/>
      <c r="JA313" s="9"/>
      <c r="JB313" s="9"/>
      <c r="JC313" s="9"/>
      <c r="JD313" s="9"/>
      <c r="JE313" s="9"/>
      <c r="JF313" s="9"/>
      <c r="JG313" s="9"/>
      <c r="JH313" s="9"/>
      <c r="JI313" s="9"/>
      <c r="JJ313" s="9"/>
      <c r="JK313" s="9"/>
      <c r="JL313" s="9"/>
      <c r="JM313" s="9"/>
      <c r="JN313" s="9"/>
      <c r="JO313" s="9"/>
      <c r="JP313" s="9"/>
      <c r="JQ313" s="9"/>
      <c r="JR313" s="9"/>
      <c r="JS313" s="9"/>
      <c r="JT313" s="9"/>
      <c r="JU313" s="9"/>
      <c r="JV313" s="9"/>
      <c r="JW313" s="9"/>
      <c r="JX313" s="9"/>
      <c r="JY313" s="9"/>
      <c r="JZ313" s="9"/>
      <c r="KA313" s="9"/>
      <c r="KB313" s="9"/>
      <c r="KC313" s="9"/>
      <c r="KD313" s="9"/>
      <c r="KE313" s="9"/>
      <c r="KF313" s="9"/>
      <c r="KG313" s="9"/>
      <c r="KH313" s="9"/>
      <c r="KI313" s="9"/>
      <c r="KJ313" s="9"/>
      <c r="KK313" s="9"/>
      <c r="KL313" s="9"/>
      <c r="KM313" s="9"/>
      <c r="KN313" s="9"/>
      <c r="KO313" s="9"/>
      <c r="KP313" s="9"/>
      <c r="KQ313" s="9"/>
      <c r="KR313" s="9"/>
      <c r="KS313" s="9"/>
      <c r="KT313" s="9"/>
      <c r="KU313" s="9"/>
      <c r="KV313" s="9"/>
      <c r="KW313" s="9"/>
      <c r="KX313" s="9"/>
      <c r="KY313" s="9"/>
      <c r="KZ313" s="9"/>
      <c r="LA313" s="9"/>
      <c r="LB313" s="9"/>
      <c r="LC313" s="9"/>
      <c r="LD313" s="9"/>
      <c r="LE313" s="9"/>
      <c r="LF313" s="9"/>
      <c r="LG313" s="9"/>
      <c r="LH313" s="9"/>
      <c r="LI313" s="9"/>
      <c r="LJ313" s="9"/>
      <c r="LK313" s="9"/>
      <c r="LL313" s="9"/>
      <c r="LM313" s="9"/>
      <c r="LN313" s="9"/>
      <c r="LO313" s="9"/>
      <c r="LP313" s="9"/>
      <c r="LQ313" s="9"/>
      <c r="LR313" s="9"/>
      <c r="LS313" s="9"/>
      <c r="LT313" s="9"/>
      <c r="LU313" s="9"/>
      <c r="LV313" s="9"/>
      <c r="LW313" s="9"/>
      <c r="LX313" s="9"/>
      <c r="LY313" s="9"/>
      <c r="LZ313" s="9"/>
      <c r="MA313" s="9"/>
      <c r="MB313" s="9"/>
      <c r="MC313" s="9"/>
      <c r="MD313" s="9"/>
      <c r="ME313" s="9"/>
      <c r="MF313" s="9"/>
      <c r="MG313" s="9"/>
      <c r="MH313" s="9"/>
      <c r="MI313" s="9"/>
      <c r="MJ313" s="9"/>
      <c r="MK313" s="9"/>
      <c r="ML313" s="9"/>
      <c r="MM313" s="9"/>
      <c r="MN313" s="9"/>
      <c r="MO313" s="9"/>
      <c r="MP313" s="9"/>
      <c r="MQ313" s="9"/>
      <c r="MR313" s="9"/>
      <c r="MS313" s="9"/>
      <c r="MT313" s="9"/>
      <c r="MU313" s="9"/>
      <c r="MV313" s="9"/>
      <c r="MW313" s="9"/>
      <c r="MX313" s="9"/>
      <c r="MY313" s="9"/>
      <c r="MZ313" s="9"/>
      <c r="NA313" s="9"/>
      <c r="NB313" s="9"/>
      <c r="NC313" s="9"/>
      <c r="ND313" s="9"/>
      <c r="NE313" s="9"/>
      <c r="NF313" s="9"/>
      <c r="NG313" s="9"/>
      <c r="NH313" s="9"/>
      <c r="NI313" s="9"/>
      <c r="NJ313" s="9"/>
      <c r="NK313" s="9"/>
      <c r="NL313" s="9"/>
      <c r="NM313" s="9"/>
      <c r="NN313" s="9"/>
      <c r="NO313" s="9"/>
      <c r="NP313" s="9"/>
      <c r="NQ313" s="9"/>
      <c r="NR313" s="9"/>
      <c r="NS313" s="9"/>
      <c r="NT313" s="9"/>
      <c r="NU313" s="9"/>
      <c r="NV313" s="9"/>
      <c r="NW313" s="9"/>
      <c r="NX313" s="9"/>
      <c r="NY313" s="9"/>
      <c r="NZ313" s="9"/>
      <c r="OA313" s="9"/>
      <c r="OB313" s="9"/>
      <c r="OC313" s="9"/>
      <c r="OD313" s="9"/>
      <c r="OE313" s="9"/>
      <c r="OF313" s="9"/>
      <c r="OG313" s="9"/>
      <c r="OH313" s="9"/>
      <c r="OI313" s="9"/>
      <c r="OJ313" s="9"/>
      <c r="OK313" s="9"/>
      <c r="OL313" s="9"/>
      <c r="OM313" s="9"/>
      <c r="ON313" s="9"/>
      <c r="OO313" s="9"/>
      <c r="OP313" s="9"/>
      <c r="OQ313" s="9"/>
      <c r="OR313" s="9"/>
      <c r="OS313" s="9"/>
      <c r="OT313" s="9"/>
      <c r="OU313" s="9"/>
      <c r="OV313" s="9"/>
      <c r="OW313" s="9"/>
      <c r="OX313" s="9"/>
      <c r="OY313" s="9"/>
      <c r="OZ313" s="9"/>
      <c r="PA313" s="9"/>
      <c r="PB313" s="9"/>
      <c r="PC313" s="9"/>
      <c r="PD313" s="9"/>
      <c r="PE313" s="9"/>
      <c r="PF313" s="9"/>
      <c r="PG313" s="9"/>
      <c r="PH313" s="9"/>
      <c r="PI313" s="9"/>
      <c r="PJ313" s="9"/>
      <c r="PK313" s="9"/>
      <c r="PL313" s="9"/>
      <c r="PM313" s="9"/>
      <c r="PN313" s="9"/>
      <c r="PO313" s="9"/>
      <c r="PP313" s="9"/>
      <c r="PQ313" s="9"/>
      <c r="PR313" s="9"/>
      <c r="PS313" s="9"/>
      <c r="PT313" s="9"/>
      <c r="PU313" s="9"/>
      <c r="PV313" s="9"/>
      <c r="PW313" s="9"/>
      <c r="PX313" s="9"/>
      <c r="PY313" s="9"/>
      <c r="PZ313" s="9"/>
      <c r="QA313" s="9"/>
      <c r="QB313" s="9"/>
      <c r="QC313" s="9"/>
      <c r="QD313" s="9"/>
      <c r="QE313" s="9"/>
      <c r="QF313" s="9"/>
      <c r="QG313" s="9"/>
      <c r="QH313" s="9"/>
      <c r="QI313" s="9"/>
      <c r="QJ313" s="9"/>
      <c r="QK313" s="9"/>
      <c r="QL313" s="9"/>
      <c r="QM313" s="9"/>
      <c r="QN313" s="9"/>
      <c r="QO313" s="9"/>
      <c r="QP313" s="9"/>
      <c r="QQ313" s="9"/>
      <c r="QR313" s="9"/>
      <c r="QS313" s="9"/>
      <c r="QT313" s="9"/>
      <c r="QU313" s="9"/>
      <c r="QV313" s="9"/>
      <c r="QW313" s="9"/>
      <c r="QX313" s="9"/>
      <c r="QY313" s="9"/>
      <c r="QZ313" s="9"/>
      <c r="RA313" s="9"/>
      <c r="RB313" s="9"/>
      <c r="RC313" s="9"/>
      <c r="RD313" s="9"/>
      <c r="RE313" s="9"/>
      <c r="RF313" s="9"/>
      <c r="RG313" s="9"/>
      <c r="RH313" s="9"/>
      <c r="RI313" s="9"/>
      <c r="RJ313" s="9"/>
      <c r="RK313" s="9"/>
      <c r="RL313" s="9"/>
      <c r="RM313" s="9"/>
      <c r="RN313" s="9"/>
      <c r="RO313" s="9"/>
      <c r="RP313" s="9"/>
      <c r="RQ313" s="9"/>
      <c r="RR313" s="9"/>
      <c r="RS313" s="9"/>
      <c r="RT313" s="9"/>
      <c r="RU313" s="9"/>
      <c r="RV313" s="9"/>
      <c r="RW313" s="9"/>
      <c r="RX313" s="9"/>
      <c r="RY313" s="9"/>
      <c r="RZ313" s="9"/>
      <c r="SA313" s="9"/>
      <c r="SB313" s="9"/>
      <c r="SC313" s="9"/>
      <c r="SD313" s="9"/>
      <c r="SE313" s="9"/>
      <c r="SF313" s="9"/>
      <c r="SG313" s="9"/>
      <c r="SH313" s="9"/>
      <c r="SI313" s="9"/>
      <c r="SJ313" s="9"/>
      <c r="SK313" s="9"/>
      <c r="SL313" s="9"/>
      <c r="SM313" s="9"/>
      <c r="SN313" s="9"/>
      <c r="SO313" s="9"/>
      <c r="SP313" s="9"/>
      <c r="SQ313" s="9"/>
      <c r="SR313" s="9"/>
      <c r="SS313" s="9"/>
      <c r="ST313" s="9"/>
      <c r="SU313" s="9"/>
      <c r="SV313" s="9"/>
      <c r="SW313" s="9"/>
      <c r="SX313" s="9"/>
      <c r="SY313" s="9"/>
      <c r="SZ313" s="9"/>
      <c r="TA313" s="9"/>
      <c r="TB313" s="9"/>
      <c r="TC313" s="9"/>
      <c r="TD313" s="9"/>
      <c r="TE313" s="9"/>
      <c r="TF313" s="9"/>
      <c r="TG313" s="9"/>
      <c r="TH313" s="9"/>
      <c r="TI313" s="9"/>
      <c r="TJ313" s="9"/>
      <c r="TK313" s="9"/>
      <c r="TL313" s="9"/>
      <c r="TM313" s="9"/>
      <c r="TN313" s="9"/>
      <c r="TO313" s="9"/>
      <c r="TP313" s="9"/>
      <c r="TQ313" s="9"/>
      <c r="TR313" s="9"/>
      <c r="TS313" s="9"/>
      <c r="TT313" s="9"/>
      <c r="TU313" s="9"/>
      <c r="TV313" s="9"/>
      <c r="TW313" s="9"/>
      <c r="TX313" s="9"/>
      <c r="TY313" s="9"/>
      <c r="TZ313" s="9"/>
      <c r="UA313" s="9"/>
      <c r="UB313" s="9"/>
      <c r="UC313" s="9"/>
      <c r="UD313" s="9"/>
      <c r="UE313" s="9"/>
      <c r="UF313" s="9"/>
      <c r="UG313" s="9"/>
      <c r="UH313" s="9"/>
      <c r="UI313" s="9"/>
      <c r="UJ313" s="9"/>
      <c r="UK313" s="9"/>
      <c r="UL313" s="9"/>
      <c r="UM313" s="9"/>
      <c r="UN313" s="9"/>
      <c r="UO313" s="9"/>
      <c r="UP313" s="9"/>
      <c r="UQ313" s="9"/>
      <c r="UR313" s="9"/>
      <c r="US313" s="9"/>
      <c r="UT313" s="9"/>
      <c r="UU313" s="9"/>
      <c r="UV313" s="9"/>
      <c r="UW313" s="9"/>
      <c r="UX313" s="9"/>
      <c r="UY313" s="9"/>
      <c r="UZ313" s="9"/>
      <c r="VA313" s="9"/>
      <c r="VB313" s="9"/>
      <c r="VC313" s="9"/>
      <c r="VD313" s="9"/>
      <c r="VE313" s="9"/>
      <c r="VF313" s="9"/>
      <c r="VG313" s="9"/>
      <c r="VH313" s="9"/>
      <c r="VI313" s="9"/>
      <c r="VJ313" s="9"/>
      <c r="VK313" s="9"/>
      <c r="VL313" s="9"/>
      <c r="VM313" s="9"/>
      <c r="VN313" s="9"/>
      <c r="VO313" s="9"/>
      <c r="VP313" s="9"/>
      <c r="VQ313" s="9"/>
      <c r="VR313" s="9"/>
      <c r="VS313" s="9"/>
      <c r="VT313" s="9"/>
      <c r="VU313" s="9"/>
      <c r="VV313" s="9"/>
      <c r="VW313" s="9"/>
      <c r="VX313" s="9"/>
      <c r="VY313" s="9"/>
      <c r="VZ313" s="9"/>
      <c r="WA313" s="9"/>
      <c r="WB313" s="9"/>
      <c r="WC313" s="9"/>
      <c r="WD313" s="9"/>
      <c r="WE313" s="9"/>
      <c r="WF313" s="9"/>
      <c r="WG313" s="9"/>
      <c r="WH313" s="9"/>
      <c r="WI313" s="9"/>
      <c r="WJ313" s="9"/>
      <c r="WK313" s="9"/>
      <c r="WL313" s="9"/>
      <c r="WM313" s="9"/>
      <c r="WN313" s="9"/>
      <c r="WO313" s="9"/>
      <c r="WP313" s="9"/>
      <c r="WQ313" s="9"/>
      <c r="WR313" s="9"/>
      <c r="WS313" s="9"/>
      <c r="WT313" s="9"/>
      <c r="WU313" s="9"/>
      <c r="WV313" s="9"/>
      <c r="WW313" s="9"/>
      <c r="WX313" s="9"/>
      <c r="WY313" s="9"/>
      <c r="WZ313" s="9"/>
      <c r="XA313" s="9"/>
      <c r="XB313" s="9"/>
      <c r="XC313" s="9"/>
      <c r="XD313" s="9"/>
      <c r="XE313" s="9"/>
      <c r="XF313" s="9"/>
      <c r="XG313" s="9"/>
      <c r="XH313" s="9"/>
      <c r="XI313" s="9"/>
      <c r="XJ313" s="9"/>
      <c r="XK313" s="9"/>
      <c r="XL313" s="9"/>
      <c r="XM313" s="9"/>
      <c r="XN313" s="9"/>
      <c r="XO313" s="9"/>
      <c r="XP313" s="9"/>
      <c r="XQ313" s="9"/>
      <c r="XR313" s="9"/>
      <c r="XS313" s="9"/>
      <c r="XT313" s="9"/>
      <c r="XU313" s="9"/>
      <c r="XV313" s="9"/>
      <c r="XW313" s="9"/>
      <c r="XX313" s="9"/>
      <c r="XY313" s="9"/>
      <c r="XZ313" s="9"/>
      <c r="YA313" s="9"/>
      <c r="YB313" s="9"/>
      <c r="YC313" s="9"/>
      <c r="YD313" s="9"/>
      <c r="YE313" s="9"/>
      <c r="YF313" s="9"/>
      <c r="YG313" s="9"/>
      <c r="YH313" s="9"/>
      <c r="YI313" s="9"/>
      <c r="YJ313" s="9"/>
      <c r="YK313" s="9"/>
      <c r="YL313" s="9"/>
      <c r="YM313" s="9"/>
      <c r="YN313" s="9"/>
      <c r="YO313" s="9"/>
      <c r="YP313" s="9"/>
      <c r="YQ313" s="9"/>
      <c r="YR313" s="9"/>
      <c r="YS313" s="9"/>
      <c r="YT313" s="9"/>
      <c r="YU313" s="9"/>
      <c r="YV313" s="9"/>
      <c r="YW313" s="9"/>
      <c r="YX313" s="9"/>
      <c r="YY313" s="9"/>
      <c r="YZ313" s="9"/>
      <c r="ZA313" s="9"/>
      <c r="ZB313" s="9"/>
      <c r="ZC313" s="9"/>
      <c r="ZD313" s="9"/>
      <c r="ZE313" s="9"/>
      <c r="ZF313" s="9"/>
      <c r="ZG313" s="9"/>
      <c r="ZH313" s="9"/>
      <c r="ZI313" s="9"/>
      <c r="ZJ313" s="9"/>
      <c r="ZK313" s="9"/>
      <c r="ZL313" s="9"/>
      <c r="ZM313" s="9"/>
      <c r="ZN313" s="9"/>
      <c r="ZO313" s="9"/>
      <c r="ZP313" s="9"/>
      <c r="ZQ313" s="9"/>
      <c r="ZR313" s="9"/>
      <c r="ZS313" s="9"/>
      <c r="ZT313" s="9"/>
      <c r="ZU313" s="9"/>
      <c r="ZV313" s="9"/>
      <c r="ZW313" s="9"/>
      <c r="ZX313" s="9"/>
      <c r="ZY313" s="9"/>
      <c r="ZZ313" s="9"/>
      <c r="AAA313" s="9"/>
      <c r="AAB313" s="9"/>
      <c r="AAC313" s="9"/>
      <c r="AAD313" s="9"/>
      <c r="AAE313" s="9"/>
      <c r="AAF313" s="9"/>
      <c r="AAG313" s="9"/>
      <c r="AAH313" s="9"/>
      <c r="AAI313" s="9"/>
      <c r="AAJ313" s="9"/>
      <c r="AAK313" s="9"/>
      <c r="AAL313" s="9"/>
      <c r="AAM313" s="9"/>
      <c r="AAN313" s="9"/>
      <c r="AAO313" s="9"/>
      <c r="AAP313" s="9"/>
      <c r="AAQ313" s="9"/>
      <c r="AAR313" s="9"/>
      <c r="AAS313" s="9"/>
      <c r="AAT313" s="9"/>
      <c r="AAU313" s="9"/>
      <c r="AAV313" s="9"/>
      <c r="AAW313" s="9"/>
      <c r="AAX313" s="9"/>
      <c r="AAY313" s="9"/>
      <c r="AAZ313" s="9"/>
      <c r="ABA313" s="9"/>
      <c r="ABB313" s="9"/>
      <c r="ABC313" s="9"/>
      <c r="ABD313" s="9"/>
      <c r="ABE313" s="9"/>
      <c r="ABF313" s="9"/>
      <c r="ABG313" s="9"/>
      <c r="ABH313" s="9"/>
      <c r="ABI313" s="9"/>
      <c r="ABJ313" s="9"/>
      <c r="ABK313" s="9"/>
      <c r="ABL313" s="9"/>
      <c r="ABM313" s="9"/>
      <c r="ABN313" s="9"/>
      <c r="ABO313" s="9"/>
      <c r="ABP313" s="9"/>
      <c r="ABQ313" s="9"/>
      <c r="ABR313" s="9"/>
      <c r="ABS313" s="9"/>
      <c r="ABT313" s="9"/>
      <c r="ABU313" s="9"/>
      <c r="ABV313" s="9"/>
      <c r="ABW313" s="9"/>
      <c r="ABX313" s="9"/>
      <c r="ABY313" s="9"/>
      <c r="ABZ313" s="9"/>
      <c r="ACA313" s="9"/>
      <c r="ACB313" s="9"/>
      <c r="ACC313" s="9"/>
      <c r="ACD313" s="9"/>
      <c r="ACE313" s="9"/>
      <c r="ACF313" s="9"/>
      <c r="ACG313" s="9"/>
      <c r="ACH313" s="9"/>
      <c r="ACI313" s="9"/>
      <c r="ACJ313" s="9"/>
      <c r="ACK313" s="9"/>
      <c r="ACL313" s="9"/>
      <c r="ACM313" s="9"/>
      <c r="ACN313" s="9"/>
      <c r="ACO313" s="9"/>
      <c r="ACP313" s="9"/>
      <c r="ACQ313" s="9"/>
      <c r="ACR313" s="9"/>
      <c r="ACS313" s="9"/>
      <c r="ACT313" s="9"/>
      <c r="ACU313" s="9"/>
      <c r="ACV313" s="9"/>
      <c r="ACW313" s="9"/>
      <c r="ACX313" s="9"/>
      <c r="ACY313" s="9"/>
      <c r="ACZ313" s="9"/>
      <c r="ADA313" s="9"/>
      <c r="ADB313" s="9"/>
      <c r="ADC313" s="9"/>
      <c r="ADD313" s="9"/>
      <c r="ADE313" s="9"/>
      <c r="ADF313" s="9"/>
      <c r="ADG313" s="9"/>
      <c r="ADH313" s="9"/>
      <c r="ADI313" s="9"/>
      <c r="ADJ313" s="9"/>
      <c r="ADK313" s="9"/>
      <c r="ADL313" s="9"/>
      <c r="ADM313" s="9"/>
      <c r="ADN313" s="9"/>
      <c r="ADO313" s="9"/>
      <c r="ADP313" s="9"/>
      <c r="ADQ313" s="9"/>
      <c r="ADR313" s="9"/>
      <c r="ADS313" s="9"/>
      <c r="ADT313" s="9"/>
      <c r="ADU313" s="9"/>
      <c r="ADV313" s="9"/>
      <c r="ADW313" s="9"/>
      <c r="ADX313" s="9"/>
      <c r="ADY313" s="9"/>
      <c r="ADZ313" s="9"/>
      <c r="AEA313" s="9"/>
      <c r="AEB313" s="9"/>
      <c r="AEC313" s="9"/>
      <c r="AED313" s="9"/>
      <c r="AEE313" s="9"/>
      <c r="AEF313" s="9"/>
      <c r="AEG313" s="9"/>
      <c r="AEH313" s="9"/>
      <c r="AEI313" s="9"/>
      <c r="AEJ313" s="9"/>
      <c r="AEK313" s="9"/>
      <c r="AEL313" s="9"/>
      <c r="AEM313" s="9"/>
      <c r="AEN313" s="9"/>
      <c r="AEO313" s="9"/>
      <c r="AEP313" s="9"/>
      <c r="AEQ313" s="9"/>
      <c r="AER313" s="9"/>
      <c r="AES313" s="9"/>
      <c r="AET313" s="9"/>
      <c r="AEU313" s="9"/>
      <c r="AEV313" s="9"/>
      <c r="AEW313" s="9"/>
      <c r="AEX313" s="9"/>
      <c r="AEY313" s="9"/>
      <c r="AEZ313" s="9"/>
      <c r="AFA313" s="9"/>
      <c r="AFB313" s="9"/>
      <c r="AFC313" s="9"/>
      <c r="AFD313" s="9"/>
      <c r="AFE313" s="9"/>
      <c r="AFF313" s="9"/>
      <c r="AFG313" s="9"/>
      <c r="AFH313" s="9"/>
      <c r="AFI313" s="9"/>
      <c r="AFJ313" s="9"/>
      <c r="AFK313" s="9"/>
      <c r="AFL313" s="9"/>
      <c r="AFM313" s="9"/>
      <c r="AFN313" s="9"/>
      <c r="AFO313" s="9"/>
      <c r="AFP313" s="9"/>
      <c r="AFQ313" s="9"/>
      <c r="AFR313" s="9"/>
      <c r="AFS313" s="9"/>
      <c r="AFT313" s="9"/>
      <c r="AFU313" s="9"/>
      <c r="AFV313" s="9"/>
      <c r="AFW313" s="9"/>
      <c r="AFX313" s="9"/>
      <c r="AFY313" s="9"/>
      <c r="AFZ313" s="9"/>
      <c r="AGA313" s="9"/>
      <c r="AGB313" s="9"/>
      <c r="AGC313" s="9"/>
      <c r="AGD313" s="9"/>
      <c r="AGE313" s="9"/>
      <c r="AGF313" s="9"/>
      <c r="AGG313" s="9"/>
      <c r="AGH313" s="9"/>
      <c r="AGI313" s="9"/>
      <c r="AGJ313" s="9"/>
      <c r="AGK313" s="9"/>
      <c r="AGL313" s="9"/>
      <c r="AGM313" s="9"/>
      <c r="AGN313" s="9"/>
      <c r="AGO313" s="9"/>
      <c r="AGP313" s="9"/>
      <c r="AGQ313" s="9"/>
      <c r="AGR313" s="9"/>
      <c r="AGS313" s="9"/>
      <c r="AGT313" s="9"/>
      <c r="AGU313" s="9"/>
      <c r="AGV313" s="9"/>
      <c r="AGW313" s="9"/>
      <c r="AGX313" s="9"/>
      <c r="AGY313" s="9"/>
      <c r="AGZ313" s="9"/>
      <c r="AHA313" s="9"/>
      <c r="AHB313" s="9"/>
      <c r="AHC313" s="9"/>
      <c r="AHD313" s="9"/>
      <c r="AHE313" s="9"/>
      <c r="AHF313" s="9"/>
      <c r="AHG313" s="9"/>
      <c r="AHH313" s="9"/>
      <c r="AHI313" s="9"/>
      <c r="AHJ313" s="9"/>
      <c r="AHK313" s="9"/>
      <c r="AHL313" s="9"/>
      <c r="AHM313" s="9"/>
      <c r="AHN313" s="9"/>
      <c r="AHO313" s="9"/>
      <c r="AHP313" s="9"/>
      <c r="AHQ313" s="9"/>
      <c r="AHR313" s="9"/>
      <c r="AHS313" s="9"/>
      <c r="AHT313" s="9"/>
      <c r="AHU313" s="9"/>
      <c r="AHV313" s="9"/>
      <c r="AHW313" s="9"/>
      <c r="AHX313" s="9"/>
      <c r="AHY313" s="9"/>
      <c r="AHZ313" s="9"/>
      <c r="AIA313" s="9"/>
      <c r="AIB313" s="9"/>
      <c r="AIC313" s="9"/>
      <c r="AID313" s="9"/>
      <c r="AIE313" s="9"/>
      <c r="AIF313" s="9"/>
      <c r="AIG313" s="9"/>
      <c r="AIH313" s="9"/>
      <c r="AII313" s="9"/>
      <c r="AIJ313" s="9"/>
      <c r="AIK313" s="9"/>
      <c r="AIL313" s="9"/>
      <c r="AIM313" s="9"/>
      <c r="AIN313" s="9"/>
      <c r="AIO313" s="9"/>
      <c r="AIP313" s="9"/>
      <c r="AIQ313" s="9"/>
      <c r="AIR313" s="9"/>
      <c r="AIS313" s="9"/>
      <c r="AIT313" s="9"/>
      <c r="AIU313" s="9"/>
      <c r="AIV313" s="9"/>
      <c r="AIW313" s="9"/>
      <c r="AIX313" s="9"/>
      <c r="AIY313" s="9"/>
      <c r="AIZ313" s="9"/>
      <c r="AJA313" s="9"/>
      <c r="AJB313" s="9"/>
      <c r="AJC313" s="9"/>
      <c r="AJD313" s="9"/>
      <c r="AJE313" s="9"/>
      <c r="AJF313" s="9"/>
      <c r="AJG313" s="9"/>
      <c r="AJH313" s="9"/>
      <c r="AJI313" s="9"/>
      <c r="AJJ313" s="9"/>
      <c r="AJK313" s="9"/>
      <c r="AJL313" s="9"/>
      <c r="AJM313" s="9"/>
      <c r="AJN313" s="9"/>
      <c r="AJO313" s="9"/>
      <c r="AJP313" s="9"/>
      <c r="AJQ313" s="9"/>
      <c r="AJR313" s="9"/>
      <c r="AJS313" s="9"/>
      <c r="AJT313" s="9"/>
      <c r="AJU313" s="9"/>
      <c r="AJV313" s="9"/>
      <c r="AJW313" s="9"/>
      <c r="AJX313" s="9"/>
      <c r="AJY313" s="9"/>
      <c r="AJZ313" s="9"/>
      <c r="AKA313" s="9"/>
      <c r="AKB313" s="9"/>
      <c r="AKC313" s="9"/>
      <c r="AKD313" s="9"/>
      <c r="AKE313" s="9"/>
      <c r="AKF313" s="9"/>
      <c r="AKG313" s="9"/>
      <c r="AKH313" s="9"/>
      <c r="AKI313" s="9"/>
      <c r="AKJ313" s="9"/>
      <c r="AKK313" s="9"/>
      <c r="AKL313" s="9"/>
      <c r="AKM313" s="9"/>
      <c r="AKN313" s="9"/>
      <c r="AKO313" s="9"/>
      <c r="AKP313" s="9"/>
      <c r="AKQ313" s="9"/>
      <c r="AKR313" s="9"/>
      <c r="AKS313" s="9"/>
      <c r="AKT313" s="9"/>
      <c r="AKU313" s="9"/>
      <c r="AKV313" s="9"/>
      <c r="AKW313" s="9"/>
      <c r="AKX313" s="9"/>
      <c r="AKY313" s="9"/>
      <c r="AKZ313" s="9"/>
      <c r="ALA313" s="9"/>
      <c r="ALB313" s="9"/>
      <c r="ALC313" s="9"/>
      <c r="ALD313" s="9"/>
      <c r="ALE313" s="9"/>
      <c r="ALF313" s="9"/>
      <c r="ALG313" s="9"/>
      <c r="ALH313" s="9"/>
      <c r="ALI313" s="9"/>
      <c r="ALJ313" s="9"/>
      <c r="ALK313" s="9"/>
      <c r="ALL313" s="9"/>
      <c r="ALM313" s="9"/>
      <c r="ALN313" s="9"/>
      <c r="ALO313" s="9"/>
      <c r="ALP313" s="9"/>
      <c r="ALQ313" s="9"/>
      <c r="ALR313" s="9"/>
      <c r="ALS313" s="9"/>
      <c r="ALT313" s="9"/>
      <c r="ALU313" s="9"/>
      <c r="ALV313" s="9"/>
      <c r="ALW313" s="9"/>
      <c r="ALX313" s="9"/>
      <c r="ALY313" s="9"/>
      <c r="ALZ313" s="9"/>
      <c r="AMA313" s="9"/>
      <c r="AMB313" s="9"/>
      <c r="AMC313" s="9"/>
      <c r="AMD313" s="9"/>
      <c r="AME313" s="9"/>
      <c r="AMF313" s="9"/>
      <c r="AMG313" s="9"/>
      <c r="AMH313" s="9"/>
      <c r="AMI313" s="9"/>
      <c r="AMJ313" s="9"/>
      <c r="AMK313" s="9"/>
      <c r="AML313" s="9"/>
      <c r="AMM313" s="9"/>
      <c r="AMN313" s="9"/>
      <c r="AMO313" s="9"/>
      <c r="AMP313" s="9"/>
      <c r="AMQ313" s="9"/>
      <c r="AMR313" s="9"/>
      <c r="AMS313" s="9"/>
      <c r="AMT313" s="9"/>
      <c r="AMU313" s="9"/>
      <c r="AMV313" s="9"/>
      <c r="AMW313" s="9"/>
      <c r="AMX313" s="9"/>
      <c r="AMY313" s="9"/>
      <c r="AMZ313" s="9"/>
      <c r="ANA313" s="9"/>
      <c r="ANB313" s="9"/>
      <c r="ANC313" s="9"/>
      <c r="AND313" s="9"/>
      <c r="ANE313" s="9"/>
      <c r="ANF313" s="9"/>
      <c r="ANG313" s="9"/>
      <c r="ANH313" s="9"/>
      <c r="ANI313" s="9"/>
      <c r="ANJ313" s="9"/>
      <c r="ANK313" s="9"/>
      <c r="ANL313" s="9"/>
      <c r="ANM313" s="9"/>
      <c r="ANN313" s="9"/>
      <c r="ANO313" s="9"/>
      <c r="ANP313" s="9"/>
      <c r="ANQ313" s="9"/>
      <c r="ANR313" s="9"/>
      <c r="ANS313" s="9"/>
      <c r="ANT313" s="9"/>
      <c r="ANU313" s="9"/>
      <c r="ANV313" s="9"/>
      <c r="ANW313" s="9"/>
      <c r="ANX313" s="9"/>
      <c r="ANY313" s="9"/>
      <c r="ANZ313" s="9"/>
      <c r="AOA313" s="9"/>
      <c r="AOB313" s="9"/>
      <c r="AOC313" s="9"/>
      <c r="AOD313" s="9"/>
      <c r="AOE313" s="9"/>
      <c r="AOF313" s="9"/>
      <c r="AOG313" s="9"/>
      <c r="AOH313" s="9"/>
      <c r="AOI313" s="9"/>
      <c r="AOJ313" s="9"/>
      <c r="AOK313" s="9"/>
      <c r="AOL313" s="9"/>
      <c r="AOM313" s="9"/>
      <c r="AON313" s="9"/>
      <c r="AOO313" s="9"/>
      <c r="AOP313" s="9"/>
      <c r="AOQ313" s="9"/>
      <c r="AOR313" s="9"/>
      <c r="AOS313" s="9"/>
      <c r="AOT313" s="9"/>
      <c r="AOU313" s="9"/>
      <c r="AOV313" s="9"/>
      <c r="AOW313" s="9"/>
      <c r="AOX313" s="9"/>
      <c r="AOY313" s="9"/>
      <c r="AOZ313" s="9"/>
      <c r="APA313" s="9"/>
      <c r="APB313" s="9"/>
      <c r="APC313" s="9"/>
      <c r="APD313" s="9"/>
      <c r="APE313" s="9"/>
      <c r="APF313" s="9"/>
      <c r="APG313" s="9"/>
      <c r="APH313" s="9"/>
      <c r="API313" s="9"/>
      <c r="APJ313" s="9"/>
      <c r="APK313" s="9"/>
      <c r="APL313" s="9"/>
      <c r="APM313" s="9"/>
      <c r="APN313" s="9"/>
      <c r="APO313" s="9"/>
      <c r="APP313" s="9"/>
      <c r="APQ313" s="9"/>
      <c r="APR313" s="9"/>
      <c r="APS313" s="9"/>
      <c r="APT313" s="9"/>
      <c r="APU313" s="9"/>
      <c r="APV313" s="9"/>
      <c r="APW313" s="9"/>
      <c r="APX313" s="9"/>
      <c r="APY313" s="9"/>
      <c r="APZ313" s="9"/>
      <c r="AQA313" s="9"/>
      <c r="AQB313" s="9"/>
      <c r="AQC313" s="9"/>
      <c r="AQD313" s="9"/>
      <c r="AQE313" s="9"/>
      <c r="AQF313" s="9"/>
      <c r="AQG313" s="9"/>
      <c r="AQH313" s="9"/>
      <c r="AQI313" s="9"/>
      <c r="AQJ313" s="9"/>
      <c r="AQK313" s="9"/>
      <c r="AQL313" s="9"/>
      <c r="AQM313" s="9"/>
      <c r="AQN313" s="9"/>
      <c r="AQO313" s="9"/>
      <c r="AQP313" s="9"/>
      <c r="AQQ313" s="9"/>
      <c r="AQR313" s="9"/>
      <c r="AQS313" s="9"/>
      <c r="AQT313" s="9"/>
      <c r="AQU313" s="9"/>
      <c r="AQV313" s="9"/>
      <c r="AQW313" s="9"/>
      <c r="AQX313" s="9"/>
      <c r="AQY313" s="9"/>
      <c r="AQZ313" s="9"/>
      <c r="ARA313" s="9"/>
      <c r="ARB313" s="9"/>
      <c r="ARC313" s="9"/>
      <c r="ARD313" s="9"/>
      <c r="ARE313" s="9"/>
      <c r="ARF313" s="9"/>
      <c r="ARG313" s="9"/>
      <c r="ARH313" s="9"/>
      <c r="ARI313" s="9"/>
      <c r="ARJ313" s="9"/>
      <c r="ARK313" s="9"/>
      <c r="ARL313" s="9"/>
      <c r="ARM313" s="9"/>
      <c r="ARN313" s="9"/>
      <c r="ARO313" s="9"/>
      <c r="ARP313" s="9"/>
      <c r="ARQ313" s="9"/>
      <c r="ARR313" s="9"/>
      <c r="ARS313" s="9"/>
      <c r="ART313" s="9"/>
      <c r="ARU313" s="9"/>
      <c r="ARV313" s="9"/>
      <c r="ARW313" s="9"/>
      <c r="ARX313" s="9"/>
      <c r="ARY313" s="9"/>
      <c r="ARZ313" s="9"/>
      <c r="ASA313" s="9"/>
      <c r="ASB313" s="9"/>
      <c r="ASC313" s="9"/>
      <c r="ASD313" s="9"/>
      <c r="ASE313" s="9"/>
      <c r="ASF313" s="9"/>
      <c r="ASG313" s="9"/>
      <c r="ASH313" s="9"/>
      <c r="ASI313" s="9"/>
      <c r="ASJ313" s="9"/>
      <c r="ASK313" s="9"/>
      <c r="ASL313" s="9"/>
      <c r="ASM313" s="9"/>
      <c r="ASN313" s="9"/>
      <c r="ASO313" s="9"/>
      <c r="ASP313" s="9"/>
      <c r="ASQ313" s="9"/>
      <c r="ASR313" s="9"/>
      <c r="ASS313" s="9"/>
      <c r="AST313" s="9"/>
      <c r="ASU313" s="9"/>
      <c r="ASV313" s="9"/>
      <c r="ASW313" s="9"/>
      <c r="ASX313" s="9"/>
      <c r="ASY313" s="9"/>
      <c r="ASZ313" s="9"/>
      <c r="ATA313" s="9"/>
      <c r="ATB313" s="9"/>
      <c r="ATC313" s="9"/>
      <c r="ATD313" s="9"/>
      <c r="ATE313" s="9"/>
      <c r="ATF313" s="9"/>
      <c r="ATG313" s="9"/>
      <c r="ATH313" s="9"/>
      <c r="ATI313" s="9"/>
      <c r="ATJ313" s="9"/>
      <c r="ATK313" s="9"/>
      <c r="ATL313" s="9"/>
      <c r="ATM313" s="9"/>
      <c r="ATN313" s="9"/>
      <c r="ATO313" s="9"/>
      <c r="ATP313" s="9"/>
      <c r="ATQ313" s="9"/>
      <c r="ATR313" s="9"/>
      <c r="ATS313" s="9"/>
      <c r="ATT313" s="9"/>
      <c r="ATU313" s="9"/>
      <c r="ATV313" s="9"/>
      <c r="ATW313" s="9"/>
      <c r="ATX313" s="9"/>
      <c r="ATY313" s="9"/>
      <c r="ATZ313" s="9"/>
      <c r="AUA313" s="9"/>
      <c r="AUB313" s="9"/>
      <c r="AUC313" s="9"/>
      <c r="AUD313" s="9"/>
      <c r="AUE313" s="9"/>
      <c r="AUF313" s="9"/>
      <c r="AUG313" s="9"/>
      <c r="AUH313" s="9"/>
      <c r="AUI313" s="9"/>
      <c r="AUJ313" s="9"/>
      <c r="AUK313" s="9"/>
      <c r="AUL313" s="9"/>
      <c r="AUM313" s="9"/>
      <c r="AUN313" s="9"/>
      <c r="AUO313" s="9"/>
      <c r="AUP313" s="9"/>
      <c r="AUQ313" s="9"/>
      <c r="AUR313" s="9"/>
      <c r="AUS313" s="9"/>
      <c r="AUT313" s="9"/>
      <c r="AUU313" s="9"/>
      <c r="AUV313" s="9"/>
      <c r="AUW313" s="9"/>
      <c r="AUX313" s="9"/>
      <c r="AUY313" s="9"/>
      <c r="AUZ313" s="9"/>
      <c r="AVA313" s="9"/>
      <c r="AVB313" s="9"/>
      <c r="AVC313" s="9"/>
      <c r="AVD313" s="9"/>
      <c r="AVE313" s="9"/>
      <c r="AVF313" s="9"/>
      <c r="AVG313" s="9"/>
      <c r="AVH313" s="9"/>
      <c r="AVI313" s="9"/>
      <c r="AVJ313" s="9"/>
      <c r="AVK313" s="9"/>
      <c r="AVL313" s="9"/>
      <c r="AVM313" s="9"/>
      <c r="AVN313" s="9"/>
      <c r="AVO313" s="9"/>
      <c r="AVP313" s="9"/>
      <c r="AVQ313" s="9"/>
      <c r="AVR313" s="9"/>
      <c r="AVS313" s="9"/>
      <c r="AVT313" s="9"/>
      <c r="AVU313" s="9"/>
      <c r="AVV313" s="9"/>
      <c r="AVW313" s="9"/>
      <c r="AVX313" s="9"/>
      <c r="AVY313" s="9"/>
      <c r="AVZ313" s="9"/>
      <c r="AWA313" s="9"/>
      <c r="AWB313" s="9"/>
      <c r="AWC313" s="9"/>
      <c r="AWD313" s="9"/>
      <c r="AWE313" s="9"/>
      <c r="AWF313" s="9"/>
      <c r="AWG313" s="9"/>
      <c r="AWH313" s="9"/>
      <c r="AWI313" s="9"/>
      <c r="AWJ313" s="9"/>
      <c r="AWK313" s="9"/>
      <c r="AWL313" s="9"/>
      <c r="AWM313" s="9"/>
      <c r="AWN313" s="9"/>
      <c r="AWO313" s="9"/>
      <c r="AWP313" s="9"/>
      <c r="AWQ313" s="9"/>
      <c r="AWR313" s="9"/>
      <c r="AWS313" s="9"/>
      <c r="AWT313" s="9"/>
      <c r="AWU313" s="9"/>
      <c r="AWV313" s="9"/>
      <c r="AWW313" s="9"/>
      <c r="AWX313" s="9"/>
      <c r="AWY313" s="9"/>
      <c r="AWZ313" s="9"/>
      <c r="AXA313" s="9"/>
      <c r="AXB313" s="9"/>
      <c r="AXC313" s="9"/>
      <c r="AXD313" s="9"/>
      <c r="AXE313" s="9"/>
      <c r="AXF313" s="9"/>
      <c r="AXG313" s="9"/>
      <c r="AXH313" s="9"/>
      <c r="AXI313" s="9"/>
      <c r="AXJ313" s="9"/>
      <c r="AXK313" s="9"/>
      <c r="AXL313" s="9"/>
      <c r="AXM313" s="9"/>
      <c r="AXN313" s="9"/>
      <c r="AXO313" s="9"/>
      <c r="AXP313" s="9"/>
      <c r="AXQ313" s="9"/>
      <c r="AXR313" s="9"/>
      <c r="AXS313" s="9"/>
      <c r="AXT313" s="9"/>
      <c r="AXU313" s="9"/>
      <c r="AXV313" s="9"/>
      <c r="AXW313" s="9"/>
      <c r="AXX313" s="9"/>
      <c r="AXY313" s="9"/>
      <c r="AXZ313" s="9"/>
      <c r="AYA313" s="9"/>
      <c r="AYB313" s="9"/>
      <c r="AYC313" s="9"/>
      <c r="AYD313" s="9"/>
      <c r="AYE313" s="9"/>
      <c r="AYF313" s="9"/>
      <c r="AYG313" s="9"/>
      <c r="AYH313" s="9"/>
      <c r="AYI313" s="9"/>
      <c r="AYJ313" s="9"/>
      <c r="AYK313" s="9"/>
      <c r="AYL313" s="9"/>
      <c r="AYM313" s="9"/>
      <c r="AYN313" s="9"/>
      <c r="AYO313" s="9"/>
      <c r="AYP313" s="9"/>
      <c r="AYQ313" s="9"/>
      <c r="AYR313" s="9"/>
      <c r="AYS313" s="9"/>
      <c r="AYT313" s="9"/>
      <c r="AYU313" s="9"/>
      <c r="AYV313" s="9"/>
      <c r="AYW313" s="9"/>
      <c r="AYX313" s="9"/>
      <c r="AYY313" s="9"/>
      <c r="AYZ313" s="9"/>
      <c r="AZA313" s="9"/>
      <c r="AZB313" s="9"/>
      <c r="AZC313" s="9"/>
      <c r="AZD313" s="9"/>
      <c r="AZE313" s="9"/>
      <c r="AZF313" s="9"/>
      <c r="AZG313" s="9"/>
      <c r="AZH313" s="9"/>
      <c r="AZI313" s="9"/>
      <c r="AZJ313" s="9"/>
      <c r="AZK313" s="9"/>
      <c r="AZL313" s="9"/>
      <c r="AZM313" s="9"/>
      <c r="AZN313" s="9"/>
      <c r="AZO313" s="9"/>
      <c r="AZP313" s="9"/>
      <c r="AZQ313" s="9"/>
      <c r="AZR313" s="9"/>
      <c r="AZS313" s="9"/>
      <c r="AZT313" s="9"/>
      <c r="AZU313" s="9"/>
      <c r="AZV313" s="9"/>
      <c r="AZW313" s="9"/>
      <c r="AZX313" s="9"/>
      <c r="AZY313" s="9"/>
      <c r="AZZ313" s="9"/>
      <c r="BAA313" s="9"/>
      <c r="BAB313" s="9"/>
      <c r="BAC313" s="9"/>
      <c r="BAD313" s="9"/>
      <c r="BAE313" s="9"/>
      <c r="BAF313" s="9"/>
      <c r="BAG313" s="9"/>
      <c r="BAH313" s="9"/>
      <c r="BAI313" s="9"/>
      <c r="BAJ313" s="9"/>
      <c r="BAK313" s="9"/>
      <c r="BAL313" s="9"/>
      <c r="BAM313" s="9"/>
      <c r="BAN313" s="9"/>
      <c r="BAO313" s="9"/>
      <c r="BAP313" s="9"/>
      <c r="BAQ313" s="9"/>
      <c r="BAR313" s="9"/>
      <c r="BAS313" s="9"/>
      <c r="BAT313" s="9"/>
      <c r="BAU313" s="9"/>
      <c r="BAV313" s="9"/>
      <c r="BAW313" s="9"/>
      <c r="BAX313" s="9"/>
      <c r="BAY313" s="9"/>
      <c r="BAZ313" s="9"/>
      <c r="BBA313" s="9"/>
      <c r="BBB313" s="9"/>
      <c r="BBC313" s="9"/>
      <c r="BBD313" s="9"/>
      <c r="BBE313" s="9"/>
      <c r="BBF313" s="9"/>
      <c r="BBG313" s="9"/>
      <c r="BBH313" s="9"/>
      <c r="BBI313" s="9"/>
      <c r="BBJ313" s="9"/>
      <c r="BBK313" s="9"/>
      <c r="BBL313" s="9"/>
      <c r="BBM313" s="9"/>
      <c r="BBN313" s="9"/>
      <c r="BBO313" s="9"/>
      <c r="BBP313" s="9"/>
      <c r="BBQ313" s="9"/>
      <c r="BBR313" s="9"/>
      <c r="BBS313" s="9"/>
      <c r="BBT313" s="9"/>
      <c r="BBU313" s="9"/>
      <c r="BBV313" s="9"/>
      <c r="BBW313" s="9"/>
      <c r="BBX313" s="9"/>
      <c r="BBY313" s="9"/>
      <c r="BBZ313" s="9"/>
      <c r="BCA313" s="9"/>
      <c r="BCB313" s="9"/>
      <c r="BCC313" s="9"/>
      <c r="BCD313" s="9"/>
      <c r="BCE313" s="9"/>
      <c r="BCF313" s="9"/>
      <c r="BCG313" s="9"/>
      <c r="BCH313" s="9"/>
      <c r="BCI313" s="9"/>
      <c r="BCJ313" s="9"/>
      <c r="BCK313" s="9"/>
      <c r="BCL313" s="9"/>
      <c r="BCM313" s="9"/>
      <c r="BCN313" s="9"/>
      <c r="BCO313" s="9"/>
      <c r="BCP313" s="9"/>
      <c r="BCQ313" s="9"/>
      <c r="BCR313" s="9"/>
      <c r="BCS313" s="9"/>
      <c r="BCT313" s="9"/>
      <c r="BCU313" s="9"/>
      <c r="BCV313" s="9"/>
      <c r="BCW313" s="9"/>
      <c r="BCX313" s="9"/>
      <c r="BCY313" s="9"/>
      <c r="BCZ313" s="9"/>
      <c r="BDA313" s="9"/>
      <c r="BDB313" s="9"/>
      <c r="BDC313" s="9"/>
      <c r="BDD313" s="9"/>
      <c r="BDE313" s="9"/>
      <c r="BDF313" s="9"/>
      <c r="BDG313" s="9"/>
      <c r="BDH313" s="9"/>
      <c r="BDI313" s="9"/>
      <c r="BDJ313" s="9"/>
      <c r="BDK313" s="9"/>
      <c r="BDL313" s="9"/>
      <c r="BDM313" s="9"/>
      <c r="BDN313" s="9"/>
      <c r="BDO313" s="9"/>
      <c r="BDP313" s="9"/>
      <c r="BDQ313" s="9"/>
      <c r="BDR313" s="9"/>
      <c r="BDS313" s="9"/>
      <c r="BDT313" s="9"/>
      <c r="BDU313" s="9"/>
      <c r="BDV313" s="9"/>
      <c r="BDW313" s="9"/>
      <c r="BDX313" s="9"/>
      <c r="BDY313" s="9"/>
      <c r="BDZ313" s="9"/>
      <c r="BEA313" s="9"/>
      <c r="BEB313" s="9"/>
      <c r="BEC313" s="9"/>
      <c r="BED313" s="9"/>
      <c r="BEE313" s="9"/>
      <c r="BEF313" s="9"/>
      <c r="BEG313" s="9"/>
      <c r="BEH313" s="9"/>
      <c r="BEI313" s="9"/>
      <c r="BEJ313" s="9"/>
      <c r="BEK313" s="9"/>
      <c r="BEL313" s="9"/>
      <c r="BEM313" s="9"/>
      <c r="BEN313" s="9"/>
      <c r="BEO313" s="9"/>
      <c r="BEP313" s="9"/>
      <c r="BEQ313" s="9"/>
      <c r="BER313" s="9"/>
      <c r="BES313" s="9"/>
      <c r="BET313" s="9"/>
      <c r="BEU313" s="9"/>
      <c r="BEV313" s="9"/>
      <c r="BEW313" s="9"/>
      <c r="BEX313" s="9"/>
      <c r="BEY313" s="9"/>
      <c r="BEZ313" s="9"/>
      <c r="BFA313" s="9"/>
      <c r="BFB313" s="9"/>
      <c r="BFC313" s="9"/>
      <c r="BFD313" s="9"/>
      <c r="BFE313" s="9"/>
      <c r="BFF313" s="9"/>
      <c r="BFG313" s="9"/>
      <c r="BFH313" s="9"/>
      <c r="BFI313" s="9"/>
      <c r="BFJ313" s="9"/>
      <c r="BFK313" s="9"/>
      <c r="BFL313" s="9"/>
      <c r="BFM313" s="9"/>
      <c r="BFN313" s="9"/>
      <c r="BFO313" s="9"/>
      <c r="BFP313" s="9"/>
      <c r="BFQ313" s="9"/>
      <c r="BFR313" s="9"/>
      <c r="BFS313" s="9"/>
      <c r="BFT313" s="9"/>
      <c r="BFU313" s="9"/>
      <c r="BFV313" s="9"/>
      <c r="BFW313" s="9"/>
      <c r="BFX313" s="9"/>
      <c r="BFY313" s="9"/>
      <c r="BFZ313" s="9"/>
      <c r="BGA313" s="9"/>
      <c r="BGB313" s="9"/>
      <c r="BGC313" s="9"/>
      <c r="BGD313" s="9"/>
      <c r="BGE313" s="9"/>
      <c r="BGF313" s="9"/>
      <c r="BGG313" s="9"/>
      <c r="BGH313" s="9"/>
      <c r="BGI313" s="9"/>
      <c r="BGJ313" s="9"/>
      <c r="BGK313" s="9"/>
      <c r="BGL313" s="9"/>
      <c r="BGM313" s="9"/>
      <c r="BGN313" s="9"/>
      <c r="BGO313" s="9"/>
      <c r="BGP313" s="9"/>
      <c r="BGQ313" s="9"/>
      <c r="BGR313" s="9"/>
      <c r="BGS313" s="9"/>
      <c r="BGT313" s="9"/>
      <c r="BGU313" s="9"/>
      <c r="BGV313" s="9"/>
      <c r="BGW313" s="9"/>
      <c r="BGX313" s="9"/>
      <c r="BGY313" s="9"/>
      <c r="BGZ313" s="9"/>
      <c r="BHA313" s="9"/>
      <c r="BHB313" s="9"/>
      <c r="BHC313" s="9"/>
      <c r="BHD313" s="9"/>
      <c r="BHE313" s="9"/>
      <c r="BHF313" s="9"/>
      <c r="BHG313" s="9"/>
      <c r="BHH313" s="9"/>
      <c r="BHI313" s="9"/>
      <c r="BHJ313" s="9"/>
      <c r="BHK313" s="9"/>
      <c r="BHL313" s="9"/>
      <c r="BHM313" s="9"/>
      <c r="BHN313" s="9"/>
      <c r="BHO313" s="9"/>
      <c r="BHP313" s="9"/>
      <c r="BHQ313" s="9"/>
      <c r="BHR313" s="9"/>
      <c r="BHS313" s="9"/>
      <c r="BHT313" s="9"/>
      <c r="BHU313" s="9"/>
      <c r="BHV313" s="9"/>
      <c r="BHW313" s="9"/>
      <c r="BHX313" s="9"/>
      <c r="BHY313" s="9"/>
      <c r="BHZ313" s="9"/>
      <c r="BIA313" s="9"/>
      <c r="BIB313" s="9"/>
      <c r="BIC313" s="9"/>
    </row>
    <row r="314" spans="1:1589" s="10" customFormat="1" ht="33.75" customHeight="1">
      <c r="A314" s="204" t="s">
        <v>236</v>
      </c>
      <c r="B314" s="203"/>
      <c r="C314" s="375"/>
      <c r="D314" s="375"/>
      <c r="E314" s="197">
        <v>43101</v>
      </c>
      <c r="F314" s="197">
        <v>43465</v>
      </c>
      <c r="G314" s="93" t="s">
        <v>115</v>
      </c>
      <c r="H314" s="205"/>
      <c r="I314" s="205"/>
      <c r="J314" s="121">
        <v>1939634</v>
      </c>
      <c r="K314" s="205"/>
      <c r="L314" s="205"/>
      <c r="M314" s="205"/>
      <c r="N314" s="304">
        <v>1939627.04</v>
      </c>
      <c r="O314" s="205"/>
      <c r="P314" s="205"/>
      <c r="Q314" s="205"/>
      <c r="R314" s="304">
        <v>1939627.04</v>
      </c>
      <c r="S314" s="205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  <c r="IS314" s="9"/>
      <c r="IT314" s="9"/>
      <c r="IU314" s="9"/>
      <c r="IV314" s="9"/>
      <c r="IW314" s="9"/>
      <c r="IX314" s="9"/>
      <c r="IY314" s="9"/>
      <c r="IZ314" s="9"/>
      <c r="JA314" s="9"/>
      <c r="JB314" s="9"/>
      <c r="JC314" s="9"/>
      <c r="JD314" s="9"/>
      <c r="JE314" s="9"/>
      <c r="JF314" s="9"/>
      <c r="JG314" s="9"/>
      <c r="JH314" s="9"/>
      <c r="JI314" s="9"/>
      <c r="JJ314" s="9"/>
      <c r="JK314" s="9"/>
      <c r="JL314" s="9"/>
      <c r="JM314" s="9"/>
      <c r="JN314" s="9"/>
      <c r="JO314" s="9"/>
      <c r="JP314" s="9"/>
      <c r="JQ314" s="9"/>
      <c r="JR314" s="9"/>
      <c r="JS314" s="9"/>
      <c r="JT314" s="9"/>
      <c r="JU314" s="9"/>
      <c r="JV314" s="9"/>
      <c r="JW314" s="9"/>
      <c r="JX314" s="9"/>
      <c r="JY314" s="9"/>
      <c r="JZ314" s="9"/>
      <c r="KA314" s="9"/>
      <c r="KB314" s="9"/>
      <c r="KC314" s="9"/>
      <c r="KD314" s="9"/>
      <c r="KE314" s="9"/>
      <c r="KF314" s="9"/>
      <c r="KG314" s="9"/>
      <c r="KH314" s="9"/>
      <c r="KI314" s="9"/>
      <c r="KJ314" s="9"/>
      <c r="KK314" s="9"/>
      <c r="KL314" s="9"/>
      <c r="KM314" s="9"/>
      <c r="KN314" s="9"/>
      <c r="KO314" s="9"/>
      <c r="KP314" s="9"/>
      <c r="KQ314" s="9"/>
      <c r="KR314" s="9"/>
      <c r="KS314" s="9"/>
      <c r="KT314" s="9"/>
      <c r="KU314" s="9"/>
      <c r="KV314" s="9"/>
      <c r="KW314" s="9"/>
      <c r="KX314" s="9"/>
      <c r="KY314" s="9"/>
      <c r="KZ314" s="9"/>
      <c r="LA314" s="9"/>
      <c r="LB314" s="9"/>
      <c r="LC314" s="9"/>
      <c r="LD314" s="9"/>
      <c r="LE314" s="9"/>
      <c r="LF314" s="9"/>
      <c r="LG314" s="9"/>
      <c r="LH314" s="9"/>
      <c r="LI314" s="9"/>
      <c r="LJ314" s="9"/>
      <c r="LK314" s="9"/>
      <c r="LL314" s="9"/>
      <c r="LM314" s="9"/>
      <c r="LN314" s="9"/>
      <c r="LO314" s="9"/>
      <c r="LP314" s="9"/>
      <c r="LQ314" s="9"/>
      <c r="LR314" s="9"/>
      <c r="LS314" s="9"/>
      <c r="LT314" s="9"/>
      <c r="LU314" s="9"/>
      <c r="LV314" s="9"/>
      <c r="LW314" s="9"/>
      <c r="LX314" s="9"/>
      <c r="LY314" s="9"/>
      <c r="LZ314" s="9"/>
      <c r="MA314" s="9"/>
      <c r="MB314" s="9"/>
      <c r="MC314" s="9"/>
      <c r="MD314" s="9"/>
      <c r="ME314" s="9"/>
      <c r="MF314" s="9"/>
      <c r="MG314" s="9"/>
      <c r="MH314" s="9"/>
      <c r="MI314" s="9"/>
      <c r="MJ314" s="9"/>
      <c r="MK314" s="9"/>
      <c r="ML314" s="9"/>
      <c r="MM314" s="9"/>
      <c r="MN314" s="9"/>
      <c r="MO314" s="9"/>
      <c r="MP314" s="9"/>
      <c r="MQ314" s="9"/>
      <c r="MR314" s="9"/>
      <c r="MS314" s="9"/>
      <c r="MT314" s="9"/>
      <c r="MU314" s="9"/>
      <c r="MV314" s="9"/>
      <c r="MW314" s="9"/>
      <c r="MX314" s="9"/>
      <c r="MY314" s="9"/>
      <c r="MZ314" s="9"/>
      <c r="NA314" s="9"/>
      <c r="NB314" s="9"/>
      <c r="NC314" s="9"/>
      <c r="ND314" s="9"/>
      <c r="NE314" s="9"/>
      <c r="NF314" s="9"/>
      <c r="NG314" s="9"/>
      <c r="NH314" s="9"/>
      <c r="NI314" s="9"/>
      <c r="NJ314" s="9"/>
      <c r="NK314" s="9"/>
      <c r="NL314" s="9"/>
      <c r="NM314" s="9"/>
      <c r="NN314" s="9"/>
      <c r="NO314" s="9"/>
      <c r="NP314" s="9"/>
      <c r="NQ314" s="9"/>
      <c r="NR314" s="9"/>
      <c r="NS314" s="9"/>
      <c r="NT314" s="9"/>
      <c r="NU314" s="9"/>
      <c r="NV314" s="9"/>
      <c r="NW314" s="9"/>
      <c r="NX314" s="9"/>
      <c r="NY314" s="9"/>
      <c r="NZ314" s="9"/>
      <c r="OA314" s="9"/>
      <c r="OB314" s="9"/>
      <c r="OC314" s="9"/>
      <c r="OD314" s="9"/>
      <c r="OE314" s="9"/>
      <c r="OF314" s="9"/>
      <c r="OG314" s="9"/>
      <c r="OH314" s="9"/>
      <c r="OI314" s="9"/>
      <c r="OJ314" s="9"/>
      <c r="OK314" s="9"/>
      <c r="OL314" s="9"/>
      <c r="OM314" s="9"/>
      <c r="ON314" s="9"/>
      <c r="OO314" s="9"/>
      <c r="OP314" s="9"/>
      <c r="OQ314" s="9"/>
      <c r="OR314" s="9"/>
      <c r="OS314" s="9"/>
      <c r="OT314" s="9"/>
      <c r="OU314" s="9"/>
      <c r="OV314" s="9"/>
      <c r="OW314" s="9"/>
      <c r="OX314" s="9"/>
      <c r="OY314" s="9"/>
      <c r="OZ314" s="9"/>
      <c r="PA314" s="9"/>
      <c r="PB314" s="9"/>
      <c r="PC314" s="9"/>
      <c r="PD314" s="9"/>
      <c r="PE314" s="9"/>
      <c r="PF314" s="9"/>
      <c r="PG314" s="9"/>
      <c r="PH314" s="9"/>
      <c r="PI314" s="9"/>
      <c r="PJ314" s="9"/>
      <c r="PK314" s="9"/>
      <c r="PL314" s="9"/>
      <c r="PM314" s="9"/>
      <c r="PN314" s="9"/>
      <c r="PO314" s="9"/>
      <c r="PP314" s="9"/>
      <c r="PQ314" s="9"/>
      <c r="PR314" s="9"/>
      <c r="PS314" s="9"/>
      <c r="PT314" s="9"/>
      <c r="PU314" s="9"/>
      <c r="PV314" s="9"/>
      <c r="PW314" s="9"/>
      <c r="PX314" s="9"/>
      <c r="PY314" s="9"/>
      <c r="PZ314" s="9"/>
      <c r="QA314" s="9"/>
      <c r="QB314" s="9"/>
      <c r="QC314" s="9"/>
      <c r="QD314" s="9"/>
      <c r="QE314" s="9"/>
      <c r="QF314" s="9"/>
      <c r="QG314" s="9"/>
      <c r="QH314" s="9"/>
      <c r="QI314" s="9"/>
      <c r="QJ314" s="9"/>
      <c r="QK314" s="9"/>
      <c r="QL314" s="9"/>
      <c r="QM314" s="9"/>
      <c r="QN314" s="9"/>
      <c r="QO314" s="9"/>
      <c r="QP314" s="9"/>
      <c r="QQ314" s="9"/>
      <c r="QR314" s="9"/>
      <c r="QS314" s="9"/>
      <c r="QT314" s="9"/>
      <c r="QU314" s="9"/>
      <c r="QV314" s="9"/>
      <c r="QW314" s="9"/>
      <c r="QX314" s="9"/>
      <c r="QY314" s="9"/>
      <c r="QZ314" s="9"/>
      <c r="RA314" s="9"/>
      <c r="RB314" s="9"/>
      <c r="RC314" s="9"/>
      <c r="RD314" s="9"/>
      <c r="RE314" s="9"/>
      <c r="RF314" s="9"/>
      <c r="RG314" s="9"/>
      <c r="RH314" s="9"/>
      <c r="RI314" s="9"/>
      <c r="RJ314" s="9"/>
      <c r="RK314" s="9"/>
      <c r="RL314" s="9"/>
      <c r="RM314" s="9"/>
      <c r="RN314" s="9"/>
      <c r="RO314" s="9"/>
      <c r="RP314" s="9"/>
      <c r="RQ314" s="9"/>
      <c r="RR314" s="9"/>
      <c r="RS314" s="9"/>
      <c r="RT314" s="9"/>
      <c r="RU314" s="9"/>
      <c r="RV314" s="9"/>
      <c r="RW314" s="9"/>
      <c r="RX314" s="9"/>
      <c r="RY314" s="9"/>
      <c r="RZ314" s="9"/>
      <c r="SA314" s="9"/>
      <c r="SB314" s="9"/>
      <c r="SC314" s="9"/>
      <c r="SD314" s="9"/>
      <c r="SE314" s="9"/>
      <c r="SF314" s="9"/>
      <c r="SG314" s="9"/>
      <c r="SH314" s="9"/>
      <c r="SI314" s="9"/>
      <c r="SJ314" s="9"/>
      <c r="SK314" s="9"/>
      <c r="SL314" s="9"/>
      <c r="SM314" s="9"/>
      <c r="SN314" s="9"/>
      <c r="SO314" s="9"/>
      <c r="SP314" s="9"/>
      <c r="SQ314" s="9"/>
      <c r="SR314" s="9"/>
      <c r="SS314" s="9"/>
      <c r="ST314" s="9"/>
      <c r="SU314" s="9"/>
      <c r="SV314" s="9"/>
      <c r="SW314" s="9"/>
      <c r="SX314" s="9"/>
      <c r="SY314" s="9"/>
      <c r="SZ314" s="9"/>
      <c r="TA314" s="9"/>
      <c r="TB314" s="9"/>
      <c r="TC314" s="9"/>
      <c r="TD314" s="9"/>
      <c r="TE314" s="9"/>
      <c r="TF314" s="9"/>
      <c r="TG314" s="9"/>
      <c r="TH314" s="9"/>
      <c r="TI314" s="9"/>
      <c r="TJ314" s="9"/>
      <c r="TK314" s="9"/>
      <c r="TL314" s="9"/>
      <c r="TM314" s="9"/>
      <c r="TN314" s="9"/>
      <c r="TO314" s="9"/>
      <c r="TP314" s="9"/>
      <c r="TQ314" s="9"/>
      <c r="TR314" s="9"/>
      <c r="TS314" s="9"/>
      <c r="TT314" s="9"/>
      <c r="TU314" s="9"/>
      <c r="TV314" s="9"/>
      <c r="TW314" s="9"/>
      <c r="TX314" s="9"/>
      <c r="TY314" s="9"/>
      <c r="TZ314" s="9"/>
      <c r="UA314" s="9"/>
      <c r="UB314" s="9"/>
      <c r="UC314" s="9"/>
      <c r="UD314" s="9"/>
      <c r="UE314" s="9"/>
      <c r="UF314" s="9"/>
      <c r="UG314" s="9"/>
      <c r="UH314" s="9"/>
      <c r="UI314" s="9"/>
      <c r="UJ314" s="9"/>
      <c r="UK314" s="9"/>
      <c r="UL314" s="9"/>
      <c r="UM314" s="9"/>
      <c r="UN314" s="9"/>
      <c r="UO314" s="9"/>
      <c r="UP314" s="9"/>
      <c r="UQ314" s="9"/>
      <c r="UR314" s="9"/>
      <c r="US314" s="9"/>
      <c r="UT314" s="9"/>
      <c r="UU314" s="9"/>
      <c r="UV314" s="9"/>
      <c r="UW314" s="9"/>
      <c r="UX314" s="9"/>
      <c r="UY314" s="9"/>
      <c r="UZ314" s="9"/>
      <c r="VA314" s="9"/>
      <c r="VB314" s="9"/>
      <c r="VC314" s="9"/>
      <c r="VD314" s="9"/>
      <c r="VE314" s="9"/>
      <c r="VF314" s="9"/>
      <c r="VG314" s="9"/>
      <c r="VH314" s="9"/>
      <c r="VI314" s="9"/>
      <c r="VJ314" s="9"/>
      <c r="VK314" s="9"/>
      <c r="VL314" s="9"/>
      <c r="VM314" s="9"/>
      <c r="VN314" s="9"/>
      <c r="VO314" s="9"/>
      <c r="VP314" s="9"/>
      <c r="VQ314" s="9"/>
      <c r="VR314" s="9"/>
      <c r="VS314" s="9"/>
      <c r="VT314" s="9"/>
      <c r="VU314" s="9"/>
      <c r="VV314" s="9"/>
      <c r="VW314" s="9"/>
      <c r="VX314" s="9"/>
      <c r="VY314" s="9"/>
      <c r="VZ314" s="9"/>
      <c r="WA314" s="9"/>
      <c r="WB314" s="9"/>
      <c r="WC314" s="9"/>
      <c r="WD314" s="9"/>
      <c r="WE314" s="9"/>
      <c r="WF314" s="9"/>
      <c r="WG314" s="9"/>
      <c r="WH314" s="9"/>
      <c r="WI314" s="9"/>
      <c r="WJ314" s="9"/>
      <c r="WK314" s="9"/>
      <c r="WL314" s="9"/>
      <c r="WM314" s="9"/>
      <c r="WN314" s="9"/>
      <c r="WO314" s="9"/>
      <c r="WP314" s="9"/>
      <c r="WQ314" s="9"/>
      <c r="WR314" s="9"/>
      <c r="WS314" s="9"/>
      <c r="WT314" s="9"/>
      <c r="WU314" s="9"/>
      <c r="WV314" s="9"/>
      <c r="WW314" s="9"/>
      <c r="WX314" s="9"/>
      <c r="WY314" s="9"/>
      <c r="WZ314" s="9"/>
      <c r="XA314" s="9"/>
      <c r="XB314" s="9"/>
      <c r="XC314" s="9"/>
      <c r="XD314" s="9"/>
      <c r="XE314" s="9"/>
      <c r="XF314" s="9"/>
      <c r="XG314" s="9"/>
      <c r="XH314" s="9"/>
      <c r="XI314" s="9"/>
      <c r="XJ314" s="9"/>
      <c r="XK314" s="9"/>
      <c r="XL314" s="9"/>
      <c r="XM314" s="9"/>
      <c r="XN314" s="9"/>
      <c r="XO314" s="9"/>
      <c r="XP314" s="9"/>
      <c r="XQ314" s="9"/>
      <c r="XR314" s="9"/>
      <c r="XS314" s="9"/>
      <c r="XT314" s="9"/>
      <c r="XU314" s="9"/>
      <c r="XV314" s="9"/>
      <c r="XW314" s="9"/>
      <c r="XX314" s="9"/>
      <c r="XY314" s="9"/>
      <c r="XZ314" s="9"/>
      <c r="YA314" s="9"/>
      <c r="YB314" s="9"/>
      <c r="YC314" s="9"/>
      <c r="YD314" s="9"/>
      <c r="YE314" s="9"/>
      <c r="YF314" s="9"/>
      <c r="YG314" s="9"/>
      <c r="YH314" s="9"/>
      <c r="YI314" s="9"/>
      <c r="YJ314" s="9"/>
      <c r="YK314" s="9"/>
      <c r="YL314" s="9"/>
      <c r="YM314" s="9"/>
      <c r="YN314" s="9"/>
      <c r="YO314" s="9"/>
      <c r="YP314" s="9"/>
      <c r="YQ314" s="9"/>
      <c r="YR314" s="9"/>
      <c r="YS314" s="9"/>
      <c r="YT314" s="9"/>
      <c r="YU314" s="9"/>
      <c r="YV314" s="9"/>
      <c r="YW314" s="9"/>
      <c r="YX314" s="9"/>
      <c r="YY314" s="9"/>
      <c r="YZ314" s="9"/>
      <c r="ZA314" s="9"/>
      <c r="ZB314" s="9"/>
      <c r="ZC314" s="9"/>
      <c r="ZD314" s="9"/>
      <c r="ZE314" s="9"/>
      <c r="ZF314" s="9"/>
      <c r="ZG314" s="9"/>
      <c r="ZH314" s="9"/>
      <c r="ZI314" s="9"/>
      <c r="ZJ314" s="9"/>
      <c r="ZK314" s="9"/>
      <c r="ZL314" s="9"/>
      <c r="ZM314" s="9"/>
      <c r="ZN314" s="9"/>
      <c r="ZO314" s="9"/>
      <c r="ZP314" s="9"/>
      <c r="ZQ314" s="9"/>
      <c r="ZR314" s="9"/>
      <c r="ZS314" s="9"/>
      <c r="ZT314" s="9"/>
      <c r="ZU314" s="9"/>
      <c r="ZV314" s="9"/>
      <c r="ZW314" s="9"/>
      <c r="ZX314" s="9"/>
      <c r="ZY314" s="9"/>
      <c r="ZZ314" s="9"/>
      <c r="AAA314" s="9"/>
      <c r="AAB314" s="9"/>
      <c r="AAC314" s="9"/>
      <c r="AAD314" s="9"/>
      <c r="AAE314" s="9"/>
      <c r="AAF314" s="9"/>
      <c r="AAG314" s="9"/>
      <c r="AAH314" s="9"/>
      <c r="AAI314" s="9"/>
      <c r="AAJ314" s="9"/>
      <c r="AAK314" s="9"/>
      <c r="AAL314" s="9"/>
      <c r="AAM314" s="9"/>
      <c r="AAN314" s="9"/>
      <c r="AAO314" s="9"/>
      <c r="AAP314" s="9"/>
      <c r="AAQ314" s="9"/>
      <c r="AAR314" s="9"/>
      <c r="AAS314" s="9"/>
      <c r="AAT314" s="9"/>
      <c r="AAU314" s="9"/>
      <c r="AAV314" s="9"/>
      <c r="AAW314" s="9"/>
      <c r="AAX314" s="9"/>
      <c r="AAY314" s="9"/>
      <c r="AAZ314" s="9"/>
      <c r="ABA314" s="9"/>
      <c r="ABB314" s="9"/>
      <c r="ABC314" s="9"/>
      <c r="ABD314" s="9"/>
      <c r="ABE314" s="9"/>
      <c r="ABF314" s="9"/>
      <c r="ABG314" s="9"/>
      <c r="ABH314" s="9"/>
      <c r="ABI314" s="9"/>
      <c r="ABJ314" s="9"/>
      <c r="ABK314" s="9"/>
      <c r="ABL314" s="9"/>
      <c r="ABM314" s="9"/>
      <c r="ABN314" s="9"/>
      <c r="ABO314" s="9"/>
      <c r="ABP314" s="9"/>
      <c r="ABQ314" s="9"/>
      <c r="ABR314" s="9"/>
      <c r="ABS314" s="9"/>
      <c r="ABT314" s="9"/>
      <c r="ABU314" s="9"/>
      <c r="ABV314" s="9"/>
      <c r="ABW314" s="9"/>
      <c r="ABX314" s="9"/>
      <c r="ABY314" s="9"/>
      <c r="ABZ314" s="9"/>
      <c r="ACA314" s="9"/>
      <c r="ACB314" s="9"/>
      <c r="ACC314" s="9"/>
      <c r="ACD314" s="9"/>
      <c r="ACE314" s="9"/>
      <c r="ACF314" s="9"/>
      <c r="ACG314" s="9"/>
      <c r="ACH314" s="9"/>
      <c r="ACI314" s="9"/>
      <c r="ACJ314" s="9"/>
      <c r="ACK314" s="9"/>
      <c r="ACL314" s="9"/>
      <c r="ACM314" s="9"/>
      <c r="ACN314" s="9"/>
      <c r="ACO314" s="9"/>
      <c r="ACP314" s="9"/>
      <c r="ACQ314" s="9"/>
      <c r="ACR314" s="9"/>
      <c r="ACS314" s="9"/>
      <c r="ACT314" s="9"/>
      <c r="ACU314" s="9"/>
      <c r="ACV314" s="9"/>
      <c r="ACW314" s="9"/>
      <c r="ACX314" s="9"/>
      <c r="ACY314" s="9"/>
      <c r="ACZ314" s="9"/>
      <c r="ADA314" s="9"/>
      <c r="ADB314" s="9"/>
      <c r="ADC314" s="9"/>
      <c r="ADD314" s="9"/>
      <c r="ADE314" s="9"/>
      <c r="ADF314" s="9"/>
      <c r="ADG314" s="9"/>
      <c r="ADH314" s="9"/>
      <c r="ADI314" s="9"/>
      <c r="ADJ314" s="9"/>
      <c r="ADK314" s="9"/>
      <c r="ADL314" s="9"/>
      <c r="ADM314" s="9"/>
      <c r="ADN314" s="9"/>
      <c r="ADO314" s="9"/>
      <c r="ADP314" s="9"/>
      <c r="ADQ314" s="9"/>
      <c r="ADR314" s="9"/>
      <c r="ADS314" s="9"/>
      <c r="ADT314" s="9"/>
      <c r="ADU314" s="9"/>
      <c r="ADV314" s="9"/>
      <c r="ADW314" s="9"/>
      <c r="ADX314" s="9"/>
      <c r="ADY314" s="9"/>
      <c r="ADZ314" s="9"/>
      <c r="AEA314" s="9"/>
      <c r="AEB314" s="9"/>
      <c r="AEC314" s="9"/>
      <c r="AED314" s="9"/>
      <c r="AEE314" s="9"/>
      <c r="AEF314" s="9"/>
      <c r="AEG314" s="9"/>
      <c r="AEH314" s="9"/>
      <c r="AEI314" s="9"/>
      <c r="AEJ314" s="9"/>
      <c r="AEK314" s="9"/>
      <c r="AEL314" s="9"/>
      <c r="AEM314" s="9"/>
      <c r="AEN314" s="9"/>
      <c r="AEO314" s="9"/>
      <c r="AEP314" s="9"/>
      <c r="AEQ314" s="9"/>
      <c r="AER314" s="9"/>
      <c r="AES314" s="9"/>
      <c r="AET314" s="9"/>
      <c r="AEU314" s="9"/>
      <c r="AEV314" s="9"/>
      <c r="AEW314" s="9"/>
      <c r="AEX314" s="9"/>
      <c r="AEY314" s="9"/>
      <c r="AEZ314" s="9"/>
      <c r="AFA314" s="9"/>
      <c r="AFB314" s="9"/>
      <c r="AFC314" s="9"/>
      <c r="AFD314" s="9"/>
      <c r="AFE314" s="9"/>
      <c r="AFF314" s="9"/>
      <c r="AFG314" s="9"/>
      <c r="AFH314" s="9"/>
      <c r="AFI314" s="9"/>
      <c r="AFJ314" s="9"/>
      <c r="AFK314" s="9"/>
      <c r="AFL314" s="9"/>
      <c r="AFM314" s="9"/>
      <c r="AFN314" s="9"/>
      <c r="AFO314" s="9"/>
      <c r="AFP314" s="9"/>
      <c r="AFQ314" s="9"/>
      <c r="AFR314" s="9"/>
      <c r="AFS314" s="9"/>
      <c r="AFT314" s="9"/>
      <c r="AFU314" s="9"/>
      <c r="AFV314" s="9"/>
      <c r="AFW314" s="9"/>
      <c r="AFX314" s="9"/>
      <c r="AFY314" s="9"/>
      <c r="AFZ314" s="9"/>
      <c r="AGA314" s="9"/>
      <c r="AGB314" s="9"/>
      <c r="AGC314" s="9"/>
      <c r="AGD314" s="9"/>
      <c r="AGE314" s="9"/>
      <c r="AGF314" s="9"/>
      <c r="AGG314" s="9"/>
      <c r="AGH314" s="9"/>
      <c r="AGI314" s="9"/>
      <c r="AGJ314" s="9"/>
      <c r="AGK314" s="9"/>
      <c r="AGL314" s="9"/>
      <c r="AGM314" s="9"/>
      <c r="AGN314" s="9"/>
      <c r="AGO314" s="9"/>
      <c r="AGP314" s="9"/>
      <c r="AGQ314" s="9"/>
      <c r="AGR314" s="9"/>
      <c r="AGS314" s="9"/>
      <c r="AGT314" s="9"/>
      <c r="AGU314" s="9"/>
      <c r="AGV314" s="9"/>
      <c r="AGW314" s="9"/>
      <c r="AGX314" s="9"/>
      <c r="AGY314" s="9"/>
      <c r="AGZ314" s="9"/>
      <c r="AHA314" s="9"/>
      <c r="AHB314" s="9"/>
      <c r="AHC314" s="9"/>
      <c r="AHD314" s="9"/>
      <c r="AHE314" s="9"/>
      <c r="AHF314" s="9"/>
      <c r="AHG314" s="9"/>
      <c r="AHH314" s="9"/>
      <c r="AHI314" s="9"/>
      <c r="AHJ314" s="9"/>
      <c r="AHK314" s="9"/>
      <c r="AHL314" s="9"/>
      <c r="AHM314" s="9"/>
      <c r="AHN314" s="9"/>
      <c r="AHO314" s="9"/>
      <c r="AHP314" s="9"/>
      <c r="AHQ314" s="9"/>
      <c r="AHR314" s="9"/>
      <c r="AHS314" s="9"/>
      <c r="AHT314" s="9"/>
      <c r="AHU314" s="9"/>
      <c r="AHV314" s="9"/>
      <c r="AHW314" s="9"/>
      <c r="AHX314" s="9"/>
      <c r="AHY314" s="9"/>
      <c r="AHZ314" s="9"/>
      <c r="AIA314" s="9"/>
      <c r="AIB314" s="9"/>
      <c r="AIC314" s="9"/>
      <c r="AID314" s="9"/>
      <c r="AIE314" s="9"/>
      <c r="AIF314" s="9"/>
      <c r="AIG314" s="9"/>
      <c r="AIH314" s="9"/>
      <c r="AII314" s="9"/>
      <c r="AIJ314" s="9"/>
      <c r="AIK314" s="9"/>
      <c r="AIL314" s="9"/>
      <c r="AIM314" s="9"/>
      <c r="AIN314" s="9"/>
      <c r="AIO314" s="9"/>
      <c r="AIP314" s="9"/>
      <c r="AIQ314" s="9"/>
      <c r="AIR314" s="9"/>
      <c r="AIS314" s="9"/>
      <c r="AIT314" s="9"/>
      <c r="AIU314" s="9"/>
      <c r="AIV314" s="9"/>
      <c r="AIW314" s="9"/>
      <c r="AIX314" s="9"/>
      <c r="AIY314" s="9"/>
      <c r="AIZ314" s="9"/>
      <c r="AJA314" s="9"/>
      <c r="AJB314" s="9"/>
      <c r="AJC314" s="9"/>
      <c r="AJD314" s="9"/>
      <c r="AJE314" s="9"/>
      <c r="AJF314" s="9"/>
      <c r="AJG314" s="9"/>
      <c r="AJH314" s="9"/>
      <c r="AJI314" s="9"/>
      <c r="AJJ314" s="9"/>
      <c r="AJK314" s="9"/>
      <c r="AJL314" s="9"/>
      <c r="AJM314" s="9"/>
      <c r="AJN314" s="9"/>
      <c r="AJO314" s="9"/>
      <c r="AJP314" s="9"/>
      <c r="AJQ314" s="9"/>
      <c r="AJR314" s="9"/>
      <c r="AJS314" s="9"/>
      <c r="AJT314" s="9"/>
      <c r="AJU314" s="9"/>
      <c r="AJV314" s="9"/>
      <c r="AJW314" s="9"/>
      <c r="AJX314" s="9"/>
      <c r="AJY314" s="9"/>
      <c r="AJZ314" s="9"/>
      <c r="AKA314" s="9"/>
      <c r="AKB314" s="9"/>
      <c r="AKC314" s="9"/>
      <c r="AKD314" s="9"/>
      <c r="AKE314" s="9"/>
      <c r="AKF314" s="9"/>
      <c r="AKG314" s="9"/>
      <c r="AKH314" s="9"/>
      <c r="AKI314" s="9"/>
      <c r="AKJ314" s="9"/>
      <c r="AKK314" s="9"/>
      <c r="AKL314" s="9"/>
      <c r="AKM314" s="9"/>
      <c r="AKN314" s="9"/>
      <c r="AKO314" s="9"/>
      <c r="AKP314" s="9"/>
      <c r="AKQ314" s="9"/>
      <c r="AKR314" s="9"/>
      <c r="AKS314" s="9"/>
      <c r="AKT314" s="9"/>
      <c r="AKU314" s="9"/>
      <c r="AKV314" s="9"/>
      <c r="AKW314" s="9"/>
      <c r="AKX314" s="9"/>
      <c r="AKY314" s="9"/>
      <c r="AKZ314" s="9"/>
      <c r="ALA314" s="9"/>
      <c r="ALB314" s="9"/>
      <c r="ALC314" s="9"/>
      <c r="ALD314" s="9"/>
      <c r="ALE314" s="9"/>
      <c r="ALF314" s="9"/>
      <c r="ALG314" s="9"/>
      <c r="ALH314" s="9"/>
      <c r="ALI314" s="9"/>
      <c r="ALJ314" s="9"/>
      <c r="ALK314" s="9"/>
      <c r="ALL314" s="9"/>
      <c r="ALM314" s="9"/>
      <c r="ALN314" s="9"/>
      <c r="ALO314" s="9"/>
      <c r="ALP314" s="9"/>
      <c r="ALQ314" s="9"/>
      <c r="ALR314" s="9"/>
      <c r="ALS314" s="9"/>
      <c r="ALT314" s="9"/>
      <c r="ALU314" s="9"/>
      <c r="ALV314" s="9"/>
      <c r="ALW314" s="9"/>
      <c r="ALX314" s="9"/>
      <c r="ALY314" s="9"/>
      <c r="ALZ314" s="9"/>
      <c r="AMA314" s="9"/>
      <c r="AMB314" s="9"/>
      <c r="AMC314" s="9"/>
      <c r="AMD314" s="9"/>
      <c r="AME314" s="9"/>
      <c r="AMF314" s="9"/>
      <c r="AMG314" s="9"/>
      <c r="AMH314" s="9"/>
      <c r="AMI314" s="9"/>
      <c r="AMJ314" s="9"/>
      <c r="AMK314" s="9"/>
      <c r="AML314" s="9"/>
      <c r="AMM314" s="9"/>
      <c r="AMN314" s="9"/>
      <c r="AMO314" s="9"/>
      <c r="AMP314" s="9"/>
      <c r="AMQ314" s="9"/>
      <c r="AMR314" s="9"/>
      <c r="AMS314" s="9"/>
      <c r="AMT314" s="9"/>
      <c r="AMU314" s="9"/>
      <c r="AMV314" s="9"/>
      <c r="AMW314" s="9"/>
      <c r="AMX314" s="9"/>
      <c r="AMY314" s="9"/>
      <c r="AMZ314" s="9"/>
      <c r="ANA314" s="9"/>
      <c r="ANB314" s="9"/>
      <c r="ANC314" s="9"/>
      <c r="AND314" s="9"/>
      <c r="ANE314" s="9"/>
      <c r="ANF314" s="9"/>
      <c r="ANG314" s="9"/>
      <c r="ANH314" s="9"/>
      <c r="ANI314" s="9"/>
      <c r="ANJ314" s="9"/>
      <c r="ANK314" s="9"/>
      <c r="ANL314" s="9"/>
      <c r="ANM314" s="9"/>
      <c r="ANN314" s="9"/>
      <c r="ANO314" s="9"/>
      <c r="ANP314" s="9"/>
      <c r="ANQ314" s="9"/>
      <c r="ANR314" s="9"/>
      <c r="ANS314" s="9"/>
      <c r="ANT314" s="9"/>
      <c r="ANU314" s="9"/>
      <c r="ANV314" s="9"/>
      <c r="ANW314" s="9"/>
      <c r="ANX314" s="9"/>
      <c r="ANY314" s="9"/>
      <c r="ANZ314" s="9"/>
      <c r="AOA314" s="9"/>
      <c r="AOB314" s="9"/>
      <c r="AOC314" s="9"/>
      <c r="AOD314" s="9"/>
      <c r="AOE314" s="9"/>
      <c r="AOF314" s="9"/>
      <c r="AOG314" s="9"/>
      <c r="AOH314" s="9"/>
      <c r="AOI314" s="9"/>
      <c r="AOJ314" s="9"/>
      <c r="AOK314" s="9"/>
      <c r="AOL314" s="9"/>
      <c r="AOM314" s="9"/>
      <c r="AON314" s="9"/>
      <c r="AOO314" s="9"/>
      <c r="AOP314" s="9"/>
      <c r="AOQ314" s="9"/>
      <c r="AOR314" s="9"/>
      <c r="AOS314" s="9"/>
      <c r="AOT314" s="9"/>
      <c r="AOU314" s="9"/>
      <c r="AOV314" s="9"/>
      <c r="AOW314" s="9"/>
      <c r="AOX314" s="9"/>
      <c r="AOY314" s="9"/>
      <c r="AOZ314" s="9"/>
      <c r="APA314" s="9"/>
      <c r="APB314" s="9"/>
      <c r="APC314" s="9"/>
      <c r="APD314" s="9"/>
      <c r="APE314" s="9"/>
      <c r="APF314" s="9"/>
      <c r="APG314" s="9"/>
      <c r="APH314" s="9"/>
      <c r="API314" s="9"/>
      <c r="APJ314" s="9"/>
      <c r="APK314" s="9"/>
      <c r="APL314" s="9"/>
      <c r="APM314" s="9"/>
      <c r="APN314" s="9"/>
      <c r="APO314" s="9"/>
      <c r="APP314" s="9"/>
      <c r="APQ314" s="9"/>
      <c r="APR314" s="9"/>
      <c r="APS314" s="9"/>
      <c r="APT314" s="9"/>
      <c r="APU314" s="9"/>
      <c r="APV314" s="9"/>
      <c r="APW314" s="9"/>
      <c r="APX314" s="9"/>
      <c r="APY314" s="9"/>
      <c r="APZ314" s="9"/>
      <c r="AQA314" s="9"/>
      <c r="AQB314" s="9"/>
      <c r="AQC314" s="9"/>
      <c r="AQD314" s="9"/>
      <c r="AQE314" s="9"/>
      <c r="AQF314" s="9"/>
      <c r="AQG314" s="9"/>
      <c r="AQH314" s="9"/>
      <c r="AQI314" s="9"/>
      <c r="AQJ314" s="9"/>
      <c r="AQK314" s="9"/>
      <c r="AQL314" s="9"/>
      <c r="AQM314" s="9"/>
      <c r="AQN314" s="9"/>
      <c r="AQO314" s="9"/>
      <c r="AQP314" s="9"/>
      <c r="AQQ314" s="9"/>
      <c r="AQR314" s="9"/>
      <c r="AQS314" s="9"/>
      <c r="AQT314" s="9"/>
      <c r="AQU314" s="9"/>
      <c r="AQV314" s="9"/>
      <c r="AQW314" s="9"/>
      <c r="AQX314" s="9"/>
      <c r="AQY314" s="9"/>
      <c r="AQZ314" s="9"/>
      <c r="ARA314" s="9"/>
      <c r="ARB314" s="9"/>
      <c r="ARC314" s="9"/>
      <c r="ARD314" s="9"/>
      <c r="ARE314" s="9"/>
      <c r="ARF314" s="9"/>
      <c r="ARG314" s="9"/>
      <c r="ARH314" s="9"/>
      <c r="ARI314" s="9"/>
      <c r="ARJ314" s="9"/>
      <c r="ARK314" s="9"/>
      <c r="ARL314" s="9"/>
      <c r="ARM314" s="9"/>
      <c r="ARN314" s="9"/>
      <c r="ARO314" s="9"/>
      <c r="ARP314" s="9"/>
      <c r="ARQ314" s="9"/>
      <c r="ARR314" s="9"/>
      <c r="ARS314" s="9"/>
      <c r="ART314" s="9"/>
      <c r="ARU314" s="9"/>
      <c r="ARV314" s="9"/>
      <c r="ARW314" s="9"/>
      <c r="ARX314" s="9"/>
      <c r="ARY314" s="9"/>
      <c r="ARZ314" s="9"/>
      <c r="ASA314" s="9"/>
      <c r="ASB314" s="9"/>
      <c r="ASC314" s="9"/>
      <c r="ASD314" s="9"/>
      <c r="ASE314" s="9"/>
      <c r="ASF314" s="9"/>
      <c r="ASG314" s="9"/>
      <c r="ASH314" s="9"/>
      <c r="ASI314" s="9"/>
      <c r="ASJ314" s="9"/>
      <c r="ASK314" s="9"/>
      <c r="ASL314" s="9"/>
      <c r="ASM314" s="9"/>
      <c r="ASN314" s="9"/>
      <c r="ASO314" s="9"/>
      <c r="ASP314" s="9"/>
      <c r="ASQ314" s="9"/>
      <c r="ASR314" s="9"/>
      <c r="ASS314" s="9"/>
      <c r="AST314" s="9"/>
      <c r="ASU314" s="9"/>
      <c r="ASV314" s="9"/>
      <c r="ASW314" s="9"/>
      <c r="ASX314" s="9"/>
      <c r="ASY314" s="9"/>
      <c r="ASZ314" s="9"/>
      <c r="ATA314" s="9"/>
      <c r="ATB314" s="9"/>
      <c r="ATC314" s="9"/>
      <c r="ATD314" s="9"/>
      <c r="ATE314" s="9"/>
      <c r="ATF314" s="9"/>
      <c r="ATG314" s="9"/>
      <c r="ATH314" s="9"/>
      <c r="ATI314" s="9"/>
      <c r="ATJ314" s="9"/>
      <c r="ATK314" s="9"/>
      <c r="ATL314" s="9"/>
      <c r="ATM314" s="9"/>
      <c r="ATN314" s="9"/>
      <c r="ATO314" s="9"/>
      <c r="ATP314" s="9"/>
      <c r="ATQ314" s="9"/>
      <c r="ATR314" s="9"/>
      <c r="ATS314" s="9"/>
      <c r="ATT314" s="9"/>
      <c r="ATU314" s="9"/>
      <c r="ATV314" s="9"/>
      <c r="ATW314" s="9"/>
      <c r="ATX314" s="9"/>
      <c r="ATY314" s="9"/>
      <c r="ATZ314" s="9"/>
      <c r="AUA314" s="9"/>
      <c r="AUB314" s="9"/>
      <c r="AUC314" s="9"/>
      <c r="AUD314" s="9"/>
      <c r="AUE314" s="9"/>
      <c r="AUF314" s="9"/>
      <c r="AUG314" s="9"/>
      <c r="AUH314" s="9"/>
      <c r="AUI314" s="9"/>
      <c r="AUJ314" s="9"/>
      <c r="AUK314" s="9"/>
      <c r="AUL314" s="9"/>
      <c r="AUM314" s="9"/>
      <c r="AUN314" s="9"/>
      <c r="AUO314" s="9"/>
      <c r="AUP314" s="9"/>
      <c r="AUQ314" s="9"/>
      <c r="AUR314" s="9"/>
      <c r="AUS314" s="9"/>
      <c r="AUT314" s="9"/>
      <c r="AUU314" s="9"/>
      <c r="AUV314" s="9"/>
      <c r="AUW314" s="9"/>
      <c r="AUX314" s="9"/>
      <c r="AUY314" s="9"/>
      <c r="AUZ314" s="9"/>
      <c r="AVA314" s="9"/>
      <c r="AVB314" s="9"/>
      <c r="AVC314" s="9"/>
      <c r="AVD314" s="9"/>
      <c r="AVE314" s="9"/>
      <c r="AVF314" s="9"/>
      <c r="AVG314" s="9"/>
      <c r="AVH314" s="9"/>
      <c r="AVI314" s="9"/>
      <c r="AVJ314" s="9"/>
      <c r="AVK314" s="9"/>
      <c r="AVL314" s="9"/>
      <c r="AVM314" s="9"/>
      <c r="AVN314" s="9"/>
      <c r="AVO314" s="9"/>
      <c r="AVP314" s="9"/>
      <c r="AVQ314" s="9"/>
      <c r="AVR314" s="9"/>
      <c r="AVS314" s="9"/>
      <c r="AVT314" s="9"/>
      <c r="AVU314" s="9"/>
      <c r="AVV314" s="9"/>
      <c r="AVW314" s="9"/>
      <c r="AVX314" s="9"/>
      <c r="AVY314" s="9"/>
      <c r="AVZ314" s="9"/>
      <c r="AWA314" s="9"/>
      <c r="AWB314" s="9"/>
      <c r="AWC314" s="9"/>
      <c r="AWD314" s="9"/>
      <c r="AWE314" s="9"/>
      <c r="AWF314" s="9"/>
      <c r="AWG314" s="9"/>
      <c r="AWH314" s="9"/>
      <c r="AWI314" s="9"/>
      <c r="AWJ314" s="9"/>
      <c r="AWK314" s="9"/>
      <c r="AWL314" s="9"/>
      <c r="AWM314" s="9"/>
      <c r="AWN314" s="9"/>
      <c r="AWO314" s="9"/>
      <c r="AWP314" s="9"/>
      <c r="AWQ314" s="9"/>
      <c r="AWR314" s="9"/>
      <c r="AWS314" s="9"/>
      <c r="AWT314" s="9"/>
      <c r="AWU314" s="9"/>
      <c r="AWV314" s="9"/>
      <c r="AWW314" s="9"/>
      <c r="AWX314" s="9"/>
      <c r="AWY314" s="9"/>
      <c r="AWZ314" s="9"/>
      <c r="AXA314" s="9"/>
      <c r="AXB314" s="9"/>
      <c r="AXC314" s="9"/>
      <c r="AXD314" s="9"/>
      <c r="AXE314" s="9"/>
      <c r="AXF314" s="9"/>
      <c r="AXG314" s="9"/>
      <c r="AXH314" s="9"/>
      <c r="AXI314" s="9"/>
      <c r="AXJ314" s="9"/>
      <c r="AXK314" s="9"/>
      <c r="AXL314" s="9"/>
      <c r="AXM314" s="9"/>
      <c r="AXN314" s="9"/>
      <c r="AXO314" s="9"/>
      <c r="AXP314" s="9"/>
      <c r="AXQ314" s="9"/>
      <c r="AXR314" s="9"/>
      <c r="AXS314" s="9"/>
      <c r="AXT314" s="9"/>
      <c r="AXU314" s="9"/>
      <c r="AXV314" s="9"/>
      <c r="AXW314" s="9"/>
      <c r="AXX314" s="9"/>
      <c r="AXY314" s="9"/>
      <c r="AXZ314" s="9"/>
      <c r="AYA314" s="9"/>
      <c r="AYB314" s="9"/>
      <c r="AYC314" s="9"/>
      <c r="AYD314" s="9"/>
      <c r="AYE314" s="9"/>
      <c r="AYF314" s="9"/>
      <c r="AYG314" s="9"/>
      <c r="AYH314" s="9"/>
      <c r="AYI314" s="9"/>
      <c r="AYJ314" s="9"/>
      <c r="AYK314" s="9"/>
      <c r="AYL314" s="9"/>
      <c r="AYM314" s="9"/>
      <c r="AYN314" s="9"/>
      <c r="AYO314" s="9"/>
      <c r="AYP314" s="9"/>
      <c r="AYQ314" s="9"/>
      <c r="AYR314" s="9"/>
      <c r="AYS314" s="9"/>
      <c r="AYT314" s="9"/>
      <c r="AYU314" s="9"/>
      <c r="AYV314" s="9"/>
      <c r="AYW314" s="9"/>
      <c r="AYX314" s="9"/>
      <c r="AYY314" s="9"/>
      <c r="AYZ314" s="9"/>
      <c r="AZA314" s="9"/>
      <c r="AZB314" s="9"/>
      <c r="AZC314" s="9"/>
      <c r="AZD314" s="9"/>
      <c r="AZE314" s="9"/>
      <c r="AZF314" s="9"/>
      <c r="AZG314" s="9"/>
      <c r="AZH314" s="9"/>
      <c r="AZI314" s="9"/>
      <c r="AZJ314" s="9"/>
      <c r="AZK314" s="9"/>
      <c r="AZL314" s="9"/>
      <c r="AZM314" s="9"/>
      <c r="AZN314" s="9"/>
      <c r="AZO314" s="9"/>
      <c r="AZP314" s="9"/>
      <c r="AZQ314" s="9"/>
      <c r="AZR314" s="9"/>
      <c r="AZS314" s="9"/>
      <c r="AZT314" s="9"/>
      <c r="AZU314" s="9"/>
      <c r="AZV314" s="9"/>
      <c r="AZW314" s="9"/>
      <c r="AZX314" s="9"/>
      <c r="AZY314" s="9"/>
      <c r="AZZ314" s="9"/>
      <c r="BAA314" s="9"/>
      <c r="BAB314" s="9"/>
      <c r="BAC314" s="9"/>
      <c r="BAD314" s="9"/>
      <c r="BAE314" s="9"/>
      <c r="BAF314" s="9"/>
      <c r="BAG314" s="9"/>
      <c r="BAH314" s="9"/>
      <c r="BAI314" s="9"/>
      <c r="BAJ314" s="9"/>
      <c r="BAK314" s="9"/>
      <c r="BAL314" s="9"/>
      <c r="BAM314" s="9"/>
      <c r="BAN314" s="9"/>
      <c r="BAO314" s="9"/>
      <c r="BAP314" s="9"/>
      <c r="BAQ314" s="9"/>
      <c r="BAR314" s="9"/>
      <c r="BAS314" s="9"/>
      <c r="BAT314" s="9"/>
      <c r="BAU314" s="9"/>
      <c r="BAV314" s="9"/>
      <c r="BAW314" s="9"/>
      <c r="BAX314" s="9"/>
      <c r="BAY314" s="9"/>
      <c r="BAZ314" s="9"/>
      <c r="BBA314" s="9"/>
      <c r="BBB314" s="9"/>
      <c r="BBC314" s="9"/>
      <c r="BBD314" s="9"/>
      <c r="BBE314" s="9"/>
      <c r="BBF314" s="9"/>
      <c r="BBG314" s="9"/>
      <c r="BBH314" s="9"/>
      <c r="BBI314" s="9"/>
      <c r="BBJ314" s="9"/>
      <c r="BBK314" s="9"/>
      <c r="BBL314" s="9"/>
      <c r="BBM314" s="9"/>
      <c r="BBN314" s="9"/>
      <c r="BBO314" s="9"/>
      <c r="BBP314" s="9"/>
      <c r="BBQ314" s="9"/>
      <c r="BBR314" s="9"/>
      <c r="BBS314" s="9"/>
      <c r="BBT314" s="9"/>
      <c r="BBU314" s="9"/>
      <c r="BBV314" s="9"/>
      <c r="BBW314" s="9"/>
      <c r="BBX314" s="9"/>
      <c r="BBY314" s="9"/>
      <c r="BBZ314" s="9"/>
      <c r="BCA314" s="9"/>
      <c r="BCB314" s="9"/>
      <c r="BCC314" s="9"/>
      <c r="BCD314" s="9"/>
      <c r="BCE314" s="9"/>
      <c r="BCF314" s="9"/>
      <c r="BCG314" s="9"/>
      <c r="BCH314" s="9"/>
      <c r="BCI314" s="9"/>
      <c r="BCJ314" s="9"/>
      <c r="BCK314" s="9"/>
      <c r="BCL314" s="9"/>
      <c r="BCM314" s="9"/>
      <c r="BCN314" s="9"/>
      <c r="BCO314" s="9"/>
      <c r="BCP314" s="9"/>
      <c r="BCQ314" s="9"/>
      <c r="BCR314" s="9"/>
      <c r="BCS314" s="9"/>
      <c r="BCT314" s="9"/>
      <c r="BCU314" s="9"/>
      <c r="BCV314" s="9"/>
      <c r="BCW314" s="9"/>
      <c r="BCX314" s="9"/>
      <c r="BCY314" s="9"/>
      <c r="BCZ314" s="9"/>
      <c r="BDA314" s="9"/>
      <c r="BDB314" s="9"/>
      <c r="BDC314" s="9"/>
      <c r="BDD314" s="9"/>
      <c r="BDE314" s="9"/>
      <c r="BDF314" s="9"/>
      <c r="BDG314" s="9"/>
      <c r="BDH314" s="9"/>
      <c r="BDI314" s="9"/>
      <c r="BDJ314" s="9"/>
      <c r="BDK314" s="9"/>
      <c r="BDL314" s="9"/>
      <c r="BDM314" s="9"/>
      <c r="BDN314" s="9"/>
      <c r="BDO314" s="9"/>
      <c r="BDP314" s="9"/>
      <c r="BDQ314" s="9"/>
      <c r="BDR314" s="9"/>
      <c r="BDS314" s="9"/>
      <c r="BDT314" s="9"/>
      <c r="BDU314" s="9"/>
      <c r="BDV314" s="9"/>
      <c r="BDW314" s="9"/>
      <c r="BDX314" s="9"/>
      <c r="BDY314" s="9"/>
      <c r="BDZ314" s="9"/>
      <c r="BEA314" s="9"/>
      <c r="BEB314" s="9"/>
      <c r="BEC314" s="9"/>
      <c r="BED314" s="9"/>
      <c r="BEE314" s="9"/>
      <c r="BEF314" s="9"/>
      <c r="BEG314" s="9"/>
      <c r="BEH314" s="9"/>
      <c r="BEI314" s="9"/>
      <c r="BEJ314" s="9"/>
      <c r="BEK314" s="9"/>
      <c r="BEL314" s="9"/>
      <c r="BEM314" s="9"/>
      <c r="BEN314" s="9"/>
      <c r="BEO314" s="9"/>
      <c r="BEP314" s="9"/>
      <c r="BEQ314" s="9"/>
      <c r="BER314" s="9"/>
      <c r="BES314" s="9"/>
      <c r="BET314" s="9"/>
      <c r="BEU314" s="9"/>
      <c r="BEV314" s="9"/>
      <c r="BEW314" s="9"/>
      <c r="BEX314" s="9"/>
      <c r="BEY314" s="9"/>
      <c r="BEZ314" s="9"/>
      <c r="BFA314" s="9"/>
      <c r="BFB314" s="9"/>
      <c r="BFC314" s="9"/>
      <c r="BFD314" s="9"/>
      <c r="BFE314" s="9"/>
      <c r="BFF314" s="9"/>
      <c r="BFG314" s="9"/>
      <c r="BFH314" s="9"/>
      <c r="BFI314" s="9"/>
      <c r="BFJ314" s="9"/>
      <c r="BFK314" s="9"/>
      <c r="BFL314" s="9"/>
      <c r="BFM314" s="9"/>
      <c r="BFN314" s="9"/>
      <c r="BFO314" s="9"/>
      <c r="BFP314" s="9"/>
      <c r="BFQ314" s="9"/>
      <c r="BFR314" s="9"/>
      <c r="BFS314" s="9"/>
      <c r="BFT314" s="9"/>
      <c r="BFU314" s="9"/>
      <c r="BFV314" s="9"/>
      <c r="BFW314" s="9"/>
      <c r="BFX314" s="9"/>
      <c r="BFY314" s="9"/>
      <c r="BFZ314" s="9"/>
      <c r="BGA314" s="9"/>
      <c r="BGB314" s="9"/>
      <c r="BGC314" s="9"/>
      <c r="BGD314" s="9"/>
      <c r="BGE314" s="9"/>
      <c r="BGF314" s="9"/>
      <c r="BGG314" s="9"/>
      <c r="BGH314" s="9"/>
      <c r="BGI314" s="9"/>
      <c r="BGJ314" s="9"/>
      <c r="BGK314" s="9"/>
      <c r="BGL314" s="9"/>
      <c r="BGM314" s="9"/>
      <c r="BGN314" s="9"/>
      <c r="BGO314" s="9"/>
      <c r="BGP314" s="9"/>
      <c r="BGQ314" s="9"/>
      <c r="BGR314" s="9"/>
      <c r="BGS314" s="9"/>
      <c r="BGT314" s="9"/>
      <c r="BGU314" s="9"/>
      <c r="BGV314" s="9"/>
      <c r="BGW314" s="9"/>
      <c r="BGX314" s="9"/>
      <c r="BGY314" s="9"/>
      <c r="BGZ314" s="9"/>
      <c r="BHA314" s="9"/>
      <c r="BHB314" s="9"/>
      <c r="BHC314" s="9"/>
      <c r="BHD314" s="9"/>
      <c r="BHE314" s="9"/>
      <c r="BHF314" s="9"/>
      <c r="BHG314" s="9"/>
      <c r="BHH314" s="9"/>
      <c r="BHI314" s="9"/>
      <c r="BHJ314" s="9"/>
      <c r="BHK314" s="9"/>
      <c r="BHL314" s="9"/>
      <c r="BHM314" s="9"/>
      <c r="BHN314" s="9"/>
      <c r="BHO314" s="9"/>
      <c r="BHP314" s="9"/>
      <c r="BHQ314" s="9"/>
      <c r="BHR314" s="9"/>
      <c r="BHS314" s="9"/>
      <c r="BHT314" s="9"/>
      <c r="BHU314" s="9"/>
      <c r="BHV314" s="9"/>
      <c r="BHW314" s="9"/>
      <c r="BHX314" s="9"/>
      <c r="BHY314" s="9"/>
      <c r="BHZ314" s="9"/>
      <c r="BIA314" s="9"/>
      <c r="BIB314" s="9"/>
      <c r="BIC314" s="9"/>
    </row>
    <row r="315" spans="1:1589" s="10" customFormat="1" ht="33.75" customHeight="1">
      <c r="B315" s="203"/>
      <c r="C315" s="376"/>
      <c r="D315" s="376"/>
      <c r="E315" s="275">
        <v>43466</v>
      </c>
      <c r="F315" s="275">
        <v>43830</v>
      </c>
      <c r="G315" s="276" t="s">
        <v>234</v>
      </c>
      <c r="H315" s="205"/>
      <c r="I315" s="205"/>
      <c r="J315" s="307">
        <v>2247703</v>
      </c>
      <c r="K315" s="205"/>
      <c r="L315" s="205"/>
      <c r="M315" s="205"/>
      <c r="N315" s="125">
        <v>2247702.31</v>
      </c>
      <c r="O315" s="205"/>
      <c r="P315" s="205"/>
      <c r="Q315" s="205"/>
      <c r="R315" s="125">
        <v>2247702.31</v>
      </c>
      <c r="S315" s="205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  <c r="IS315" s="9"/>
      <c r="IT315" s="9"/>
      <c r="IU315" s="9"/>
      <c r="IV315" s="9"/>
      <c r="IW315" s="9"/>
      <c r="IX315" s="9"/>
      <c r="IY315" s="9"/>
      <c r="IZ315" s="9"/>
      <c r="JA315" s="9"/>
      <c r="JB315" s="9"/>
      <c r="JC315" s="9"/>
      <c r="JD315" s="9"/>
      <c r="JE315" s="9"/>
      <c r="JF315" s="9"/>
      <c r="JG315" s="9"/>
      <c r="JH315" s="9"/>
      <c r="JI315" s="9"/>
      <c r="JJ315" s="9"/>
      <c r="JK315" s="9"/>
      <c r="JL315" s="9"/>
      <c r="JM315" s="9"/>
      <c r="JN315" s="9"/>
      <c r="JO315" s="9"/>
      <c r="JP315" s="9"/>
      <c r="JQ315" s="9"/>
      <c r="JR315" s="9"/>
      <c r="JS315" s="9"/>
      <c r="JT315" s="9"/>
      <c r="JU315" s="9"/>
      <c r="JV315" s="9"/>
      <c r="JW315" s="9"/>
      <c r="JX315" s="9"/>
      <c r="JY315" s="9"/>
      <c r="JZ315" s="9"/>
      <c r="KA315" s="9"/>
      <c r="KB315" s="9"/>
      <c r="KC315" s="9"/>
      <c r="KD315" s="9"/>
      <c r="KE315" s="9"/>
      <c r="KF315" s="9"/>
      <c r="KG315" s="9"/>
      <c r="KH315" s="9"/>
      <c r="KI315" s="9"/>
      <c r="KJ315" s="9"/>
      <c r="KK315" s="9"/>
      <c r="KL315" s="9"/>
      <c r="KM315" s="9"/>
      <c r="KN315" s="9"/>
      <c r="KO315" s="9"/>
      <c r="KP315" s="9"/>
      <c r="KQ315" s="9"/>
      <c r="KR315" s="9"/>
      <c r="KS315" s="9"/>
      <c r="KT315" s="9"/>
      <c r="KU315" s="9"/>
      <c r="KV315" s="9"/>
      <c r="KW315" s="9"/>
      <c r="KX315" s="9"/>
      <c r="KY315" s="9"/>
      <c r="KZ315" s="9"/>
      <c r="LA315" s="9"/>
      <c r="LB315" s="9"/>
      <c r="LC315" s="9"/>
      <c r="LD315" s="9"/>
      <c r="LE315" s="9"/>
      <c r="LF315" s="9"/>
      <c r="LG315" s="9"/>
      <c r="LH315" s="9"/>
      <c r="LI315" s="9"/>
      <c r="LJ315" s="9"/>
      <c r="LK315" s="9"/>
      <c r="LL315" s="9"/>
      <c r="LM315" s="9"/>
      <c r="LN315" s="9"/>
      <c r="LO315" s="9"/>
      <c r="LP315" s="9"/>
      <c r="LQ315" s="9"/>
      <c r="LR315" s="9"/>
      <c r="LS315" s="9"/>
      <c r="LT315" s="9"/>
      <c r="LU315" s="9"/>
      <c r="LV315" s="9"/>
      <c r="LW315" s="9"/>
      <c r="LX315" s="9"/>
      <c r="LY315" s="9"/>
      <c r="LZ315" s="9"/>
      <c r="MA315" s="9"/>
      <c r="MB315" s="9"/>
      <c r="MC315" s="9"/>
      <c r="MD315" s="9"/>
      <c r="ME315" s="9"/>
      <c r="MF315" s="9"/>
      <c r="MG315" s="9"/>
      <c r="MH315" s="9"/>
      <c r="MI315" s="9"/>
      <c r="MJ315" s="9"/>
      <c r="MK315" s="9"/>
      <c r="ML315" s="9"/>
      <c r="MM315" s="9"/>
      <c r="MN315" s="9"/>
      <c r="MO315" s="9"/>
      <c r="MP315" s="9"/>
      <c r="MQ315" s="9"/>
      <c r="MR315" s="9"/>
      <c r="MS315" s="9"/>
      <c r="MT315" s="9"/>
      <c r="MU315" s="9"/>
      <c r="MV315" s="9"/>
      <c r="MW315" s="9"/>
      <c r="MX315" s="9"/>
      <c r="MY315" s="9"/>
      <c r="MZ315" s="9"/>
      <c r="NA315" s="9"/>
      <c r="NB315" s="9"/>
      <c r="NC315" s="9"/>
      <c r="ND315" s="9"/>
      <c r="NE315" s="9"/>
      <c r="NF315" s="9"/>
      <c r="NG315" s="9"/>
      <c r="NH315" s="9"/>
      <c r="NI315" s="9"/>
      <c r="NJ315" s="9"/>
      <c r="NK315" s="9"/>
      <c r="NL315" s="9"/>
      <c r="NM315" s="9"/>
      <c r="NN315" s="9"/>
      <c r="NO315" s="9"/>
      <c r="NP315" s="9"/>
      <c r="NQ315" s="9"/>
      <c r="NR315" s="9"/>
      <c r="NS315" s="9"/>
      <c r="NT315" s="9"/>
      <c r="NU315" s="9"/>
      <c r="NV315" s="9"/>
      <c r="NW315" s="9"/>
      <c r="NX315" s="9"/>
      <c r="NY315" s="9"/>
      <c r="NZ315" s="9"/>
      <c r="OA315" s="9"/>
      <c r="OB315" s="9"/>
      <c r="OC315" s="9"/>
      <c r="OD315" s="9"/>
      <c r="OE315" s="9"/>
      <c r="OF315" s="9"/>
      <c r="OG315" s="9"/>
      <c r="OH315" s="9"/>
      <c r="OI315" s="9"/>
      <c r="OJ315" s="9"/>
      <c r="OK315" s="9"/>
      <c r="OL315" s="9"/>
      <c r="OM315" s="9"/>
      <c r="ON315" s="9"/>
      <c r="OO315" s="9"/>
      <c r="OP315" s="9"/>
      <c r="OQ315" s="9"/>
      <c r="OR315" s="9"/>
      <c r="OS315" s="9"/>
      <c r="OT315" s="9"/>
      <c r="OU315" s="9"/>
      <c r="OV315" s="9"/>
      <c r="OW315" s="9"/>
      <c r="OX315" s="9"/>
      <c r="OY315" s="9"/>
      <c r="OZ315" s="9"/>
      <c r="PA315" s="9"/>
      <c r="PB315" s="9"/>
      <c r="PC315" s="9"/>
      <c r="PD315" s="9"/>
      <c r="PE315" s="9"/>
      <c r="PF315" s="9"/>
      <c r="PG315" s="9"/>
      <c r="PH315" s="9"/>
      <c r="PI315" s="9"/>
      <c r="PJ315" s="9"/>
      <c r="PK315" s="9"/>
      <c r="PL315" s="9"/>
      <c r="PM315" s="9"/>
      <c r="PN315" s="9"/>
      <c r="PO315" s="9"/>
      <c r="PP315" s="9"/>
      <c r="PQ315" s="9"/>
      <c r="PR315" s="9"/>
      <c r="PS315" s="9"/>
      <c r="PT315" s="9"/>
      <c r="PU315" s="9"/>
      <c r="PV315" s="9"/>
      <c r="PW315" s="9"/>
      <c r="PX315" s="9"/>
      <c r="PY315" s="9"/>
      <c r="PZ315" s="9"/>
      <c r="QA315" s="9"/>
      <c r="QB315" s="9"/>
      <c r="QC315" s="9"/>
      <c r="QD315" s="9"/>
      <c r="QE315" s="9"/>
      <c r="QF315" s="9"/>
      <c r="QG315" s="9"/>
      <c r="QH315" s="9"/>
      <c r="QI315" s="9"/>
      <c r="QJ315" s="9"/>
      <c r="QK315" s="9"/>
      <c r="QL315" s="9"/>
      <c r="QM315" s="9"/>
      <c r="QN315" s="9"/>
      <c r="QO315" s="9"/>
      <c r="QP315" s="9"/>
      <c r="QQ315" s="9"/>
      <c r="QR315" s="9"/>
      <c r="QS315" s="9"/>
      <c r="QT315" s="9"/>
      <c r="QU315" s="9"/>
      <c r="QV315" s="9"/>
      <c r="QW315" s="9"/>
      <c r="QX315" s="9"/>
      <c r="QY315" s="9"/>
      <c r="QZ315" s="9"/>
      <c r="RA315" s="9"/>
      <c r="RB315" s="9"/>
      <c r="RC315" s="9"/>
      <c r="RD315" s="9"/>
      <c r="RE315" s="9"/>
      <c r="RF315" s="9"/>
      <c r="RG315" s="9"/>
      <c r="RH315" s="9"/>
      <c r="RI315" s="9"/>
      <c r="RJ315" s="9"/>
      <c r="RK315" s="9"/>
      <c r="RL315" s="9"/>
      <c r="RM315" s="9"/>
      <c r="RN315" s="9"/>
      <c r="RO315" s="9"/>
      <c r="RP315" s="9"/>
      <c r="RQ315" s="9"/>
      <c r="RR315" s="9"/>
      <c r="RS315" s="9"/>
      <c r="RT315" s="9"/>
      <c r="RU315" s="9"/>
      <c r="RV315" s="9"/>
      <c r="RW315" s="9"/>
      <c r="RX315" s="9"/>
      <c r="RY315" s="9"/>
      <c r="RZ315" s="9"/>
      <c r="SA315" s="9"/>
      <c r="SB315" s="9"/>
      <c r="SC315" s="9"/>
      <c r="SD315" s="9"/>
      <c r="SE315" s="9"/>
      <c r="SF315" s="9"/>
      <c r="SG315" s="9"/>
      <c r="SH315" s="9"/>
      <c r="SI315" s="9"/>
      <c r="SJ315" s="9"/>
      <c r="SK315" s="9"/>
      <c r="SL315" s="9"/>
      <c r="SM315" s="9"/>
      <c r="SN315" s="9"/>
      <c r="SO315" s="9"/>
      <c r="SP315" s="9"/>
      <c r="SQ315" s="9"/>
      <c r="SR315" s="9"/>
      <c r="SS315" s="9"/>
      <c r="ST315" s="9"/>
      <c r="SU315" s="9"/>
      <c r="SV315" s="9"/>
      <c r="SW315" s="9"/>
      <c r="SX315" s="9"/>
      <c r="SY315" s="9"/>
      <c r="SZ315" s="9"/>
      <c r="TA315" s="9"/>
      <c r="TB315" s="9"/>
      <c r="TC315" s="9"/>
      <c r="TD315" s="9"/>
      <c r="TE315" s="9"/>
      <c r="TF315" s="9"/>
      <c r="TG315" s="9"/>
      <c r="TH315" s="9"/>
      <c r="TI315" s="9"/>
      <c r="TJ315" s="9"/>
      <c r="TK315" s="9"/>
      <c r="TL315" s="9"/>
      <c r="TM315" s="9"/>
      <c r="TN315" s="9"/>
      <c r="TO315" s="9"/>
      <c r="TP315" s="9"/>
      <c r="TQ315" s="9"/>
      <c r="TR315" s="9"/>
      <c r="TS315" s="9"/>
      <c r="TT315" s="9"/>
      <c r="TU315" s="9"/>
      <c r="TV315" s="9"/>
      <c r="TW315" s="9"/>
      <c r="TX315" s="9"/>
      <c r="TY315" s="9"/>
      <c r="TZ315" s="9"/>
      <c r="UA315" s="9"/>
      <c r="UB315" s="9"/>
      <c r="UC315" s="9"/>
      <c r="UD315" s="9"/>
      <c r="UE315" s="9"/>
      <c r="UF315" s="9"/>
      <c r="UG315" s="9"/>
      <c r="UH315" s="9"/>
      <c r="UI315" s="9"/>
      <c r="UJ315" s="9"/>
      <c r="UK315" s="9"/>
      <c r="UL315" s="9"/>
      <c r="UM315" s="9"/>
      <c r="UN315" s="9"/>
      <c r="UO315" s="9"/>
      <c r="UP315" s="9"/>
      <c r="UQ315" s="9"/>
      <c r="UR315" s="9"/>
      <c r="US315" s="9"/>
      <c r="UT315" s="9"/>
      <c r="UU315" s="9"/>
      <c r="UV315" s="9"/>
      <c r="UW315" s="9"/>
      <c r="UX315" s="9"/>
      <c r="UY315" s="9"/>
      <c r="UZ315" s="9"/>
      <c r="VA315" s="9"/>
      <c r="VB315" s="9"/>
      <c r="VC315" s="9"/>
      <c r="VD315" s="9"/>
      <c r="VE315" s="9"/>
      <c r="VF315" s="9"/>
      <c r="VG315" s="9"/>
      <c r="VH315" s="9"/>
      <c r="VI315" s="9"/>
      <c r="VJ315" s="9"/>
      <c r="VK315" s="9"/>
      <c r="VL315" s="9"/>
      <c r="VM315" s="9"/>
      <c r="VN315" s="9"/>
      <c r="VO315" s="9"/>
      <c r="VP315" s="9"/>
      <c r="VQ315" s="9"/>
      <c r="VR315" s="9"/>
      <c r="VS315" s="9"/>
      <c r="VT315" s="9"/>
      <c r="VU315" s="9"/>
      <c r="VV315" s="9"/>
      <c r="VW315" s="9"/>
      <c r="VX315" s="9"/>
      <c r="VY315" s="9"/>
      <c r="VZ315" s="9"/>
      <c r="WA315" s="9"/>
      <c r="WB315" s="9"/>
      <c r="WC315" s="9"/>
      <c r="WD315" s="9"/>
      <c r="WE315" s="9"/>
      <c r="WF315" s="9"/>
      <c r="WG315" s="9"/>
      <c r="WH315" s="9"/>
      <c r="WI315" s="9"/>
      <c r="WJ315" s="9"/>
      <c r="WK315" s="9"/>
      <c r="WL315" s="9"/>
      <c r="WM315" s="9"/>
      <c r="WN315" s="9"/>
      <c r="WO315" s="9"/>
      <c r="WP315" s="9"/>
      <c r="WQ315" s="9"/>
      <c r="WR315" s="9"/>
      <c r="WS315" s="9"/>
      <c r="WT315" s="9"/>
      <c r="WU315" s="9"/>
      <c r="WV315" s="9"/>
      <c r="WW315" s="9"/>
      <c r="WX315" s="9"/>
      <c r="WY315" s="9"/>
      <c r="WZ315" s="9"/>
      <c r="XA315" s="9"/>
      <c r="XB315" s="9"/>
      <c r="XC315" s="9"/>
      <c r="XD315" s="9"/>
      <c r="XE315" s="9"/>
      <c r="XF315" s="9"/>
      <c r="XG315" s="9"/>
      <c r="XH315" s="9"/>
      <c r="XI315" s="9"/>
      <c r="XJ315" s="9"/>
      <c r="XK315" s="9"/>
      <c r="XL315" s="9"/>
      <c r="XM315" s="9"/>
      <c r="XN315" s="9"/>
      <c r="XO315" s="9"/>
      <c r="XP315" s="9"/>
      <c r="XQ315" s="9"/>
      <c r="XR315" s="9"/>
      <c r="XS315" s="9"/>
      <c r="XT315" s="9"/>
      <c r="XU315" s="9"/>
      <c r="XV315" s="9"/>
      <c r="XW315" s="9"/>
      <c r="XX315" s="9"/>
      <c r="XY315" s="9"/>
      <c r="XZ315" s="9"/>
      <c r="YA315" s="9"/>
      <c r="YB315" s="9"/>
      <c r="YC315" s="9"/>
      <c r="YD315" s="9"/>
      <c r="YE315" s="9"/>
      <c r="YF315" s="9"/>
      <c r="YG315" s="9"/>
      <c r="YH315" s="9"/>
      <c r="YI315" s="9"/>
      <c r="YJ315" s="9"/>
      <c r="YK315" s="9"/>
      <c r="YL315" s="9"/>
      <c r="YM315" s="9"/>
      <c r="YN315" s="9"/>
      <c r="YO315" s="9"/>
      <c r="YP315" s="9"/>
      <c r="YQ315" s="9"/>
      <c r="YR315" s="9"/>
      <c r="YS315" s="9"/>
      <c r="YT315" s="9"/>
      <c r="YU315" s="9"/>
      <c r="YV315" s="9"/>
      <c r="YW315" s="9"/>
      <c r="YX315" s="9"/>
      <c r="YY315" s="9"/>
      <c r="YZ315" s="9"/>
      <c r="ZA315" s="9"/>
      <c r="ZB315" s="9"/>
      <c r="ZC315" s="9"/>
      <c r="ZD315" s="9"/>
      <c r="ZE315" s="9"/>
      <c r="ZF315" s="9"/>
      <c r="ZG315" s="9"/>
      <c r="ZH315" s="9"/>
      <c r="ZI315" s="9"/>
      <c r="ZJ315" s="9"/>
      <c r="ZK315" s="9"/>
      <c r="ZL315" s="9"/>
      <c r="ZM315" s="9"/>
      <c r="ZN315" s="9"/>
      <c r="ZO315" s="9"/>
      <c r="ZP315" s="9"/>
      <c r="ZQ315" s="9"/>
      <c r="ZR315" s="9"/>
      <c r="ZS315" s="9"/>
      <c r="ZT315" s="9"/>
      <c r="ZU315" s="9"/>
      <c r="ZV315" s="9"/>
      <c r="ZW315" s="9"/>
      <c r="ZX315" s="9"/>
      <c r="ZY315" s="9"/>
      <c r="ZZ315" s="9"/>
      <c r="AAA315" s="9"/>
      <c r="AAB315" s="9"/>
      <c r="AAC315" s="9"/>
      <c r="AAD315" s="9"/>
      <c r="AAE315" s="9"/>
      <c r="AAF315" s="9"/>
      <c r="AAG315" s="9"/>
      <c r="AAH315" s="9"/>
      <c r="AAI315" s="9"/>
      <c r="AAJ315" s="9"/>
      <c r="AAK315" s="9"/>
      <c r="AAL315" s="9"/>
      <c r="AAM315" s="9"/>
      <c r="AAN315" s="9"/>
      <c r="AAO315" s="9"/>
      <c r="AAP315" s="9"/>
      <c r="AAQ315" s="9"/>
      <c r="AAR315" s="9"/>
      <c r="AAS315" s="9"/>
      <c r="AAT315" s="9"/>
      <c r="AAU315" s="9"/>
      <c r="AAV315" s="9"/>
      <c r="AAW315" s="9"/>
      <c r="AAX315" s="9"/>
      <c r="AAY315" s="9"/>
      <c r="AAZ315" s="9"/>
      <c r="ABA315" s="9"/>
      <c r="ABB315" s="9"/>
      <c r="ABC315" s="9"/>
      <c r="ABD315" s="9"/>
      <c r="ABE315" s="9"/>
      <c r="ABF315" s="9"/>
      <c r="ABG315" s="9"/>
      <c r="ABH315" s="9"/>
      <c r="ABI315" s="9"/>
      <c r="ABJ315" s="9"/>
      <c r="ABK315" s="9"/>
      <c r="ABL315" s="9"/>
      <c r="ABM315" s="9"/>
      <c r="ABN315" s="9"/>
      <c r="ABO315" s="9"/>
      <c r="ABP315" s="9"/>
      <c r="ABQ315" s="9"/>
      <c r="ABR315" s="9"/>
      <c r="ABS315" s="9"/>
      <c r="ABT315" s="9"/>
      <c r="ABU315" s="9"/>
      <c r="ABV315" s="9"/>
      <c r="ABW315" s="9"/>
      <c r="ABX315" s="9"/>
      <c r="ABY315" s="9"/>
      <c r="ABZ315" s="9"/>
      <c r="ACA315" s="9"/>
      <c r="ACB315" s="9"/>
      <c r="ACC315" s="9"/>
      <c r="ACD315" s="9"/>
      <c r="ACE315" s="9"/>
      <c r="ACF315" s="9"/>
      <c r="ACG315" s="9"/>
      <c r="ACH315" s="9"/>
      <c r="ACI315" s="9"/>
      <c r="ACJ315" s="9"/>
      <c r="ACK315" s="9"/>
      <c r="ACL315" s="9"/>
      <c r="ACM315" s="9"/>
      <c r="ACN315" s="9"/>
      <c r="ACO315" s="9"/>
      <c r="ACP315" s="9"/>
      <c r="ACQ315" s="9"/>
      <c r="ACR315" s="9"/>
      <c r="ACS315" s="9"/>
      <c r="ACT315" s="9"/>
      <c r="ACU315" s="9"/>
      <c r="ACV315" s="9"/>
      <c r="ACW315" s="9"/>
      <c r="ACX315" s="9"/>
      <c r="ACY315" s="9"/>
      <c r="ACZ315" s="9"/>
      <c r="ADA315" s="9"/>
      <c r="ADB315" s="9"/>
      <c r="ADC315" s="9"/>
      <c r="ADD315" s="9"/>
      <c r="ADE315" s="9"/>
      <c r="ADF315" s="9"/>
      <c r="ADG315" s="9"/>
      <c r="ADH315" s="9"/>
      <c r="ADI315" s="9"/>
      <c r="ADJ315" s="9"/>
      <c r="ADK315" s="9"/>
      <c r="ADL315" s="9"/>
      <c r="ADM315" s="9"/>
      <c r="ADN315" s="9"/>
      <c r="ADO315" s="9"/>
      <c r="ADP315" s="9"/>
      <c r="ADQ315" s="9"/>
      <c r="ADR315" s="9"/>
      <c r="ADS315" s="9"/>
      <c r="ADT315" s="9"/>
      <c r="ADU315" s="9"/>
      <c r="ADV315" s="9"/>
      <c r="ADW315" s="9"/>
      <c r="ADX315" s="9"/>
      <c r="ADY315" s="9"/>
      <c r="ADZ315" s="9"/>
      <c r="AEA315" s="9"/>
      <c r="AEB315" s="9"/>
      <c r="AEC315" s="9"/>
      <c r="AED315" s="9"/>
      <c r="AEE315" s="9"/>
      <c r="AEF315" s="9"/>
      <c r="AEG315" s="9"/>
      <c r="AEH315" s="9"/>
      <c r="AEI315" s="9"/>
      <c r="AEJ315" s="9"/>
      <c r="AEK315" s="9"/>
      <c r="AEL315" s="9"/>
      <c r="AEM315" s="9"/>
      <c r="AEN315" s="9"/>
      <c r="AEO315" s="9"/>
      <c r="AEP315" s="9"/>
      <c r="AEQ315" s="9"/>
      <c r="AER315" s="9"/>
      <c r="AES315" s="9"/>
      <c r="AET315" s="9"/>
      <c r="AEU315" s="9"/>
      <c r="AEV315" s="9"/>
      <c r="AEW315" s="9"/>
      <c r="AEX315" s="9"/>
      <c r="AEY315" s="9"/>
      <c r="AEZ315" s="9"/>
      <c r="AFA315" s="9"/>
      <c r="AFB315" s="9"/>
      <c r="AFC315" s="9"/>
      <c r="AFD315" s="9"/>
      <c r="AFE315" s="9"/>
      <c r="AFF315" s="9"/>
      <c r="AFG315" s="9"/>
      <c r="AFH315" s="9"/>
      <c r="AFI315" s="9"/>
      <c r="AFJ315" s="9"/>
      <c r="AFK315" s="9"/>
      <c r="AFL315" s="9"/>
      <c r="AFM315" s="9"/>
      <c r="AFN315" s="9"/>
      <c r="AFO315" s="9"/>
      <c r="AFP315" s="9"/>
      <c r="AFQ315" s="9"/>
      <c r="AFR315" s="9"/>
      <c r="AFS315" s="9"/>
      <c r="AFT315" s="9"/>
      <c r="AFU315" s="9"/>
      <c r="AFV315" s="9"/>
      <c r="AFW315" s="9"/>
      <c r="AFX315" s="9"/>
      <c r="AFY315" s="9"/>
      <c r="AFZ315" s="9"/>
      <c r="AGA315" s="9"/>
      <c r="AGB315" s="9"/>
      <c r="AGC315" s="9"/>
      <c r="AGD315" s="9"/>
      <c r="AGE315" s="9"/>
      <c r="AGF315" s="9"/>
      <c r="AGG315" s="9"/>
      <c r="AGH315" s="9"/>
      <c r="AGI315" s="9"/>
      <c r="AGJ315" s="9"/>
      <c r="AGK315" s="9"/>
      <c r="AGL315" s="9"/>
      <c r="AGM315" s="9"/>
      <c r="AGN315" s="9"/>
      <c r="AGO315" s="9"/>
      <c r="AGP315" s="9"/>
      <c r="AGQ315" s="9"/>
      <c r="AGR315" s="9"/>
      <c r="AGS315" s="9"/>
      <c r="AGT315" s="9"/>
      <c r="AGU315" s="9"/>
      <c r="AGV315" s="9"/>
      <c r="AGW315" s="9"/>
      <c r="AGX315" s="9"/>
      <c r="AGY315" s="9"/>
      <c r="AGZ315" s="9"/>
      <c r="AHA315" s="9"/>
      <c r="AHB315" s="9"/>
      <c r="AHC315" s="9"/>
      <c r="AHD315" s="9"/>
      <c r="AHE315" s="9"/>
      <c r="AHF315" s="9"/>
      <c r="AHG315" s="9"/>
      <c r="AHH315" s="9"/>
      <c r="AHI315" s="9"/>
      <c r="AHJ315" s="9"/>
      <c r="AHK315" s="9"/>
      <c r="AHL315" s="9"/>
      <c r="AHM315" s="9"/>
      <c r="AHN315" s="9"/>
      <c r="AHO315" s="9"/>
      <c r="AHP315" s="9"/>
      <c r="AHQ315" s="9"/>
      <c r="AHR315" s="9"/>
      <c r="AHS315" s="9"/>
      <c r="AHT315" s="9"/>
      <c r="AHU315" s="9"/>
      <c r="AHV315" s="9"/>
      <c r="AHW315" s="9"/>
      <c r="AHX315" s="9"/>
      <c r="AHY315" s="9"/>
      <c r="AHZ315" s="9"/>
      <c r="AIA315" s="9"/>
      <c r="AIB315" s="9"/>
      <c r="AIC315" s="9"/>
      <c r="AID315" s="9"/>
      <c r="AIE315" s="9"/>
      <c r="AIF315" s="9"/>
      <c r="AIG315" s="9"/>
      <c r="AIH315" s="9"/>
      <c r="AII315" s="9"/>
      <c r="AIJ315" s="9"/>
      <c r="AIK315" s="9"/>
      <c r="AIL315" s="9"/>
      <c r="AIM315" s="9"/>
      <c r="AIN315" s="9"/>
      <c r="AIO315" s="9"/>
      <c r="AIP315" s="9"/>
      <c r="AIQ315" s="9"/>
      <c r="AIR315" s="9"/>
      <c r="AIS315" s="9"/>
      <c r="AIT315" s="9"/>
      <c r="AIU315" s="9"/>
      <c r="AIV315" s="9"/>
      <c r="AIW315" s="9"/>
      <c r="AIX315" s="9"/>
      <c r="AIY315" s="9"/>
      <c r="AIZ315" s="9"/>
      <c r="AJA315" s="9"/>
      <c r="AJB315" s="9"/>
      <c r="AJC315" s="9"/>
      <c r="AJD315" s="9"/>
      <c r="AJE315" s="9"/>
      <c r="AJF315" s="9"/>
      <c r="AJG315" s="9"/>
      <c r="AJH315" s="9"/>
      <c r="AJI315" s="9"/>
      <c r="AJJ315" s="9"/>
      <c r="AJK315" s="9"/>
      <c r="AJL315" s="9"/>
      <c r="AJM315" s="9"/>
      <c r="AJN315" s="9"/>
      <c r="AJO315" s="9"/>
      <c r="AJP315" s="9"/>
      <c r="AJQ315" s="9"/>
      <c r="AJR315" s="9"/>
      <c r="AJS315" s="9"/>
      <c r="AJT315" s="9"/>
      <c r="AJU315" s="9"/>
      <c r="AJV315" s="9"/>
      <c r="AJW315" s="9"/>
      <c r="AJX315" s="9"/>
      <c r="AJY315" s="9"/>
      <c r="AJZ315" s="9"/>
      <c r="AKA315" s="9"/>
      <c r="AKB315" s="9"/>
      <c r="AKC315" s="9"/>
      <c r="AKD315" s="9"/>
      <c r="AKE315" s="9"/>
      <c r="AKF315" s="9"/>
      <c r="AKG315" s="9"/>
      <c r="AKH315" s="9"/>
      <c r="AKI315" s="9"/>
      <c r="AKJ315" s="9"/>
      <c r="AKK315" s="9"/>
      <c r="AKL315" s="9"/>
      <c r="AKM315" s="9"/>
      <c r="AKN315" s="9"/>
      <c r="AKO315" s="9"/>
      <c r="AKP315" s="9"/>
      <c r="AKQ315" s="9"/>
      <c r="AKR315" s="9"/>
      <c r="AKS315" s="9"/>
      <c r="AKT315" s="9"/>
      <c r="AKU315" s="9"/>
      <c r="AKV315" s="9"/>
      <c r="AKW315" s="9"/>
      <c r="AKX315" s="9"/>
      <c r="AKY315" s="9"/>
      <c r="AKZ315" s="9"/>
      <c r="ALA315" s="9"/>
      <c r="ALB315" s="9"/>
      <c r="ALC315" s="9"/>
      <c r="ALD315" s="9"/>
      <c r="ALE315" s="9"/>
      <c r="ALF315" s="9"/>
      <c r="ALG315" s="9"/>
      <c r="ALH315" s="9"/>
      <c r="ALI315" s="9"/>
      <c r="ALJ315" s="9"/>
      <c r="ALK315" s="9"/>
      <c r="ALL315" s="9"/>
      <c r="ALM315" s="9"/>
      <c r="ALN315" s="9"/>
      <c r="ALO315" s="9"/>
      <c r="ALP315" s="9"/>
      <c r="ALQ315" s="9"/>
      <c r="ALR315" s="9"/>
      <c r="ALS315" s="9"/>
      <c r="ALT315" s="9"/>
      <c r="ALU315" s="9"/>
      <c r="ALV315" s="9"/>
      <c r="ALW315" s="9"/>
      <c r="ALX315" s="9"/>
      <c r="ALY315" s="9"/>
      <c r="ALZ315" s="9"/>
      <c r="AMA315" s="9"/>
      <c r="AMB315" s="9"/>
      <c r="AMC315" s="9"/>
      <c r="AMD315" s="9"/>
      <c r="AME315" s="9"/>
      <c r="AMF315" s="9"/>
      <c r="AMG315" s="9"/>
      <c r="AMH315" s="9"/>
      <c r="AMI315" s="9"/>
      <c r="AMJ315" s="9"/>
      <c r="AMK315" s="9"/>
      <c r="AML315" s="9"/>
      <c r="AMM315" s="9"/>
      <c r="AMN315" s="9"/>
      <c r="AMO315" s="9"/>
      <c r="AMP315" s="9"/>
      <c r="AMQ315" s="9"/>
      <c r="AMR315" s="9"/>
      <c r="AMS315" s="9"/>
      <c r="AMT315" s="9"/>
      <c r="AMU315" s="9"/>
      <c r="AMV315" s="9"/>
      <c r="AMW315" s="9"/>
      <c r="AMX315" s="9"/>
      <c r="AMY315" s="9"/>
      <c r="AMZ315" s="9"/>
      <c r="ANA315" s="9"/>
      <c r="ANB315" s="9"/>
      <c r="ANC315" s="9"/>
      <c r="AND315" s="9"/>
      <c r="ANE315" s="9"/>
      <c r="ANF315" s="9"/>
      <c r="ANG315" s="9"/>
      <c r="ANH315" s="9"/>
      <c r="ANI315" s="9"/>
      <c r="ANJ315" s="9"/>
      <c r="ANK315" s="9"/>
      <c r="ANL315" s="9"/>
      <c r="ANM315" s="9"/>
      <c r="ANN315" s="9"/>
      <c r="ANO315" s="9"/>
      <c r="ANP315" s="9"/>
      <c r="ANQ315" s="9"/>
      <c r="ANR315" s="9"/>
      <c r="ANS315" s="9"/>
      <c r="ANT315" s="9"/>
      <c r="ANU315" s="9"/>
      <c r="ANV315" s="9"/>
      <c r="ANW315" s="9"/>
      <c r="ANX315" s="9"/>
      <c r="ANY315" s="9"/>
      <c r="ANZ315" s="9"/>
      <c r="AOA315" s="9"/>
      <c r="AOB315" s="9"/>
      <c r="AOC315" s="9"/>
      <c r="AOD315" s="9"/>
      <c r="AOE315" s="9"/>
      <c r="AOF315" s="9"/>
      <c r="AOG315" s="9"/>
      <c r="AOH315" s="9"/>
      <c r="AOI315" s="9"/>
      <c r="AOJ315" s="9"/>
      <c r="AOK315" s="9"/>
      <c r="AOL315" s="9"/>
      <c r="AOM315" s="9"/>
      <c r="AON315" s="9"/>
      <c r="AOO315" s="9"/>
      <c r="AOP315" s="9"/>
      <c r="AOQ315" s="9"/>
      <c r="AOR315" s="9"/>
      <c r="AOS315" s="9"/>
      <c r="AOT315" s="9"/>
      <c r="AOU315" s="9"/>
      <c r="AOV315" s="9"/>
      <c r="AOW315" s="9"/>
      <c r="AOX315" s="9"/>
      <c r="AOY315" s="9"/>
      <c r="AOZ315" s="9"/>
      <c r="APA315" s="9"/>
      <c r="APB315" s="9"/>
      <c r="APC315" s="9"/>
      <c r="APD315" s="9"/>
      <c r="APE315" s="9"/>
      <c r="APF315" s="9"/>
      <c r="APG315" s="9"/>
      <c r="APH315" s="9"/>
      <c r="API315" s="9"/>
      <c r="APJ315" s="9"/>
      <c r="APK315" s="9"/>
      <c r="APL315" s="9"/>
      <c r="APM315" s="9"/>
      <c r="APN315" s="9"/>
      <c r="APO315" s="9"/>
      <c r="APP315" s="9"/>
      <c r="APQ315" s="9"/>
      <c r="APR315" s="9"/>
      <c r="APS315" s="9"/>
      <c r="APT315" s="9"/>
      <c r="APU315" s="9"/>
      <c r="APV315" s="9"/>
      <c r="APW315" s="9"/>
      <c r="APX315" s="9"/>
      <c r="APY315" s="9"/>
      <c r="APZ315" s="9"/>
      <c r="AQA315" s="9"/>
      <c r="AQB315" s="9"/>
      <c r="AQC315" s="9"/>
      <c r="AQD315" s="9"/>
      <c r="AQE315" s="9"/>
      <c r="AQF315" s="9"/>
      <c r="AQG315" s="9"/>
      <c r="AQH315" s="9"/>
      <c r="AQI315" s="9"/>
      <c r="AQJ315" s="9"/>
      <c r="AQK315" s="9"/>
      <c r="AQL315" s="9"/>
      <c r="AQM315" s="9"/>
      <c r="AQN315" s="9"/>
      <c r="AQO315" s="9"/>
      <c r="AQP315" s="9"/>
      <c r="AQQ315" s="9"/>
      <c r="AQR315" s="9"/>
      <c r="AQS315" s="9"/>
      <c r="AQT315" s="9"/>
      <c r="AQU315" s="9"/>
      <c r="AQV315" s="9"/>
      <c r="AQW315" s="9"/>
      <c r="AQX315" s="9"/>
      <c r="AQY315" s="9"/>
      <c r="AQZ315" s="9"/>
      <c r="ARA315" s="9"/>
      <c r="ARB315" s="9"/>
      <c r="ARC315" s="9"/>
      <c r="ARD315" s="9"/>
      <c r="ARE315" s="9"/>
      <c r="ARF315" s="9"/>
      <c r="ARG315" s="9"/>
      <c r="ARH315" s="9"/>
      <c r="ARI315" s="9"/>
      <c r="ARJ315" s="9"/>
      <c r="ARK315" s="9"/>
      <c r="ARL315" s="9"/>
      <c r="ARM315" s="9"/>
      <c r="ARN315" s="9"/>
      <c r="ARO315" s="9"/>
      <c r="ARP315" s="9"/>
      <c r="ARQ315" s="9"/>
      <c r="ARR315" s="9"/>
      <c r="ARS315" s="9"/>
      <c r="ART315" s="9"/>
      <c r="ARU315" s="9"/>
      <c r="ARV315" s="9"/>
      <c r="ARW315" s="9"/>
      <c r="ARX315" s="9"/>
      <c r="ARY315" s="9"/>
      <c r="ARZ315" s="9"/>
      <c r="ASA315" s="9"/>
      <c r="ASB315" s="9"/>
      <c r="ASC315" s="9"/>
      <c r="ASD315" s="9"/>
      <c r="ASE315" s="9"/>
      <c r="ASF315" s="9"/>
      <c r="ASG315" s="9"/>
      <c r="ASH315" s="9"/>
      <c r="ASI315" s="9"/>
      <c r="ASJ315" s="9"/>
      <c r="ASK315" s="9"/>
      <c r="ASL315" s="9"/>
      <c r="ASM315" s="9"/>
      <c r="ASN315" s="9"/>
      <c r="ASO315" s="9"/>
      <c r="ASP315" s="9"/>
      <c r="ASQ315" s="9"/>
      <c r="ASR315" s="9"/>
      <c r="ASS315" s="9"/>
      <c r="AST315" s="9"/>
      <c r="ASU315" s="9"/>
      <c r="ASV315" s="9"/>
      <c r="ASW315" s="9"/>
      <c r="ASX315" s="9"/>
      <c r="ASY315" s="9"/>
      <c r="ASZ315" s="9"/>
      <c r="ATA315" s="9"/>
      <c r="ATB315" s="9"/>
      <c r="ATC315" s="9"/>
      <c r="ATD315" s="9"/>
      <c r="ATE315" s="9"/>
      <c r="ATF315" s="9"/>
      <c r="ATG315" s="9"/>
      <c r="ATH315" s="9"/>
      <c r="ATI315" s="9"/>
      <c r="ATJ315" s="9"/>
      <c r="ATK315" s="9"/>
      <c r="ATL315" s="9"/>
      <c r="ATM315" s="9"/>
      <c r="ATN315" s="9"/>
      <c r="ATO315" s="9"/>
      <c r="ATP315" s="9"/>
      <c r="ATQ315" s="9"/>
      <c r="ATR315" s="9"/>
      <c r="ATS315" s="9"/>
      <c r="ATT315" s="9"/>
      <c r="ATU315" s="9"/>
      <c r="ATV315" s="9"/>
      <c r="ATW315" s="9"/>
      <c r="ATX315" s="9"/>
      <c r="ATY315" s="9"/>
      <c r="ATZ315" s="9"/>
      <c r="AUA315" s="9"/>
      <c r="AUB315" s="9"/>
      <c r="AUC315" s="9"/>
      <c r="AUD315" s="9"/>
      <c r="AUE315" s="9"/>
      <c r="AUF315" s="9"/>
      <c r="AUG315" s="9"/>
      <c r="AUH315" s="9"/>
      <c r="AUI315" s="9"/>
      <c r="AUJ315" s="9"/>
      <c r="AUK315" s="9"/>
      <c r="AUL315" s="9"/>
      <c r="AUM315" s="9"/>
      <c r="AUN315" s="9"/>
      <c r="AUO315" s="9"/>
      <c r="AUP315" s="9"/>
      <c r="AUQ315" s="9"/>
      <c r="AUR315" s="9"/>
      <c r="AUS315" s="9"/>
      <c r="AUT315" s="9"/>
      <c r="AUU315" s="9"/>
      <c r="AUV315" s="9"/>
      <c r="AUW315" s="9"/>
      <c r="AUX315" s="9"/>
      <c r="AUY315" s="9"/>
      <c r="AUZ315" s="9"/>
      <c r="AVA315" s="9"/>
      <c r="AVB315" s="9"/>
      <c r="AVC315" s="9"/>
      <c r="AVD315" s="9"/>
      <c r="AVE315" s="9"/>
      <c r="AVF315" s="9"/>
      <c r="AVG315" s="9"/>
      <c r="AVH315" s="9"/>
      <c r="AVI315" s="9"/>
      <c r="AVJ315" s="9"/>
      <c r="AVK315" s="9"/>
      <c r="AVL315" s="9"/>
      <c r="AVM315" s="9"/>
      <c r="AVN315" s="9"/>
      <c r="AVO315" s="9"/>
      <c r="AVP315" s="9"/>
      <c r="AVQ315" s="9"/>
      <c r="AVR315" s="9"/>
      <c r="AVS315" s="9"/>
      <c r="AVT315" s="9"/>
      <c r="AVU315" s="9"/>
      <c r="AVV315" s="9"/>
      <c r="AVW315" s="9"/>
      <c r="AVX315" s="9"/>
      <c r="AVY315" s="9"/>
      <c r="AVZ315" s="9"/>
      <c r="AWA315" s="9"/>
      <c r="AWB315" s="9"/>
      <c r="AWC315" s="9"/>
      <c r="AWD315" s="9"/>
      <c r="AWE315" s="9"/>
      <c r="AWF315" s="9"/>
      <c r="AWG315" s="9"/>
      <c r="AWH315" s="9"/>
      <c r="AWI315" s="9"/>
      <c r="AWJ315" s="9"/>
      <c r="AWK315" s="9"/>
      <c r="AWL315" s="9"/>
      <c r="AWM315" s="9"/>
      <c r="AWN315" s="9"/>
      <c r="AWO315" s="9"/>
      <c r="AWP315" s="9"/>
      <c r="AWQ315" s="9"/>
      <c r="AWR315" s="9"/>
      <c r="AWS315" s="9"/>
      <c r="AWT315" s="9"/>
      <c r="AWU315" s="9"/>
      <c r="AWV315" s="9"/>
      <c r="AWW315" s="9"/>
      <c r="AWX315" s="9"/>
      <c r="AWY315" s="9"/>
      <c r="AWZ315" s="9"/>
      <c r="AXA315" s="9"/>
      <c r="AXB315" s="9"/>
      <c r="AXC315" s="9"/>
      <c r="AXD315" s="9"/>
      <c r="AXE315" s="9"/>
      <c r="AXF315" s="9"/>
      <c r="AXG315" s="9"/>
      <c r="AXH315" s="9"/>
      <c r="AXI315" s="9"/>
      <c r="AXJ315" s="9"/>
      <c r="AXK315" s="9"/>
      <c r="AXL315" s="9"/>
      <c r="AXM315" s="9"/>
      <c r="AXN315" s="9"/>
      <c r="AXO315" s="9"/>
      <c r="AXP315" s="9"/>
      <c r="AXQ315" s="9"/>
      <c r="AXR315" s="9"/>
      <c r="AXS315" s="9"/>
      <c r="AXT315" s="9"/>
      <c r="AXU315" s="9"/>
      <c r="AXV315" s="9"/>
      <c r="AXW315" s="9"/>
      <c r="AXX315" s="9"/>
      <c r="AXY315" s="9"/>
      <c r="AXZ315" s="9"/>
      <c r="AYA315" s="9"/>
      <c r="AYB315" s="9"/>
      <c r="AYC315" s="9"/>
      <c r="AYD315" s="9"/>
      <c r="AYE315" s="9"/>
      <c r="AYF315" s="9"/>
      <c r="AYG315" s="9"/>
      <c r="AYH315" s="9"/>
      <c r="AYI315" s="9"/>
      <c r="AYJ315" s="9"/>
      <c r="AYK315" s="9"/>
      <c r="AYL315" s="9"/>
      <c r="AYM315" s="9"/>
      <c r="AYN315" s="9"/>
      <c r="AYO315" s="9"/>
      <c r="AYP315" s="9"/>
      <c r="AYQ315" s="9"/>
      <c r="AYR315" s="9"/>
      <c r="AYS315" s="9"/>
      <c r="AYT315" s="9"/>
      <c r="AYU315" s="9"/>
      <c r="AYV315" s="9"/>
      <c r="AYW315" s="9"/>
      <c r="AYX315" s="9"/>
      <c r="AYY315" s="9"/>
      <c r="AYZ315" s="9"/>
      <c r="AZA315" s="9"/>
      <c r="AZB315" s="9"/>
      <c r="AZC315" s="9"/>
      <c r="AZD315" s="9"/>
      <c r="AZE315" s="9"/>
      <c r="AZF315" s="9"/>
      <c r="AZG315" s="9"/>
      <c r="AZH315" s="9"/>
      <c r="AZI315" s="9"/>
      <c r="AZJ315" s="9"/>
      <c r="AZK315" s="9"/>
      <c r="AZL315" s="9"/>
      <c r="AZM315" s="9"/>
      <c r="AZN315" s="9"/>
      <c r="AZO315" s="9"/>
      <c r="AZP315" s="9"/>
      <c r="AZQ315" s="9"/>
      <c r="AZR315" s="9"/>
      <c r="AZS315" s="9"/>
      <c r="AZT315" s="9"/>
      <c r="AZU315" s="9"/>
      <c r="AZV315" s="9"/>
      <c r="AZW315" s="9"/>
      <c r="AZX315" s="9"/>
      <c r="AZY315" s="9"/>
      <c r="AZZ315" s="9"/>
      <c r="BAA315" s="9"/>
      <c r="BAB315" s="9"/>
      <c r="BAC315" s="9"/>
      <c r="BAD315" s="9"/>
      <c r="BAE315" s="9"/>
      <c r="BAF315" s="9"/>
      <c r="BAG315" s="9"/>
      <c r="BAH315" s="9"/>
      <c r="BAI315" s="9"/>
      <c r="BAJ315" s="9"/>
      <c r="BAK315" s="9"/>
      <c r="BAL315" s="9"/>
      <c r="BAM315" s="9"/>
      <c r="BAN315" s="9"/>
      <c r="BAO315" s="9"/>
      <c r="BAP315" s="9"/>
      <c r="BAQ315" s="9"/>
      <c r="BAR315" s="9"/>
      <c r="BAS315" s="9"/>
      <c r="BAT315" s="9"/>
      <c r="BAU315" s="9"/>
      <c r="BAV315" s="9"/>
      <c r="BAW315" s="9"/>
      <c r="BAX315" s="9"/>
      <c r="BAY315" s="9"/>
      <c r="BAZ315" s="9"/>
      <c r="BBA315" s="9"/>
      <c r="BBB315" s="9"/>
      <c r="BBC315" s="9"/>
      <c r="BBD315" s="9"/>
      <c r="BBE315" s="9"/>
      <c r="BBF315" s="9"/>
      <c r="BBG315" s="9"/>
      <c r="BBH315" s="9"/>
      <c r="BBI315" s="9"/>
      <c r="BBJ315" s="9"/>
      <c r="BBK315" s="9"/>
      <c r="BBL315" s="9"/>
      <c r="BBM315" s="9"/>
      <c r="BBN315" s="9"/>
      <c r="BBO315" s="9"/>
      <c r="BBP315" s="9"/>
      <c r="BBQ315" s="9"/>
      <c r="BBR315" s="9"/>
      <c r="BBS315" s="9"/>
      <c r="BBT315" s="9"/>
      <c r="BBU315" s="9"/>
      <c r="BBV315" s="9"/>
      <c r="BBW315" s="9"/>
      <c r="BBX315" s="9"/>
      <c r="BBY315" s="9"/>
      <c r="BBZ315" s="9"/>
      <c r="BCA315" s="9"/>
      <c r="BCB315" s="9"/>
      <c r="BCC315" s="9"/>
      <c r="BCD315" s="9"/>
      <c r="BCE315" s="9"/>
      <c r="BCF315" s="9"/>
      <c r="BCG315" s="9"/>
      <c r="BCH315" s="9"/>
      <c r="BCI315" s="9"/>
      <c r="BCJ315" s="9"/>
      <c r="BCK315" s="9"/>
      <c r="BCL315" s="9"/>
      <c r="BCM315" s="9"/>
      <c r="BCN315" s="9"/>
      <c r="BCO315" s="9"/>
      <c r="BCP315" s="9"/>
      <c r="BCQ315" s="9"/>
      <c r="BCR315" s="9"/>
      <c r="BCS315" s="9"/>
      <c r="BCT315" s="9"/>
      <c r="BCU315" s="9"/>
      <c r="BCV315" s="9"/>
      <c r="BCW315" s="9"/>
      <c r="BCX315" s="9"/>
      <c r="BCY315" s="9"/>
      <c r="BCZ315" s="9"/>
      <c r="BDA315" s="9"/>
      <c r="BDB315" s="9"/>
      <c r="BDC315" s="9"/>
      <c r="BDD315" s="9"/>
      <c r="BDE315" s="9"/>
      <c r="BDF315" s="9"/>
      <c r="BDG315" s="9"/>
      <c r="BDH315" s="9"/>
      <c r="BDI315" s="9"/>
      <c r="BDJ315" s="9"/>
      <c r="BDK315" s="9"/>
      <c r="BDL315" s="9"/>
      <c r="BDM315" s="9"/>
      <c r="BDN315" s="9"/>
      <c r="BDO315" s="9"/>
      <c r="BDP315" s="9"/>
      <c r="BDQ315" s="9"/>
      <c r="BDR315" s="9"/>
      <c r="BDS315" s="9"/>
      <c r="BDT315" s="9"/>
      <c r="BDU315" s="9"/>
      <c r="BDV315" s="9"/>
      <c r="BDW315" s="9"/>
      <c r="BDX315" s="9"/>
      <c r="BDY315" s="9"/>
      <c r="BDZ315" s="9"/>
      <c r="BEA315" s="9"/>
      <c r="BEB315" s="9"/>
      <c r="BEC315" s="9"/>
      <c r="BED315" s="9"/>
      <c r="BEE315" s="9"/>
      <c r="BEF315" s="9"/>
      <c r="BEG315" s="9"/>
      <c r="BEH315" s="9"/>
      <c r="BEI315" s="9"/>
      <c r="BEJ315" s="9"/>
      <c r="BEK315" s="9"/>
      <c r="BEL315" s="9"/>
      <c r="BEM315" s="9"/>
      <c r="BEN315" s="9"/>
      <c r="BEO315" s="9"/>
      <c r="BEP315" s="9"/>
      <c r="BEQ315" s="9"/>
      <c r="BER315" s="9"/>
      <c r="BES315" s="9"/>
      <c r="BET315" s="9"/>
      <c r="BEU315" s="9"/>
      <c r="BEV315" s="9"/>
      <c r="BEW315" s="9"/>
      <c r="BEX315" s="9"/>
      <c r="BEY315" s="9"/>
      <c r="BEZ315" s="9"/>
      <c r="BFA315" s="9"/>
      <c r="BFB315" s="9"/>
      <c r="BFC315" s="9"/>
      <c r="BFD315" s="9"/>
      <c r="BFE315" s="9"/>
      <c r="BFF315" s="9"/>
      <c r="BFG315" s="9"/>
      <c r="BFH315" s="9"/>
      <c r="BFI315" s="9"/>
      <c r="BFJ315" s="9"/>
      <c r="BFK315" s="9"/>
      <c r="BFL315" s="9"/>
      <c r="BFM315" s="9"/>
      <c r="BFN315" s="9"/>
      <c r="BFO315" s="9"/>
      <c r="BFP315" s="9"/>
      <c r="BFQ315" s="9"/>
      <c r="BFR315" s="9"/>
      <c r="BFS315" s="9"/>
      <c r="BFT315" s="9"/>
      <c r="BFU315" s="9"/>
      <c r="BFV315" s="9"/>
      <c r="BFW315" s="9"/>
      <c r="BFX315" s="9"/>
      <c r="BFY315" s="9"/>
      <c r="BFZ315" s="9"/>
      <c r="BGA315" s="9"/>
      <c r="BGB315" s="9"/>
      <c r="BGC315" s="9"/>
      <c r="BGD315" s="9"/>
      <c r="BGE315" s="9"/>
      <c r="BGF315" s="9"/>
      <c r="BGG315" s="9"/>
      <c r="BGH315" s="9"/>
      <c r="BGI315" s="9"/>
      <c r="BGJ315" s="9"/>
      <c r="BGK315" s="9"/>
      <c r="BGL315" s="9"/>
      <c r="BGM315" s="9"/>
      <c r="BGN315" s="9"/>
      <c r="BGO315" s="9"/>
      <c r="BGP315" s="9"/>
      <c r="BGQ315" s="9"/>
      <c r="BGR315" s="9"/>
      <c r="BGS315" s="9"/>
      <c r="BGT315" s="9"/>
      <c r="BGU315" s="9"/>
      <c r="BGV315" s="9"/>
      <c r="BGW315" s="9"/>
      <c r="BGX315" s="9"/>
      <c r="BGY315" s="9"/>
      <c r="BGZ315" s="9"/>
      <c r="BHA315" s="9"/>
      <c r="BHB315" s="9"/>
      <c r="BHC315" s="9"/>
      <c r="BHD315" s="9"/>
      <c r="BHE315" s="9"/>
      <c r="BHF315" s="9"/>
      <c r="BHG315" s="9"/>
      <c r="BHH315" s="9"/>
      <c r="BHI315" s="9"/>
      <c r="BHJ315" s="9"/>
      <c r="BHK315" s="9"/>
      <c r="BHL315" s="9"/>
      <c r="BHM315" s="9"/>
      <c r="BHN315" s="9"/>
      <c r="BHO315" s="9"/>
      <c r="BHP315" s="9"/>
      <c r="BHQ315" s="9"/>
      <c r="BHR315" s="9"/>
      <c r="BHS315" s="9"/>
      <c r="BHT315" s="9"/>
      <c r="BHU315" s="9"/>
      <c r="BHV315" s="9"/>
      <c r="BHW315" s="9"/>
      <c r="BHX315" s="9"/>
      <c r="BHY315" s="9"/>
      <c r="BHZ315" s="9"/>
      <c r="BIA315" s="9"/>
      <c r="BIB315" s="9"/>
      <c r="BIC315" s="9"/>
    </row>
    <row r="316" spans="1:1589" s="10" customFormat="1" ht="49.5" customHeight="1">
      <c r="A316" s="71" t="s">
        <v>53</v>
      </c>
      <c r="B316" s="52"/>
      <c r="C316" s="316" t="s">
        <v>200</v>
      </c>
      <c r="D316" s="313" t="s">
        <v>10</v>
      </c>
      <c r="E316" s="87">
        <v>41640</v>
      </c>
      <c r="F316" s="87">
        <v>42004</v>
      </c>
      <c r="G316" s="93" t="s">
        <v>6</v>
      </c>
      <c r="H316" s="104"/>
      <c r="I316" s="117">
        <v>1856171.31</v>
      </c>
      <c r="J316" s="104">
        <v>3382824</v>
      </c>
      <c r="K316" s="113"/>
      <c r="L316" s="117"/>
      <c r="M316" s="117">
        <v>1856171.31</v>
      </c>
      <c r="N316" s="117">
        <v>3382818.47</v>
      </c>
      <c r="O316" s="117"/>
      <c r="P316" s="117"/>
      <c r="Q316" s="117">
        <f>M316</f>
        <v>1856171.31</v>
      </c>
      <c r="R316" s="117">
        <f>N316</f>
        <v>3382818.47</v>
      </c>
      <c r="S316" s="117"/>
      <c r="T316" s="83">
        <f>I316-M316</f>
        <v>0</v>
      </c>
      <c r="U316" s="83">
        <f>J316-N316</f>
        <v>5.529999999795109</v>
      </c>
      <c r="V316" s="7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  <c r="IT316" s="9"/>
      <c r="IU316" s="9"/>
      <c r="IV316" s="9"/>
      <c r="IW316" s="9"/>
      <c r="IX316" s="9"/>
      <c r="IY316" s="9"/>
      <c r="IZ316" s="9"/>
      <c r="JA316" s="9"/>
      <c r="JB316" s="9"/>
      <c r="JC316" s="9"/>
      <c r="JD316" s="9"/>
      <c r="JE316" s="9"/>
      <c r="JF316" s="9"/>
      <c r="JG316" s="9"/>
      <c r="JH316" s="9"/>
      <c r="JI316" s="9"/>
      <c r="JJ316" s="9"/>
      <c r="JK316" s="9"/>
      <c r="JL316" s="9"/>
      <c r="JM316" s="9"/>
      <c r="JN316" s="9"/>
      <c r="JO316" s="9"/>
      <c r="JP316" s="9"/>
      <c r="JQ316" s="9"/>
      <c r="JR316" s="9"/>
      <c r="JS316" s="9"/>
      <c r="JT316" s="9"/>
      <c r="JU316" s="9"/>
      <c r="JV316" s="9"/>
      <c r="JW316" s="9"/>
      <c r="JX316" s="9"/>
      <c r="JY316" s="9"/>
      <c r="JZ316" s="9"/>
      <c r="KA316" s="9"/>
      <c r="KB316" s="9"/>
      <c r="KC316" s="9"/>
      <c r="KD316" s="9"/>
      <c r="KE316" s="9"/>
      <c r="KF316" s="9"/>
      <c r="KG316" s="9"/>
      <c r="KH316" s="9"/>
      <c r="KI316" s="9"/>
      <c r="KJ316" s="9"/>
      <c r="KK316" s="9"/>
      <c r="KL316" s="9"/>
      <c r="KM316" s="9"/>
      <c r="KN316" s="9"/>
      <c r="KO316" s="9"/>
      <c r="KP316" s="9"/>
      <c r="KQ316" s="9"/>
      <c r="KR316" s="9"/>
      <c r="KS316" s="9"/>
      <c r="KT316" s="9"/>
      <c r="KU316" s="9"/>
      <c r="KV316" s="9"/>
      <c r="KW316" s="9"/>
      <c r="KX316" s="9"/>
      <c r="KY316" s="9"/>
      <c r="KZ316" s="9"/>
      <c r="LA316" s="9"/>
      <c r="LB316" s="9"/>
      <c r="LC316" s="9"/>
      <c r="LD316" s="9"/>
      <c r="LE316" s="9"/>
      <c r="LF316" s="9"/>
      <c r="LG316" s="9"/>
      <c r="LH316" s="9"/>
      <c r="LI316" s="9"/>
      <c r="LJ316" s="9"/>
      <c r="LK316" s="9"/>
      <c r="LL316" s="9"/>
      <c r="LM316" s="9"/>
      <c r="LN316" s="9"/>
      <c r="LO316" s="9"/>
      <c r="LP316" s="9"/>
      <c r="LQ316" s="9"/>
      <c r="LR316" s="9"/>
      <c r="LS316" s="9"/>
      <c r="LT316" s="9"/>
      <c r="LU316" s="9"/>
      <c r="LV316" s="9"/>
      <c r="LW316" s="9"/>
      <c r="LX316" s="9"/>
      <c r="LY316" s="9"/>
      <c r="LZ316" s="9"/>
      <c r="MA316" s="9"/>
      <c r="MB316" s="9"/>
      <c r="MC316" s="9"/>
      <c r="MD316" s="9"/>
      <c r="ME316" s="9"/>
      <c r="MF316" s="9"/>
      <c r="MG316" s="9"/>
      <c r="MH316" s="9"/>
      <c r="MI316" s="9"/>
      <c r="MJ316" s="9"/>
      <c r="MK316" s="9"/>
      <c r="ML316" s="9"/>
      <c r="MM316" s="9"/>
      <c r="MN316" s="9"/>
      <c r="MO316" s="9"/>
      <c r="MP316" s="9"/>
      <c r="MQ316" s="9"/>
      <c r="MR316" s="9"/>
      <c r="MS316" s="9"/>
      <c r="MT316" s="9"/>
      <c r="MU316" s="9"/>
      <c r="MV316" s="9"/>
      <c r="MW316" s="9"/>
      <c r="MX316" s="9"/>
      <c r="MY316" s="9"/>
      <c r="MZ316" s="9"/>
      <c r="NA316" s="9"/>
      <c r="NB316" s="9"/>
      <c r="NC316" s="9"/>
      <c r="ND316" s="9"/>
      <c r="NE316" s="9"/>
      <c r="NF316" s="9"/>
      <c r="NG316" s="9"/>
      <c r="NH316" s="9"/>
      <c r="NI316" s="9"/>
      <c r="NJ316" s="9"/>
      <c r="NK316" s="9"/>
      <c r="NL316" s="9"/>
      <c r="NM316" s="9"/>
      <c r="NN316" s="9"/>
      <c r="NO316" s="9"/>
      <c r="NP316" s="9"/>
      <c r="NQ316" s="9"/>
      <c r="NR316" s="9"/>
      <c r="NS316" s="9"/>
      <c r="NT316" s="9"/>
      <c r="NU316" s="9"/>
      <c r="NV316" s="9"/>
      <c r="NW316" s="9"/>
      <c r="NX316" s="9"/>
      <c r="NY316" s="9"/>
      <c r="NZ316" s="9"/>
      <c r="OA316" s="9"/>
      <c r="OB316" s="9"/>
      <c r="OC316" s="9"/>
      <c r="OD316" s="9"/>
      <c r="OE316" s="9"/>
      <c r="OF316" s="9"/>
      <c r="OG316" s="9"/>
      <c r="OH316" s="9"/>
      <c r="OI316" s="9"/>
      <c r="OJ316" s="9"/>
      <c r="OK316" s="9"/>
      <c r="OL316" s="9"/>
      <c r="OM316" s="9"/>
      <c r="ON316" s="9"/>
      <c r="OO316" s="9"/>
      <c r="OP316" s="9"/>
      <c r="OQ316" s="9"/>
      <c r="OR316" s="9"/>
      <c r="OS316" s="9"/>
      <c r="OT316" s="9"/>
      <c r="OU316" s="9"/>
      <c r="OV316" s="9"/>
      <c r="OW316" s="9"/>
      <c r="OX316" s="9"/>
      <c r="OY316" s="9"/>
      <c r="OZ316" s="9"/>
      <c r="PA316" s="9"/>
      <c r="PB316" s="9"/>
      <c r="PC316" s="9"/>
      <c r="PD316" s="9"/>
      <c r="PE316" s="9"/>
      <c r="PF316" s="9"/>
      <c r="PG316" s="9"/>
      <c r="PH316" s="9"/>
      <c r="PI316" s="9"/>
      <c r="PJ316" s="9"/>
      <c r="PK316" s="9"/>
      <c r="PL316" s="9"/>
      <c r="PM316" s="9"/>
      <c r="PN316" s="9"/>
      <c r="PO316" s="9"/>
      <c r="PP316" s="9"/>
      <c r="PQ316" s="9"/>
      <c r="PR316" s="9"/>
      <c r="PS316" s="9"/>
      <c r="PT316" s="9"/>
      <c r="PU316" s="9"/>
      <c r="PV316" s="9"/>
      <c r="PW316" s="9"/>
      <c r="PX316" s="9"/>
      <c r="PY316" s="9"/>
      <c r="PZ316" s="9"/>
      <c r="QA316" s="9"/>
      <c r="QB316" s="9"/>
      <c r="QC316" s="9"/>
      <c r="QD316" s="9"/>
      <c r="QE316" s="9"/>
      <c r="QF316" s="9"/>
      <c r="QG316" s="9"/>
      <c r="QH316" s="9"/>
      <c r="QI316" s="9"/>
      <c r="QJ316" s="9"/>
      <c r="QK316" s="9"/>
      <c r="QL316" s="9"/>
      <c r="QM316" s="9"/>
      <c r="QN316" s="9"/>
      <c r="QO316" s="9"/>
      <c r="QP316" s="9"/>
      <c r="QQ316" s="9"/>
      <c r="QR316" s="9"/>
      <c r="QS316" s="9"/>
      <c r="QT316" s="9"/>
      <c r="QU316" s="9"/>
      <c r="QV316" s="9"/>
      <c r="QW316" s="9"/>
      <c r="QX316" s="9"/>
      <c r="QY316" s="9"/>
      <c r="QZ316" s="9"/>
      <c r="RA316" s="9"/>
      <c r="RB316" s="9"/>
      <c r="RC316" s="9"/>
      <c r="RD316" s="9"/>
      <c r="RE316" s="9"/>
      <c r="RF316" s="9"/>
      <c r="RG316" s="9"/>
      <c r="RH316" s="9"/>
      <c r="RI316" s="9"/>
      <c r="RJ316" s="9"/>
      <c r="RK316" s="9"/>
      <c r="RL316" s="9"/>
      <c r="RM316" s="9"/>
      <c r="RN316" s="9"/>
      <c r="RO316" s="9"/>
      <c r="RP316" s="9"/>
      <c r="RQ316" s="9"/>
      <c r="RR316" s="9"/>
      <c r="RS316" s="9"/>
      <c r="RT316" s="9"/>
      <c r="RU316" s="9"/>
      <c r="RV316" s="9"/>
      <c r="RW316" s="9"/>
      <c r="RX316" s="9"/>
      <c r="RY316" s="9"/>
      <c r="RZ316" s="9"/>
      <c r="SA316" s="9"/>
      <c r="SB316" s="9"/>
      <c r="SC316" s="9"/>
      <c r="SD316" s="9"/>
      <c r="SE316" s="9"/>
      <c r="SF316" s="9"/>
      <c r="SG316" s="9"/>
      <c r="SH316" s="9"/>
      <c r="SI316" s="9"/>
      <c r="SJ316" s="9"/>
      <c r="SK316" s="9"/>
      <c r="SL316" s="9"/>
      <c r="SM316" s="9"/>
      <c r="SN316" s="9"/>
      <c r="SO316" s="9"/>
      <c r="SP316" s="9"/>
      <c r="SQ316" s="9"/>
      <c r="SR316" s="9"/>
      <c r="SS316" s="9"/>
      <c r="ST316" s="9"/>
      <c r="SU316" s="9"/>
      <c r="SV316" s="9"/>
      <c r="SW316" s="9"/>
      <c r="SX316" s="9"/>
      <c r="SY316" s="9"/>
      <c r="SZ316" s="9"/>
      <c r="TA316" s="9"/>
      <c r="TB316" s="9"/>
      <c r="TC316" s="9"/>
      <c r="TD316" s="9"/>
      <c r="TE316" s="9"/>
      <c r="TF316" s="9"/>
      <c r="TG316" s="9"/>
      <c r="TH316" s="9"/>
      <c r="TI316" s="9"/>
      <c r="TJ316" s="9"/>
      <c r="TK316" s="9"/>
      <c r="TL316" s="9"/>
      <c r="TM316" s="9"/>
      <c r="TN316" s="9"/>
      <c r="TO316" s="9"/>
      <c r="TP316" s="9"/>
      <c r="TQ316" s="9"/>
      <c r="TR316" s="9"/>
      <c r="TS316" s="9"/>
      <c r="TT316" s="9"/>
      <c r="TU316" s="9"/>
      <c r="TV316" s="9"/>
      <c r="TW316" s="9"/>
      <c r="TX316" s="9"/>
      <c r="TY316" s="9"/>
      <c r="TZ316" s="9"/>
      <c r="UA316" s="9"/>
      <c r="UB316" s="9"/>
      <c r="UC316" s="9"/>
      <c r="UD316" s="9"/>
      <c r="UE316" s="9"/>
      <c r="UF316" s="9"/>
      <c r="UG316" s="9"/>
      <c r="UH316" s="9"/>
      <c r="UI316" s="9"/>
      <c r="UJ316" s="9"/>
      <c r="UK316" s="9"/>
      <c r="UL316" s="9"/>
      <c r="UM316" s="9"/>
      <c r="UN316" s="9"/>
      <c r="UO316" s="9"/>
      <c r="UP316" s="9"/>
      <c r="UQ316" s="9"/>
      <c r="UR316" s="9"/>
      <c r="US316" s="9"/>
      <c r="UT316" s="9"/>
      <c r="UU316" s="9"/>
      <c r="UV316" s="9"/>
      <c r="UW316" s="9"/>
      <c r="UX316" s="9"/>
      <c r="UY316" s="9"/>
      <c r="UZ316" s="9"/>
      <c r="VA316" s="9"/>
      <c r="VB316" s="9"/>
      <c r="VC316" s="9"/>
      <c r="VD316" s="9"/>
      <c r="VE316" s="9"/>
      <c r="VF316" s="9"/>
      <c r="VG316" s="9"/>
      <c r="VH316" s="9"/>
      <c r="VI316" s="9"/>
      <c r="VJ316" s="9"/>
      <c r="VK316" s="9"/>
      <c r="VL316" s="9"/>
      <c r="VM316" s="9"/>
      <c r="VN316" s="9"/>
      <c r="VO316" s="9"/>
      <c r="VP316" s="9"/>
      <c r="VQ316" s="9"/>
      <c r="VR316" s="9"/>
      <c r="VS316" s="9"/>
      <c r="VT316" s="9"/>
      <c r="VU316" s="9"/>
      <c r="VV316" s="9"/>
      <c r="VW316" s="9"/>
      <c r="VX316" s="9"/>
      <c r="VY316" s="9"/>
      <c r="VZ316" s="9"/>
      <c r="WA316" s="9"/>
      <c r="WB316" s="9"/>
      <c r="WC316" s="9"/>
      <c r="WD316" s="9"/>
      <c r="WE316" s="9"/>
      <c r="WF316" s="9"/>
      <c r="WG316" s="9"/>
      <c r="WH316" s="9"/>
      <c r="WI316" s="9"/>
      <c r="WJ316" s="9"/>
      <c r="WK316" s="9"/>
      <c r="WL316" s="9"/>
      <c r="WM316" s="9"/>
      <c r="WN316" s="9"/>
      <c r="WO316" s="9"/>
      <c r="WP316" s="9"/>
      <c r="WQ316" s="9"/>
      <c r="WR316" s="9"/>
      <c r="WS316" s="9"/>
      <c r="WT316" s="9"/>
      <c r="WU316" s="9"/>
      <c r="WV316" s="9"/>
      <c r="WW316" s="9"/>
      <c r="WX316" s="9"/>
      <c r="WY316" s="9"/>
      <c r="WZ316" s="9"/>
      <c r="XA316" s="9"/>
      <c r="XB316" s="9"/>
      <c r="XC316" s="9"/>
      <c r="XD316" s="9"/>
      <c r="XE316" s="9"/>
      <c r="XF316" s="9"/>
      <c r="XG316" s="9"/>
      <c r="XH316" s="9"/>
      <c r="XI316" s="9"/>
      <c r="XJ316" s="9"/>
      <c r="XK316" s="9"/>
      <c r="XL316" s="9"/>
      <c r="XM316" s="9"/>
      <c r="XN316" s="9"/>
      <c r="XO316" s="9"/>
      <c r="XP316" s="9"/>
      <c r="XQ316" s="9"/>
      <c r="XR316" s="9"/>
      <c r="XS316" s="9"/>
      <c r="XT316" s="9"/>
      <c r="XU316" s="9"/>
      <c r="XV316" s="9"/>
      <c r="XW316" s="9"/>
      <c r="XX316" s="9"/>
      <c r="XY316" s="9"/>
      <c r="XZ316" s="9"/>
      <c r="YA316" s="9"/>
      <c r="YB316" s="9"/>
      <c r="YC316" s="9"/>
      <c r="YD316" s="9"/>
      <c r="YE316" s="9"/>
      <c r="YF316" s="9"/>
      <c r="YG316" s="9"/>
      <c r="YH316" s="9"/>
      <c r="YI316" s="9"/>
      <c r="YJ316" s="9"/>
      <c r="YK316" s="9"/>
      <c r="YL316" s="9"/>
      <c r="YM316" s="9"/>
      <c r="YN316" s="9"/>
      <c r="YO316" s="9"/>
      <c r="YP316" s="9"/>
      <c r="YQ316" s="9"/>
      <c r="YR316" s="9"/>
      <c r="YS316" s="9"/>
      <c r="YT316" s="9"/>
      <c r="YU316" s="9"/>
      <c r="YV316" s="9"/>
      <c r="YW316" s="9"/>
      <c r="YX316" s="9"/>
      <c r="YY316" s="9"/>
      <c r="YZ316" s="9"/>
      <c r="ZA316" s="9"/>
      <c r="ZB316" s="9"/>
      <c r="ZC316" s="9"/>
      <c r="ZD316" s="9"/>
      <c r="ZE316" s="9"/>
      <c r="ZF316" s="9"/>
      <c r="ZG316" s="9"/>
      <c r="ZH316" s="9"/>
      <c r="ZI316" s="9"/>
      <c r="ZJ316" s="9"/>
      <c r="ZK316" s="9"/>
      <c r="ZL316" s="9"/>
      <c r="ZM316" s="9"/>
      <c r="ZN316" s="9"/>
      <c r="ZO316" s="9"/>
      <c r="ZP316" s="9"/>
      <c r="ZQ316" s="9"/>
      <c r="ZR316" s="9"/>
      <c r="ZS316" s="9"/>
      <c r="ZT316" s="9"/>
      <c r="ZU316" s="9"/>
      <c r="ZV316" s="9"/>
      <c r="ZW316" s="9"/>
      <c r="ZX316" s="9"/>
      <c r="ZY316" s="9"/>
      <c r="ZZ316" s="9"/>
      <c r="AAA316" s="9"/>
      <c r="AAB316" s="9"/>
      <c r="AAC316" s="9"/>
      <c r="AAD316" s="9"/>
      <c r="AAE316" s="9"/>
      <c r="AAF316" s="9"/>
      <c r="AAG316" s="9"/>
      <c r="AAH316" s="9"/>
      <c r="AAI316" s="9"/>
      <c r="AAJ316" s="9"/>
      <c r="AAK316" s="9"/>
      <c r="AAL316" s="9"/>
      <c r="AAM316" s="9"/>
      <c r="AAN316" s="9"/>
      <c r="AAO316" s="9"/>
      <c r="AAP316" s="9"/>
      <c r="AAQ316" s="9"/>
      <c r="AAR316" s="9"/>
      <c r="AAS316" s="9"/>
      <c r="AAT316" s="9"/>
      <c r="AAU316" s="9"/>
      <c r="AAV316" s="9"/>
      <c r="AAW316" s="9"/>
      <c r="AAX316" s="9"/>
      <c r="AAY316" s="9"/>
      <c r="AAZ316" s="9"/>
      <c r="ABA316" s="9"/>
      <c r="ABB316" s="9"/>
      <c r="ABC316" s="9"/>
      <c r="ABD316" s="9"/>
      <c r="ABE316" s="9"/>
      <c r="ABF316" s="9"/>
      <c r="ABG316" s="9"/>
      <c r="ABH316" s="9"/>
      <c r="ABI316" s="9"/>
      <c r="ABJ316" s="9"/>
      <c r="ABK316" s="9"/>
      <c r="ABL316" s="9"/>
      <c r="ABM316" s="9"/>
      <c r="ABN316" s="9"/>
      <c r="ABO316" s="9"/>
      <c r="ABP316" s="9"/>
      <c r="ABQ316" s="9"/>
      <c r="ABR316" s="9"/>
      <c r="ABS316" s="9"/>
      <c r="ABT316" s="9"/>
      <c r="ABU316" s="9"/>
      <c r="ABV316" s="9"/>
      <c r="ABW316" s="9"/>
      <c r="ABX316" s="9"/>
      <c r="ABY316" s="9"/>
      <c r="ABZ316" s="9"/>
      <c r="ACA316" s="9"/>
      <c r="ACB316" s="9"/>
      <c r="ACC316" s="9"/>
      <c r="ACD316" s="9"/>
      <c r="ACE316" s="9"/>
      <c r="ACF316" s="9"/>
      <c r="ACG316" s="9"/>
      <c r="ACH316" s="9"/>
      <c r="ACI316" s="9"/>
      <c r="ACJ316" s="9"/>
      <c r="ACK316" s="9"/>
      <c r="ACL316" s="9"/>
      <c r="ACM316" s="9"/>
      <c r="ACN316" s="9"/>
      <c r="ACO316" s="9"/>
      <c r="ACP316" s="9"/>
      <c r="ACQ316" s="9"/>
      <c r="ACR316" s="9"/>
      <c r="ACS316" s="9"/>
      <c r="ACT316" s="9"/>
      <c r="ACU316" s="9"/>
      <c r="ACV316" s="9"/>
      <c r="ACW316" s="9"/>
      <c r="ACX316" s="9"/>
      <c r="ACY316" s="9"/>
      <c r="ACZ316" s="9"/>
      <c r="ADA316" s="9"/>
      <c r="ADB316" s="9"/>
      <c r="ADC316" s="9"/>
      <c r="ADD316" s="9"/>
      <c r="ADE316" s="9"/>
      <c r="ADF316" s="9"/>
      <c r="ADG316" s="9"/>
      <c r="ADH316" s="9"/>
      <c r="ADI316" s="9"/>
      <c r="ADJ316" s="9"/>
      <c r="ADK316" s="9"/>
      <c r="ADL316" s="9"/>
      <c r="ADM316" s="9"/>
      <c r="ADN316" s="9"/>
      <c r="ADO316" s="9"/>
      <c r="ADP316" s="9"/>
      <c r="ADQ316" s="9"/>
      <c r="ADR316" s="9"/>
      <c r="ADS316" s="9"/>
      <c r="ADT316" s="9"/>
      <c r="ADU316" s="9"/>
      <c r="ADV316" s="9"/>
      <c r="ADW316" s="9"/>
      <c r="ADX316" s="9"/>
      <c r="ADY316" s="9"/>
      <c r="ADZ316" s="9"/>
      <c r="AEA316" s="9"/>
      <c r="AEB316" s="9"/>
      <c r="AEC316" s="9"/>
      <c r="AED316" s="9"/>
      <c r="AEE316" s="9"/>
      <c r="AEF316" s="9"/>
      <c r="AEG316" s="9"/>
      <c r="AEH316" s="9"/>
      <c r="AEI316" s="9"/>
      <c r="AEJ316" s="9"/>
      <c r="AEK316" s="9"/>
      <c r="AEL316" s="9"/>
      <c r="AEM316" s="9"/>
      <c r="AEN316" s="9"/>
      <c r="AEO316" s="9"/>
      <c r="AEP316" s="9"/>
      <c r="AEQ316" s="9"/>
      <c r="AER316" s="9"/>
      <c r="AES316" s="9"/>
      <c r="AET316" s="9"/>
      <c r="AEU316" s="9"/>
      <c r="AEV316" s="9"/>
      <c r="AEW316" s="9"/>
      <c r="AEX316" s="9"/>
      <c r="AEY316" s="9"/>
      <c r="AEZ316" s="9"/>
      <c r="AFA316" s="9"/>
      <c r="AFB316" s="9"/>
      <c r="AFC316" s="9"/>
      <c r="AFD316" s="9"/>
      <c r="AFE316" s="9"/>
      <c r="AFF316" s="9"/>
      <c r="AFG316" s="9"/>
      <c r="AFH316" s="9"/>
      <c r="AFI316" s="9"/>
      <c r="AFJ316" s="9"/>
      <c r="AFK316" s="9"/>
      <c r="AFL316" s="9"/>
      <c r="AFM316" s="9"/>
      <c r="AFN316" s="9"/>
      <c r="AFO316" s="9"/>
      <c r="AFP316" s="9"/>
      <c r="AFQ316" s="9"/>
      <c r="AFR316" s="9"/>
      <c r="AFS316" s="9"/>
      <c r="AFT316" s="9"/>
      <c r="AFU316" s="9"/>
      <c r="AFV316" s="9"/>
      <c r="AFW316" s="9"/>
      <c r="AFX316" s="9"/>
      <c r="AFY316" s="9"/>
      <c r="AFZ316" s="9"/>
      <c r="AGA316" s="9"/>
      <c r="AGB316" s="9"/>
      <c r="AGC316" s="9"/>
      <c r="AGD316" s="9"/>
      <c r="AGE316" s="9"/>
      <c r="AGF316" s="9"/>
      <c r="AGG316" s="9"/>
      <c r="AGH316" s="9"/>
      <c r="AGI316" s="9"/>
      <c r="AGJ316" s="9"/>
      <c r="AGK316" s="9"/>
      <c r="AGL316" s="9"/>
      <c r="AGM316" s="9"/>
      <c r="AGN316" s="9"/>
      <c r="AGO316" s="9"/>
      <c r="AGP316" s="9"/>
      <c r="AGQ316" s="9"/>
      <c r="AGR316" s="9"/>
      <c r="AGS316" s="9"/>
      <c r="AGT316" s="9"/>
      <c r="AGU316" s="9"/>
      <c r="AGV316" s="9"/>
      <c r="AGW316" s="9"/>
      <c r="AGX316" s="9"/>
      <c r="AGY316" s="9"/>
      <c r="AGZ316" s="9"/>
      <c r="AHA316" s="9"/>
      <c r="AHB316" s="9"/>
      <c r="AHC316" s="9"/>
      <c r="AHD316" s="9"/>
      <c r="AHE316" s="9"/>
      <c r="AHF316" s="9"/>
      <c r="AHG316" s="9"/>
      <c r="AHH316" s="9"/>
      <c r="AHI316" s="9"/>
      <c r="AHJ316" s="9"/>
      <c r="AHK316" s="9"/>
      <c r="AHL316" s="9"/>
      <c r="AHM316" s="9"/>
      <c r="AHN316" s="9"/>
      <c r="AHO316" s="9"/>
      <c r="AHP316" s="9"/>
      <c r="AHQ316" s="9"/>
      <c r="AHR316" s="9"/>
      <c r="AHS316" s="9"/>
      <c r="AHT316" s="9"/>
      <c r="AHU316" s="9"/>
      <c r="AHV316" s="9"/>
      <c r="AHW316" s="9"/>
      <c r="AHX316" s="9"/>
      <c r="AHY316" s="9"/>
      <c r="AHZ316" s="9"/>
      <c r="AIA316" s="9"/>
      <c r="AIB316" s="9"/>
      <c r="AIC316" s="9"/>
      <c r="AID316" s="9"/>
      <c r="AIE316" s="9"/>
      <c r="AIF316" s="9"/>
      <c r="AIG316" s="9"/>
      <c r="AIH316" s="9"/>
      <c r="AII316" s="9"/>
      <c r="AIJ316" s="9"/>
      <c r="AIK316" s="9"/>
      <c r="AIL316" s="9"/>
      <c r="AIM316" s="9"/>
      <c r="AIN316" s="9"/>
      <c r="AIO316" s="9"/>
      <c r="AIP316" s="9"/>
      <c r="AIQ316" s="9"/>
      <c r="AIR316" s="9"/>
      <c r="AIS316" s="9"/>
      <c r="AIT316" s="9"/>
      <c r="AIU316" s="9"/>
      <c r="AIV316" s="9"/>
      <c r="AIW316" s="9"/>
      <c r="AIX316" s="9"/>
      <c r="AIY316" s="9"/>
      <c r="AIZ316" s="9"/>
      <c r="AJA316" s="9"/>
      <c r="AJB316" s="9"/>
      <c r="AJC316" s="9"/>
      <c r="AJD316" s="9"/>
      <c r="AJE316" s="9"/>
      <c r="AJF316" s="9"/>
      <c r="AJG316" s="9"/>
      <c r="AJH316" s="9"/>
      <c r="AJI316" s="9"/>
      <c r="AJJ316" s="9"/>
      <c r="AJK316" s="9"/>
      <c r="AJL316" s="9"/>
      <c r="AJM316" s="9"/>
      <c r="AJN316" s="9"/>
      <c r="AJO316" s="9"/>
      <c r="AJP316" s="9"/>
      <c r="AJQ316" s="9"/>
      <c r="AJR316" s="9"/>
      <c r="AJS316" s="9"/>
      <c r="AJT316" s="9"/>
      <c r="AJU316" s="9"/>
      <c r="AJV316" s="9"/>
      <c r="AJW316" s="9"/>
      <c r="AJX316" s="9"/>
      <c r="AJY316" s="9"/>
      <c r="AJZ316" s="9"/>
      <c r="AKA316" s="9"/>
      <c r="AKB316" s="9"/>
      <c r="AKC316" s="9"/>
      <c r="AKD316" s="9"/>
      <c r="AKE316" s="9"/>
      <c r="AKF316" s="9"/>
      <c r="AKG316" s="9"/>
      <c r="AKH316" s="9"/>
      <c r="AKI316" s="9"/>
      <c r="AKJ316" s="9"/>
      <c r="AKK316" s="9"/>
      <c r="AKL316" s="9"/>
      <c r="AKM316" s="9"/>
      <c r="AKN316" s="9"/>
      <c r="AKO316" s="9"/>
      <c r="AKP316" s="9"/>
      <c r="AKQ316" s="9"/>
      <c r="AKR316" s="9"/>
      <c r="AKS316" s="9"/>
      <c r="AKT316" s="9"/>
      <c r="AKU316" s="9"/>
      <c r="AKV316" s="9"/>
      <c r="AKW316" s="9"/>
      <c r="AKX316" s="9"/>
      <c r="AKY316" s="9"/>
      <c r="AKZ316" s="9"/>
      <c r="ALA316" s="9"/>
      <c r="ALB316" s="9"/>
      <c r="ALC316" s="9"/>
      <c r="ALD316" s="9"/>
      <c r="ALE316" s="9"/>
      <c r="ALF316" s="9"/>
      <c r="ALG316" s="9"/>
      <c r="ALH316" s="9"/>
      <c r="ALI316" s="9"/>
      <c r="ALJ316" s="9"/>
      <c r="ALK316" s="9"/>
      <c r="ALL316" s="9"/>
      <c r="ALM316" s="9"/>
      <c r="ALN316" s="9"/>
      <c r="ALO316" s="9"/>
      <c r="ALP316" s="9"/>
      <c r="ALQ316" s="9"/>
      <c r="ALR316" s="9"/>
      <c r="ALS316" s="9"/>
      <c r="ALT316" s="9"/>
      <c r="ALU316" s="9"/>
      <c r="ALV316" s="9"/>
      <c r="ALW316" s="9"/>
      <c r="ALX316" s="9"/>
      <c r="ALY316" s="9"/>
      <c r="ALZ316" s="9"/>
      <c r="AMA316" s="9"/>
      <c r="AMB316" s="9"/>
      <c r="AMC316" s="9"/>
      <c r="AMD316" s="9"/>
      <c r="AME316" s="9"/>
      <c r="AMF316" s="9"/>
      <c r="AMG316" s="9"/>
      <c r="AMH316" s="9"/>
      <c r="AMI316" s="9"/>
      <c r="AMJ316" s="9"/>
      <c r="AMK316" s="9"/>
      <c r="AML316" s="9"/>
      <c r="AMM316" s="9"/>
      <c r="AMN316" s="9"/>
      <c r="AMO316" s="9"/>
      <c r="AMP316" s="9"/>
      <c r="AMQ316" s="9"/>
      <c r="AMR316" s="9"/>
      <c r="AMS316" s="9"/>
      <c r="AMT316" s="9"/>
      <c r="AMU316" s="9"/>
      <c r="AMV316" s="9"/>
      <c r="AMW316" s="9"/>
      <c r="AMX316" s="9"/>
      <c r="AMY316" s="9"/>
      <c r="AMZ316" s="9"/>
      <c r="ANA316" s="9"/>
      <c r="ANB316" s="9"/>
      <c r="ANC316" s="9"/>
      <c r="AND316" s="9"/>
      <c r="ANE316" s="9"/>
      <c r="ANF316" s="9"/>
      <c r="ANG316" s="9"/>
      <c r="ANH316" s="9"/>
      <c r="ANI316" s="9"/>
      <c r="ANJ316" s="9"/>
      <c r="ANK316" s="9"/>
      <c r="ANL316" s="9"/>
      <c r="ANM316" s="9"/>
      <c r="ANN316" s="9"/>
      <c r="ANO316" s="9"/>
      <c r="ANP316" s="9"/>
      <c r="ANQ316" s="9"/>
      <c r="ANR316" s="9"/>
      <c r="ANS316" s="9"/>
      <c r="ANT316" s="9"/>
      <c r="ANU316" s="9"/>
      <c r="ANV316" s="9"/>
      <c r="ANW316" s="9"/>
      <c r="ANX316" s="9"/>
      <c r="ANY316" s="9"/>
      <c r="ANZ316" s="9"/>
      <c r="AOA316" s="9"/>
      <c r="AOB316" s="9"/>
      <c r="AOC316" s="9"/>
      <c r="AOD316" s="9"/>
      <c r="AOE316" s="9"/>
      <c r="AOF316" s="9"/>
      <c r="AOG316" s="9"/>
      <c r="AOH316" s="9"/>
      <c r="AOI316" s="9"/>
      <c r="AOJ316" s="9"/>
      <c r="AOK316" s="9"/>
      <c r="AOL316" s="9"/>
      <c r="AOM316" s="9"/>
      <c r="AON316" s="9"/>
      <c r="AOO316" s="9"/>
      <c r="AOP316" s="9"/>
      <c r="AOQ316" s="9"/>
      <c r="AOR316" s="9"/>
      <c r="AOS316" s="9"/>
      <c r="AOT316" s="9"/>
      <c r="AOU316" s="9"/>
      <c r="AOV316" s="9"/>
      <c r="AOW316" s="9"/>
      <c r="AOX316" s="9"/>
      <c r="AOY316" s="9"/>
      <c r="AOZ316" s="9"/>
      <c r="APA316" s="9"/>
      <c r="APB316" s="9"/>
      <c r="APC316" s="9"/>
      <c r="APD316" s="9"/>
      <c r="APE316" s="9"/>
      <c r="APF316" s="9"/>
      <c r="APG316" s="9"/>
      <c r="APH316" s="9"/>
      <c r="API316" s="9"/>
      <c r="APJ316" s="9"/>
      <c r="APK316" s="9"/>
      <c r="APL316" s="9"/>
      <c r="APM316" s="9"/>
      <c r="APN316" s="9"/>
      <c r="APO316" s="9"/>
      <c r="APP316" s="9"/>
      <c r="APQ316" s="9"/>
      <c r="APR316" s="9"/>
      <c r="APS316" s="9"/>
      <c r="APT316" s="9"/>
      <c r="APU316" s="9"/>
      <c r="APV316" s="9"/>
      <c r="APW316" s="9"/>
      <c r="APX316" s="9"/>
      <c r="APY316" s="9"/>
      <c r="APZ316" s="9"/>
      <c r="AQA316" s="9"/>
      <c r="AQB316" s="9"/>
      <c r="AQC316" s="9"/>
      <c r="AQD316" s="9"/>
      <c r="AQE316" s="9"/>
      <c r="AQF316" s="9"/>
      <c r="AQG316" s="9"/>
      <c r="AQH316" s="9"/>
      <c r="AQI316" s="9"/>
      <c r="AQJ316" s="9"/>
      <c r="AQK316" s="9"/>
      <c r="AQL316" s="9"/>
      <c r="AQM316" s="9"/>
      <c r="AQN316" s="9"/>
      <c r="AQO316" s="9"/>
      <c r="AQP316" s="9"/>
      <c r="AQQ316" s="9"/>
      <c r="AQR316" s="9"/>
      <c r="AQS316" s="9"/>
      <c r="AQT316" s="9"/>
      <c r="AQU316" s="9"/>
      <c r="AQV316" s="9"/>
      <c r="AQW316" s="9"/>
      <c r="AQX316" s="9"/>
      <c r="AQY316" s="9"/>
      <c r="AQZ316" s="9"/>
      <c r="ARA316" s="9"/>
      <c r="ARB316" s="9"/>
      <c r="ARC316" s="9"/>
      <c r="ARD316" s="9"/>
      <c r="ARE316" s="9"/>
      <c r="ARF316" s="9"/>
      <c r="ARG316" s="9"/>
      <c r="ARH316" s="9"/>
      <c r="ARI316" s="9"/>
      <c r="ARJ316" s="9"/>
      <c r="ARK316" s="9"/>
      <c r="ARL316" s="9"/>
      <c r="ARM316" s="9"/>
      <c r="ARN316" s="9"/>
      <c r="ARO316" s="9"/>
      <c r="ARP316" s="9"/>
      <c r="ARQ316" s="9"/>
      <c r="ARR316" s="9"/>
      <c r="ARS316" s="9"/>
      <c r="ART316" s="9"/>
      <c r="ARU316" s="9"/>
      <c r="ARV316" s="9"/>
      <c r="ARW316" s="9"/>
      <c r="ARX316" s="9"/>
      <c r="ARY316" s="9"/>
      <c r="ARZ316" s="9"/>
      <c r="ASA316" s="9"/>
      <c r="ASB316" s="9"/>
      <c r="ASC316" s="9"/>
      <c r="ASD316" s="9"/>
      <c r="ASE316" s="9"/>
      <c r="ASF316" s="9"/>
      <c r="ASG316" s="9"/>
      <c r="ASH316" s="9"/>
      <c r="ASI316" s="9"/>
      <c r="ASJ316" s="9"/>
      <c r="ASK316" s="9"/>
      <c r="ASL316" s="9"/>
      <c r="ASM316" s="9"/>
      <c r="ASN316" s="9"/>
      <c r="ASO316" s="9"/>
      <c r="ASP316" s="9"/>
      <c r="ASQ316" s="9"/>
      <c r="ASR316" s="9"/>
      <c r="ASS316" s="9"/>
      <c r="AST316" s="9"/>
      <c r="ASU316" s="9"/>
      <c r="ASV316" s="9"/>
      <c r="ASW316" s="9"/>
      <c r="ASX316" s="9"/>
      <c r="ASY316" s="9"/>
      <c r="ASZ316" s="9"/>
      <c r="ATA316" s="9"/>
      <c r="ATB316" s="9"/>
      <c r="ATC316" s="9"/>
      <c r="ATD316" s="9"/>
      <c r="ATE316" s="9"/>
      <c r="ATF316" s="9"/>
      <c r="ATG316" s="9"/>
      <c r="ATH316" s="9"/>
      <c r="ATI316" s="9"/>
      <c r="ATJ316" s="9"/>
      <c r="ATK316" s="9"/>
      <c r="ATL316" s="9"/>
      <c r="ATM316" s="9"/>
      <c r="ATN316" s="9"/>
      <c r="ATO316" s="9"/>
      <c r="ATP316" s="9"/>
      <c r="ATQ316" s="9"/>
      <c r="ATR316" s="9"/>
      <c r="ATS316" s="9"/>
      <c r="ATT316" s="9"/>
      <c r="ATU316" s="9"/>
      <c r="ATV316" s="9"/>
      <c r="ATW316" s="9"/>
      <c r="ATX316" s="9"/>
      <c r="ATY316" s="9"/>
      <c r="ATZ316" s="9"/>
      <c r="AUA316" s="9"/>
      <c r="AUB316" s="9"/>
      <c r="AUC316" s="9"/>
      <c r="AUD316" s="9"/>
      <c r="AUE316" s="9"/>
      <c r="AUF316" s="9"/>
      <c r="AUG316" s="9"/>
      <c r="AUH316" s="9"/>
      <c r="AUI316" s="9"/>
      <c r="AUJ316" s="9"/>
      <c r="AUK316" s="9"/>
      <c r="AUL316" s="9"/>
      <c r="AUM316" s="9"/>
      <c r="AUN316" s="9"/>
      <c r="AUO316" s="9"/>
      <c r="AUP316" s="9"/>
      <c r="AUQ316" s="9"/>
      <c r="AUR316" s="9"/>
      <c r="AUS316" s="9"/>
      <c r="AUT316" s="9"/>
      <c r="AUU316" s="9"/>
      <c r="AUV316" s="9"/>
      <c r="AUW316" s="9"/>
      <c r="AUX316" s="9"/>
      <c r="AUY316" s="9"/>
      <c r="AUZ316" s="9"/>
      <c r="AVA316" s="9"/>
      <c r="AVB316" s="9"/>
      <c r="AVC316" s="9"/>
      <c r="AVD316" s="9"/>
      <c r="AVE316" s="9"/>
      <c r="AVF316" s="9"/>
      <c r="AVG316" s="9"/>
      <c r="AVH316" s="9"/>
      <c r="AVI316" s="9"/>
      <c r="AVJ316" s="9"/>
      <c r="AVK316" s="9"/>
      <c r="AVL316" s="9"/>
      <c r="AVM316" s="9"/>
      <c r="AVN316" s="9"/>
      <c r="AVO316" s="9"/>
      <c r="AVP316" s="9"/>
      <c r="AVQ316" s="9"/>
      <c r="AVR316" s="9"/>
      <c r="AVS316" s="9"/>
      <c r="AVT316" s="9"/>
      <c r="AVU316" s="9"/>
      <c r="AVV316" s="9"/>
      <c r="AVW316" s="9"/>
      <c r="AVX316" s="9"/>
      <c r="AVY316" s="9"/>
      <c r="AVZ316" s="9"/>
      <c r="AWA316" s="9"/>
      <c r="AWB316" s="9"/>
      <c r="AWC316" s="9"/>
      <c r="AWD316" s="9"/>
      <c r="AWE316" s="9"/>
      <c r="AWF316" s="9"/>
      <c r="AWG316" s="9"/>
      <c r="AWH316" s="9"/>
      <c r="AWI316" s="9"/>
      <c r="AWJ316" s="9"/>
      <c r="AWK316" s="9"/>
      <c r="AWL316" s="9"/>
      <c r="AWM316" s="9"/>
      <c r="AWN316" s="9"/>
      <c r="AWO316" s="9"/>
      <c r="AWP316" s="9"/>
      <c r="AWQ316" s="9"/>
      <c r="AWR316" s="9"/>
      <c r="AWS316" s="9"/>
      <c r="AWT316" s="9"/>
      <c r="AWU316" s="9"/>
      <c r="AWV316" s="9"/>
      <c r="AWW316" s="9"/>
      <c r="AWX316" s="9"/>
      <c r="AWY316" s="9"/>
      <c r="AWZ316" s="9"/>
      <c r="AXA316" s="9"/>
      <c r="AXB316" s="9"/>
      <c r="AXC316" s="9"/>
      <c r="AXD316" s="9"/>
      <c r="AXE316" s="9"/>
      <c r="AXF316" s="9"/>
      <c r="AXG316" s="9"/>
      <c r="AXH316" s="9"/>
      <c r="AXI316" s="9"/>
      <c r="AXJ316" s="9"/>
      <c r="AXK316" s="9"/>
      <c r="AXL316" s="9"/>
      <c r="AXM316" s="9"/>
      <c r="AXN316" s="9"/>
      <c r="AXO316" s="9"/>
      <c r="AXP316" s="9"/>
      <c r="AXQ316" s="9"/>
      <c r="AXR316" s="9"/>
      <c r="AXS316" s="9"/>
      <c r="AXT316" s="9"/>
      <c r="AXU316" s="9"/>
      <c r="AXV316" s="9"/>
      <c r="AXW316" s="9"/>
      <c r="AXX316" s="9"/>
      <c r="AXY316" s="9"/>
      <c r="AXZ316" s="9"/>
      <c r="AYA316" s="9"/>
      <c r="AYB316" s="9"/>
      <c r="AYC316" s="9"/>
      <c r="AYD316" s="9"/>
      <c r="AYE316" s="9"/>
      <c r="AYF316" s="9"/>
      <c r="AYG316" s="9"/>
      <c r="AYH316" s="9"/>
      <c r="AYI316" s="9"/>
      <c r="AYJ316" s="9"/>
      <c r="AYK316" s="9"/>
      <c r="AYL316" s="9"/>
      <c r="AYM316" s="9"/>
      <c r="AYN316" s="9"/>
      <c r="AYO316" s="9"/>
      <c r="AYP316" s="9"/>
      <c r="AYQ316" s="9"/>
      <c r="AYR316" s="9"/>
      <c r="AYS316" s="9"/>
      <c r="AYT316" s="9"/>
      <c r="AYU316" s="9"/>
      <c r="AYV316" s="9"/>
      <c r="AYW316" s="9"/>
      <c r="AYX316" s="9"/>
      <c r="AYY316" s="9"/>
      <c r="AYZ316" s="9"/>
      <c r="AZA316" s="9"/>
      <c r="AZB316" s="9"/>
      <c r="AZC316" s="9"/>
      <c r="AZD316" s="9"/>
      <c r="AZE316" s="9"/>
      <c r="AZF316" s="9"/>
      <c r="AZG316" s="9"/>
      <c r="AZH316" s="9"/>
      <c r="AZI316" s="9"/>
      <c r="AZJ316" s="9"/>
      <c r="AZK316" s="9"/>
      <c r="AZL316" s="9"/>
      <c r="AZM316" s="9"/>
      <c r="AZN316" s="9"/>
      <c r="AZO316" s="9"/>
      <c r="AZP316" s="9"/>
      <c r="AZQ316" s="9"/>
      <c r="AZR316" s="9"/>
      <c r="AZS316" s="9"/>
      <c r="AZT316" s="9"/>
      <c r="AZU316" s="9"/>
      <c r="AZV316" s="9"/>
      <c r="AZW316" s="9"/>
      <c r="AZX316" s="9"/>
      <c r="AZY316" s="9"/>
      <c r="AZZ316" s="9"/>
      <c r="BAA316" s="9"/>
      <c r="BAB316" s="9"/>
      <c r="BAC316" s="9"/>
      <c r="BAD316" s="9"/>
      <c r="BAE316" s="9"/>
      <c r="BAF316" s="9"/>
      <c r="BAG316" s="9"/>
      <c r="BAH316" s="9"/>
      <c r="BAI316" s="9"/>
      <c r="BAJ316" s="9"/>
      <c r="BAK316" s="9"/>
      <c r="BAL316" s="9"/>
      <c r="BAM316" s="9"/>
      <c r="BAN316" s="9"/>
      <c r="BAO316" s="9"/>
      <c r="BAP316" s="9"/>
      <c r="BAQ316" s="9"/>
      <c r="BAR316" s="9"/>
      <c r="BAS316" s="9"/>
      <c r="BAT316" s="9"/>
      <c r="BAU316" s="9"/>
      <c r="BAV316" s="9"/>
      <c r="BAW316" s="9"/>
      <c r="BAX316" s="9"/>
      <c r="BAY316" s="9"/>
      <c r="BAZ316" s="9"/>
      <c r="BBA316" s="9"/>
      <c r="BBB316" s="9"/>
      <c r="BBC316" s="9"/>
      <c r="BBD316" s="9"/>
      <c r="BBE316" s="9"/>
      <c r="BBF316" s="9"/>
      <c r="BBG316" s="9"/>
      <c r="BBH316" s="9"/>
      <c r="BBI316" s="9"/>
      <c r="BBJ316" s="9"/>
      <c r="BBK316" s="9"/>
      <c r="BBL316" s="9"/>
      <c r="BBM316" s="9"/>
      <c r="BBN316" s="9"/>
      <c r="BBO316" s="9"/>
      <c r="BBP316" s="9"/>
      <c r="BBQ316" s="9"/>
      <c r="BBR316" s="9"/>
      <c r="BBS316" s="9"/>
      <c r="BBT316" s="9"/>
      <c r="BBU316" s="9"/>
      <c r="BBV316" s="9"/>
      <c r="BBW316" s="9"/>
      <c r="BBX316" s="9"/>
      <c r="BBY316" s="9"/>
      <c r="BBZ316" s="9"/>
      <c r="BCA316" s="9"/>
      <c r="BCB316" s="9"/>
      <c r="BCC316" s="9"/>
      <c r="BCD316" s="9"/>
      <c r="BCE316" s="9"/>
      <c r="BCF316" s="9"/>
      <c r="BCG316" s="9"/>
      <c r="BCH316" s="9"/>
      <c r="BCI316" s="9"/>
      <c r="BCJ316" s="9"/>
      <c r="BCK316" s="9"/>
      <c r="BCL316" s="9"/>
      <c r="BCM316" s="9"/>
      <c r="BCN316" s="9"/>
      <c r="BCO316" s="9"/>
      <c r="BCP316" s="9"/>
      <c r="BCQ316" s="9"/>
      <c r="BCR316" s="9"/>
      <c r="BCS316" s="9"/>
      <c r="BCT316" s="9"/>
      <c r="BCU316" s="9"/>
      <c r="BCV316" s="9"/>
      <c r="BCW316" s="9"/>
      <c r="BCX316" s="9"/>
      <c r="BCY316" s="9"/>
      <c r="BCZ316" s="9"/>
      <c r="BDA316" s="9"/>
      <c r="BDB316" s="9"/>
      <c r="BDC316" s="9"/>
      <c r="BDD316" s="9"/>
      <c r="BDE316" s="9"/>
      <c r="BDF316" s="9"/>
      <c r="BDG316" s="9"/>
      <c r="BDH316" s="9"/>
      <c r="BDI316" s="9"/>
      <c r="BDJ316" s="9"/>
      <c r="BDK316" s="9"/>
      <c r="BDL316" s="9"/>
      <c r="BDM316" s="9"/>
      <c r="BDN316" s="9"/>
      <c r="BDO316" s="9"/>
      <c r="BDP316" s="9"/>
      <c r="BDQ316" s="9"/>
      <c r="BDR316" s="9"/>
      <c r="BDS316" s="9"/>
      <c r="BDT316" s="9"/>
      <c r="BDU316" s="9"/>
      <c r="BDV316" s="9"/>
      <c r="BDW316" s="9"/>
      <c r="BDX316" s="9"/>
      <c r="BDY316" s="9"/>
      <c r="BDZ316" s="9"/>
      <c r="BEA316" s="9"/>
      <c r="BEB316" s="9"/>
      <c r="BEC316" s="9"/>
      <c r="BED316" s="9"/>
      <c r="BEE316" s="9"/>
      <c r="BEF316" s="9"/>
      <c r="BEG316" s="9"/>
      <c r="BEH316" s="9"/>
      <c r="BEI316" s="9"/>
      <c r="BEJ316" s="9"/>
      <c r="BEK316" s="9"/>
      <c r="BEL316" s="9"/>
      <c r="BEM316" s="9"/>
      <c r="BEN316" s="9"/>
      <c r="BEO316" s="9"/>
      <c r="BEP316" s="9"/>
      <c r="BEQ316" s="9"/>
      <c r="BER316" s="9"/>
      <c r="BES316" s="9"/>
      <c r="BET316" s="9"/>
      <c r="BEU316" s="9"/>
      <c r="BEV316" s="9"/>
      <c r="BEW316" s="9"/>
      <c r="BEX316" s="9"/>
      <c r="BEY316" s="9"/>
      <c r="BEZ316" s="9"/>
      <c r="BFA316" s="9"/>
      <c r="BFB316" s="9"/>
      <c r="BFC316" s="9"/>
      <c r="BFD316" s="9"/>
      <c r="BFE316" s="9"/>
      <c r="BFF316" s="9"/>
      <c r="BFG316" s="9"/>
      <c r="BFH316" s="9"/>
      <c r="BFI316" s="9"/>
      <c r="BFJ316" s="9"/>
      <c r="BFK316" s="9"/>
      <c r="BFL316" s="9"/>
      <c r="BFM316" s="9"/>
      <c r="BFN316" s="9"/>
      <c r="BFO316" s="9"/>
      <c r="BFP316" s="9"/>
      <c r="BFQ316" s="9"/>
      <c r="BFR316" s="9"/>
      <c r="BFS316" s="9"/>
      <c r="BFT316" s="9"/>
      <c r="BFU316" s="9"/>
      <c r="BFV316" s="9"/>
      <c r="BFW316" s="9"/>
      <c r="BFX316" s="9"/>
      <c r="BFY316" s="9"/>
      <c r="BFZ316" s="9"/>
      <c r="BGA316" s="9"/>
      <c r="BGB316" s="9"/>
      <c r="BGC316" s="9"/>
      <c r="BGD316" s="9"/>
      <c r="BGE316" s="9"/>
      <c r="BGF316" s="9"/>
      <c r="BGG316" s="9"/>
      <c r="BGH316" s="9"/>
      <c r="BGI316" s="9"/>
      <c r="BGJ316" s="9"/>
      <c r="BGK316" s="9"/>
      <c r="BGL316" s="9"/>
      <c r="BGM316" s="9"/>
      <c r="BGN316" s="9"/>
      <c r="BGO316" s="9"/>
      <c r="BGP316" s="9"/>
      <c r="BGQ316" s="9"/>
      <c r="BGR316" s="9"/>
      <c r="BGS316" s="9"/>
      <c r="BGT316" s="9"/>
      <c r="BGU316" s="9"/>
      <c r="BGV316" s="9"/>
      <c r="BGW316" s="9"/>
      <c r="BGX316" s="9"/>
      <c r="BGY316" s="9"/>
      <c r="BGZ316" s="9"/>
      <c r="BHA316" s="9"/>
      <c r="BHB316" s="9"/>
      <c r="BHC316" s="9"/>
      <c r="BHD316" s="9"/>
      <c r="BHE316" s="9"/>
      <c r="BHF316" s="9"/>
      <c r="BHG316" s="9"/>
      <c r="BHH316" s="9"/>
      <c r="BHI316" s="9"/>
      <c r="BHJ316" s="9"/>
      <c r="BHK316" s="9"/>
      <c r="BHL316" s="9"/>
      <c r="BHM316" s="9"/>
      <c r="BHN316" s="9"/>
      <c r="BHO316" s="9"/>
      <c r="BHP316" s="9"/>
      <c r="BHQ316" s="9"/>
      <c r="BHR316" s="9"/>
      <c r="BHS316" s="9"/>
      <c r="BHT316" s="9"/>
      <c r="BHU316" s="9"/>
      <c r="BHV316" s="9"/>
      <c r="BHW316" s="9"/>
      <c r="BHX316" s="9"/>
      <c r="BHY316" s="9"/>
      <c r="BHZ316" s="9"/>
      <c r="BIA316" s="9"/>
      <c r="BIB316" s="9"/>
      <c r="BIC316" s="9"/>
    </row>
    <row r="317" spans="1:1589" s="10" customFormat="1" ht="36" customHeight="1">
      <c r="A317" s="71"/>
      <c r="B317" s="52"/>
      <c r="C317" s="317"/>
      <c r="D317" s="318"/>
      <c r="E317" s="96" t="s">
        <v>9</v>
      </c>
      <c r="F317" s="96">
        <v>42369</v>
      </c>
      <c r="G317" s="97" t="s">
        <v>7</v>
      </c>
      <c r="H317" s="121"/>
      <c r="I317" s="118">
        <v>2706668</v>
      </c>
      <c r="J317" s="118">
        <v>2979326.42</v>
      </c>
      <c r="K317" s="113"/>
      <c r="L317" s="119"/>
      <c r="M317" s="117">
        <v>2706668</v>
      </c>
      <c r="N317" s="118">
        <v>2979325.69</v>
      </c>
      <c r="O317" s="119"/>
      <c r="P317" s="119"/>
      <c r="Q317" s="117">
        <v>2706668</v>
      </c>
      <c r="R317" s="118">
        <v>2979325.69</v>
      </c>
      <c r="S317" s="119"/>
      <c r="T317" s="150">
        <f>I317-Q317</f>
        <v>0</v>
      </c>
      <c r="U317" s="150">
        <f>J317-R317</f>
        <v>0.72999999998137355</v>
      </c>
      <c r="V317" s="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  <c r="IQ317" s="9"/>
      <c r="IR317" s="9"/>
      <c r="IS317" s="9"/>
      <c r="IT317" s="9"/>
      <c r="IU317" s="9"/>
      <c r="IV317" s="9"/>
      <c r="IW317" s="9"/>
      <c r="IX317" s="9"/>
      <c r="IY317" s="9"/>
      <c r="IZ317" s="9"/>
      <c r="JA317" s="9"/>
      <c r="JB317" s="9"/>
      <c r="JC317" s="9"/>
      <c r="JD317" s="9"/>
      <c r="JE317" s="9"/>
      <c r="JF317" s="9"/>
      <c r="JG317" s="9"/>
      <c r="JH317" s="9"/>
      <c r="JI317" s="9"/>
      <c r="JJ317" s="9"/>
      <c r="JK317" s="9"/>
      <c r="JL317" s="9"/>
      <c r="JM317" s="9"/>
      <c r="JN317" s="9"/>
      <c r="JO317" s="9"/>
      <c r="JP317" s="9"/>
      <c r="JQ317" s="9"/>
      <c r="JR317" s="9"/>
      <c r="JS317" s="9"/>
      <c r="JT317" s="9"/>
      <c r="JU317" s="9"/>
      <c r="JV317" s="9"/>
      <c r="JW317" s="9"/>
      <c r="JX317" s="9"/>
      <c r="JY317" s="9"/>
      <c r="JZ317" s="9"/>
      <c r="KA317" s="9"/>
      <c r="KB317" s="9"/>
      <c r="KC317" s="9"/>
      <c r="KD317" s="9"/>
      <c r="KE317" s="9"/>
      <c r="KF317" s="9"/>
      <c r="KG317" s="9"/>
      <c r="KH317" s="9"/>
      <c r="KI317" s="9"/>
      <c r="KJ317" s="9"/>
      <c r="KK317" s="9"/>
      <c r="KL317" s="9"/>
      <c r="KM317" s="9"/>
      <c r="KN317" s="9"/>
      <c r="KO317" s="9"/>
      <c r="KP317" s="9"/>
      <c r="KQ317" s="9"/>
      <c r="KR317" s="9"/>
      <c r="KS317" s="9"/>
      <c r="KT317" s="9"/>
      <c r="KU317" s="9"/>
      <c r="KV317" s="9"/>
      <c r="KW317" s="9"/>
      <c r="KX317" s="9"/>
      <c r="KY317" s="9"/>
      <c r="KZ317" s="9"/>
      <c r="LA317" s="9"/>
      <c r="LB317" s="9"/>
      <c r="LC317" s="9"/>
      <c r="LD317" s="9"/>
      <c r="LE317" s="9"/>
      <c r="LF317" s="9"/>
      <c r="LG317" s="9"/>
      <c r="LH317" s="9"/>
      <c r="LI317" s="9"/>
      <c r="LJ317" s="9"/>
      <c r="LK317" s="9"/>
      <c r="LL317" s="9"/>
      <c r="LM317" s="9"/>
      <c r="LN317" s="9"/>
      <c r="LO317" s="9"/>
      <c r="LP317" s="9"/>
      <c r="LQ317" s="9"/>
      <c r="LR317" s="9"/>
      <c r="LS317" s="9"/>
      <c r="LT317" s="9"/>
      <c r="LU317" s="9"/>
      <c r="LV317" s="9"/>
      <c r="LW317" s="9"/>
      <c r="LX317" s="9"/>
      <c r="LY317" s="9"/>
      <c r="LZ317" s="9"/>
      <c r="MA317" s="9"/>
      <c r="MB317" s="9"/>
      <c r="MC317" s="9"/>
      <c r="MD317" s="9"/>
      <c r="ME317" s="9"/>
      <c r="MF317" s="9"/>
      <c r="MG317" s="9"/>
      <c r="MH317" s="9"/>
      <c r="MI317" s="9"/>
      <c r="MJ317" s="9"/>
      <c r="MK317" s="9"/>
      <c r="ML317" s="9"/>
      <c r="MM317" s="9"/>
      <c r="MN317" s="9"/>
      <c r="MO317" s="9"/>
      <c r="MP317" s="9"/>
      <c r="MQ317" s="9"/>
      <c r="MR317" s="9"/>
      <c r="MS317" s="9"/>
      <c r="MT317" s="9"/>
      <c r="MU317" s="9"/>
      <c r="MV317" s="9"/>
      <c r="MW317" s="9"/>
      <c r="MX317" s="9"/>
      <c r="MY317" s="9"/>
      <c r="MZ317" s="9"/>
      <c r="NA317" s="9"/>
      <c r="NB317" s="9"/>
      <c r="NC317" s="9"/>
      <c r="ND317" s="9"/>
      <c r="NE317" s="9"/>
      <c r="NF317" s="9"/>
      <c r="NG317" s="9"/>
      <c r="NH317" s="9"/>
      <c r="NI317" s="9"/>
      <c r="NJ317" s="9"/>
      <c r="NK317" s="9"/>
      <c r="NL317" s="9"/>
      <c r="NM317" s="9"/>
      <c r="NN317" s="9"/>
      <c r="NO317" s="9"/>
      <c r="NP317" s="9"/>
      <c r="NQ317" s="9"/>
      <c r="NR317" s="9"/>
      <c r="NS317" s="9"/>
      <c r="NT317" s="9"/>
      <c r="NU317" s="9"/>
      <c r="NV317" s="9"/>
      <c r="NW317" s="9"/>
      <c r="NX317" s="9"/>
      <c r="NY317" s="9"/>
      <c r="NZ317" s="9"/>
      <c r="OA317" s="9"/>
      <c r="OB317" s="9"/>
      <c r="OC317" s="9"/>
      <c r="OD317" s="9"/>
      <c r="OE317" s="9"/>
      <c r="OF317" s="9"/>
      <c r="OG317" s="9"/>
      <c r="OH317" s="9"/>
      <c r="OI317" s="9"/>
      <c r="OJ317" s="9"/>
      <c r="OK317" s="9"/>
      <c r="OL317" s="9"/>
      <c r="OM317" s="9"/>
      <c r="ON317" s="9"/>
      <c r="OO317" s="9"/>
      <c r="OP317" s="9"/>
      <c r="OQ317" s="9"/>
      <c r="OR317" s="9"/>
      <c r="OS317" s="9"/>
      <c r="OT317" s="9"/>
      <c r="OU317" s="9"/>
      <c r="OV317" s="9"/>
      <c r="OW317" s="9"/>
      <c r="OX317" s="9"/>
      <c r="OY317" s="9"/>
      <c r="OZ317" s="9"/>
      <c r="PA317" s="9"/>
      <c r="PB317" s="9"/>
      <c r="PC317" s="9"/>
      <c r="PD317" s="9"/>
      <c r="PE317" s="9"/>
      <c r="PF317" s="9"/>
      <c r="PG317" s="9"/>
      <c r="PH317" s="9"/>
      <c r="PI317" s="9"/>
      <c r="PJ317" s="9"/>
      <c r="PK317" s="9"/>
      <c r="PL317" s="9"/>
      <c r="PM317" s="9"/>
      <c r="PN317" s="9"/>
      <c r="PO317" s="9"/>
      <c r="PP317" s="9"/>
      <c r="PQ317" s="9"/>
      <c r="PR317" s="9"/>
      <c r="PS317" s="9"/>
      <c r="PT317" s="9"/>
      <c r="PU317" s="9"/>
      <c r="PV317" s="9"/>
      <c r="PW317" s="9"/>
      <c r="PX317" s="9"/>
      <c r="PY317" s="9"/>
      <c r="PZ317" s="9"/>
      <c r="QA317" s="9"/>
      <c r="QB317" s="9"/>
      <c r="QC317" s="9"/>
      <c r="QD317" s="9"/>
      <c r="QE317" s="9"/>
      <c r="QF317" s="9"/>
      <c r="QG317" s="9"/>
      <c r="QH317" s="9"/>
      <c r="QI317" s="9"/>
      <c r="QJ317" s="9"/>
      <c r="QK317" s="9"/>
      <c r="QL317" s="9"/>
      <c r="QM317" s="9"/>
      <c r="QN317" s="9"/>
      <c r="QO317" s="9"/>
      <c r="QP317" s="9"/>
      <c r="QQ317" s="9"/>
      <c r="QR317" s="9"/>
      <c r="QS317" s="9"/>
      <c r="QT317" s="9"/>
      <c r="QU317" s="9"/>
      <c r="QV317" s="9"/>
      <c r="QW317" s="9"/>
      <c r="QX317" s="9"/>
      <c r="QY317" s="9"/>
      <c r="QZ317" s="9"/>
      <c r="RA317" s="9"/>
      <c r="RB317" s="9"/>
      <c r="RC317" s="9"/>
      <c r="RD317" s="9"/>
      <c r="RE317" s="9"/>
      <c r="RF317" s="9"/>
      <c r="RG317" s="9"/>
      <c r="RH317" s="9"/>
      <c r="RI317" s="9"/>
      <c r="RJ317" s="9"/>
      <c r="RK317" s="9"/>
      <c r="RL317" s="9"/>
      <c r="RM317" s="9"/>
      <c r="RN317" s="9"/>
      <c r="RO317" s="9"/>
      <c r="RP317" s="9"/>
      <c r="RQ317" s="9"/>
      <c r="RR317" s="9"/>
      <c r="RS317" s="9"/>
      <c r="RT317" s="9"/>
      <c r="RU317" s="9"/>
      <c r="RV317" s="9"/>
      <c r="RW317" s="9"/>
      <c r="RX317" s="9"/>
      <c r="RY317" s="9"/>
      <c r="RZ317" s="9"/>
      <c r="SA317" s="9"/>
      <c r="SB317" s="9"/>
      <c r="SC317" s="9"/>
      <c r="SD317" s="9"/>
      <c r="SE317" s="9"/>
      <c r="SF317" s="9"/>
      <c r="SG317" s="9"/>
      <c r="SH317" s="9"/>
      <c r="SI317" s="9"/>
      <c r="SJ317" s="9"/>
      <c r="SK317" s="9"/>
      <c r="SL317" s="9"/>
      <c r="SM317" s="9"/>
      <c r="SN317" s="9"/>
      <c r="SO317" s="9"/>
      <c r="SP317" s="9"/>
      <c r="SQ317" s="9"/>
      <c r="SR317" s="9"/>
      <c r="SS317" s="9"/>
      <c r="ST317" s="9"/>
      <c r="SU317" s="9"/>
      <c r="SV317" s="9"/>
      <c r="SW317" s="9"/>
      <c r="SX317" s="9"/>
      <c r="SY317" s="9"/>
      <c r="SZ317" s="9"/>
      <c r="TA317" s="9"/>
      <c r="TB317" s="9"/>
      <c r="TC317" s="9"/>
      <c r="TD317" s="9"/>
      <c r="TE317" s="9"/>
      <c r="TF317" s="9"/>
      <c r="TG317" s="9"/>
      <c r="TH317" s="9"/>
      <c r="TI317" s="9"/>
      <c r="TJ317" s="9"/>
      <c r="TK317" s="9"/>
      <c r="TL317" s="9"/>
      <c r="TM317" s="9"/>
      <c r="TN317" s="9"/>
      <c r="TO317" s="9"/>
      <c r="TP317" s="9"/>
      <c r="TQ317" s="9"/>
      <c r="TR317" s="9"/>
      <c r="TS317" s="9"/>
      <c r="TT317" s="9"/>
      <c r="TU317" s="9"/>
      <c r="TV317" s="9"/>
      <c r="TW317" s="9"/>
      <c r="TX317" s="9"/>
      <c r="TY317" s="9"/>
      <c r="TZ317" s="9"/>
      <c r="UA317" s="9"/>
      <c r="UB317" s="9"/>
      <c r="UC317" s="9"/>
      <c r="UD317" s="9"/>
      <c r="UE317" s="9"/>
      <c r="UF317" s="9"/>
      <c r="UG317" s="9"/>
      <c r="UH317" s="9"/>
      <c r="UI317" s="9"/>
      <c r="UJ317" s="9"/>
      <c r="UK317" s="9"/>
      <c r="UL317" s="9"/>
      <c r="UM317" s="9"/>
      <c r="UN317" s="9"/>
      <c r="UO317" s="9"/>
      <c r="UP317" s="9"/>
      <c r="UQ317" s="9"/>
      <c r="UR317" s="9"/>
      <c r="US317" s="9"/>
      <c r="UT317" s="9"/>
      <c r="UU317" s="9"/>
      <c r="UV317" s="9"/>
      <c r="UW317" s="9"/>
      <c r="UX317" s="9"/>
      <c r="UY317" s="9"/>
      <c r="UZ317" s="9"/>
      <c r="VA317" s="9"/>
      <c r="VB317" s="9"/>
      <c r="VC317" s="9"/>
      <c r="VD317" s="9"/>
      <c r="VE317" s="9"/>
      <c r="VF317" s="9"/>
      <c r="VG317" s="9"/>
      <c r="VH317" s="9"/>
      <c r="VI317" s="9"/>
      <c r="VJ317" s="9"/>
      <c r="VK317" s="9"/>
      <c r="VL317" s="9"/>
      <c r="VM317" s="9"/>
      <c r="VN317" s="9"/>
      <c r="VO317" s="9"/>
      <c r="VP317" s="9"/>
      <c r="VQ317" s="9"/>
      <c r="VR317" s="9"/>
      <c r="VS317" s="9"/>
      <c r="VT317" s="9"/>
      <c r="VU317" s="9"/>
      <c r="VV317" s="9"/>
      <c r="VW317" s="9"/>
      <c r="VX317" s="9"/>
      <c r="VY317" s="9"/>
      <c r="VZ317" s="9"/>
      <c r="WA317" s="9"/>
      <c r="WB317" s="9"/>
      <c r="WC317" s="9"/>
      <c r="WD317" s="9"/>
      <c r="WE317" s="9"/>
      <c r="WF317" s="9"/>
      <c r="WG317" s="9"/>
      <c r="WH317" s="9"/>
      <c r="WI317" s="9"/>
      <c r="WJ317" s="9"/>
      <c r="WK317" s="9"/>
      <c r="WL317" s="9"/>
      <c r="WM317" s="9"/>
      <c r="WN317" s="9"/>
      <c r="WO317" s="9"/>
      <c r="WP317" s="9"/>
      <c r="WQ317" s="9"/>
      <c r="WR317" s="9"/>
      <c r="WS317" s="9"/>
      <c r="WT317" s="9"/>
      <c r="WU317" s="9"/>
      <c r="WV317" s="9"/>
      <c r="WW317" s="9"/>
      <c r="WX317" s="9"/>
      <c r="WY317" s="9"/>
      <c r="WZ317" s="9"/>
      <c r="XA317" s="9"/>
      <c r="XB317" s="9"/>
      <c r="XC317" s="9"/>
      <c r="XD317" s="9"/>
      <c r="XE317" s="9"/>
      <c r="XF317" s="9"/>
      <c r="XG317" s="9"/>
      <c r="XH317" s="9"/>
      <c r="XI317" s="9"/>
      <c r="XJ317" s="9"/>
      <c r="XK317" s="9"/>
      <c r="XL317" s="9"/>
      <c r="XM317" s="9"/>
      <c r="XN317" s="9"/>
      <c r="XO317" s="9"/>
      <c r="XP317" s="9"/>
      <c r="XQ317" s="9"/>
      <c r="XR317" s="9"/>
      <c r="XS317" s="9"/>
      <c r="XT317" s="9"/>
      <c r="XU317" s="9"/>
      <c r="XV317" s="9"/>
      <c r="XW317" s="9"/>
      <c r="XX317" s="9"/>
      <c r="XY317" s="9"/>
      <c r="XZ317" s="9"/>
      <c r="YA317" s="9"/>
      <c r="YB317" s="9"/>
      <c r="YC317" s="9"/>
      <c r="YD317" s="9"/>
      <c r="YE317" s="9"/>
      <c r="YF317" s="9"/>
      <c r="YG317" s="9"/>
      <c r="YH317" s="9"/>
      <c r="YI317" s="9"/>
      <c r="YJ317" s="9"/>
      <c r="YK317" s="9"/>
      <c r="YL317" s="9"/>
      <c r="YM317" s="9"/>
      <c r="YN317" s="9"/>
      <c r="YO317" s="9"/>
      <c r="YP317" s="9"/>
      <c r="YQ317" s="9"/>
      <c r="YR317" s="9"/>
      <c r="YS317" s="9"/>
      <c r="YT317" s="9"/>
      <c r="YU317" s="9"/>
      <c r="YV317" s="9"/>
      <c r="YW317" s="9"/>
      <c r="YX317" s="9"/>
      <c r="YY317" s="9"/>
      <c r="YZ317" s="9"/>
      <c r="ZA317" s="9"/>
      <c r="ZB317" s="9"/>
      <c r="ZC317" s="9"/>
      <c r="ZD317" s="9"/>
      <c r="ZE317" s="9"/>
      <c r="ZF317" s="9"/>
      <c r="ZG317" s="9"/>
      <c r="ZH317" s="9"/>
      <c r="ZI317" s="9"/>
      <c r="ZJ317" s="9"/>
      <c r="ZK317" s="9"/>
      <c r="ZL317" s="9"/>
      <c r="ZM317" s="9"/>
      <c r="ZN317" s="9"/>
      <c r="ZO317" s="9"/>
      <c r="ZP317" s="9"/>
      <c r="ZQ317" s="9"/>
      <c r="ZR317" s="9"/>
      <c r="ZS317" s="9"/>
      <c r="ZT317" s="9"/>
      <c r="ZU317" s="9"/>
      <c r="ZV317" s="9"/>
      <c r="ZW317" s="9"/>
      <c r="ZX317" s="9"/>
      <c r="ZY317" s="9"/>
      <c r="ZZ317" s="9"/>
      <c r="AAA317" s="9"/>
      <c r="AAB317" s="9"/>
      <c r="AAC317" s="9"/>
      <c r="AAD317" s="9"/>
      <c r="AAE317" s="9"/>
      <c r="AAF317" s="9"/>
      <c r="AAG317" s="9"/>
      <c r="AAH317" s="9"/>
      <c r="AAI317" s="9"/>
      <c r="AAJ317" s="9"/>
      <c r="AAK317" s="9"/>
      <c r="AAL317" s="9"/>
      <c r="AAM317" s="9"/>
      <c r="AAN317" s="9"/>
      <c r="AAO317" s="9"/>
      <c r="AAP317" s="9"/>
      <c r="AAQ317" s="9"/>
      <c r="AAR317" s="9"/>
      <c r="AAS317" s="9"/>
      <c r="AAT317" s="9"/>
      <c r="AAU317" s="9"/>
      <c r="AAV317" s="9"/>
      <c r="AAW317" s="9"/>
      <c r="AAX317" s="9"/>
      <c r="AAY317" s="9"/>
      <c r="AAZ317" s="9"/>
      <c r="ABA317" s="9"/>
      <c r="ABB317" s="9"/>
      <c r="ABC317" s="9"/>
      <c r="ABD317" s="9"/>
      <c r="ABE317" s="9"/>
      <c r="ABF317" s="9"/>
      <c r="ABG317" s="9"/>
      <c r="ABH317" s="9"/>
      <c r="ABI317" s="9"/>
      <c r="ABJ317" s="9"/>
      <c r="ABK317" s="9"/>
      <c r="ABL317" s="9"/>
      <c r="ABM317" s="9"/>
      <c r="ABN317" s="9"/>
      <c r="ABO317" s="9"/>
      <c r="ABP317" s="9"/>
      <c r="ABQ317" s="9"/>
      <c r="ABR317" s="9"/>
      <c r="ABS317" s="9"/>
      <c r="ABT317" s="9"/>
      <c r="ABU317" s="9"/>
      <c r="ABV317" s="9"/>
      <c r="ABW317" s="9"/>
      <c r="ABX317" s="9"/>
      <c r="ABY317" s="9"/>
      <c r="ABZ317" s="9"/>
      <c r="ACA317" s="9"/>
      <c r="ACB317" s="9"/>
      <c r="ACC317" s="9"/>
      <c r="ACD317" s="9"/>
      <c r="ACE317" s="9"/>
      <c r="ACF317" s="9"/>
      <c r="ACG317" s="9"/>
      <c r="ACH317" s="9"/>
      <c r="ACI317" s="9"/>
      <c r="ACJ317" s="9"/>
      <c r="ACK317" s="9"/>
      <c r="ACL317" s="9"/>
      <c r="ACM317" s="9"/>
      <c r="ACN317" s="9"/>
      <c r="ACO317" s="9"/>
      <c r="ACP317" s="9"/>
      <c r="ACQ317" s="9"/>
      <c r="ACR317" s="9"/>
      <c r="ACS317" s="9"/>
      <c r="ACT317" s="9"/>
      <c r="ACU317" s="9"/>
      <c r="ACV317" s="9"/>
      <c r="ACW317" s="9"/>
      <c r="ACX317" s="9"/>
      <c r="ACY317" s="9"/>
      <c r="ACZ317" s="9"/>
      <c r="ADA317" s="9"/>
      <c r="ADB317" s="9"/>
      <c r="ADC317" s="9"/>
      <c r="ADD317" s="9"/>
      <c r="ADE317" s="9"/>
      <c r="ADF317" s="9"/>
      <c r="ADG317" s="9"/>
      <c r="ADH317" s="9"/>
      <c r="ADI317" s="9"/>
      <c r="ADJ317" s="9"/>
      <c r="ADK317" s="9"/>
      <c r="ADL317" s="9"/>
      <c r="ADM317" s="9"/>
      <c r="ADN317" s="9"/>
      <c r="ADO317" s="9"/>
      <c r="ADP317" s="9"/>
      <c r="ADQ317" s="9"/>
      <c r="ADR317" s="9"/>
      <c r="ADS317" s="9"/>
      <c r="ADT317" s="9"/>
      <c r="ADU317" s="9"/>
      <c r="ADV317" s="9"/>
      <c r="ADW317" s="9"/>
      <c r="ADX317" s="9"/>
      <c r="ADY317" s="9"/>
      <c r="ADZ317" s="9"/>
      <c r="AEA317" s="9"/>
      <c r="AEB317" s="9"/>
      <c r="AEC317" s="9"/>
      <c r="AED317" s="9"/>
      <c r="AEE317" s="9"/>
      <c r="AEF317" s="9"/>
      <c r="AEG317" s="9"/>
      <c r="AEH317" s="9"/>
      <c r="AEI317" s="9"/>
      <c r="AEJ317" s="9"/>
      <c r="AEK317" s="9"/>
      <c r="AEL317" s="9"/>
      <c r="AEM317" s="9"/>
      <c r="AEN317" s="9"/>
      <c r="AEO317" s="9"/>
      <c r="AEP317" s="9"/>
      <c r="AEQ317" s="9"/>
      <c r="AER317" s="9"/>
      <c r="AES317" s="9"/>
      <c r="AET317" s="9"/>
      <c r="AEU317" s="9"/>
      <c r="AEV317" s="9"/>
      <c r="AEW317" s="9"/>
      <c r="AEX317" s="9"/>
      <c r="AEY317" s="9"/>
      <c r="AEZ317" s="9"/>
      <c r="AFA317" s="9"/>
      <c r="AFB317" s="9"/>
      <c r="AFC317" s="9"/>
      <c r="AFD317" s="9"/>
      <c r="AFE317" s="9"/>
      <c r="AFF317" s="9"/>
      <c r="AFG317" s="9"/>
      <c r="AFH317" s="9"/>
      <c r="AFI317" s="9"/>
      <c r="AFJ317" s="9"/>
      <c r="AFK317" s="9"/>
      <c r="AFL317" s="9"/>
      <c r="AFM317" s="9"/>
      <c r="AFN317" s="9"/>
      <c r="AFO317" s="9"/>
      <c r="AFP317" s="9"/>
      <c r="AFQ317" s="9"/>
      <c r="AFR317" s="9"/>
      <c r="AFS317" s="9"/>
      <c r="AFT317" s="9"/>
      <c r="AFU317" s="9"/>
      <c r="AFV317" s="9"/>
      <c r="AFW317" s="9"/>
      <c r="AFX317" s="9"/>
      <c r="AFY317" s="9"/>
      <c r="AFZ317" s="9"/>
      <c r="AGA317" s="9"/>
      <c r="AGB317" s="9"/>
      <c r="AGC317" s="9"/>
      <c r="AGD317" s="9"/>
      <c r="AGE317" s="9"/>
      <c r="AGF317" s="9"/>
      <c r="AGG317" s="9"/>
      <c r="AGH317" s="9"/>
      <c r="AGI317" s="9"/>
      <c r="AGJ317" s="9"/>
      <c r="AGK317" s="9"/>
      <c r="AGL317" s="9"/>
      <c r="AGM317" s="9"/>
      <c r="AGN317" s="9"/>
      <c r="AGO317" s="9"/>
      <c r="AGP317" s="9"/>
      <c r="AGQ317" s="9"/>
      <c r="AGR317" s="9"/>
      <c r="AGS317" s="9"/>
      <c r="AGT317" s="9"/>
      <c r="AGU317" s="9"/>
      <c r="AGV317" s="9"/>
      <c r="AGW317" s="9"/>
      <c r="AGX317" s="9"/>
      <c r="AGY317" s="9"/>
      <c r="AGZ317" s="9"/>
      <c r="AHA317" s="9"/>
      <c r="AHB317" s="9"/>
      <c r="AHC317" s="9"/>
      <c r="AHD317" s="9"/>
      <c r="AHE317" s="9"/>
      <c r="AHF317" s="9"/>
      <c r="AHG317" s="9"/>
      <c r="AHH317" s="9"/>
      <c r="AHI317" s="9"/>
      <c r="AHJ317" s="9"/>
      <c r="AHK317" s="9"/>
      <c r="AHL317" s="9"/>
      <c r="AHM317" s="9"/>
      <c r="AHN317" s="9"/>
      <c r="AHO317" s="9"/>
      <c r="AHP317" s="9"/>
      <c r="AHQ317" s="9"/>
      <c r="AHR317" s="9"/>
      <c r="AHS317" s="9"/>
      <c r="AHT317" s="9"/>
      <c r="AHU317" s="9"/>
      <c r="AHV317" s="9"/>
      <c r="AHW317" s="9"/>
      <c r="AHX317" s="9"/>
      <c r="AHY317" s="9"/>
      <c r="AHZ317" s="9"/>
      <c r="AIA317" s="9"/>
      <c r="AIB317" s="9"/>
      <c r="AIC317" s="9"/>
      <c r="AID317" s="9"/>
      <c r="AIE317" s="9"/>
      <c r="AIF317" s="9"/>
      <c r="AIG317" s="9"/>
      <c r="AIH317" s="9"/>
      <c r="AII317" s="9"/>
      <c r="AIJ317" s="9"/>
      <c r="AIK317" s="9"/>
      <c r="AIL317" s="9"/>
      <c r="AIM317" s="9"/>
      <c r="AIN317" s="9"/>
      <c r="AIO317" s="9"/>
      <c r="AIP317" s="9"/>
      <c r="AIQ317" s="9"/>
      <c r="AIR317" s="9"/>
      <c r="AIS317" s="9"/>
      <c r="AIT317" s="9"/>
      <c r="AIU317" s="9"/>
      <c r="AIV317" s="9"/>
      <c r="AIW317" s="9"/>
      <c r="AIX317" s="9"/>
      <c r="AIY317" s="9"/>
      <c r="AIZ317" s="9"/>
      <c r="AJA317" s="9"/>
      <c r="AJB317" s="9"/>
      <c r="AJC317" s="9"/>
      <c r="AJD317" s="9"/>
      <c r="AJE317" s="9"/>
      <c r="AJF317" s="9"/>
      <c r="AJG317" s="9"/>
      <c r="AJH317" s="9"/>
      <c r="AJI317" s="9"/>
      <c r="AJJ317" s="9"/>
      <c r="AJK317" s="9"/>
      <c r="AJL317" s="9"/>
      <c r="AJM317" s="9"/>
      <c r="AJN317" s="9"/>
      <c r="AJO317" s="9"/>
      <c r="AJP317" s="9"/>
      <c r="AJQ317" s="9"/>
      <c r="AJR317" s="9"/>
      <c r="AJS317" s="9"/>
      <c r="AJT317" s="9"/>
      <c r="AJU317" s="9"/>
      <c r="AJV317" s="9"/>
      <c r="AJW317" s="9"/>
      <c r="AJX317" s="9"/>
      <c r="AJY317" s="9"/>
      <c r="AJZ317" s="9"/>
      <c r="AKA317" s="9"/>
      <c r="AKB317" s="9"/>
      <c r="AKC317" s="9"/>
      <c r="AKD317" s="9"/>
      <c r="AKE317" s="9"/>
      <c r="AKF317" s="9"/>
      <c r="AKG317" s="9"/>
      <c r="AKH317" s="9"/>
      <c r="AKI317" s="9"/>
      <c r="AKJ317" s="9"/>
      <c r="AKK317" s="9"/>
      <c r="AKL317" s="9"/>
      <c r="AKM317" s="9"/>
      <c r="AKN317" s="9"/>
      <c r="AKO317" s="9"/>
      <c r="AKP317" s="9"/>
      <c r="AKQ317" s="9"/>
      <c r="AKR317" s="9"/>
      <c r="AKS317" s="9"/>
      <c r="AKT317" s="9"/>
      <c r="AKU317" s="9"/>
      <c r="AKV317" s="9"/>
      <c r="AKW317" s="9"/>
      <c r="AKX317" s="9"/>
      <c r="AKY317" s="9"/>
      <c r="AKZ317" s="9"/>
      <c r="ALA317" s="9"/>
      <c r="ALB317" s="9"/>
      <c r="ALC317" s="9"/>
      <c r="ALD317" s="9"/>
      <c r="ALE317" s="9"/>
      <c r="ALF317" s="9"/>
      <c r="ALG317" s="9"/>
      <c r="ALH317" s="9"/>
      <c r="ALI317" s="9"/>
      <c r="ALJ317" s="9"/>
      <c r="ALK317" s="9"/>
      <c r="ALL317" s="9"/>
      <c r="ALM317" s="9"/>
      <c r="ALN317" s="9"/>
      <c r="ALO317" s="9"/>
      <c r="ALP317" s="9"/>
      <c r="ALQ317" s="9"/>
      <c r="ALR317" s="9"/>
      <c r="ALS317" s="9"/>
      <c r="ALT317" s="9"/>
      <c r="ALU317" s="9"/>
      <c r="ALV317" s="9"/>
      <c r="ALW317" s="9"/>
      <c r="ALX317" s="9"/>
      <c r="ALY317" s="9"/>
      <c r="ALZ317" s="9"/>
      <c r="AMA317" s="9"/>
      <c r="AMB317" s="9"/>
      <c r="AMC317" s="9"/>
      <c r="AMD317" s="9"/>
      <c r="AME317" s="9"/>
      <c r="AMF317" s="9"/>
      <c r="AMG317" s="9"/>
      <c r="AMH317" s="9"/>
      <c r="AMI317" s="9"/>
      <c r="AMJ317" s="9"/>
      <c r="AMK317" s="9"/>
      <c r="AML317" s="9"/>
      <c r="AMM317" s="9"/>
      <c r="AMN317" s="9"/>
      <c r="AMO317" s="9"/>
      <c r="AMP317" s="9"/>
      <c r="AMQ317" s="9"/>
      <c r="AMR317" s="9"/>
      <c r="AMS317" s="9"/>
      <c r="AMT317" s="9"/>
      <c r="AMU317" s="9"/>
      <c r="AMV317" s="9"/>
      <c r="AMW317" s="9"/>
      <c r="AMX317" s="9"/>
      <c r="AMY317" s="9"/>
      <c r="AMZ317" s="9"/>
      <c r="ANA317" s="9"/>
      <c r="ANB317" s="9"/>
      <c r="ANC317" s="9"/>
      <c r="AND317" s="9"/>
      <c r="ANE317" s="9"/>
      <c r="ANF317" s="9"/>
      <c r="ANG317" s="9"/>
      <c r="ANH317" s="9"/>
      <c r="ANI317" s="9"/>
      <c r="ANJ317" s="9"/>
      <c r="ANK317" s="9"/>
      <c r="ANL317" s="9"/>
      <c r="ANM317" s="9"/>
      <c r="ANN317" s="9"/>
      <c r="ANO317" s="9"/>
      <c r="ANP317" s="9"/>
      <c r="ANQ317" s="9"/>
      <c r="ANR317" s="9"/>
      <c r="ANS317" s="9"/>
      <c r="ANT317" s="9"/>
      <c r="ANU317" s="9"/>
      <c r="ANV317" s="9"/>
      <c r="ANW317" s="9"/>
      <c r="ANX317" s="9"/>
      <c r="ANY317" s="9"/>
      <c r="ANZ317" s="9"/>
      <c r="AOA317" s="9"/>
      <c r="AOB317" s="9"/>
      <c r="AOC317" s="9"/>
      <c r="AOD317" s="9"/>
      <c r="AOE317" s="9"/>
      <c r="AOF317" s="9"/>
      <c r="AOG317" s="9"/>
      <c r="AOH317" s="9"/>
      <c r="AOI317" s="9"/>
      <c r="AOJ317" s="9"/>
      <c r="AOK317" s="9"/>
      <c r="AOL317" s="9"/>
      <c r="AOM317" s="9"/>
      <c r="AON317" s="9"/>
      <c r="AOO317" s="9"/>
      <c r="AOP317" s="9"/>
      <c r="AOQ317" s="9"/>
      <c r="AOR317" s="9"/>
      <c r="AOS317" s="9"/>
      <c r="AOT317" s="9"/>
      <c r="AOU317" s="9"/>
      <c r="AOV317" s="9"/>
      <c r="AOW317" s="9"/>
      <c r="AOX317" s="9"/>
      <c r="AOY317" s="9"/>
      <c r="AOZ317" s="9"/>
      <c r="APA317" s="9"/>
      <c r="APB317" s="9"/>
      <c r="APC317" s="9"/>
      <c r="APD317" s="9"/>
      <c r="APE317" s="9"/>
      <c r="APF317" s="9"/>
      <c r="APG317" s="9"/>
      <c r="APH317" s="9"/>
      <c r="API317" s="9"/>
      <c r="APJ317" s="9"/>
      <c r="APK317" s="9"/>
      <c r="APL317" s="9"/>
      <c r="APM317" s="9"/>
      <c r="APN317" s="9"/>
      <c r="APO317" s="9"/>
      <c r="APP317" s="9"/>
      <c r="APQ317" s="9"/>
      <c r="APR317" s="9"/>
      <c r="APS317" s="9"/>
      <c r="APT317" s="9"/>
      <c r="APU317" s="9"/>
      <c r="APV317" s="9"/>
      <c r="APW317" s="9"/>
      <c r="APX317" s="9"/>
      <c r="APY317" s="9"/>
      <c r="APZ317" s="9"/>
      <c r="AQA317" s="9"/>
      <c r="AQB317" s="9"/>
      <c r="AQC317" s="9"/>
      <c r="AQD317" s="9"/>
      <c r="AQE317" s="9"/>
      <c r="AQF317" s="9"/>
      <c r="AQG317" s="9"/>
      <c r="AQH317" s="9"/>
      <c r="AQI317" s="9"/>
      <c r="AQJ317" s="9"/>
      <c r="AQK317" s="9"/>
      <c r="AQL317" s="9"/>
      <c r="AQM317" s="9"/>
      <c r="AQN317" s="9"/>
      <c r="AQO317" s="9"/>
      <c r="AQP317" s="9"/>
      <c r="AQQ317" s="9"/>
      <c r="AQR317" s="9"/>
      <c r="AQS317" s="9"/>
      <c r="AQT317" s="9"/>
      <c r="AQU317" s="9"/>
      <c r="AQV317" s="9"/>
      <c r="AQW317" s="9"/>
      <c r="AQX317" s="9"/>
      <c r="AQY317" s="9"/>
      <c r="AQZ317" s="9"/>
      <c r="ARA317" s="9"/>
      <c r="ARB317" s="9"/>
      <c r="ARC317" s="9"/>
      <c r="ARD317" s="9"/>
      <c r="ARE317" s="9"/>
      <c r="ARF317" s="9"/>
      <c r="ARG317" s="9"/>
      <c r="ARH317" s="9"/>
      <c r="ARI317" s="9"/>
      <c r="ARJ317" s="9"/>
      <c r="ARK317" s="9"/>
      <c r="ARL317" s="9"/>
      <c r="ARM317" s="9"/>
      <c r="ARN317" s="9"/>
      <c r="ARO317" s="9"/>
      <c r="ARP317" s="9"/>
      <c r="ARQ317" s="9"/>
      <c r="ARR317" s="9"/>
      <c r="ARS317" s="9"/>
      <c r="ART317" s="9"/>
      <c r="ARU317" s="9"/>
      <c r="ARV317" s="9"/>
      <c r="ARW317" s="9"/>
      <c r="ARX317" s="9"/>
      <c r="ARY317" s="9"/>
      <c r="ARZ317" s="9"/>
      <c r="ASA317" s="9"/>
      <c r="ASB317" s="9"/>
      <c r="ASC317" s="9"/>
      <c r="ASD317" s="9"/>
      <c r="ASE317" s="9"/>
      <c r="ASF317" s="9"/>
      <c r="ASG317" s="9"/>
      <c r="ASH317" s="9"/>
      <c r="ASI317" s="9"/>
      <c r="ASJ317" s="9"/>
      <c r="ASK317" s="9"/>
      <c r="ASL317" s="9"/>
      <c r="ASM317" s="9"/>
      <c r="ASN317" s="9"/>
      <c r="ASO317" s="9"/>
      <c r="ASP317" s="9"/>
      <c r="ASQ317" s="9"/>
      <c r="ASR317" s="9"/>
      <c r="ASS317" s="9"/>
      <c r="AST317" s="9"/>
      <c r="ASU317" s="9"/>
      <c r="ASV317" s="9"/>
      <c r="ASW317" s="9"/>
      <c r="ASX317" s="9"/>
      <c r="ASY317" s="9"/>
      <c r="ASZ317" s="9"/>
      <c r="ATA317" s="9"/>
      <c r="ATB317" s="9"/>
      <c r="ATC317" s="9"/>
      <c r="ATD317" s="9"/>
      <c r="ATE317" s="9"/>
      <c r="ATF317" s="9"/>
      <c r="ATG317" s="9"/>
      <c r="ATH317" s="9"/>
      <c r="ATI317" s="9"/>
      <c r="ATJ317" s="9"/>
      <c r="ATK317" s="9"/>
      <c r="ATL317" s="9"/>
      <c r="ATM317" s="9"/>
      <c r="ATN317" s="9"/>
      <c r="ATO317" s="9"/>
      <c r="ATP317" s="9"/>
      <c r="ATQ317" s="9"/>
      <c r="ATR317" s="9"/>
      <c r="ATS317" s="9"/>
      <c r="ATT317" s="9"/>
      <c r="ATU317" s="9"/>
      <c r="ATV317" s="9"/>
      <c r="ATW317" s="9"/>
      <c r="ATX317" s="9"/>
      <c r="ATY317" s="9"/>
      <c r="ATZ317" s="9"/>
      <c r="AUA317" s="9"/>
      <c r="AUB317" s="9"/>
      <c r="AUC317" s="9"/>
      <c r="AUD317" s="9"/>
      <c r="AUE317" s="9"/>
      <c r="AUF317" s="9"/>
      <c r="AUG317" s="9"/>
      <c r="AUH317" s="9"/>
      <c r="AUI317" s="9"/>
      <c r="AUJ317" s="9"/>
      <c r="AUK317" s="9"/>
      <c r="AUL317" s="9"/>
      <c r="AUM317" s="9"/>
      <c r="AUN317" s="9"/>
      <c r="AUO317" s="9"/>
      <c r="AUP317" s="9"/>
      <c r="AUQ317" s="9"/>
      <c r="AUR317" s="9"/>
      <c r="AUS317" s="9"/>
      <c r="AUT317" s="9"/>
      <c r="AUU317" s="9"/>
      <c r="AUV317" s="9"/>
      <c r="AUW317" s="9"/>
      <c r="AUX317" s="9"/>
      <c r="AUY317" s="9"/>
      <c r="AUZ317" s="9"/>
      <c r="AVA317" s="9"/>
      <c r="AVB317" s="9"/>
      <c r="AVC317" s="9"/>
      <c r="AVD317" s="9"/>
      <c r="AVE317" s="9"/>
      <c r="AVF317" s="9"/>
      <c r="AVG317" s="9"/>
      <c r="AVH317" s="9"/>
      <c r="AVI317" s="9"/>
      <c r="AVJ317" s="9"/>
      <c r="AVK317" s="9"/>
      <c r="AVL317" s="9"/>
      <c r="AVM317" s="9"/>
      <c r="AVN317" s="9"/>
      <c r="AVO317" s="9"/>
      <c r="AVP317" s="9"/>
      <c r="AVQ317" s="9"/>
      <c r="AVR317" s="9"/>
      <c r="AVS317" s="9"/>
      <c r="AVT317" s="9"/>
      <c r="AVU317" s="9"/>
      <c r="AVV317" s="9"/>
      <c r="AVW317" s="9"/>
      <c r="AVX317" s="9"/>
      <c r="AVY317" s="9"/>
      <c r="AVZ317" s="9"/>
      <c r="AWA317" s="9"/>
      <c r="AWB317" s="9"/>
      <c r="AWC317" s="9"/>
      <c r="AWD317" s="9"/>
      <c r="AWE317" s="9"/>
      <c r="AWF317" s="9"/>
      <c r="AWG317" s="9"/>
      <c r="AWH317" s="9"/>
      <c r="AWI317" s="9"/>
      <c r="AWJ317" s="9"/>
      <c r="AWK317" s="9"/>
      <c r="AWL317" s="9"/>
      <c r="AWM317" s="9"/>
      <c r="AWN317" s="9"/>
      <c r="AWO317" s="9"/>
      <c r="AWP317" s="9"/>
      <c r="AWQ317" s="9"/>
      <c r="AWR317" s="9"/>
      <c r="AWS317" s="9"/>
      <c r="AWT317" s="9"/>
      <c r="AWU317" s="9"/>
      <c r="AWV317" s="9"/>
      <c r="AWW317" s="9"/>
      <c r="AWX317" s="9"/>
      <c r="AWY317" s="9"/>
      <c r="AWZ317" s="9"/>
      <c r="AXA317" s="9"/>
      <c r="AXB317" s="9"/>
      <c r="AXC317" s="9"/>
      <c r="AXD317" s="9"/>
      <c r="AXE317" s="9"/>
      <c r="AXF317" s="9"/>
      <c r="AXG317" s="9"/>
      <c r="AXH317" s="9"/>
      <c r="AXI317" s="9"/>
      <c r="AXJ317" s="9"/>
      <c r="AXK317" s="9"/>
      <c r="AXL317" s="9"/>
      <c r="AXM317" s="9"/>
      <c r="AXN317" s="9"/>
      <c r="AXO317" s="9"/>
      <c r="AXP317" s="9"/>
      <c r="AXQ317" s="9"/>
      <c r="AXR317" s="9"/>
      <c r="AXS317" s="9"/>
      <c r="AXT317" s="9"/>
      <c r="AXU317" s="9"/>
      <c r="AXV317" s="9"/>
      <c r="AXW317" s="9"/>
      <c r="AXX317" s="9"/>
      <c r="AXY317" s="9"/>
      <c r="AXZ317" s="9"/>
      <c r="AYA317" s="9"/>
      <c r="AYB317" s="9"/>
      <c r="AYC317" s="9"/>
      <c r="AYD317" s="9"/>
      <c r="AYE317" s="9"/>
      <c r="AYF317" s="9"/>
      <c r="AYG317" s="9"/>
      <c r="AYH317" s="9"/>
      <c r="AYI317" s="9"/>
      <c r="AYJ317" s="9"/>
      <c r="AYK317" s="9"/>
      <c r="AYL317" s="9"/>
      <c r="AYM317" s="9"/>
      <c r="AYN317" s="9"/>
      <c r="AYO317" s="9"/>
      <c r="AYP317" s="9"/>
      <c r="AYQ317" s="9"/>
      <c r="AYR317" s="9"/>
      <c r="AYS317" s="9"/>
      <c r="AYT317" s="9"/>
      <c r="AYU317" s="9"/>
      <c r="AYV317" s="9"/>
      <c r="AYW317" s="9"/>
      <c r="AYX317" s="9"/>
      <c r="AYY317" s="9"/>
      <c r="AYZ317" s="9"/>
      <c r="AZA317" s="9"/>
      <c r="AZB317" s="9"/>
      <c r="AZC317" s="9"/>
      <c r="AZD317" s="9"/>
      <c r="AZE317" s="9"/>
      <c r="AZF317" s="9"/>
      <c r="AZG317" s="9"/>
      <c r="AZH317" s="9"/>
      <c r="AZI317" s="9"/>
      <c r="AZJ317" s="9"/>
      <c r="AZK317" s="9"/>
      <c r="AZL317" s="9"/>
      <c r="AZM317" s="9"/>
      <c r="AZN317" s="9"/>
      <c r="AZO317" s="9"/>
      <c r="AZP317" s="9"/>
      <c r="AZQ317" s="9"/>
      <c r="AZR317" s="9"/>
      <c r="AZS317" s="9"/>
      <c r="AZT317" s="9"/>
      <c r="AZU317" s="9"/>
      <c r="AZV317" s="9"/>
      <c r="AZW317" s="9"/>
      <c r="AZX317" s="9"/>
      <c r="AZY317" s="9"/>
      <c r="AZZ317" s="9"/>
      <c r="BAA317" s="9"/>
      <c r="BAB317" s="9"/>
      <c r="BAC317" s="9"/>
      <c r="BAD317" s="9"/>
      <c r="BAE317" s="9"/>
      <c r="BAF317" s="9"/>
      <c r="BAG317" s="9"/>
      <c r="BAH317" s="9"/>
      <c r="BAI317" s="9"/>
      <c r="BAJ317" s="9"/>
      <c r="BAK317" s="9"/>
      <c r="BAL317" s="9"/>
      <c r="BAM317" s="9"/>
      <c r="BAN317" s="9"/>
      <c r="BAO317" s="9"/>
      <c r="BAP317" s="9"/>
      <c r="BAQ317" s="9"/>
      <c r="BAR317" s="9"/>
      <c r="BAS317" s="9"/>
      <c r="BAT317" s="9"/>
      <c r="BAU317" s="9"/>
      <c r="BAV317" s="9"/>
      <c r="BAW317" s="9"/>
      <c r="BAX317" s="9"/>
      <c r="BAY317" s="9"/>
      <c r="BAZ317" s="9"/>
      <c r="BBA317" s="9"/>
      <c r="BBB317" s="9"/>
      <c r="BBC317" s="9"/>
      <c r="BBD317" s="9"/>
      <c r="BBE317" s="9"/>
      <c r="BBF317" s="9"/>
      <c r="BBG317" s="9"/>
      <c r="BBH317" s="9"/>
      <c r="BBI317" s="9"/>
      <c r="BBJ317" s="9"/>
      <c r="BBK317" s="9"/>
      <c r="BBL317" s="9"/>
      <c r="BBM317" s="9"/>
      <c r="BBN317" s="9"/>
      <c r="BBO317" s="9"/>
      <c r="BBP317" s="9"/>
      <c r="BBQ317" s="9"/>
      <c r="BBR317" s="9"/>
      <c r="BBS317" s="9"/>
      <c r="BBT317" s="9"/>
      <c r="BBU317" s="9"/>
      <c r="BBV317" s="9"/>
      <c r="BBW317" s="9"/>
      <c r="BBX317" s="9"/>
      <c r="BBY317" s="9"/>
      <c r="BBZ317" s="9"/>
      <c r="BCA317" s="9"/>
      <c r="BCB317" s="9"/>
      <c r="BCC317" s="9"/>
      <c r="BCD317" s="9"/>
      <c r="BCE317" s="9"/>
      <c r="BCF317" s="9"/>
      <c r="BCG317" s="9"/>
      <c r="BCH317" s="9"/>
      <c r="BCI317" s="9"/>
      <c r="BCJ317" s="9"/>
      <c r="BCK317" s="9"/>
      <c r="BCL317" s="9"/>
      <c r="BCM317" s="9"/>
      <c r="BCN317" s="9"/>
      <c r="BCO317" s="9"/>
      <c r="BCP317" s="9"/>
      <c r="BCQ317" s="9"/>
      <c r="BCR317" s="9"/>
      <c r="BCS317" s="9"/>
      <c r="BCT317" s="9"/>
      <c r="BCU317" s="9"/>
      <c r="BCV317" s="9"/>
      <c r="BCW317" s="9"/>
      <c r="BCX317" s="9"/>
      <c r="BCY317" s="9"/>
      <c r="BCZ317" s="9"/>
      <c r="BDA317" s="9"/>
      <c r="BDB317" s="9"/>
      <c r="BDC317" s="9"/>
      <c r="BDD317" s="9"/>
      <c r="BDE317" s="9"/>
      <c r="BDF317" s="9"/>
      <c r="BDG317" s="9"/>
      <c r="BDH317" s="9"/>
      <c r="BDI317" s="9"/>
      <c r="BDJ317" s="9"/>
      <c r="BDK317" s="9"/>
      <c r="BDL317" s="9"/>
      <c r="BDM317" s="9"/>
      <c r="BDN317" s="9"/>
      <c r="BDO317" s="9"/>
      <c r="BDP317" s="9"/>
      <c r="BDQ317" s="9"/>
      <c r="BDR317" s="9"/>
      <c r="BDS317" s="9"/>
      <c r="BDT317" s="9"/>
      <c r="BDU317" s="9"/>
      <c r="BDV317" s="9"/>
      <c r="BDW317" s="9"/>
      <c r="BDX317" s="9"/>
      <c r="BDY317" s="9"/>
      <c r="BDZ317" s="9"/>
      <c r="BEA317" s="9"/>
      <c r="BEB317" s="9"/>
      <c r="BEC317" s="9"/>
      <c r="BED317" s="9"/>
      <c r="BEE317" s="9"/>
      <c r="BEF317" s="9"/>
      <c r="BEG317" s="9"/>
      <c r="BEH317" s="9"/>
      <c r="BEI317" s="9"/>
      <c r="BEJ317" s="9"/>
      <c r="BEK317" s="9"/>
      <c r="BEL317" s="9"/>
      <c r="BEM317" s="9"/>
      <c r="BEN317" s="9"/>
      <c r="BEO317" s="9"/>
      <c r="BEP317" s="9"/>
      <c r="BEQ317" s="9"/>
      <c r="BER317" s="9"/>
      <c r="BES317" s="9"/>
      <c r="BET317" s="9"/>
      <c r="BEU317" s="9"/>
      <c r="BEV317" s="9"/>
      <c r="BEW317" s="9"/>
      <c r="BEX317" s="9"/>
      <c r="BEY317" s="9"/>
      <c r="BEZ317" s="9"/>
      <c r="BFA317" s="9"/>
      <c r="BFB317" s="9"/>
      <c r="BFC317" s="9"/>
      <c r="BFD317" s="9"/>
      <c r="BFE317" s="9"/>
      <c r="BFF317" s="9"/>
      <c r="BFG317" s="9"/>
      <c r="BFH317" s="9"/>
      <c r="BFI317" s="9"/>
      <c r="BFJ317" s="9"/>
      <c r="BFK317" s="9"/>
      <c r="BFL317" s="9"/>
      <c r="BFM317" s="9"/>
      <c r="BFN317" s="9"/>
      <c r="BFO317" s="9"/>
      <c r="BFP317" s="9"/>
      <c r="BFQ317" s="9"/>
      <c r="BFR317" s="9"/>
      <c r="BFS317" s="9"/>
      <c r="BFT317" s="9"/>
      <c r="BFU317" s="9"/>
      <c r="BFV317" s="9"/>
      <c r="BFW317" s="9"/>
      <c r="BFX317" s="9"/>
      <c r="BFY317" s="9"/>
      <c r="BFZ317" s="9"/>
      <c r="BGA317" s="9"/>
      <c r="BGB317" s="9"/>
      <c r="BGC317" s="9"/>
      <c r="BGD317" s="9"/>
      <c r="BGE317" s="9"/>
      <c r="BGF317" s="9"/>
      <c r="BGG317" s="9"/>
      <c r="BGH317" s="9"/>
      <c r="BGI317" s="9"/>
      <c r="BGJ317" s="9"/>
      <c r="BGK317" s="9"/>
      <c r="BGL317" s="9"/>
      <c r="BGM317" s="9"/>
      <c r="BGN317" s="9"/>
      <c r="BGO317" s="9"/>
      <c r="BGP317" s="9"/>
      <c r="BGQ317" s="9"/>
      <c r="BGR317" s="9"/>
      <c r="BGS317" s="9"/>
      <c r="BGT317" s="9"/>
      <c r="BGU317" s="9"/>
      <c r="BGV317" s="9"/>
      <c r="BGW317" s="9"/>
      <c r="BGX317" s="9"/>
      <c r="BGY317" s="9"/>
      <c r="BGZ317" s="9"/>
      <c r="BHA317" s="9"/>
      <c r="BHB317" s="9"/>
      <c r="BHC317" s="9"/>
      <c r="BHD317" s="9"/>
      <c r="BHE317" s="9"/>
      <c r="BHF317" s="9"/>
      <c r="BHG317" s="9"/>
      <c r="BHH317" s="9"/>
      <c r="BHI317" s="9"/>
      <c r="BHJ317" s="9"/>
      <c r="BHK317" s="9"/>
      <c r="BHL317" s="9"/>
      <c r="BHM317" s="9"/>
      <c r="BHN317" s="9"/>
      <c r="BHO317" s="9"/>
      <c r="BHP317" s="9"/>
      <c r="BHQ317" s="9"/>
      <c r="BHR317" s="9"/>
      <c r="BHS317" s="9"/>
      <c r="BHT317" s="9"/>
      <c r="BHU317" s="9"/>
      <c r="BHV317" s="9"/>
      <c r="BHW317" s="9"/>
      <c r="BHX317" s="9"/>
      <c r="BHY317" s="9"/>
      <c r="BHZ317" s="9"/>
      <c r="BIA317" s="9"/>
      <c r="BIB317" s="9"/>
      <c r="BIC317" s="9"/>
    </row>
    <row r="318" spans="1:1589" s="10" customFormat="1" ht="45" customHeight="1">
      <c r="B318" s="51"/>
      <c r="C318" s="317"/>
      <c r="D318" s="318"/>
      <c r="E318" s="197">
        <v>42370</v>
      </c>
      <c r="F318" s="197">
        <v>42735</v>
      </c>
      <c r="G318" s="93" t="s">
        <v>8</v>
      </c>
      <c r="H318" s="115"/>
      <c r="I318" s="121"/>
      <c r="J318" s="121">
        <v>3570433</v>
      </c>
      <c r="K318" s="189"/>
      <c r="L318" s="115"/>
      <c r="M318" s="104"/>
      <c r="N318" s="121">
        <v>3570433</v>
      </c>
      <c r="O318" s="115"/>
      <c r="P318" s="115"/>
      <c r="Q318" s="115"/>
      <c r="R318" s="121">
        <v>3570433</v>
      </c>
      <c r="S318" s="115"/>
      <c r="T318" s="150">
        <f>M318-Q318</f>
        <v>0</v>
      </c>
      <c r="U318" s="150">
        <f>J318-R318</f>
        <v>0</v>
      </c>
      <c r="V318" s="7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  <c r="IQ318" s="9"/>
      <c r="IR318" s="9"/>
      <c r="IS318" s="9"/>
      <c r="IT318" s="9"/>
      <c r="IU318" s="9"/>
      <c r="IV318" s="9"/>
      <c r="IW318" s="9"/>
      <c r="IX318" s="9"/>
      <c r="IY318" s="9"/>
      <c r="IZ318" s="9"/>
      <c r="JA318" s="9"/>
      <c r="JB318" s="9"/>
      <c r="JC318" s="9"/>
      <c r="JD318" s="9"/>
      <c r="JE318" s="9"/>
      <c r="JF318" s="9"/>
      <c r="JG318" s="9"/>
      <c r="JH318" s="9"/>
      <c r="JI318" s="9"/>
      <c r="JJ318" s="9"/>
      <c r="JK318" s="9"/>
      <c r="JL318" s="9"/>
      <c r="JM318" s="9"/>
      <c r="JN318" s="9"/>
      <c r="JO318" s="9"/>
      <c r="JP318" s="9"/>
      <c r="JQ318" s="9"/>
      <c r="JR318" s="9"/>
      <c r="JS318" s="9"/>
      <c r="JT318" s="9"/>
      <c r="JU318" s="9"/>
      <c r="JV318" s="9"/>
      <c r="JW318" s="9"/>
      <c r="JX318" s="9"/>
      <c r="JY318" s="9"/>
      <c r="JZ318" s="9"/>
      <c r="KA318" s="9"/>
      <c r="KB318" s="9"/>
      <c r="KC318" s="9"/>
      <c r="KD318" s="9"/>
      <c r="KE318" s="9"/>
      <c r="KF318" s="9"/>
      <c r="KG318" s="9"/>
      <c r="KH318" s="9"/>
      <c r="KI318" s="9"/>
      <c r="KJ318" s="9"/>
      <c r="KK318" s="9"/>
      <c r="KL318" s="9"/>
      <c r="KM318" s="9"/>
      <c r="KN318" s="9"/>
      <c r="KO318" s="9"/>
      <c r="KP318" s="9"/>
      <c r="KQ318" s="9"/>
      <c r="KR318" s="9"/>
      <c r="KS318" s="9"/>
      <c r="KT318" s="9"/>
      <c r="KU318" s="9"/>
      <c r="KV318" s="9"/>
      <c r="KW318" s="9"/>
      <c r="KX318" s="9"/>
      <c r="KY318" s="9"/>
      <c r="KZ318" s="9"/>
      <c r="LA318" s="9"/>
      <c r="LB318" s="9"/>
      <c r="LC318" s="9"/>
      <c r="LD318" s="9"/>
      <c r="LE318" s="9"/>
      <c r="LF318" s="9"/>
      <c r="LG318" s="9"/>
      <c r="LH318" s="9"/>
      <c r="LI318" s="9"/>
      <c r="LJ318" s="9"/>
      <c r="LK318" s="9"/>
      <c r="LL318" s="9"/>
      <c r="LM318" s="9"/>
      <c r="LN318" s="9"/>
      <c r="LO318" s="9"/>
      <c r="LP318" s="9"/>
      <c r="LQ318" s="9"/>
      <c r="LR318" s="9"/>
      <c r="LS318" s="9"/>
      <c r="LT318" s="9"/>
      <c r="LU318" s="9"/>
      <c r="LV318" s="9"/>
      <c r="LW318" s="9"/>
      <c r="LX318" s="9"/>
      <c r="LY318" s="9"/>
      <c r="LZ318" s="9"/>
      <c r="MA318" s="9"/>
      <c r="MB318" s="9"/>
      <c r="MC318" s="9"/>
      <c r="MD318" s="9"/>
      <c r="ME318" s="9"/>
      <c r="MF318" s="9"/>
      <c r="MG318" s="9"/>
      <c r="MH318" s="9"/>
      <c r="MI318" s="9"/>
      <c r="MJ318" s="9"/>
      <c r="MK318" s="9"/>
      <c r="ML318" s="9"/>
      <c r="MM318" s="9"/>
      <c r="MN318" s="9"/>
      <c r="MO318" s="9"/>
      <c r="MP318" s="9"/>
      <c r="MQ318" s="9"/>
      <c r="MR318" s="9"/>
      <c r="MS318" s="9"/>
      <c r="MT318" s="9"/>
      <c r="MU318" s="9"/>
      <c r="MV318" s="9"/>
      <c r="MW318" s="9"/>
      <c r="MX318" s="9"/>
      <c r="MY318" s="9"/>
      <c r="MZ318" s="9"/>
      <c r="NA318" s="9"/>
      <c r="NB318" s="9"/>
      <c r="NC318" s="9"/>
      <c r="ND318" s="9"/>
      <c r="NE318" s="9"/>
      <c r="NF318" s="9"/>
      <c r="NG318" s="9"/>
      <c r="NH318" s="9"/>
      <c r="NI318" s="9"/>
      <c r="NJ318" s="9"/>
      <c r="NK318" s="9"/>
      <c r="NL318" s="9"/>
      <c r="NM318" s="9"/>
      <c r="NN318" s="9"/>
      <c r="NO318" s="9"/>
      <c r="NP318" s="9"/>
      <c r="NQ318" s="9"/>
      <c r="NR318" s="9"/>
      <c r="NS318" s="9"/>
      <c r="NT318" s="9"/>
      <c r="NU318" s="9"/>
      <c r="NV318" s="9"/>
      <c r="NW318" s="9"/>
      <c r="NX318" s="9"/>
      <c r="NY318" s="9"/>
      <c r="NZ318" s="9"/>
      <c r="OA318" s="9"/>
      <c r="OB318" s="9"/>
      <c r="OC318" s="9"/>
      <c r="OD318" s="9"/>
      <c r="OE318" s="9"/>
      <c r="OF318" s="9"/>
      <c r="OG318" s="9"/>
      <c r="OH318" s="9"/>
      <c r="OI318" s="9"/>
      <c r="OJ318" s="9"/>
      <c r="OK318" s="9"/>
      <c r="OL318" s="9"/>
      <c r="OM318" s="9"/>
      <c r="ON318" s="9"/>
      <c r="OO318" s="9"/>
      <c r="OP318" s="9"/>
      <c r="OQ318" s="9"/>
      <c r="OR318" s="9"/>
      <c r="OS318" s="9"/>
      <c r="OT318" s="9"/>
      <c r="OU318" s="9"/>
      <c r="OV318" s="9"/>
      <c r="OW318" s="9"/>
      <c r="OX318" s="9"/>
      <c r="OY318" s="9"/>
      <c r="OZ318" s="9"/>
      <c r="PA318" s="9"/>
      <c r="PB318" s="9"/>
      <c r="PC318" s="9"/>
      <c r="PD318" s="9"/>
      <c r="PE318" s="9"/>
      <c r="PF318" s="9"/>
      <c r="PG318" s="9"/>
      <c r="PH318" s="9"/>
      <c r="PI318" s="9"/>
      <c r="PJ318" s="9"/>
      <c r="PK318" s="9"/>
      <c r="PL318" s="9"/>
      <c r="PM318" s="9"/>
      <c r="PN318" s="9"/>
      <c r="PO318" s="9"/>
      <c r="PP318" s="9"/>
      <c r="PQ318" s="9"/>
      <c r="PR318" s="9"/>
      <c r="PS318" s="9"/>
      <c r="PT318" s="9"/>
      <c r="PU318" s="9"/>
      <c r="PV318" s="9"/>
      <c r="PW318" s="9"/>
      <c r="PX318" s="9"/>
      <c r="PY318" s="9"/>
      <c r="PZ318" s="9"/>
      <c r="QA318" s="9"/>
      <c r="QB318" s="9"/>
      <c r="QC318" s="9"/>
      <c r="QD318" s="9"/>
      <c r="QE318" s="9"/>
      <c r="QF318" s="9"/>
      <c r="QG318" s="9"/>
      <c r="QH318" s="9"/>
      <c r="QI318" s="9"/>
      <c r="QJ318" s="9"/>
      <c r="QK318" s="9"/>
      <c r="QL318" s="9"/>
      <c r="QM318" s="9"/>
      <c r="QN318" s="9"/>
      <c r="QO318" s="9"/>
      <c r="QP318" s="9"/>
      <c r="QQ318" s="9"/>
      <c r="QR318" s="9"/>
      <c r="QS318" s="9"/>
      <c r="QT318" s="9"/>
      <c r="QU318" s="9"/>
      <c r="QV318" s="9"/>
      <c r="QW318" s="9"/>
      <c r="QX318" s="9"/>
      <c r="QY318" s="9"/>
      <c r="QZ318" s="9"/>
      <c r="RA318" s="9"/>
      <c r="RB318" s="9"/>
      <c r="RC318" s="9"/>
      <c r="RD318" s="9"/>
      <c r="RE318" s="9"/>
      <c r="RF318" s="9"/>
      <c r="RG318" s="9"/>
      <c r="RH318" s="9"/>
      <c r="RI318" s="9"/>
      <c r="RJ318" s="9"/>
      <c r="RK318" s="9"/>
      <c r="RL318" s="9"/>
      <c r="RM318" s="9"/>
      <c r="RN318" s="9"/>
      <c r="RO318" s="9"/>
      <c r="RP318" s="9"/>
      <c r="RQ318" s="9"/>
      <c r="RR318" s="9"/>
      <c r="RS318" s="9"/>
      <c r="RT318" s="9"/>
      <c r="RU318" s="9"/>
      <c r="RV318" s="9"/>
      <c r="RW318" s="9"/>
      <c r="RX318" s="9"/>
      <c r="RY318" s="9"/>
      <c r="RZ318" s="9"/>
      <c r="SA318" s="9"/>
      <c r="SB318" s="9"/>
      <c r="SC318" s="9"/>
      <c r="SD318" s="9"/>
      <c r="SE318" s="9"/>
      <c r="SF318" s="9"/>
      <c r="SG318" s="9"/>
      <c r="SH318" s="9"/>
      <c r="SI318" s="9"/>
      <c r="SJ318" s="9"/>
      <c r="SK318" s="9"/>
      <c r="SL318" s="9"/>
      <c r="SM318" s="9"/>
      <c r="SN318" s="9"/>
      <c r="SO318" s="9"/>
      <c r="SP318" s="9"/>
      <c r="SQ318" s="9"/>
      <c r="SR318" s="9"/>
      <c r="SS318" s="9"/>
      <c r="ST318" s="9"/>
      <c r="SU318" s="9"/>
      <c r="SV318" s="9"/>
      <c r="SW318" s="9"/>
      <c r="SX318" s="9"/>
      <c r="SY318" s="9"/>
      <c r="SZ318" s="9"/>
      <c r="TA318" s="9"/>
      <c r="TB318" s="9"/>
      <c r="TC318" s="9"/>
      <c r="TD318" s="9"/>
      <c r="TE318" s="9"/>
      <c r="TF318" s="9"/>
      <c r="TG318" s="9"/>
      <c r="TH318" s="9"/>
      <c r="TI318" s="9"/>
      <c r="TJ318" s="9"/>
      <c r="TK318" s="9"/>
      <c r="TL318" s="9"/>
      <c r="TM318" s="9"/>
      <c r="TN318" s="9"/>
      <c r="TO318" s="9"/>
      <c r="TP318" s="9"/>
      <c r="TQ318" s="9"/>
      <c r="TR318" s="9"/>
      <c r="TS318" s="9"/>
      <c r="TT318" s="9"/>
      <c r="TU318" s="9"/>
      <c r="TV318" s="9"/>
      <c r="TW318" s="9"/>
      <c r="TX318" s="9"/>
      <c r="TY318" s="9"/>
      <c r="TZ318" s="9"/>
      <c r="UA318" s="9"/>
      <c r="UB318" s="9"/>
      <c r="UC318" s="9"/>
      <c r="UD318" s="9"/>
      <c r="UE318" s="9"/>
      <c r="UF318" s="9"/>
      <c r="UG318" s="9"/>
      <c r="UH318" s="9"/>
      <c r="UI318" s="9"/>
      <c r="UJ318" s="9"/>
      <c r="UK318" s="9"/>
      <c r="UL318" s="9"/>
      <c r="UM318" s="9"/>
      <c r="UN318" s="9"/>
      <c r="UO318" s="9"/>
      <c r="UP318" s="9"/>
      <c r="UQ318" s="9"/>
      <c r="UR318" s="9"/>
      <c r="US318" s="9"/>
      <c r="UT318" s="9"/>
      <c r="UU318" s="9"/>
      <c r="UV318" s="9"/>
      <c r="UW318" s="9"/>
      <c r="UX318" s="9"/>
      <c r="UY318" s="9"/>
      <c r="UZ318" s="9"/>
      <c r="VA318" s="9"/>
      <c r="VB318" s="9"/>
      <c r="VC318" s="9"/>
      <c r="VD318" s="9"/>
      <c r="VE318" s="9"/>
      <c r="VF318" s="9"/>
      <c r="VG318" s="9"/>
      <c r="VH318" s="9"/>
      <c r="VI318" s="9"/>
      <c r="VJ318" s="9"/>
      <c r="VK318" s="9"/>
      <c r="VL318" s="9"/>
      <c r="VM318" s="9"/>
      <c r="VN318" s="9"/>
      <c r="VO318" s="9"/>
      <c r="VP318" s="9"/>
      <c r="VQ318" s="9"/>
      <c r="VR318" s="9"/>
      <c r="VS318" s="9"/>
      <c r="VT318" s="9"/>
      <c r="VU318" s="9"/>
      <c r="VV318" s="9"/>
      <c r="VW318" s="9"/>
      <c r="VX318" s="9"/>
      <c r="VY318" s="9"/>
      <c r="VZ318" s="9"/>
      <c r="WA318" s="9"/>
      <c r="WB318" s="9"/>
      <c r="WC318" s="9"/>
      <c r="WD318" s="9"/>
      <c r="WE318" s="9"/>
      <c r="WF318" s="9"/>
      <c r="WG318" s="9"/>
      <c r="WH318" s="9"/>
      <c r="WI318" s="9"/>
      <c r="WJ318" s="9"/>
      <c r="WK318" s="9"/>
      <c r="WL318" s="9"/>
      <c r="WM318" s="9"/>
      <c r="WN318" s="9"/>
      <c r="WO318" s="9"/>
      <c r="WP318" s="9"/>
      <c r="WQ318" s="9"/>
      <c r="WR318" s="9"/>
      <c r="WS318" s="9"/>
      <c r="WT318" s="9"/>
      <c r="WU318" s="9"/>
      <c r="WV318" s="9"/>
      <c r="WW318" s="9"/>
      <c r="WX318" s="9"/>
      <c r="WY318" s="9"/>
      <c r="WZ318" s="9"/>
      <c r="XA318" s="9"/>
      <c r="XB318" s="9"/>
      <c r="XC318" s="9"/>
      <c r="XD318" s="9"/>
      <c r="XE318" s="9"/>
      <c r="XF318" s="9"/>
      <c r="XG318" s="9"/>
      <c r="XH318" s="9"/>
      <c r="XI318" s="9"/>
      <c r="XJ318" s="9"/>
      <c r="XK318" s="9"/>
      <c r="XL318" s="9"/>
      <c r="XM318" s="9"/>
      <c r="XN318" s="9"/>
      <c r="XO318" s="9"/>
      <c r="XP318" s="9"/>
      <c r="XQ318" s="9"/>
      <c r="XR318" s="9"/>
      <c r="XS318" s="9"/>
      <c r="XT318" s="9"/>
      <c r="XU318" s="9"/>
      <c r="XV318" s="9"/>
      <c r="XW318" s="9"/>
      <c r="XX318" s="9"/>
      <c r="XY318" s="9"/>
      <c r="XZ318" s="9"/>
      <c r="YA318" s="9"/>
      <c r="YB318" s="9"/>
      <c r="YC318" s="9"/>
      <c r="YD318" s="9"/>
      <c r="YE318" s="9"/>
      <c r="YF318" s="9"/>
      <c r="YG318" s="9"/>
      <c r="YH318" s="9"/>
      <c r="YI318" s="9"/>
      <c r="YJ318" s="9"/>
      <c r="YK318" s="9"/>
      <c r="YL318" s="9"/>
      <c r="YM318" s="9"/>
      <c r="YN318" s="9"/>
      <c r="YO318" s="9"/>
      <c r="YP318" s="9"/>
      <c r="YQ318" s="9"/>
      <c r="YR318" s="9"/>
      <c r="YS318" s="9"/>
      <c r="YT318" s="9"/>
      <c r="YU318" s="9"/>
      <c r="YV318" s="9"/>
      <c r="YW318" s="9"/>
      <c r="YX318" s="9"/>
      <c r="YY318" s="9"/>
      <c r="YZ318" s="9"/>
      <c r="ZA318" s="9"/>
      <c r="ZB318" s="9"/>
      <c r="ZC318" s="9"/>
      <c r="ZD318" s="9"/>
      <c r="ZE318" s="9"/>
      <c r="ZF318" s="9"/>
      <c r="ZG318" s="9"/>
      <c r="ZH318" s="9"/>
      <c r="ZI318" s="9"/>
      <c r="ZJ318" s="9"/>
      <c r="ZK318" s="9"/>
      <c r="ZL318" s="9"/>
      <c r="ZM318" s="9"/>
      <c r="ZN318" s="9"/>
      <c r="ZO318" s="9"/>
      <c r="ZP318" s="9"/>
      <c r="ZQ318" s="9"/>
      <c r="ZR318" s="9"/>
      <c r="ZS318" s="9"/>
      <c r="ZT318" s="9"/>
      <c r="ZU318" s="9"/>
      <c r="ZV318" s="9"/>
      <c r="ZW318" s="9"/>
      <c r="ZX318" s="9"/>
      <c r="ZY318" s="9"/>
      <c r="ZZ318" s="9"/>
      <c r="AAA318" s="9"/>
      <c r="AAB318" s="9"/>
      <c r="AAC318" s="9"/>
      <c r="AAD318" s="9"/>
      <c r="AAE318" s="9"/>
      <c r="AAF318" s="9"/>
      <c r="AAG318" s="9"/>
      <c r="AAH318" s="9"/>
      <c r="AAI318" s="9"/>
      <c r="AAJ318" s="9"/>
      <c r="AAK318" s="9"/>
      <c r="AAL318" s="9"/>
      <c r="AAM318" s="9"/>
      <c r="AAN318" s="9"/>
      <c r="AAO318" s="9"/>
      <c r="AAP318" s="9"/>
      <c r="AAQ318" s="9"/>
      <c r="AAR318" s="9"/>
      <c r="AAS318" s="9"/>
      <c r="AAT318" s="9"/>
      <c r="AAU318" s="9"/>
      <c r="AAV318" s="9"/>
      <c r="AAW318" s="9"/>
      <c r="AAX318" s="9"/>
      <c r="AAY318" s="9"/>
      <c r="AAZ318" s="9"/>
      <c r="ABA318" s="9"/>
      <c r="ABB318" s="9"/>
      <c r="ABC318" s="9"/>
      <c r="ABD318" s="9"/>
      <c r="ABE318" s="9"/>
      <c r="ABF318" s="9"/>
      <c r="ABG318" s="9"/>
      <c r="ABH318" s="9"/>
      <c r="ABI318" s="9"/>
      <c r="ABJ318" s="9"/>
      <c r="ABK318" s="9"/>
      <c r="ABL318" s="9"/>
      <c r="ABM318" s="9"/>
      <c r="ABN318" s="9"/>
      <c r="ABO318" s="9"/>
      <c r="ABP318" s="9"/>
      <c r="ABQ318" s="9"/>
      <c r="ABR318" s="9"/>
      <c r="ABS318" s="9"/>
      <c r="ABT318" s="9"/>
      <c r="ABU318" s="9"/>
      <c r="ABV318" s="9"/>
      <c r="ABW318" s="9"/>
      <c r="ABX318" s="9"/>
      <c r="ABY318" s="9"/>
      <c r="ABZ318" s="9"/>
      <c r="ACA318" s="9"/>
      <c r="ACB318" s="9"/>
      <c r="ACC318" s="9"/>
      <c r="ACD318" s="9"/>
      <c r="ACE318" s="9"/>
      <c r="ACF318" s="9"/>
      <c r="ACG318" s="9"/>
      <c r="ACH318" s="9"/>
      <c r="ACI318" s="9"/>
      <c r="ACJ318" s="9"/>
      <c r="ACK318" s="9"/>
      <c r="ACL318" s="9"/>
      <c r="ACM318" s="9"/>
      <c r="ACN318" s="9"/>
      <c r="ACO318" s="9"/>
      <c r="ACP318" s="9"/>
      <c r="ACQ318" s="9"/>
      <c r="ACR318" s="9"/>
      <c r="ACS318" s="9"/>
      <c r="ACT318" s="9"/>
      <c r="ACU318" s="9"/>
      <c r="ACV318" s="9"/>
      <c r="ACW318" s="9"/>
      <c r="ACX318" s="9"/>
      <c r="ACY318" s="9"/>
      <c r="ACZ318" s="9"/>
      <c r="ADA318" s="9"/>
      <c r="ADB318" s="9"/>
      <c r="ADC318" s="9"/>
      <c r="ADD318" s="9"/>
      <c r="ADE318" s="9"/>
      <c r="ADF318" s="9"/>
      <c r="ADG318" s="9"/>
      <c r="ADH318" s="9"/>
      <c r="ADI318" s="9"/>
      <c r="ADJ318" s="9"/>
      <c r="ADK318" s="9"/>
      <c r="ADL318" s="9"/>
      <c r="ADM318" s="9"/>
      <c r="ADN318" s="9"/>
      <c r="ADO318" s="9"/>
      <c r="ADP318" s="9"/>
      <c r="ADQ318" s="9"/>
      <c r="ADR318" s="9"/>
      <c r="ADS318" s="9"/>
      <c r="ADT318" s="9"/>
      <c r="ADU318" s="9"/>
      <c r="ADV318" s="9"/>
      <c r="ADW318" s="9"/>
      <c r="ADX318" s="9"/>
      <c r="ADY318" s="9"/>
      <c r="ADZ318" s="9"/>
      <c r="AEA318" s="9"/>
      <c r="AEB318" s="9"/>
      <c r="AEC318" s="9"/>
      <c r="AED318" s="9"/>
      <c r="AEE318" s="9"/>
      <c r="AEF318" s="9"/>
      <c r="AEG318" s="9"/>
      <c r="AEH318" s="9"/>
      <c r="AEI318" s="9"/>
      <c r="AEJ318" s="9"/>
      <c r="AEK318" s="9"/>
      <c r="AEL318" s="9"/>
      <c r="AEM318" s="9"/>
      <c r="AEN318" s="9"/>
      <c r="AEO318" s="9"/>
      <c r="AEP318" s="9"/>
      <c r="AEQ318" s="9"/>
      <c r="AER318" s="9"/>
      <c r="AES318" s="9"/>
      <c r="AET318" s="9"/>
      <c r="AEU318" s="9"/>
      <c r="AEV318" s="9"/>
      <c r="AEW318" s="9"/>
      <c r="AEX318" s="9"/>
      <c r="AEY318" s="9"/>
      <c r="AEZ318" s="9"/>
      <c r="AFA318" s="9"/>
      <c r="AFB318" s="9"/>
      <c r="AFC318" s="9"/>
      <c r="AFD318" s="9"/>
      <c r="AFE318" s="9"/>
      <c r="AFF318" s="9"/>
      <c r="AFG318" s="9"/>
      <c r="AFH318" s="9"/>
      <c r="AFI318" s="9"/>
      <c r="AFJ318" s="9"/>
      <c r="AFK318" s="9"/>
      <c r="AFL318" s="9"/>
      <c r="AFM318" s="9"/>
      <c r="AFN318" s="9"/>
      <c r="AFO318" s="9"/>
      <c r="AFP318" s="9"/>
      <c r="AFQ318" s="9"/>
      <c r="AFR318" s="9"/>
      <c r="AFS318" s="9"/>
      <c r="AFT318" s="9"/>
      <c r="AFU318" s="9"/>
      <c r="AFV318" s="9"/>
      <c r="AFW318" s="9"/>
      <c r="AFX318" s="9"/>
      <c r="AFY318" s="9"/>
      <c r="AFZ318" s="9"/>
      <c r="AGA318" s="9"/>
      <c r="AGB318" s="9"/>
      <c r="AGC318" s="9"/>
      <c r="AGD318" s="9"/>
      <c r="AGE318" s="9"/>
      <c r="AGF318" s="9"/>
      <c r="AGG318" s="9"/>
      <c r="AGH318" s="9"/>
      <c r="AGI318" s="9"/>
      <c r="AGJ318" s="9"/>
      <c r="AGK318" s="9"/>
      <c r="AGL318" s="9"/>
      <c r="AGM318" s="9"/>
      <c r="AGN318" s="9"/>
      <c r="AGO318" s="9"/>
      <c r="AGP318" s="9"/>
      <c r="AGQ318" s="9"/>
      <c r="AGR318" s="9"/>
      <c r="AGS318" s="9"/>
      <c r="AGT318" s="9"/>
      <c r="AGU318" s="9"/>
      <c r="AGV318" s="9"/>
      <c r="AGW318" s="9"/>
      <c r="AGX318" s="9"/>
      <c r="AGY318" s="9"/>
      <c r="AGZ318" s="9"/>
      <c r="AHA318" s="9"/>
      <c r="AHB318" s="9"/>
      <c r="AHC318" s="9"/>
      <c r="AHD318" s="9"/>
      <c r="AHE318" s="9"/>
      <c r="AHF318" s="9"/>
      <c r="AHG318" s="9"/>
      <c r="AHH318" s="9"/>
      <c r="AHI318" s="9"/>
      <c r="AHJ318" s="9"/>
      <c r="AHK318" s="9"/>
      <c r="AHL318" s="9"/>
      <c r="AHM318" s="9"/>
      <c r="AHN318" s="9"/>
      <c r="AHO318" s="9"/>
      <c r="AHP318" s="9"/>
      <c r="AHQ318" s="9"/>
      <c r="AHR318" s="9"/>
      <c r="AHS318" s="9"/>
      <c r="AHT318" s="9"/>
      <c r="AHU318" s="9"/>
      <c r="AHV318" s="9"/>
      <c r="AHW318" s="9"/>
      <c r="AHX318" s="9"/>
      <c r="AHY318" s="9"/>
      <c r="AHZ318" s="9"/>
      <c r="AIA318" s="9"/>
      <c r="AIB318" s="9"/>
      <c r="AIC318" s="9"/>
      <c r="AID318" s="9"/>
      <c r="AIE318" s="9"/>
      <c r="AIF318" s="9"/>
      <c r="AIG318" s="9"/>
      <c r="AIH318" s="9"/>
      <c r="AII318" s="9"/>
      <c r="AIJ318" s="9"/>
      <c r="AIK318" s="9"/>
      <c r="AIL318" s="9"/>
      <c r="AIM318" s="9"/>
      <c r="AIN318" s="9"/>
      <c r="AIO318" s="9"/>
      <c r="AIP318" s="9"/>
      <c r="AIQ318" s="9"/>
      <c r="AIR318" s="9"/>
      <c r="AIS318" s="9"/>
      <c r="AIT318" s="9"/>
      <c r="AIU318" s="9"/>
      <c r="AIV318" s="9"/>
      <c r="AIW318" s="9"/>
      <c r="AIX318" s="9"/>
      <c r="AIY318" s="9"/>
      <c r="AIZ318" s="9"/>
      <c r="AJA318" s="9"/>
      <c r="AJB318" s="9"/>
      <c r="AJC318" s="9"/>
      <c r="AJD318" s="9"/>
      <c r="AJE318" s="9"/>
      <c r="AJF318" s="9"/>
      <c r="AJG318" s="9"/>
      <c r="AJH318" s="9"/>
      <c r="AJI318" s="9"/>
      <c r="AJJ318" s="9"/>
      <c r="AJK318" s="9"/>
      <c r="AJL318" s="9"/>
      <c r="AJM318" s="9"/>
      <c r="AJN318" s="9"/>
      <c r="AJO318" s="9"/>
      <c r="AJP318" s="9"/>
      <c r="AJQ318" s="9"/>
      <c r="AJR318" s="9"/>
      <c r="AJS318" s="9"/>
      <c r="AJT318" s="9"/>
      <c r="AJU318" s="9"/>
      <c r="AJV318" s="9"/>
      <c r="AJW318" s="9"/>
      <c r="AJX318" s="9"/>
      <c r="AJY318" s="9"/>
      <c r="AJZ318" s="9"/>
      <c r="AKA318" s="9"/>
      <c r="AKB318" s="9"/>
      <c r="AKC318" s="9"/>
      <c r="AKD318" s="9"/>
      <c r="AKE318" s="9"/>
      <c r="AKF318" s="9"/>
      <c r="AKG318" s="9"/>
      <c r="AKH318" s="9"/>
      <c r="AKI318" s="9"/>
      <c r="AKJ318" s="9"/>
      <c r="AKK318" s="9"/>
      <c r="AKL318" s="9"/>
      <c r="AKM318" s="9"/>
      <c r="AKN318" s="9"/>
      <c r="AKO318" s="9"/>
      <c r="AKP318" s="9"/>
      <c r="AKQ318" s="9"/>
      <c r="AKR318" s="9"/>
      <c r="AKS318" s="9"/>
      <c r="AKT318" s="9"/>
      <c r="AKU318" s="9"/>
      <c r="AKV318" s="9"/>
      <c r="AKW318" s="9"/>
      <c r="AKX318" s="9"/>
      <c r="AKY318" s="9"/>
      <c r="AKZ318" s="9"/>
      <c r="ALA318" s="9"/>
      <c r="ALB318" s="9"/>
      <c r="ALC318" s="9"/>
      <c r="ALD318" s="9"/>
      <c r="ALE318" s="9"/>
      <c r="ALF318" s="9"/>
      <c r="ALG318" s="9"/>
      <c r="ALH318" s="9"/>
      <c r="ALI318" s="9"/>
      <c r="ALJ318" s="9"/>
      <c r="ALK318" s="9"/>
      <c r="ALL318" s="9"/>
      <c r="ALM318" s="9"/>
      <c r="ALN318" s="9"/>
      <c r="ALO318" s="9"/>
      <c r="ALP318" s="9"/>
      <c r="ALQ318" s="9"/>
      <c r="ALR318" s="9"/>
      <c r="ALS318" s="9"/>
      <c r="ALT318" s="9"/>
      <c r="ALU318" s="9"/>
      <c r="ALV318" s="9"/>
      <c r="ALW318" s="9"/>
      <c r="ALX318" s="9"/>
      <c r="ALY318" s="9"/>
      <c r="ALZ318" s="9"/>
      <c r="AMA318" s="9"/>
      <c r="AMB318" s="9"/>
      <c r="AMC318" s="9"/>
      <c r="AMD318" s="9"/>
      <c r="AME318" s="9"/>
      <c r="AMF318" s="9"/>
      <c r="AMG318" s="9"/>
      <c r="AMH318" s="9"/>
      <c r="AMI318" s="9"/>
      <c r="AMJ318" s="9"/>
      <c r="AMK318" s="9"/>
      <c r="AML318" s="9"/>
      <c r="AMM318" s="9"/>
      <c r="AMN318" s="9"/>
      <c r="AMO318" s="9"/>
      <c r="AMP318" s="9"/>
      <c r="AMQ318" s="9"/>
      <c r="AMR318" s="9"/>
      <c r="AMS318" s="9"/>
      <c r="AMT318" s="9"/>
      <c r="AMU318" s="9"/>
      <c r="AMV318" s="9"/>
      <c r="AMW318" s="9"/>
      <c r="AMX318" s="9"/>
      <c r="AMY318" s="9"/>
      <c r="AMZ318" s="9"/>
      <c r="ANA318" s="9"/>
      <c r="ANB318" s="9"/>
      <c r="ANC318" s="9"/>
      <c r="AND318" s="9"/>
      <c r="ANE318" s="9"/>
      <c r="ANF318" s="9"/>
      <c r="ANG318" s="9"/>
      <c r="ANH318" s="9"/>
      <c r="ANI318" s="9"/>
      <c r="ANJ318" s="9"/>
      <c r="ANK318" s="9"/>
      <c r="ANL318" s="9"/>
      <c r="ANM318" s="9"/>
      <c r="ANN318" s="9"/>
      <c r="ANO318" s="9"/>
      <c r="ANP318" s="9"/>
      <c r="ANQ318" s="9"/>
      <c r="ANR318" s="9"/>
      <c r="ANS318" s="9"/>
      <c r="ANT318" s="9"/>
      <c r="ANU318" s="9"/>
      <c r="ANV318" s="9"/>
      <c r="ANW318" s="9"/>
      <c r="ANX318" s="9"/>
      <c r="ANY318" s="9"/>
      <c r="ANZ318" s="9"/>
      <c r="AOA318" s="9"/>
      <c r="AOB318" s="9"/>
      <c r="AOC318" s="9"/>
      <c r="AOD318" s="9"/>
      <c r="AOE318" s="9"/>
      <c r="AOF318" s="9"/>
      <c r="AOG318" s="9"/>
      <c r="AOH318" s="9"/>
      <c r="AOI318" s="9"/>
      <c r="AOJ318" s="9"/>
      <c r="AOK318" s="9"/>
      <c r="AOL318" s="9"/>
      <c r="AOM318" s="9"/>
      <c r="AON318" s="9"/>
      <c r="AOO318" s="9"/>
      <c r="AOP318" s="9"/>
      <c r="AOQ318" s="9"/>
      <c r="AOR318" s="9"/>
      <c r="AOS318" s="9"/>
      <c r="AOT318" s="9"/>
      <c r="AOU318" s="9"/>
      <c r="AOV318" s="9"/>
      <c r="AOW318" s="9"/>
      <c r="AOX318" s="9"/>
      <c r="AOY318" s="9"/>
      <c r="AOZ318" s="9"/>
      <c r="APA318" s="9"/>
      <c r="APB318" s="9"/>
      <c r="APC318" s="9"/>
      <c r="APD318" s="9"/>
      <c r="APE318" s="9"/>
      <c r="APF318" s="9"/>
      <c r="APG318" s="9"/>
      <c r="APH318" s="9"/>
      <c r="API318" s="9"/>
      <c r="APJ318" s="9"/>
      <c r="APK318" s="9"/>
      <c r="APL318" s="9"/>
      <c r="APM318" s="9"/>
      <c r="APN318" s="9"/>
      <c r="APO318" s="9"/>
      <c r="APP318" s="9"/>
      <c r="APQ318" s="9"/>
      <c r="APR318" s="9"/>
      <c r="APS318" s="9"/>
      <c r="APT318" s="9"/>
      <c r="APU318" s="9"/>
      <c r="APV318" s="9"/>
      <c r="APW318" s="9"/>
      <c r="APX318" s="9"/>
      <c r="APY318" s="9"/>
      <c r="APZ318" s="9"/>
      <c r="AQA318" s="9"/>
      <c r="AQB318" s="9"/>
      <c r="AQC318" s="9"/>
      <c r="AQD318" s="9"/>
      <c r="AQE318" s="9"/>
      <c r="AQF318" s="9"/>
      <c r="AQG318" s="9"/>
      <c r="AQH318" s="9"/>
      <c r="AQI318" s="9"/>
      <c r="AQJ318" s="9"/>
      <c r="AQK318" s="9"/>
      <c r="AQL318" s="9"/>
      <c r="AQM318" s="9"/>
      <c r="AQN318" s="9"/>
      <c r="AQO318" s="9"/>
      <c r="AQP318" s="9"/>
      <c r="AQQ318" s="9"/>
      <c r="AQR318" s="9"/>
      <c r="AQS318" s="9"/>
      <c r="AQT318" s="9"/>
      <c r="AQU318" s="9"/>
      <c r="AQV318" s="9"/>
      <c r="AQW318" s="9"/>
      <c r="AQX318" s="9"/>
      <c r="AQY318" s="9"/>
      <c r="AQZ318" s="9"/>
      <c r="ARA318" s="9"/>
      <c r="ARB318" s="9"/>
      <c r="ARC318" s="9"/>
      <c r="ARD318" s="9"/>
      <c r="ARE318" s="9"/>
      <c r="ARF318" s="9"/>
      <c r="ARG318" s="9"/>
      <c r="ARH318" s="9"/>
      <c r="ARI318" s="9"/>
      <c r="ARJ318" s="9"/>
      <c r="ARK318" s="9"/>
      <c r="ARL318" s="9"/>
      <c r="ARM318" s="9"/>
      <c r="ARN318" s="9"/>
      <c r="ARO318" s="9"/>
      <c r="ARP318" s="9"/>
      <c r="ARQ318" s="9"/>
      <c r="ARR318" s="9"/>
      <c r="ARS318" s="9"/>
      <c r="ART318" s="9"/>
      <c r="ARU318" s="9"/>
      <c r="ARV318" s="9"/>
      <c r="ARW318" s="9"/>
      <c r="ARX318" s="9"/>
      <c r="ARY318" s="9"/>
      <c r="ARZ318" s="9"/>
      <c r="ASA318" s="9"/>
      <c r="ASB318" s="9"/>
      <c r="ASC318" s="9"/>
      <c r="ASD318" s="9"/>
      <c r="ASE318" s="9"/>
      <c r="ASF318" s="9"/>
      <c r="ASG318" s="9"/>
      <c r="ASH318" s="9"/>
      <c r="ASI318" s="9"/>
      <c r="ASJ318" s="9"/>
      <c r="ASK318" s="9"/>
      <c r="ASL318" s="9"/>
      <c r="ASM318" s="9"/>
      <c r="ASN318" s="9"/>
      <c r="ASO318" s="9"/>
      <c r="ASP318" s="9"/>
      <c r="ASQ318" s="9"/>
      <c r="ASR318" s="9"/>
      <c r="ASS318" s="9"/>
      <c r="AST318" s="9"/>
      <c r="ASU318" s="9"/>
      <c r="ASV318" s="9"/>
      <c r="ASW318" s="9"/>
      <c r="ASX318" s="9"/>
      <c r="ASY318" s="9"/>
      <c r="ASZ318" s="9"/>
      <c r="ATA318" s="9"/>
      <c r="ATB318" s="9"/>
      <c r="ATC318" s="9"/>
      <c r="ATD318" s="9"/>
      <c r="ATE318" s="9"/>
      <c r="ATF318" s="9"/>
      <c r="ATG318" s="9"/>
      <c r="ATH318" s="9"/>
      <c r="ATI318" s="9"/>
      <c r="ATJ318" s="9"/>
      <c r="ATK318" s="9"/>
      <c r="ATL318" s="9"/>
      <c r="ATM318" s="9"/>
      <c r="ATN318" s="9"/>
      <c r="ATO318" s="9"/>
      <c r="ATP318" s="9"/>
      <c r="ATQ318" s="9"/>
      <c r="ATR318" s="9"/>
      <c r="ATS318" s="9"/>
      <c r="ATT318" s="9"/>
      <c r="ATU318" s="9"/>
      <c r="ATV318" s="9"/>
      <c r="ATW318" s="9"/>
      <c r="ATX318" s="9"/>
      <c r="ATY318" s="9"/>
      <c r="ATZ318" s="9"/>
      <c r="AUA318" s="9"/>
      <c r="AUB318" s="9"/>
      <c r="AUC318" s="9"/>
      <c r="AUD318" s="9"/>
      <c r="AUE318" s="9"/>
      <c r="AUF318" s="9"/>
      <c r="AUG318" s="9"/>
      <c r="AUH318" s="9"/>
      <c r="AUI318" s="9"/>
      <c r="AUJ318" s="9"/>
      <c r="AUK318" s="9"/>
      <c r="AUL318" s="9"/>
      <c r="AUM318" s="9"/>
      <c r="AUN318" s="9"/>
      <c r="AUO318" s="9"/>
      <c r="AUP318" s="9"/>
      <c r="AUQ318" s="9"/>
      <c r="AUR318" s="9"/>
      <c r="AUS318" s="9"/>
      <c r="AUT318" s="9"/>
      <c r="AUU318" s="9"/>
      <c r="AUV318" s="9"/>
      <c r="AUW318" s="9"/>
      <c r="AUX318" s="9"/>
      <c r="AUY318" s="9"/>
      <c r="AUZ318" s="9"/>
      <c r="AVA318" s="9"/>
      <c r="AVB318" s="9"/>
      <c r="AVC318" s="9"/>
      <c r="AVD318" s="9"/>
      <c r="AVE318" s="9"/>
      <c r="AVF318" s="9"/>
      <c r="AVG318" s="9"/>
      <c r="AVH318" s="9"/>
      <c r="AVI318" s="9"/>
      <c r="AVJ318" s="9"/>
      <c r="AVK318" s="9"/>
      <c r="AVL318" s="9"/>
      <c r="AVM318" s="9"/>
      <c r="AVN318" s="9"/>
      <c r="AVO318" s="9"/>
      <c r="AVP318" s="9"/>
      <c r="AVQ318" s="9"/>
      <c r="AVR318" s="9"/>
      <c r="AVS318" s="9"/>
      <c r="AVT318" s="9"/>
      <c r="AVU318" s="9"/>
      <c r="AVV318" s="9"/>
      <c r="AVW318" s="9"/>
      <c r="AVX318" s="9"/>
      <c r="AVY318" s="9"/>
      <c r="AVZ318" s="9"/>
      <c r="AWA318" s="9"/>
      <c r="AWB318" s="9"/>
      <c r="AWC318" s="9"/>
      <c r="AWD318" s="9"/>
      <c r="AWE318" s="9"/>
      <c r="AWF318" s="9"/>
      <c r="AWG318" s="9"/>
      <c r="AWH318" s="9"/>
      <c r="AWI318" s="9"/>
      <c r="AWJ318" s="9"/>
      <c r="AWK318" s="9"/>
      <c r="AWL318" s="9"/>
      <c r="AWM318" s="9"/>
      <c r="AWN318" s="9"/>
      <c r="AWO318" s="9"/>
      <c r="AWP318" s="9"/>
      <c r="AWQ318" s="9"/>
      <c r="AWR318" s="9"/>
      <c r="AWS318" s="9"/>
      <c r="AWT318" s="9"/>
      <c r="AWU318" s="9"/>
      <c r="AWV318" s="9"/>
      <c r="AWW318" s="9"/>
      <c r="AWX318" s="9"/>
      <c r="AWY318" s="9"/>
      <c r="AWZ318" s="9"/>
      <c r="AXA318" s="9"/>
      <c r="AXB318" s="9"/>
      <c r="AXC318" s="9"/>
      <c r="AXD318" s="9"/>
      <c r="AXE318" s="9"/>
      <c r="AXF318" s="9"/>
      <c r="AXG318" s="9"/>
      <c r="AXH318" s="9"/>
      <c r="AXI318" s="9"/>
      <c r="AXJ318" s="9"/>
      <c r="AXK318" s="9"/>
      <c r="AXL318" s="9"/>
      <c r="AXM318" s="9"/>
      <c r="AXN318" s="9"/>
      <c r="AXO318" s="9"/>
      <c r="AXP318" s="9"/>
      <c r="AXQ318" s="9"/>
      <c r="AXR318" s="9"/>
      <c r="AXS318" s="9"/>
      <c r="AXT318" s="9"/>
      <c r="AXU318" s="9"/>
      <c r="AXV318" s="9"/>
      <c r="AXW318" s="9"/>
      <c r="AXX318" s="9"/>
      <c r="AXY318" s="9"/>
      <c r="AXZ318" s="9"/>
      <c r="AYA318" s="9"/>
      <c r="AYB318" s="9"/>
      <c r="AYC318" s="9"/>
      <c r="AYD318" s="9"/>
      <c r="AYE318" s="9"/>
      <c r="AYF318" s="9"/>
      <c r="AYG318" s="9"/>
      <c r="AYH318" s="9"/>
      <c r="AYI318" s="9"/>
      <c r="AYJ318" s="9"/>
      <c r="AYK318" s="9"/>
      <c r="AYL318" s="9"/>
      <c r="AYM318" s="9"/>
      <c r="AYN318" s="9"/>
      <c r="AYO318" s="9"/>
      <c r="AYP318" s="9"/>
      <c r="AYQ318" s="9"/>
      <c r="AYR318" s="9"/>
      <c r="AYS318" s="9"/>
      <c r="AYT318" s="9"/>
      <c r="AYU318" s="9"/>
      <c r="AYV318" s="9"/>
      <c r="AYW318" s="9"/>
      <c r="AYX318" s="9"/>
      <c r="AYY318" s="9"/>
      <c r="AYZ318" s="9"/>
      <c r="AZA318" s="9"/>
      <c r="AZB318" s="9"/>
      <c r="AZC318" s="9"/>
      <c r="AZD318" s="9"/>
      <c r="AZE318" s="9"/>
      <c r="AZF318" s="9"/>
      <c r="AZG318" s="9"/>
      <c r="AZH318" s="9"/>
      <c r="AZI318" s="9"/>
      <c r="AZJ318" s="9"/>
      <c r="AZK318" s="9"/>
      <c r="AZL318" s="9"/>
      <c r="AZM318" s="9"/>
      <c r="AZN318" s="9"/>
      <c r="AZO318" s="9"/>
      <c r="AZP318" s="9"/>
      <c r="AZQ318" s="9"/>
      <c r="AZR318" s="9"/>
      <c r="AZS318" s="9"/>
      <c r="AZT318" s="9"/>
      <c r="AZU318" s="9"/>
      <c r="AZV318" s="9"/>
      <c r="AZW318" s="9"/>
      <c r="AZX318" s="9"/>
      <c r="AZY318" s="9"/>
      <c r="AZZ318" s="9"/>
      <c r="BAA318" s="9"/>
      <c r="BAB318" s="9"/>
      <c r="BAC318" s="9"/>
      <c r="BAD318" s="9"/>
      <c r="BAE318" s="9"/>
      <c r="BAF318" s="9"/>
      <c r="BAG318" s="9"/>
      <c r="BAH318" s="9"/>
      <c r="BAI318" s="9"/>
      <c r="BAJ318" s="9"/>
      <c r="BAK318" s="9"/>
      <c r="BAL318" s="9"/>
      <c r="BAM318" s="9"/>
      <c r="BAN318" s="9"/>
      <c r="BAO318" s="9"/>
      <c r="BAP318" s="9"/>
      <c r="BAQ318" s="9"/>
      <c r="BAR318" s="9"/>
      <c r="BAS318" s="9"/>
      <c r="BAT318" s="9"/>
      <c r="BAU318" s="9"/>
      <c r="BAV318" s="9"/>
      <c r="BAW318" s="9"/>
      <c r="BAX318" s="9"/>
      <c r="BAY318" s="9"/>
      <c r="BAZ318" s="9"/>
      <c r="BBA318" s="9"/>
      <c r="BBB318" s="9"/>
      <c r="BBC318" s="9"/>
      <c r="BBD318" s="9"/>
      <c r="BBE318" s="9"/>
      <c r="BBF318" s="9"/>
      <c r="BBG318" s="9"/>
      <c r="BBH318" s="9"/>
      <c r="BBI318" s="9"/>
      <c r="BBJ318" s="9"/>
      <c r="BBK318" s="9"/>
      <c r="BBL318" s="9"/>
      <c r="BBM318" s="9"/>
      <c r="BBN318" s="9"/>
      <c r="BBO318" s="9"/>
      <c r="BBP318" s="9"/>
      <c r="BBQ318" s="9"/>
      <c r="BBR318" s="9"/>
      <c r="BBS318" s="9"/>
      <c r="BBT318" s="9"/>
      <c r="BBU318" s="9"/>
      <c r="BBV318" s="9"/>
      <c r="BBW318" s="9"/>
      <c r="BBX318" s="9"/>
      <c r="BBY318" s="9"/>
      <c r="BBZ318" s="9"/>
      <c r="BCA318" s="9"/>
      <c r="BCB318" s="9"/>
      <c r="BCC318" s="9"/>
      <c r="BCD318" s="9"/>
      <c r="BCE318" s="9"/>
      <c r="BCF318" s="9"/>
      <c r="BCG318" s="9"/>
      <c r="BCH318" s="9"/>
      <c r="BCI318" s="9"/>
      <c r="BCJ318" s="9"/>
      <c r="BCK318" s="9"/>
      <c r="BCL318" s="9"/>
      <c r="BCM318" s="9"/>
      <c r="BCN318" s="9"/>
      <c r="BCO318" s="9"/>
      <c r="BCP318" s="9"/>
      <c r="BCQ318" s="9"/>
      <c r="BCR318" s="9"/>
      <c r="BCS318" s="9"/>
      <c r="BCT318" s="9"/>
      <c r="BCU318" s="9"/>
      <c r="BCV318" s="9"/>
      <c r="BCW318" s="9"/>
      <c r="BCX318" s="9"/>
      <c r="BCY318" s="9"/>
      <c r="BCZ318" s="9"/>
      <c r="BDA318" s="9"/>
      <c r="BDB318" s="9"/>
      <c r="BDC318" s="9"/>
      <c r="BDD318" s="9"/>
      <c r="BDE318" s="9"/>
      <c r="BDF318" s="9"/>
      <c r="BDG318" s="9"/>
      <c r="BDH318" s="9"/>
      <c r="BDI318" s="9"/>
      <c r="BDJ318" s="9"/>
      <c r="BDK318" s="9"/>
      <c r="BDL318" s="9"/>
      <c r="BDM318" s="9"/>
      <c r="BDN318" s="9"/>
      <c r="BDO318" s="9"/>
      <c r="BDP318" s="9"/>
      <c r="BDQ318" s="9"/>
      <c r="BDR318" s="9"/>
      <c r="BDS318" s="9"/>
      <c r="BDT318" s="9"/>
      <c r="BDU318" s="9"/>
      <c r="BDV318" s="9"/>
      <c r="BDW318" s="9"/>
      <c r="BDX318" s="9"/>
      <c r="BDY318" s="9"/>
      <c r="BDZ318" s="9"/>
      <c r="BEA318" s="9"/>
      <c r="BEB318" s="9"/>
      <c r="BEC318" s="9"/>
      <c r="BED318" s="9"/>
      <c r="BEE318" s="9"/>
      <c r="BEF318" s="9"/>
      <c r="BEG318" s="9"/>
      <c r="BEH318" s="9"/>
      <c r="BEI318" s="9"/>
      <c r="BEJ318" s="9"/>
      <c r="BEK318" s="9"/>
      <c r="BEL318" s="9"/>
      <c r="BEM318" s="9"/>
      <c r="BEN318" s="9"/>
      <c r="BEO318" s="9"/>
      <c r="BEP318" s="9"/>
      <c r="BEQ318" s="9"/>
      <c r="BER318" s="9"/>
      <c r="BES318" s="9"/>
      <c r="BET318" s="9"/>
      <c r="BEU318" s="9"/>
      <c r="BEV318" s="9"/>
      <c r="BEW318" s="9"/>
      <c r="BEX318" s="9"/>
      <c r="BEY318" s="9"/>
      <c r="BEZ318" s="9"/>
      <c r="BFA318" s="9"/>
      <c r="BFB318" s="9"/>
      <c r="BFC318" s="9"/>
      <c r="BFD318" s="9"/>
      <c r="BFE318" s="9"/>
      <c r="BFF318" s="9"/>
      <c r="BFG318" s="9"/>
      <c r="BFH318" s="9"/>
      <c r="BFI318" s="9"/>
      <c r="BFJ318" s="9"/>
      <c r="BFK318" s="9"/>
      <c r="BFL318" s="9"/>
      <c r="BFM318" s="9"/>
      <c r="BFN318" s="9"/>
      <c r="BFO318" s="9"/>
      <c r="BFP318" s="9"/>
      <c r="BFQ318" s="9"/>
      <c r="BFR318" s="9"/>
      <c r="BFS318" s="9"/>
      <c r="BFT318" s="9"/>
      <c r="BFU318" s="9"/>
      <c r="BFV318" s="9"/>
      <c r="BFW318" s="9"/>
      <c r="BFX318" s="9"/>
      <c r="BFY318" s="9"/>
      <c r="BFZ318" s="9"/>
      <c r="BGA318" s="9"/>
      <c r="BGB318" s="9"/>
      <c r="BGC318" s="9"/>
      <c r="BGD318" s="9"/>
      <c r="BGE318" s="9"/>
      <c r="BGF318" s="9"/>
      <c r="BGG318" s="9"/>
      <c r="BGH318" s="9"/>
      <c r="BGI318" s="9"/>
      <c r="BGJ318" s="9"/>
      <c r="BGK318" s="9"/>
      <c r="BGL318" s="9"/>
      <c r="BGM318" s="9"/>
      <c r="BGN318" s="9"/>
      <c r="BGO318" s="9"/>
      <c r="BGP318" s="9"/>
      <c r="BGQ318" s="9"/>
      <c r="BGR318" s="9"/>
      <c r="BGS318" s="9"/>
      <c r="BGT318" s="9"/>
      <c r="BGU318" s="9"/>
      <c r="BGV318" s="9"/>
      <c r="BGW318" s="9"/>
      <c r="BGX318" s="9"/>
      <c r="BGY318" s="9"/>
      <c r="BGZ318" s="9"/>
      <c r="BHA318" s="9"/>
      <c r="BHB318" s="9"/>
      <c r="BHC318" s="9"/>
      <c r="BHD318" s="9"/>
      <c r="BHE318" s="9"/>
      <c r="BHF318" s="9"/>
      <c r="BHG318" s="9"/>
      <c r="BHH318" s="9"/>
      <c r="BHI318" s="9"/>
      <c r="BHJ318" s="9"/>
      <c r="BHK318" s="9"/>
      <c r="BHL318" s="9"/>
      <c r="BHM318" s="9"/>
      <c r="BHN318" s="9"/>
      <c r="BHO318" s="9"/>
      <c r="BHP318" s="9"/>
      <c r="BHQ318" s="9"/>
      <c r="BHR318" s="9"/>
      <c r="BHS318" s="9"/>
      <c r="BHT318" s="9"/>
      <c r="BHU318" s="9"/>
      <c r="BHV318" s="9"/>
      <c r="BHW318" s="9"/>
      <c r="BHX318" s="9"/>
      <c r="BHY318" s="9"/>
      <c r="BHZ318" s="9"/>
      <c r="BIA318" s="9"/>
      <c r="BIB318" s="9"/>
      <c r="BIC318" s="9"/>
    </row>
    <row r="319" spans="1:1589" s="10" customFormat="1" ht="45" customHeight="1">
      <c r="A319" s="235" t="s">
        <v>259</v>
      </c>
      <c r="B319" s="51"/>
      <c r="C319" s="314"/>
      <c r="D319" s="314"/>
      <c r="E319" s="197">
        <v>42736</v>
      </c>
      <c r="F319" s="197">
        <v>43100</v>
      </c>
      <c r="G319" s="93" t="s">
        <v>220</v>
      </c>
      <c r="H319" s="115"/>
      <c r="I319" s="121"/>
      <c r="J319" s="121">
        <v>3643059</v>
      </c>
      <c r="K319" s="189"/>
      <c r="L319" s="115"/>
      <c r="M319" s="104"/>
      <c r="N319" s="121">
        <v>3643058.42</v>
      </c>
      <c r="O319" s="115"/>
      <c r="P319" s="115"/>
      <c r="Q319" s="115"/>
      <c r="R319" s="121">
        <v>3643058.42</v>
      </c>
      <c r="S319" s="115"/>
      <c r="T319" s="150"/>
      <c r="U319" s="150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  <c r="IS319" s="9"/>
      <c r="IT319" s="9"/>
      <c r="IU319" s="9"/>
      <c r="IV319" s="9"/>
      <c r="IW319" s="9"/>
      <c r="IX319" s="9"/>
      <c r="IY319" s="9"/>
      <c r="IZ319" s="9"/>
      <c r="JA319" s="9"/>
      <c r="JB319" s="9"/>
      <c r="JC319" s="9"/>
      <c r="JD319" s="9"/>
      <c r="JE319" s="9"/>
      <c r="JF319" s="9"/>
      <c r="JG319" s="9"/>
      <c r="JH319" s="9"/>
      <c r="JI319" s="9"/>
      <c r="JJ319" s="9"/>
      <c r="JK319" s="9"/>
      <c r="JL319" s="9"/>
      <c r="JM319" s="9"/>
      <c r="JN319" s="9"/>
      <c r="JO319" s="9"/>
      <c r="JP319" s="9"/>
      <c r="JQ319" s="9"/>
      <c r="JR319" s="9"/>
      <c r="JS319" s="9"/>
      <c r="JT319" s="9"/>
      <c r="JU319" s="9"/>
      <c r="JV319" s="9"/>
      <c r="JW319" s="9"/>
      <c r="JX319" s="9"/>
      <c r="JY319" s="9"/>
      <c r="JZ319" s="9"/>
      <c r="KA319" s="9"/>
      <c r="KB319" s="9"/>
      <c r="KC319" s="9"/>
      <c r="KD319" s="9"/>
      <c r="KE319" s="9"/>
      <c r="KF319" s="9"/>
      <c r="KG319" s="9"/>
      <c r="KH319" s="9"/>
      <c r="KI319" s="9"/>
      <c r="KJ319" s="9"/>
      <c r="KK319" s="9"/>
      <c r="KL319" s="9"/>
      <c r="KM319" s="9"/>
      <c r="KN319" s="9"/>
      <c r="KO319" s="9"/>
      <c r="KP319" s="9"/>
      <c r="KQ319" s="9"/>
      <c r="KR319" s="9"/>
      <c r="KS319" s="9"/>
      <c r="KT319" s="9"/>
      <c r="KU319" s="9"/>
      <c r="KV319" s="9"/>
      <c r="KW319" s="9"/>
      <c r="KX319" s="9"/>
      <c r="KY319" s="9"/>
      <c r="KZ319" s="9"/>
      <c r="LA319" s="9"/>
      <c r="LB319" s="9"/>
      <c r="LC319" s="9"/>
      <c r="LD319" s="9"/>
      <c r="LE319" s="9"/>
      <c r="LF319" s="9"/>
      <c r="LG319" s="9"/>
      <c r="LH319" s="9"/>
      <c r="LI319" s="9"/>
      <c r="LJ319" s="9"/>
      <c r="LK319" s="9"/>
      <c r="LL319" s="9"/>
      <c r="LM319" s="9"/>
      <c r="LN319" s="9"/>
      <c r="LO319" s="9"/>
      <c r="LP319" s="9"/>
      <c r="LQ319" s="9"/>
      <c r="LR319" s="9"/>
      <c r="LS319" s="9"/>
      <c r="LT319" s="9"/>
      <c r="LU319" s="9"/>
      <c r="LV319" s="9"/>
      <c r="LW319" s="9"/>
      <c r="LX319" s="9"/>
      <c r="LY319" s="9"/>
      <c r="LZ319" s="9"/>
      <c r="MA319" s="9"/>
      <c r="MB319" s="9"/>
      <c r="MC319" s="9"/>
      <c r="MD319" s="9"/>
      <c r="ME319" s="9"/>
      <c r="MF319" s="9"/>
      <c r="MG319" s="9"/>
      <c r="MH319" s="9"/>
      <c r="MI319" s="9"/>
      <c r="MJ319" s="9"/>
      <c r="MK319" s="9"/>
      <c r="ML319" s="9"/>
      <c r="MM319" s="9"/>
      <c r="MN319" s="9"/>
      <c r="MO319" s="9"/>
      <c r="MP319" s="9"/>
      <c r="MQ319" s="9"/>
      <c r="MR319" s="9"/>
      <c r="MS319" s="9"/>
      <c r="MT319" s="9"/>
      <c r="MU319" s="9"/>
      <c r="MV319" s="9"/>
      <c r="MW319" s="9"/>
      <c r="MX319" s="9"/>
      <c r="MY319" s="9"/>
      <c r="MZ319" s="9"/>
      <c r="NA319" s="9"/>
      <c r="NB319" s="9"/>
      <c r="NC319" s="9"/>
      <c r="ND319" s="9"/>
      <c r="NE319" s="9"/>
      <c r="NF319" s="9"/>
      <c r="NG319" s="9"/>
      <c r="NH319" s="9"/>
      <c r="NI319" s="9"/>
      <c r="NJ319" s="9"/>
      <c r="NK319" s="9"/>
      <c r="NL319" s="9"/>
      <c r="NM319" s="9"/>
      <c r="NN319" s="9"/>
      <c r="NO319" s="9"/>
      <c r="NP319" s="9"/>
      <c r="NQ319" s="9"/>
      <c r="NR319" s="9"/>
      <c r="NS319" s="9"/>
      <c r="NT319" s="9"/>
      <c r="NU319" s="9"/>
      <c r="NV319" s="9"/>
      <c r="NW319" s="9"/>
      <c r="NX319" s="9"/>
      <c r="NY319" s="9"/>
      <c r="NZ319" s="9"/>
      <c r="OA319" s="9"/>
      <c r="OB319" s="9"/>
      <c r="OC319" s="9"/>
      <c r="OD319" s="9"/>
      <c r="OE319" s="9"/>
      <c r="OF319" s="9"/>
      <c r="OG319" s="9"/>
      <c r="OH319" s="9"/>
      <c r="OI319" s="9"/>
      <c r="OJ319" s="9"/>
      <c r="OK319" s="9"/>
      <c r="OL319" s="9"/>
      <c r="OM319" s="9"/>
      <c r="ON319" s="9"/>
      <c r="OO319" s="9"/>
      <c r="OP319" s="9"/>
      <c r="OQ319" s="9"/>
      <c r="OR319" s="9"/>
      <c r="OS319" s="9"/>
      <c r="OT319" s="9"/>
      <c r="OU319" s="9"/>
      <c r="OV319" s="9"/>
      <c r="OW319" s="9"/>
      <c r="OX319" s="9"/>
      <c r="OY319" s="9"/>
      <c r="OZ319" s="9"/>
      <c r="PA319" s="9"/>
      <c r="PB319" s="9"/>
      <c r="PC319" s="9"/>
      <c r="PD319" s="9"/>
      <c r="PE319" s="9"/>
      <c r="PF319" s="9"/>
      <c r="PG319" s="9"/>
      <c r="PH319" s="9"/>
      <c r="PI319" s="9"/>
      <c r="PJ319" s="9"/>
      <c r="PK319" s="9"/>
      <c r="PL319" s="9"/>
      <c r="PM319" s="9"/>
      <c r="PN319" s="9"/>
      <c r="PO319" s="9"/>
      <c r="PP319" s="9"/>
      <c r="PQ319" s="9"/>
      <c r="PR319" s="9"/>
      <c r="PS319" s="9"/>
      <c r="PT319" s="9"/>
      <c r="PU319" s="9"/>
      <c r="PV319" s="9"/>
      <c r="PW319" s="9"/>
      <c r="PX319" s="9"/>
      <c r="PY319" s="9"/>
      <c r="PZ319" s="9"/>
      <c r="QA319" s="9"/>
      <c r="QB319" s="9"/>
      <c r="QC319" s="9"/>
      <c r="QD319" s="9"/>
      <c r="QE319" s="9"/>
      <c r="QF319" s="9"/>
      <c r="QG319" s="9"/>
      <c r="QH319" s="9"/>
      <c r="QI319" s="9"/>
      <c r="QJ319" s="9"/>
      <c r="QK319" s="9"/>
      <c r="QL319" s="9"/>
      <c r="QM319" s="9"/>
      <c r="QN319" s="9"/>
      <c r="QO319" s="9"/>
      <c r="QP319" s="9"/>
      <c r="QQ319" s="9"/>
      <c r="QR319" s="9"/>
      <c r="QS319" s="9"/>
      <c r="QT319" s="9"/>
      <c r="QU319" s="9"/>
      <c r="QV319" s="9"/>
      <c r="QW319" s="9"/>
      <c r="QX319" s="9"/>
      <c r="QY319" s="9"/>
      <c r="QZ319" s="9"/>
      <c r="RA319" s="9"/>
      <c r="RB319" s="9"/>
      <c r="RC319" s="9"/>
      <c r="RD319" s="9"/>
      <c r="RE319" s="9"/>
      <c r="RF319" s="9"/>
      <c r="RG319" s="9"/>
      <c r="RH319" s="9"/>
      <c r="RI319" s="9"/>
      <c r="RJ319" s="9"/>
      <c r="RK319" s="9"/>
      <c r="RL319" s="9"/>
      <c r="RM319" s="9"/>
      <c r="RN319" s="9"/>
      <c r="RO319" s="9"/>
      <c r="RP319" s="9"/>
      <c r="RQ319" s="9"/>
      <c r="RR319" s="9"/>
      <c r="RS319" s="9"/>
      <c r="RT319" s="9"/>
      <c r="RU319" s="9"/>
      <c r="RV319" s="9"/>
      <c r="RW319" s="9"/>
      <c r="RX319" s="9"/>
      <c r="RY319" s="9"/>
      <c r="RZ319" s="9"/>
      <c r="SA319" s="9"/>
      <c r="SB319" s="9"/>
      <c r="SC319" s="9"/>
      <c r="SD319" s="9"/>
      <c r="SE319" s="9"/>
      <c r="SF319" s="9"/>
      <c r="SG319" s="9"/>
      <c r="SH319" s="9"/>
      <c r="SI319" s="9"/>
      <c r="SJ319" s="9"/>
      <c r="SK319" s="9"/>
      <c r="SL319" s="9"/>
      <c r="SM319" s="9"/>
      <c r="SN319" s="9"/>
      <c r="SO319" s="9"/>
      <c r="SP319" s="9"/>
      <c r="SQ319" s="9"/>
      <c r="SR319" s="9"/>
      <c r="SS319" s="9"/>
      <c r="ST319" s="9"/>
      <c r="SU319" s="9"/>
      <c r="SV319" s="9"/>
      <c r="SW319" s="9"/>
      <c r="SX319" s="9"/>
      <c r="SY319" s="9"/>
      <c r="SZ319" s="9"/>
      <c r="TA319" s="9"/>
      <c r="TB319" s="9"/>
      <c r="TC319" s="9"/>
      <c r="TD319" s="9"/>
      <c r="TE319" s="9"/>
      <c r="TF319" s="9"/>
      <c r="TG319" s="9"/>
      <c r="TH319" s="9"/>
      <c r="TI319" s="9"/>
      <c r="TJ319" s="9"/>
      <c r="TK319" s="9"/>
      <c r="TL319" s="9"/>
      <c r="TM319" s="9"/>
      <c r="TN319" s="9"/>
      <c r="TO319" s="9"/>
      <c r="TP319" s="9"/>
      <c r="TQ319" s="9"/>
      <c r="TR319" s="9"/>
      <c r="TS319" s="9"/>
      <c r="TT319" s="9"/>
      <c r="TU319" s="9"/>
      <c r="TV319" s="9"/>
      <c r="TW319" s="9"/>
      <c r="TX319" s="9"/>
      <c r="TY319" s="9"/>
      <c r="TZ319" s="9"/>
      <c r="UA319" s="9"/>
      <c r="UB319" s="9"/>
      <c r="UC319" s="9"/>
      <c r="UD319" s="9"/>
      <c r="UE319" s="9"/>
      <c r="UF319" s="9"/>
      <c r="UG319" s="9"/>
      <c r="UH319" s="9"/>
      <c r="UI319" s="9"/>
      <c r="UJ319" s="9"/>
      <c r="UK319" s="9"/>
      <c r="UL319" s="9"/>
      <c r="UM319" s="9"/>
      <c r="UN319" s="9"/>
      <c r="UO319" s="9"/>
      <c r="UP319" s="9"/>
      <c r="UQ319" s="9"/>
      <c r="UR319" s="9"/>
      <c r="US319" s="9"/>
      <c r="UT319" s="9"/>
      <c r="UU319" s="9"/>
      <c r="UV319" s="9"/>
      <c r="UW319" s="9"/>
      <c r="UX319" s="9"/>
      <c r="UY319" s="9"/>
      <c r="UZ319" s="9"/>
      <c r="VA319" s="9"/>
      <c r="VB319" s="9"/>
      <c r="VC319" s="9"/>
      <c r="VD319" s="9"/>
      <c r="VE319" s="9"/>
      <c r="VF319" s="9"/>
      <c r="VG319" s="9"/>
      <c r="VH319" s="9"/>
      <c r="VI319" s="9"/>
      <c r="VJ319" s="9"/>
      <c r="VK319" s="9"/>
      <c r="VL319" s="9"/>
      <c r="VM319" s="9"/>
      <c r="VN319" s="9"/>
      <c r="VO319" s="9"/>
      <c r="VP319" s="9"/>
      <c r="VQ319" s="9"/>
      <c r="VR319" s="9"/>
      <c r="VS319" s="9"/>
      <c r="VT319" s="9"/>
      <c r="VU319" s="9"/>
      <c r="VV319" s="9"/>
      <c r="VW319" s="9"/>
      <c r="VX319" s="9"/>
      <c r="VY319" s="9"/>
      <c r="VZ319" s="9"/>
      <c r="WA319" s="9"/>
      <c r="WB319" s="9"/>
      <c r="WC319" s="9"/>
      <c r="WD319" s="9"/>
      <c r="WE319" s="9"/>
      <c r="WF319" s="9"/>
      <c r="WG319" s="9"/>
      <c r="WH319" s="9"/>
      <c r="WI319" s="9"/>
      <c r="WJ319" s="9"/>
      <c r="WK319" s="9"/>
      <c r="WL319" s="9"/>
      <c r="WM319" s="9"/>
      <c r="WN319" s="9"/>
      <c r="WO319" s="9"/>
      <c r="WP319" s="9"/>
      <c r="WQ319" s="9"/>
      <c r="WR319" s="9"/>
      <c r="WS319" s="9"/>
      <c r="WT319" s="9"/>
      <c r="WU319" s="9"/>
      <c r="WV319" s="9"/>
      <c r="WW319" s="9"/>
      <c r="WX319" s="9"/>
      <c r="WY319" s="9"/>
      <c r="WZ319" s="9"/>
      <c r="XA319" s="9"/>
      <c r="XB319" s="9"/>
      <c r="XC319" s="9"/>
      <c r="XD319" s="9"/>
      <c r="XE319" s="9"/>
      <c r="XF319" s="9"/>
      <c r="XG319" s="9"/>
      <c r="XH319" s="9"/>
      <c r="XI319" s="9"/>
      <c r="XJ319" s="9"/>
      <c r="XK319" s="9"/>
      <c r="XL319" s="9"/>
      <c r="XM319" s="9"/>
      <c r="XN319" s="9"/>
      <c r="XO319" s="9"/>
      <c r="XP319" s="9"/>
      <c r="XQ319" s="9"/>
      <c r="XR319" s="9"/>
      <c r="XS319" s="9"/>
      <c r="XT319" s="9"/>
      <c r="XU319" s="9"/>
      <c r="XV319" s="9"/>
      <c r="XW319" s="9"/>
      <c r="XX319" s="9"/>
      <c r="XY319" s="9"/>
      <c r="XZ319" s="9"/>
      <c r="YA319" s="9"/>
      <c r="YB319" s="9"/>
      <c r="YC319" s="9"/>
      <c r="YD319" s="9"/>
      <c r="YE319" s="9"/>
      <c r="YF319" s="9"/>
      <c r="YG319" s="9"/>
      <c r="YH319" s="9"/>
      <c r="YI319" s="9"/>
      <c r="YJ319" s="9"/>
      <c r="YK319" s="9"/>
      <c r="YL319" s="9"/>
      <c r="YM319" s="9"/>
      <c r="YN319" s="9"/>
      <c r="YO319" s="9"/>
      <c r="YP319" s="9"/>
      <c r="YQ319" s="9"/>
      <c r="YR319" s="9"/>
      <c r="YS319" s="9"/>
      <c r="YT319" s="9"/>
      <c r="YU319" s="9"/>
      <c r="YV319" s="9"/>
      <c r="YW319" s="9"/>
      <c r="YX319" s="9"/>
      <c r="YY319" s="9"/>
      <c r="YZ319" s="9"/>
      <c r="ZA319" s="9"/>
      <c r="ZB319" s="9"/>
      <c r="ZC319" s="9"/>
      <c r="ZD319" s="9"/>
      <c r="ZE319" s="9"/>
      <c r="ZF319" s="9"/>
      <c r="ZG319" s="9"/>
      <c r="ZH319" s="9"/>
      <c r="ZI319" s="9"/>
      <c r="ZJ319" s="9"/>
      <c r="ZK319" s="9"/>
      <c r="ZL319" s="9"/>
      <c r="ZM319" s="9"/>
      <c r="ZN319" s="9"/>
      <c r="ZO319" s="9"/>
      <c r="ZP319" s="9"/>
      <c r="ZQ319" s="9"/>
      <c r="ZR319" s="9"/>
      <c r="ZS319" s="9"/>
      <c r="ZT319" s="9"/>
      <c r="ZU319" s="9"/>
      <c r="ZV319" s="9"/>
      <c r="ZW319" s="9"/>
      <c r="ZX319" s="9"/>
      <c r="ZY319" s="9"/>
      <c r="ZZ319" s="9"/>
      <c r="AAA319" s="9"/>
      <c r="AAB319" s="9"/>
      <c r="AAC319" s="9"/>
      <c r="AAD319" s="9"/>
      <c r="AAE319" s="9"/>
      <c r="AAF319" s="9"/>
      <c r="AAG319" s="9"/>
      <c r="AAH319" s="9"/>
      <c r="AAI319" s="9"/>
      <c r="AAJ319" s="9"/>
      <c r="AAK319" s="9"/>
      <c r="AAL319" s="9"/>
      <c r="AAM319" s="9"/>
      <c r="AAN319" s="9"/>
      <c r="AAO319" s="9"/>
      <c r="AAP319" s="9"/>
      <c r="AAQ319" s="9"/>
      <c r="AAR319" s="9"/>
      <c r="AAS319" s="9"/>
      <c r="AAT319" s="9"/>
      <c r="AAU319" s="9"/>
      <c r="AAV319" s="9"/>
      <c r="AAW319" s="9"/>
      <c r="AAX319" s="9"/>
      <c r="AAY319" s="9"/>
      <c r="AAZ319" s="9"/>
      <c r="ABA319" s="9"/>
      <c r="ABB319" s="9"/>
      <c r="ABC319" s="9"/>
      <c r="ABD319" s="9"/>
      <c r="ABE319" s="9"/>
      <c r="ABF319" s="9"/>
      <c r="ABG319" s="9"/>
      <c r="ABH319" s="9"/>
      <c r="ABI319" s="9"/>
      <c r="ABJ319" s="9"/>
      <c r="ABK319" s="9"/>
      <c r="ABL319" s="9"/>
      <c r="ABM319" s="9"/>
      <c r="ABN319" s="9"/>
      <c r="ABO319" s="9"/>
      <c r="ABP319" s="9"/>
      <c r="ABQ319" s="9"/>
      <c r="ABR319" s="9"/>
      <c r="ABS319" s="9"/>
      <c r="ABT319" s="9"/>
      <c r="ABU319" s="9"/>
      <c r="ABV319" s="9"/>
      <c r="ABW319" s="9"/>
      <c r="ABX319" s="9"/>
      <c r="ABY319" s="9"/>
      <c r="ABZ319" s="9"/>
      <c r="ACA319" s="9"/>
      <c r="ACB319" s="9"/>
      <c r="ACC319" s="9"/>
      <c r="ACD319" s="9"/>
      <c r="ACE319" s="9"/>
      <c r="ACF319" s="9"/>
      <c r="ACG319" s="9"/>
      <c r="ACH319" s="9"/>
      <c r="ACI319" s="9"/>
      <c r="ACJ319" s="9"/>
      <c r="ACK319" s="9"/>
      <c r="ACL319" s="9"/>
      <c r="ACM319" s="9"/>
      <c r="ACN319" s="9"/>
      <c r="ACO319" s="9"/>
      <c r="ACP319" s="9"/>
      <c r="ACQ319" s="9"/>
      <c r="ACR319" s="9"/>
      <c r="ACS319" s="9"/>
      <c r="ACT319" s="9"/>
      <c r="ACU319" s="9"/>
      <c r="ACV319" s="9"/>
      <c r="ACW319" s="9"/>
      <c r="ACX319" s="9"/>
      <c r="ACY319" s="9"/>
      <c r="ACZ319" s="9"/>
      <c r="ADA319" s="9"/>
      <c r="ADB319" s="9"/>
      <c r="ADC319" s="9"/>
      <c r="ADD319" s="9"/>
      <c r="ADE319" s="9"/>
      <c r="ADF319" s="9"/>
      <c r="ADG319" s="9"/>
      <c r="ADH319" s="9"/>
      <c r="ADI319" s="9"/>
      <c r="ADJ319" s="9"/>
      <c r="ADK319" s="9"/>
      <c r="ADL319" s="9"/>
      <c r="ADM319" s="9"/>
      <c r="ADN319" s="9"/>
      <c r="ADO319" s="9"/>
      <c r="ADP319" s="9"/>
      <c r="ADQ319" s="9"/>
      <c r="ADR319" s="9"/>
      <c r="ADS319" s="9"/>
      <c r="ADT319" s="9"/>
      <c r="ADU319" s="9"/>
      <c r="ADV319" s="9"/>
      <c r="ADW319" s="9"/>
      <c r="ADX319" s="9"/>
      <c r="ADY319" s="9"/>
      <c r="ADZ319" s="9"/>
      <c r="AEA319" s="9"/>
      <c r="AEB319" s="9"/>
      <c r="AEC319" s="9"/>
      <c r="AED319" s="9"/>
      <c r="AEE319" s="9"/>
      <c r="AEF319" s="9"/>
      <c r="AEG319" s="9"/>
      <c r="AEH319" s="9"/>
      <c r="AEI319" s="9"/>
      <c r="AEJ319" s="9"/>
      <c r="AEK319" s="9"/>
      <c r="AEL319" s="9"/>
      <c r="AEM319" s="9"/>
      <c r="AEN319" s="9"/>
      <c r="AEO319" s="9"/>
      <c r="AEP319" s="9"/>
      <c r="AEQ319" s="9"/>
      <c r="AER319" s="9"/>
      <c r="AES319" s="9"/>
      <c r="AET319" s="9"/>
      <c r="AEU319" s="9"/>
      <c r="AEV319" s="9"/>
      <c r="AEW319" s="9"/>
      <c r="AEX319" s="9"/>
      <c r="AEY319" s="9"/>
      <c r="AEZ319" s="9"/>
      <c r="AFA319" s="9"/>
      <c r="AFB319" s="9"/>
      <c r="AFC319" s="9"/>
      <c r="AFD319" s="9"/>
      <c r="AFE319" s="9"/>
      <c r="AFF319" s="9"/>
      <c r="AFG319" s="9"/>
      <c r="AFH319" s="9"/>
      <c r="AFI319" s="9"/>
      <c r="AFJ319" s="9"/>
      <c r="AFK319" s="9"/>
      <c r="AFL319" s="9"/>
      <c r="AFM319" s="9"/>
      <c r="AFN319" s="9"/>
      <c r="AFO319" s="9"/>
      <c r="AFP319" s="9"/>
      <c r="AFQ319" s="9"/>
      <c r="AFR319" s="9"/>
      <c r="AFS319" s="9"/>
      <c r="AFT319" s="9"/>
      <c r="AFU319" s="9"/>
      <c r="AFV319" s="9"/>
      <c r="AFW319" s="9"/>
      <c r="AFX319" s="9"/>
      <c r="AFY319" s="9"/>
      <c r="AFZ319" s="9"/>
      <c r="AGA319" s="9"/>
      <c r="AGB319" s="9"/>
      <c r="AGC319" s="9"/>
      <c r="AGD319" s="9"/>
      <c r="AGE319" s="9"/>
      <c r="AGF319" s="9"/>
      <c r="AGG319" s="9"/>
      <c r="AGH319" s="9"/>
      <c r="AGI319" s="9"/>
      <c r="AGJ319" s="9"/>
      <c r="AGK319" s="9"/>
      <c r="AGL319" s="9"/>
      <c r="AGM319" s="9"/>
      <c r="AGN319" s="9"/>
      <c r="AGO319" s="9"/>
      <c r="AGP319" s="9"/>
      <c r="AGQ319" s="9"/>
      <c r="AGR319" s="9"/>
      <c r="AGS319" s="9"/>
      <c r="AGT319" s="9"/>
      <c r="AGU319" s="9"/>
      <c r="AGV319" s="9"/>
      <c r="AGW319" s="9"/>
      <c r="AGX319" s="9"/>
      <c r="AGY319" s="9"/>
      <c r="AGZ319" s="9"/>
      <c r="AHA319" s="9"/>
      <c r="AHB319" s="9"/>
      <c r="AHC319" s="9"/>
      <c r="AHD319" s="9"/>
      <c r="AHE319" s="9"/>
      <c r="AHF319" s="9"/>
      <c r="AHG319" s="9"/>
      <c r="AHH319" s="9"/>
      <c r="AHI319" s="9"/>
      <c r="AHJ319" s="9"/>
      <c r="AHK319" s="9"/>
      <c r="AHL319" s="9"/>
      <c r="AHM319" s="9"/>
      <c r="AHN319" s="9"/>
      <c r="AHO319" s="9"/>
      <c r="AHP319" s="9"/>
      <c r="AHQ319" s="9"/>
      <c r="AHR319" s="9"/>
      <c r="AHS319" s="9"/>
      <c r="AHT319" s="9"/>
      <c r="AHU319" s="9"/>
      <c r="AHV319" s="9"/>
      <c r="AHW319" s="9"/>
      <c r="AHX319" s="9"/>
      <c r="AHY319" s="9"/>
      <c r="AHZ319" s="9"/>
      <c r="AIA319" s="9"/>
      <c r="AIB319" s="9"/>
      <c r="AIC319" s="9"/>
      <c r="AID319" s="9"/>
      <c r="AIE319" s="9"/>
      <c r="AIF319" s="9"/>
      <c r="AIG319" s="9"/>
      <c r="AIH319" s="9"/>
      <c r="AII319" s="9"/>
      <c r="AIJ319" s="9"/>
      <c r="AIK319" s="9"/>
      <c r="AIL319" s="9"/>
      <c r="AIM319" s="9"/>
      <c r="AIN319" s="9"/>
      <c r="AIO319" s="9"/>
      <c r="AIP319" s="9"/>
      <c r="AIQ319" s="9"/>
      <c r="AIR319" s="9"/>
      <c r="AIS319" s="9"/>
      <c r="AIT319" s="9"/>
      <c r="AIU319" s="9"/>
      <c r="AIV319" s="9"/>
      <c r="AIW319" s="9"/>
      <c r="AIX319" s="9"/>
      <c r="AIY319" s="9"/>
      <c r="AIZ319" s="9"/>
      <c r="AJA319" s="9"/>
      <c r="AJB319" s="9"/>
      <c r="AJC319" s="9"/>
      <c r="AJD319" s="9"/>
      <c r="AJE319" s="9"/>
      <c r="AJF319" s="9"/>
      <c r="AJG319" s="9"/>
      <c r="AJH319" s="9"/>
      <c r="AJI319" s="9"/>
      <c r="AJJ319" s="9"/>
      <c r="AJK319" s="9"/>
      <c r="AJL319" s="9"/>
      <c r="AJM319" s="9"/>
      <c r="AJN319" s="9"/>
      <c r="AJO319" s="9"/>
      <c r="AJP319" s="9"/>
      <c r="AJQ319" s="9"/>
      <c r="AJR319" s="9"/>
      <c r="AJS319" s="9"/>
      <c r="AJT319" s="9"/>
      <c r="AJU319" s="9"/>
      <c r="AJV319" s="9"/>
      <c r="AJW319" s="9"/>
      <c r="AJX319" s="9"/>
      <c r="AJY319" s="9"/>
      <c r="AJZ319" s="9"/>
      <c r="AKA319" s="9"/>
      <c r="AKB319" s="9"/>
      <c r="AKC319" s="9"/>
      <c r="AKD319" s="9"/>
      <c r="AKE319" s="9"/>
      <c r="AKF319" s="9"/>
      <c r="AKG319" s="9"/>
      <c r="AKH319" s="9"/>
      <c r="AKI319" s="9"/>
      <c r="AKJ319" s="9"/>
      <c r="AKK319" s="9"/>
      <c r="AKL319" s="9"/>
      <c r="AKM319" s="9"/>
      <c r="AKN319" s="9"/>
      <c r="AKO319" s="9"/>
      <c r="AKP319" s="9"/>
      <c r="AKQ319" s="9"/>
      <c r="AKR319" s="9"/>
      <c r="AKS319" s="9"/>
      <c r="AKT319" s="9"/>
      <c r="AKU319" s="9"/>
      <c r="AKV319" s="9"/>
      <c r="AKW319" s="9"/>
      <c r="AKX319" s="9"/>
      <c r="AKY319" s="9"/>
      <c r="AKZ319" s="9"/>
      <c r="ALA319" s="9"/>
      <c r="ALB319" s="9"/>
      <c r="ALC319" s="9"/>
      <c r="ALD319" s="9"/>
      <c r="ALE319" s="9"/>
      <c r="ALF319" s="9"/>
      <c r="ALG319" s="9"/>
      <c r="ALH319" s="9"/>
      <c r="ALI319" s="9"/>
      <c r="ALJ319" s="9"/>
      <c r="ALK319" s="9"/>
      <c r="ALL319" s="9"/>
      <c r="ALM319" s="9"/>
      <c r="ALN319" s="9"/>
      <c r="ALO319" s="9"/>
      <c r="ALP319" s="9"/>
      <c r="ALQ319" s="9"/>
      <c r="ALR319" s="9"/>
      <c r="ALS319" s="9"/>
      <c r="ALT319" s="9"/>
      <c r="ALU319" s="9"/>
      <c r="ALV319" s="9"/>
      <c r="ALW319" s="9"/>
      <c r="ALX319" s="9"/>
      <c r="ALY319" s="9"/>
      <c r="ALZ319" s="9"/>
      <c r="AMA319" s="9"/>
      <c r="AMB319" s="9"/>
      <c r="AMC319" s="9"/>
      <c r="AMD319" s="9"/>
      <c r="AME319" s="9"/>
      <c r="AMF319" s="9"/>
      <c r="AMG319" s="9"/>
      <c r="AMH319" s="9"/>
      <c r="AMI319" s="9"/>
      <c r="AMJ319" s="9"/>
      <c r="AMK319" s="9"/>
      <c r="AML319" s="9"/>
      <c r="AMM319" s="9"/>
      <c r="AMN319" s="9"/>
      <c r="AMO319" s="9"/>
      <c r="AMP319" s="9"/>
      <c r="AMQ319" s="9"/>
      <c r="AMR319" s="9"/>
      <c r="AMS319" s="9"/>
      <c r="AMT319" s="9"/>
      <c r="AMU319" s="9"/>
      <c r="AMV319" s="9"/>
      <c r="AMW319" s="9"/>
      <c r="AMX319" s="9"/>
      <c r="AMY319" s="9"/>
      <c r="AMZ319" s="9"/>
      <c r="ANA319" s="9"/>
      <c r="ANB319" s="9"/>
      <c r="ANC319" s="9"/>
      <c r="AND319" s="9"/>
      <c r="ANE319" s="9"/>
      <c r="ANF319" s="9"/>
      <c r="ANG319" s="9"/>
      <c r="ANH319" s="9"/>
      <c r="ANI319" s="9"/>
      <c r="ANJ319" s="9"/>
      <c r="ANK319" s="9"/>
      <c r="ANL319" s="9"/>
      <c r="ANM319" s="9"/>
      <c r="ANN319" s="9"/>
      <c r="ANO319" s="9"/>
      <c r="ANP319" s="9"/>
      <c r="ANQ319" s="9"/>
      <c r="ANR319" s="9"/>
      <c r="ANS319" s="9"/>
      <c r="ANT319" s="9"/>
      <c r="ANU319" s="9"/>
      <c r="ANV319" s="9"/>
      <c r="ANW319" s="9"/>
      <c r="ANX319" s="9"/>
      <c r="ANY319" s="9"/>
      <c r="ANZ319" s="9"/>
      <c r="AOA319" s="9"/>
      <c r="AOB319" s="9"/>
      <c r="AOC319" s="9"/>
      <c r="AOD319" s="9"/>
      <c r="AOE319" s="9"/>
      <c r="AOF319" s="9"/>
      <c r="AOG319" s="9"/>
      <c r="AOH319" s="9"/>
      <c r="AOI319" s="9"/>
      <c r="AOJ319" s="9"/>
      <c r="AOK319" s="9"/>
      <c r="AOL319" s="9"/>
      <c r="AOM319" s="9"/>
      <c r="AON319" s="9"/>
      <c r="AOO319" s="9"/>
      <c r="AOP319" s="9"/>
      <c r="AOQ319" s="9"/>
      <c r="AOR319" s="9"/>
      <c r="AOS319" s="9"/>
      <c r="AOT319" s="9"/>
      <c r="AOU319" s="9"/>
      <c r="AOV319" s="9"/>
      <c r="AOW319" s="9"/>
      <c r="AOX319" s="9"/>
      <c r="AOY319" s="9"/>
      <c r="AOZ319" s="9"/>
      <c r="APA319" s="9"/>
      <c r="APB319" s="9"/>
      <c r="APC319" s="9"/>
      <c r="APD319" s="9"/>
      <c r="APE319" s="9"/>
      <c r="APF319" s="9"/>
      <c r="APG319" s="9"/>
      <c r="APH319" s="9"/>
      <c r="API319" s="9"/>
      <c r="APJ319" s="9"/>
      <c r="APK319" s="9"/>
      <c r="APL319" s="9"/>
      <c r="APM319" s="9"/>
      <c r="APN319" s="9"/>
      <c r="APO319" s="9"/>
      <c r="APP319" s="9"/>
      <c r="APQ319" s="9"/>
      <c r="APR319" s="9"/>
      <c r="APS319" s="9"/>
      <c r="APT319" s="9"/>
      <c r="APU319" s="9"/>
      <c r="APV319" s="9"/>
      <c r="APW319" s="9"/>
      <c r="APX319" s="9"/>
      <c r="APY319" s="9"/>
      <c r="APZ319" s="9"/>
      <c r="AQA319" s="9"/>
      <c r="AQB319" s="9"/>
      <c r="AQC319" s="9"/>
      <c r="AQD319" s="9"/>
      <c r="AQE319" s="9"/>
      <c r="AQF319" s="9"/>
      <c r="AQG319" s="9"/>
      <c r="AQH319" s="9"/>
      <c r="AQI319" s="9"/>
      <c r="AQJ319" s="9"/>
      <c r="AQK319" s="9"/>
      <c r="AQL319" s="9"/>
      <c r="AQM319" s="9"/>
      <c r="AQN319" s="9"/>
      <c r="AQO319" s="9"/>
      <c r="AQP319" s="9"/>
      <c r="AQQ319" s="9"/>
      <c r="AQR319" s="9"/>
      <c r="AQS319" s="9"/>
      <c r="AQT319" s="9"/>
      <c r="AQU319" s="9"/>
      <c r="AQV319" s="9"/>
      <c r="AQW319" s="9"/>
      <c r="AQX319" s="9"/>
      <c r="AQY319" s="9"/>
      <c r="AQZ319" s="9"/>
      <c r="ARA319" s="9"/>
      <c r="ARB319" s="9"/>
      <c r="ARC319" s="9"/>
      <c r="ARD319" s="9"/>
      <c r="ARE319" s="9"/>
      <c r="ARF319" s="9"/>
      <c r="ARG319" s="9"/>
      <c r="ARH319" s="9"/>
      <c r="ARI319" s="9"/>
      <c r="ARJ319" s="9"/>
      <c r="ARK319" s="9"/>
      <c r="ARL319" s="9"/>
      <c r="ARM319" s="9"/>
      <c r="ARN319" s="9"/>
      <c r="ARO319" s="9"/>
      <c r="ARP319" s="9"/>
      <c r="ARQ319" s="9"/>
      <c r="ARR319" s="9"/>
      <c r="ARS319" s="9"/>
      <c r="ART319" s="9"/>
      <c r="ARU319" s="9"/>
      <c r="ARV319" s="9"/>
      <c r="ARW319" s="9"/>
      <c r="ARX319" s="9"/>
      <c r="ARY319" s="9"/>
      <c r="ARZ319" s="9"/>
      <c r="ASA319" s="9"/>
      <c r="ASB319" s="9"/>
      <c r="ASC319" s="9"/>
      <c r="ASD319" s="9"/>
      <c r="ASE319" s="9"/>
      <c r="ASF319" s="9"/>
      <c r="ASG319" s="9"/>
      <c r="ASH319" s="9"/>
      <c r="ASI319" s="9"/>
      <c r="ASJ319" s="9"/>
      <c r="ASK319" s="9"/>
      <c r="ASL319" s="9"/>
      <c r="ASM319" s="9"/>
      <c r="ASN319" s="9"/>
      <c r="ASO319" s="9"/>
      <c r="ASP319" s="9"/>
      <c r="ASQ319" s="9"/>
      <c r="ASR319" s="9"/>
      <c r="ASS319" s="9"/>
      <c r="AST319" s="9"/>
      <c r="ASU319" s="9"/>
      <c r="ASV319" s="9"/>
      <c r="ASW319" s="9"/>
      <c r="ASX319" s="9"/>
      <c r="ASY319" s="9"/>
      <c r="ASZ319" s="9"/>
      <c r="ATA319" s="9"/>
      <c r="ATB319" s="9"/>
      <c r="ATC319" s="9"/>
      <c r="ATD319" s="9"/>
      <c r="ATE319" s="9"/>
      <c r="ATF319" s="9"/>
      <c r="ATG319" s="9"/>
      <c r="ATH319" s="9"/>
      <c r="ATI319" s="9"/>
      <c r="ATJ319" s="9"/>
      <c r="ATK319" s="9"/>
      <c r="ATL319" s="9"/>
      <c r="ATM319" s="9"/>
      <c r="ATN319" s="9"/>
      <c r="ATO319" s="9"/>
      <c r="ATP319" s="9"/>
      <c r="ATQ319" s="9"/>
      <c r="ATR319" s="9"/>
      <c r="ATS319" s="9"/>
      <c r="ATT319" s="9"/>
      <c r="ATU319" s="9"/>
      <c r="ATV319" s="9"/>
      <c r="ATW319" s="9"/>
      <c r="ATX319" s="9"/>
      <c r="ATY319" s="9"/>
      <c r="ATZ319" s="9"/>
      <c r="AUA319" s="9"/>
      <c r="AUB319" s="9"/>
      <c r="AUC319" s="9"/>
      <c r="AUD319" s="9"/>
      <c r="AUE319" s="9"/>
      <c r="AUF319" s="9"/>
      <c r="AUG319" s="9"/>
      <c r="AUH319" s="9"/>
      <c r="AUI319" s="9"/>
      <c r="AUJ319" s="9"/>
      <c r="AUK319" s="9"/>
      <c r="AUL319" s="9"/>
      <c r="AUM319" s="9"/>
      <c r="AUN319" s="9"/>
      <c r="AUO319" s="9"/>
      <c r="AUP319" s="9"/>
      <c r="AUQ319" s="9"/>
      <c r="AUR319" s="9"/>
      <c r="AUS319" s="9"/>
      <c r="AUT319" s="9"/>
      <c r="AUU319" s="9"/>
      <c r="AUV319" s="9"/>
      <c r="AUW319" s="9"/>
      <c r="AUX319" s="9"/>
      <c r="AUY319" s="9"/>
      <c r="AUZ319" s="9"/>
      <c r="AVA319" s="9"/>
      <c r="AVB319" s="9"/>
      <c r="AVC319" s="9"/>
      <c r="AVD319" s="9"/>
      <c r="AVE319" s="9"/>
      <c r="AVF319" s="9"/>
      <c r="AVG319" s="9"/>
      <c r="AVH319" s="9"/>
      <c r="AVI319" s="9"/>
      <c r="AVJ319" s="9"/>
      <c r="AVK319" s="9"/>
      <c r="AVL319" s="9"/>
      <c r="AVM319" s="9"/>
      <c r="AVN319" s="9"/>
      <c r="AVO319" s="9"/>
      <c r="AVP319" s="9"/>
      <c r="AVQ319" s="9"/>
      <c r="AVR319" s="9"/>
      <c r="AVS319" s="9"/>
      <c r="AVT319" s="9"/>
      <c r="AVU319" s="9"/>
      <c r="AVV319" s="9"/>
      <c r="AVW319" s="9"/>
      <c r="AVX319" s="9"/>
      <c r="AVY319" s="9"/>
      <c r="AVZ319" s="9"/>
      <c r="AWA319" s="9"/>
      <c r="AWB319" s="9"/>
      <c r="AWC319" s="9"/>
      <c r="AWD319" s="9"/>
      <c r="AWE319" s="9"/>
      <c r="AWF319" s="9"/>
      <c r="AWG319" s="9"/>
      <c r="AWH319" s="9"/>
      <c r="AWI319" s="9"/>
      <c r="AWJ319" s="9"/>
      <c r="AWK319" s="9"/>
      <c r="AWL319" s="9"/>
      <c r="AWM319" s="9"/>
      <c r="AWN319" s="9"/>
      <c r="AWO319" s="9"/>
      <c r="AWP319" s="9"/>
      <c r="AWQ319" s="9"/>
      <c r="AWR319" s="9"/>
      <c r="AWS319" s="9"/>
      <c r="AWT319" s="9"/>
      <c r="AWU319" s="9"/>
      <c r="AWV319" s="9"/>
      <c r="AWW319" s="9"/>
      <c r="AWX319" s="9"/>
      <c r="AWY319" s="9"/>
      <c r="AWZ319" s="9"/>
      <c r="AXA319" s="9"/>
      <c r="AXB319" s="9"/>
      <c r="AXC319" s="9"/>
      <c r="AXD319" s="9"/>
      <c r="AXE319" s="9"/>
      <c r="AXF319" s="9"/>
      <c r="AXG319" s="9"/>
      <c r="AXH319" s="9"/>
      <c r="AXI319" s="9"/>
      <c r="AXJ319" s="9"/>
      <c r="AXK319" s="9"/>
      <c r="AXL319" s="9"/>
      <c r="AXM319" s="9"/>
      <c r="AXN319" s="9"/>
      <c r="AXO319" s="9"/>
      <c r="AXP319" s="9"/>
      <c r="AXQ319" s="9"/>
      <c r="AXR319" s="9"/>
      <c r="AXS319" s="9"/>
      <c r="AXT319" s="9"/>
      <c r="AXU319" s="9"/>
      <c r="AXV319" s="9"/>
      <c r="AXW319" s="9"/>
      <c r="AXX319" s="9"/>
      <c r="AXY319" s="9"/>
      <c r="AXZ319" s="9"/>
      <c r="AYA319" s="9"/>
      <c r="AYB319" s="9"/>
      <c r="AYC319" s="9"/>
      <c r="AYD319" s="9"/>
      <c r="AYE319" s="9"/>
      <c r="AYF319" s="9"/>
      <c r="AYG319" s="9"/>
      <c r="AYH319" s="9"/>
      <c r="AYI319" s="9"/>
      <c r="AYJ319" s="9"/>
      <c r="AYK319" s="9"/>
      <c r="AYL319" s="9"/>
      <c r="AYM319" s="9"/>
      <c r="AYN319" s="9"/>
      <c r="AYO319" s="9"/>
      <c r="AYP319" s="9"/>
      <c r="AYQ319" s="9"/>
      <c r="AYR319" s="9"/>
      <c r="AYS319" s="9"/>
      <c r="AYT319" s="9"/>
      <c r="AYU319" s="9"/>
      <c r="AYV319" s="9"/>
      <c r="AYW319" s="9"/>
      <c r="AYX319" s="9"/>
      <c r="AYY319" s="9"/>
      <c r="AYZ319" s="9"/>
      <c r="AZA319" s="9"/>
      <c r="AZB319" s="9"/>
      <c r="AZC319" s="9"/>
      <c r="AZD319" s="9"/>
      <c r="AZE319" s="9"/>
      <c r="AZF319" s="9"/>
      <c r="AZG319" s="9"/>
      <c r="AZH319" s="9"/>
      <c r="AZI319" s="9"/>
      <c r="AZJ319" s="9"/>
      <c r="AZK319" s="9"/>
      <c r="AZL319" s="9"/>
      <c r="AZM319" s="9"/>
      <c r="AZN319" s="9"/>
      <c r="AZO319" s="9"/>
      <c r="AZP319" s="9"/>
      <c r="AZQ319" s="9"/>
      <c r="AZR319" s="9"/>
      <c r="AZS319" s="9"/>
      <c r="AZT319" s="9"/>
      <c r="AZU319" s="9"/>
      <c r="AZV319" s="9"/>
      <c r="AZW319" s="9"/>
      <c r="AZX319" s="9"/>
      <c r="AZY319" s="9"/>
      <c r="AZZ319" s="9"/>
      <c r="BAA319" s="9"/>
      <c r="BAB319" s="9"/>
      <c r="BAC319" s="9"/>
      <c r="BAD319" s="9"/>
      <c r="BAE319" s="9"/>
      <c r="BAF319" s="9"/>
      <c r="BAG319" s="9"/>
      <c r="BAH319" s="9"/>
      <c r="BAI319" s="9"/>
      <c r="BAJ319" s="9"/>
      <c r="BAK319" s="9"/>
      <c r="BAL319" s="9"/>
      <c r="BAM319" s="9"/>
      <c r="BAN319" s="9"/>
      <c r="BAO319" s="9"/>
      <c r="BAP319" s="9"/>
      <c r="BAQ319" s="9"/>
      <c r="BAR319" s="9"/>
      <c r="BAS319" s="9"/>
      <c r="BAT319" s="9"/>
      <c r="BAU319" s="9"/>
      <c r="BAV319" s="9"/>
      <c r="BAW319" s="9"/>
      <c r="BAX319" s="9"/>
      <c r="BAY319" s="9"/>
      <c r="BAZ319" s="9"/>
      <c r="BBA319" s="9"/>
      <c r="BBB319" s="9"/>
      <c r="BBC319" s="9"/>
      <c r="BBD319" s="9"/>
      <c r="BBE319" s="9"/>
      <c r="BBF319" s="9"/>
      <c r="BBG319" s="9"/>
      <c r="BBH319" s="9"/>
      <c r="BBI319" s="9"/>
      <c r="BBJ319" s="9"/>
      <c r="BBK319" s="9"/>
      <c r="BBL319" s="9"/>
      <c r="BBM319" s="9"/>
      <c r="BBN319" s="9"/>
      <c r="BBO319" s="9"/>
      <c r="BBP319" s="9"/>
      <c r="BBQ319" s="9"/>
      <c r="BBR319" s="9"/>
      <c r="BBS319" s="9"/>
      <c r="BBT319" s="9"/>
      <c r="BBU319" s="9"/>
      <c r="BBV319" s="9"/>
      <c r="BBW319" s="9"/>
      <c r="BBX319" s="9"/>
      <c r="BBY319" s="9"/>
      <c r="BBZ319" s="9"/>
      <c r="BCA319" s="9"/>
      <c r="BCB319" s="9"/>
      <c r="BCC319" s="9"/>
      <c r="BCD319" s="9"/>
      <c r="BCE319" s="9"/>
      <c r="BCF319" s="9"/>
      <c r="BCG319" s="9"/>
      <c r="BCH319" s="9"/>
      <c r="BCI319" s="9"/>
      <c r="BCJ319" s="9"/>
      <c r="BCK319" s="9"/>
      <c r="BCL319" s="9"/>
      <c r="BCM319" s="9"/>
      <c r="BCN319" s="9"/>
      <c r="BCO319" s="9"/>
      <c r="BCP319" s="9"/>
      <c r="BCQ319" s="9"/>
      <c r="BCR319" s="9"/>
      <c r="BCS319" s="9"/>
      <c r="BCT319" s="9"/>
      <c r="BCU319" s="9"/>
      <c r="BCV319" s="9"/>
      <c r="BCW319" s="9"/>
      <c r="BCX319" s="9"/>
      <c r="BCY319" s="9"/>
      <c r="BCZ319" s="9"/>
      <c r="BDA319" s="9"/>
      <c r="BDB319" s="9"/>
      <c r="BDC319" s="9"/>
      <c r="BDD319" s="9"/>
      <c r="BDE319" s="9"/>
      <c r="BDF319" s="9"/>
      <c r="BDG319" s="9"/>
      <c r="BDH319" s="9"/>
      <c r="BDI319" s="9"/>
      <c r="BDJ319" s="9"/>
      <c r="BDK319" s="9"/>
      <c r="BDL319" s="9"/>
      <c r="BDM319" s="9"/>
      <c r="BDN319" s="9"/>
      <c r="BDO319" s="9"/>
      <c r="BDP319" s="9"/>
      <c r="BDQ319" s="9"/>
      <c r="BDR319" s="9"/>
      <c r="BDS319" s="9"/>
      <c r="BDT319" s="9"/>
      <c r="BDU319" s="9"/>
      <c r="BDV319" s="9"/>
      <c r="BDW319" s="9"/>
      <c r="BDX319" s="9"/>
      <c r="BDY319" s="9"/>
      <c r="BDZ319" s="9"/>
      <c r="BEA319" s="9"/>
      <c r="BEB319" s="9"/>
      <c r="BEC319" s="9"/>
      <c r="BED319" s="9"/>
      <c r="BEE319" s="9"/>
      <c r="BEF319" s="9"/>
      <c r="BEG319" s="9"/>
      <c r="BEH319" s="9"/>
      <c r="BEI319" s="9"/>
      <c r="BEJ319" s="9"/>
      <c r="BEK319" s="9"/>
      <c r="BEL319" s="9"/>
      <c r="BEM319" s="9"/>
      <c r="BEN319" s="9"/>
      <c r="BEO319" s="9"/>
      <c r="BEP319" s="9"/>
      <c r="BEQ319" s="9"/>
      <c r="BER319" s="9"/>
      <c r="BES319" s="9"/>
      <c r="BET319" s="9"/>
      <c r="BEU319" s="9"/>
      <c r="BEV319" s="9"/>
      <c r="BEW319" s="9"/>
      <c r="BEX319" s="9"/>
      <c r="BEY319" s="9"/>
      <c r="BEZ319" s="9"/>
      <c r="BFA319" s="9"/>
      <c r="BFB319" s="9"/>
      <c r="BFC319" s="9"/>
      <c r="BFD319" s="9"/>
      <c r="BFE319" s="9"/>
      <c r="BFF319" s="9"/>
      <c r="BFG319" s="9"/>
      <c r="BFH319" s="9"/>
      <c r="BFI319" s="9"/>
      <c r="BFJ319" s="9"/>
      <c r="BFK319" s="9"/>
      <c r="BFL319" s="9"/>
      <c r="BFM319" s="9"/>
      <c r="BFN319" s="9"/>
      <c r="BFO319" s="9"/>
      <c r="BFP319" s="9"/>
      <c r="BFQ319" s="9"/>
      <c r="BFR319" s="9"/>
      <c r="BFS319" s="9"/>
      <c r="BFT319" s="9"/>
      <c r="BFU319" s="9"/>
      <c r="BFV319" s="9"/>
      <c r="BFW319" s="9"/>
      <c r="BFX319" s="9"/>
      <c r="BFY319" s="9"/>
      <c r="BFZ319" s="9"/>
      <c r="BGA319" s="9"/>
      <c r="BGB319" s="9"/>
      <c r="BGC319" s="9"/>
      <c r="BGD319" s="9"/>
      <c r="BGE319" s="9"/>
      <c r="BGF319" s="9"/>
      <c r="BGG319" s="9"/>
      <c r="BGH319" s="9"/>
      <c r="BGI319" s="9"/>
      <c r="BGJ319" s="9"/>
      <c r="BGK319" s="9"/>
      <c r="BGL319" s="9"/>
      <c r="BGM319" s="9"/>
      <c r="BGN319" s="9"/>
      <c r="BGO319" s="9"/>
      <c r="BGP319" s="9"/>
      <c r="BGQ319" s="9"/>
      <c r="BGR319" s="9"/>
      <c r="BGS319" s="9"/>
      <c r="BGT319" s="9"/>
      <c r="BGU319" s="9"/>
      <c r="BGV319" s="9"/>
      <c r="BGW319" s="9"/>
      <c r="BGX319" s="9"/>
      <c r="BGY319" s="9"/>
      <c r="BGZ319" s="9"/>
      <c r="BHA319" s="9"/>
      <c r="BHB319" s="9"/>
      <c r="BHC319" s="9"/>
      <c r="BHD319" s="9"/>
      <c r="BHE319" s="9"/>
      <c r="BHF319" s="9"/>
      <c r="BHG319" s="9"/>
      <c r="BHH319" s="9"/>
      <c r="BHI319" s="9"/>
      <c r="BHJ319" s="9"/>
      <c r="BHK319" s="9"/>
      <c r="BHL319" s="9"/>
      <c r="BHM319" s="9"/>
      <c r="BHN319" s="9"/>
      <c r="BHO319" s="9"/>
      <c r="BHP319" s="9"/>
      <c r="BHQ319" s="9"/>
      <c r="BHR319" s="9"/>
      <c r="BHS319" s="9"/>
      <c r="BHT319" s="9"/>
      <c r="BHU319" s="9"/>
      <c r="BHV319" s="9"/>
      <c r="BHW319" s="9"/>
      <c r="BHX319" s="9"/>
      <c r="BHY319" s="9"/>
      <c r="BHZ319" s="9"/>
      <c r="BIA319" s="9"/>
      <c r="BIB319" s="9"/>
      <c r="BIC319" s="9"/>
    </row>
    <row r="320" spans="1:1589" s="10" customFormat="1" ht="45" customHeight="1">
      <c r="A320" s="164" t="s">
        <v>259</v>
      </c>
      <c r="B320" s="51"/>
      <c r="C320" s="314"/>
      <c r="D320" s="314"/>
      <c r="E320" s="197">
        <v>43101</v>
      </c>
      <c r="F320" s="197">
        <v>43465</v>
      </c>
      <c r="G320" s="93" t="s">
        <v>115</v>
      </c>
      <c r="H320" s="115"/>
      <c r="I320" s="121"/>
      <c r="J320" s="121">
        <v>4112304</v>
      </c>
      <c r="K320" s="189"/>
      <c r="L320" s="115"/>
      <c r="M320" s="104"/>
      <c r="N320" s="121">
        <v>4112304</v>
      </c>
      <c r="O320" s="115"/>
      <c r="P320" s="115"/>
      <c r="Q320" s="115"/>
      <c r="R320" s="121">
        <v>4112304</v>
      </c>
      <c r="S320" s="115"/>
      <c r="T320" s="150"/>
      <c r="U320" s="150"/>
      <c r="V320" s="7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  <c r="IQ320" s="9"/>
      <c r="IR320" s="9"/>
      <c r="IS320" s="9"/>
      <c r="IT320" s="9"/>
      <c r="IU320" s="9"/>
      <c r="IV320" s="9"/>
      <c r="IW320" s="9"/>
      <c r="IX320" s="9"/>
      <c r="IY320" s="9"/>
      <c r="IZ320" s="9"/>
      <c r="JA320" s="9"/>
      <c r="JB320" s="9"/>
      <c r="JC320" s="9"/>
      <c r="JD320" s="9"/>
      <c r="JE320" s="9"/>
      <c r="JF320" s="9"/>
      <c r="JG320" s="9"/>
      <c r="JH320" s="9"/>
      <c r="JI320" s="9"/>
      <c r="JJ320" s="9"/>
      <c r="JK320" s="9"/>
      <c r="JL320" s="9"/>
      <c r="JM320" s="9"/>
      <c r="JN320" s="9"/>
      <c r="JO320" s="9"/>
      <c r="JP320" s="9"/>
      <c r="JQ320" s="9"/>
      <c r="JR320" s="9"/>
      <c r="JS320" s="9"/>
      <c r="JT320" s="9"/>
      <c r="JU320" s="9"/>
      <c r="JV320" s="9"/>
      <c r="JW320" s="9"/>
      <c r="JX320" s="9"/>
      <c r="JY320" s="9"/>
      <c r="JZ320" s="9"/>
      <c r="KA320" s="9"/>
      <c r="KB320" s="9"/>
      <c r="KC320" s="9"/>
      <c r="KD320" s="9"/>
      <c r="KE320" s="9"/>
      <c r="KF320" s="9"/>
      <c r="KG320" s="9"/>
      <c r="KH320" s="9"/>
      <c r="KI320" s="9"/>
      <c r="KJ320" s="9"/>
      <c r="KK320" s="9"/>
      <c r="KL320" s="9"/>
      <c r="KM320" s="9"/>
      <c r="KN320" s="9"/>
      <c r="KO320" s="9"/>
      <c r="KP320" s="9"/>
      <c r="KQ320" s="9"/>
      <c r="KR320" s="9"/>
      <c r="KS320" s="9"/>
      <c r="KT320" s="9"/>
      <c r="KU320" s="9"/>
      <c r="KV320" s="9"/>
      <c r="KW320" s="9"/>
      <c r="KX320" s="9"/>
      <c r="KY320" s="9"/>
      <c r="KZ320" s="9"/>
      <c r="LA320" s="9"/>
      <c r="LB320" s="9"/>
      <c r="LC320" s="9"/>
      <c r="LD320" s="9"/>
      <c r="LE320" s="9"/>
      <c r="LF320" s="9"/>
      <c r="LG320" s="9"/>
      <c r="LH320" s="9"/>
      <c r="LI320" s="9"/>
      <c r="LJ320" s="9"/>
      <c r="LK320" s="9"/>
      <c r="LL320" s="9"/>
      <c r="LM320" s="9"/>
      <c r="LN320" s="9"/>
      <c r="LO320" s="9"/>
      <c r="LP320" s="9"/>
      <c r="LQ320" s="9"/>
      <c r="LR320" s="9"/>
      <c r="LS320" s="9"/>
      <c r="LT320" s="9"/>
      <c r="LU320" s="9"/>
      <c r="LV320" s="9"/>
      <c r="LW320" s="9"/>
      <c r="LX320" s="9"/>
      <c r="LY320" s="9"/>
      <c r="LZ320" s="9"/>
      <c r="MA320" s="9"/>
      <c r="MB320" s="9"/>
      <c r="MC320" s="9"/>
      <c r="MD320" s="9"/>
      <c r="ME320" s="9"/>
      <c r="MF320" s="9"/>
      <c r="MG320" s="9"/>
      <c r="MH320" s="9"/>
      <c r="MI320" s="9"/>
      <c r="MJ320" s="9"/>
      <c r="MK320" s="9"/>
      <c r="ML320" s="9"/>
      <c r="MM320" s="9"/>
      <c r="MN320" s="9"/>
      <c r="MO320" s="9"/>
      <c r="MP320" s="9"/>
      <c r="MQ320" s="9"/>
      <c r="MR320" s="9"/>
      <c r="MS320" s="9"/>
      <c r="MT320" s="9"/>
      <c r="MU320" s="9"/>
      <c r="MV320" s="9"/>
      <c r="MW320" s="9"/>
      <c r="MX320" s="9"/>
      <c r="MY320" s="9"/>
      <c r="MZ320" s="9"/>
      <c r="NA320" s="9"/>
      <c r="NB320" s="9"/>
      <c r="NC320" s="9"/>
      <c r="ND320" s="9"/>
      <c r="NE320" s="9"/>
      <c r="NF320" s="9"/>
      <c r="NG320" s="9"/>
      <c r="NH320" s="9"/>
      <c r="NI320" s="9"/>
      <c r="NJ320" s="9"/>
      <c r="NK320" s="9"/>
      <c r="NL320" s="9"/>
      <c r="NM320" s="9"/>
      <c r="NN320" s="9"/>
      <c r="NO320" s="9"/>
      <c r="NP320" s="9"/>
      <c r="NQ320" s="9"/>
      <c r="NR320" s="9"/>
      <c r="NS320" s="9"/>
      <c r="NT320" s="9"/>
      <c r="NU320" s="9"/>
      <c r="NV320" s="9"/>
      <c r="NW320" s="9"/>
      <c r="NX320" s="9"/>
      <c r="NY320" s="9"/>
      <c r="NZ320" s="9"/>
      <c r="OA320" s="9"/>
      <c r="OB320" s="9"/>
      <c r="OC320" s="9"/>
      <c r="OD320" s="9"/>
      <c r="OE320" s="9"/>
      <c r="OF320" s="9"/>
      <c r="OG320" s="9"/>
      <c r="OH320" s="9"/>
      <c r="OI320" s="9"/>
      <c r="OJ320" s="9"/>
      <c r="OK320" s="9"/>
      <c r="OL320" s="9"/>
      <c r="OM320" s="9"/>
      <c r="ON320" s="9"/>
      <c r="OO320" s="9"/>
      <c r="OP320" s="9"/>
      <c r="OQ320" s="9"/>
      <c r="OR320" s="9"/>
      <c r="OS320" s="9"/>
      <c r="OT320" s="9"/>
      <c r="OU320" s="9"/>
      <c r="OV320" s="9"/>
      <c r="OW320" s="9"/>
      <c r="OX320" s="9"/>
      <c r="OY320" s="9"/>
      <c r="OZ320" s="9"/>
      <c r="PA320" s="9"/>
      <c r="PB320" s="9"/>
      <c r="PC320" s="9"/>
      <c r="PD320" s="9"/>
      <c r="PE320" s="9"/>
      <c r="PF320" s="9"/>
      <c r="PG320" s="9"/>
      <c r="PH320" s="9"/>
      <c r="PI320" s="9"/>
      <c r="PJ320" s="9"/>
      <c r="PK320" s="9"/>
      <c r="PL320" s="9"/>
      <c r="PM320" s="9"/>
      <c r="PN320" s="9"/>
      <c r="PO320" s="9"/>
      <c r="PP320" s="9"/>
      <c r="PQ320" s="9"/>
      <c r="PR320" s="9"/>
      <c r="PS320" s="9"/>
      <c r="PT320" s="9"/>
      <c r="PU320" s="9"/>
      <c r="PV320" s="9"/>
      <c r="PW320" s="9"/>
      <c r="PX320" s="9"/>
      <c r="PY320" s="9"/>
      <c r="PZ320" s="9"/>
      <c r="QA320" s="9"/>
      <c r="QB320" s="9"/>
      <c r="QC320" s="9"/>
      <c r="QD320" s="9"/>
      <c r="QE320" s="9"/>
      <c r="QF320" s="9"/>
      <c r="QG320" s="9"/>
      <c r="QH320" s="9"/>
      <c r="QI320" s="9"/>
      <c r="QJ320" s="9"/>
      <c r="QK320" s="9"/>
      <c r="QL320" s="9"/>
      <c r="QM320" s="9"/>
      <c r="QN320" s="9"/>
      <c r="QO320" s="9"/>
      <c r="QP320" s="9"/>
      <c r="QQ320" s="9"/>
      <c r="QR320" s="9"/>
      <c r="QS320" s="9"/>
      <c r="QT320" s="9"/>
      <c r="QU320" s="9"/>
      <c r="QV320" s="9"/>
      <c r="QW320" s="9"/>
      <c r="QX320" s="9"/>
      <c r="QY320" s="9"/>
      <c r="QZ320" s="9"/>
      <c r="RA320" s="9"/>
      <c r="RB320" s="9"/>
      <c r="RC320" s="9"/>
      <c r="RD320" s="9"/>
      <c r="RE320" s="9"/>
      <c r="RF320" s="9"/>
      <c r="RG320" s="9"/>
      <c r="RH320" s="9"/>
      <c r="RI320" s="9"/>
      <c r="RJ320" s="9"/>
      <c r="RK320" s="9"/>
      <c r="RL320" s="9"/>
      <c r="RM320" s="9"/>
      <c r="RN320" s="9"/>
      <c r="RO320" s="9"/>
      <c r="RP320" s="9"/>
      <c r="RQ320" s="9"/>
      <c r="RR320" s="9"/>
      <c r="RS320" s="9"/>
      <c r="RT320" s="9"/>
      <c r="RU320" s="9"/>
      <c r="RV320" s="9"/>
      <c r="RW320" s="9"/>
      <c r="RX320" s="9"/>
      <c r="RY320" s="9"/>
      <c r="RZ320" s="9"/>
      <c r="SA320" s="9"/>
      <c r="SB320" s="9"/>
      <c r="SC320" s="9"/>
      <c r="SD320" s="9"/>
      <c r="SE320" s="9"/>
      <c r="SF320" s="9"/>
      <c r="SG320" s="9"/>
      <c r="SH320" s="9"/>
      <c r="SI320" s="9"/>
      <c r="SJ320" s="9"/>
      <c r="SK320" s="9"/>
      <c r="SL320" s="9"/>
      <c r="SM320" s="9"/>
      <c r="SN320" s="9"/>
      <c r="SO320" s="9"/>
      <c r="SP320" s="9"/>
      <c r="SQ320" s="9"/>
      <c r="SR320" s="9"/>
      <c r="SS320" s="9"/>
      <c r="ST320" s="9"/>
      <c r="SU320" s="9"/>
      <c r="SV320" s="9"/>
      <c r="SW320" s="9"/>
      <c r="SX320" s="9"/>
      <c r="SY320" s="9"/>
      <c r="SZ320" s="9"/>
      <c r="TA320" s="9"/>
      <c r="TB320" s="9"/>
      <c r="TC320" s="9"/>
      <c r="TD320" s="9"/>
      <c r="TE320" s="9"/>
      <c r="TF320" s="9"/>
      <c r="TG320" s="9"/>
      <c r="TH320" s="9"/>
      <c r="TI320" s="9"/>
      <c r="TJ320" s="9"/>
      <c r="TK320" s="9"/>
      <c r="TL320" s="9"/>
      <c r="TM320" s="9"/>
      <c r="TN320" s="9"/>
      <c r="TO320" s="9"/>
      <c r="TP320" s="9"/>
      <c r="TQ320" s="9"/>
      <c r="TR320" s="9"/>
      <c r="TS320" s="9"/>
      <c r="TT320" s="9"/>
      <c r="TU320" s="9"/>
      <c r="TV320" s="9"/>
      <c r="TW320" s="9"/>
      <c r="TX320" s="9"/>
      <c r="TY320" s="9"/>
      <c r="TZ320" s="9"/>
      <c r="UA320" s="9"/>
      <c r="UB320" s="9"/>
      <c r="UC320" s="9"/>
      <c r="UD320" s="9"/>
      <c r="UE320" s="9"/>
      <c r="UF320" s="9"/>
      <c r="UG320" s="9"/>
      <c r="UH320" s="9"/>
      <c r="UI320" s="9"/>
      <c r="UJ320" s="9"/>
      <c r="UK320" s="9"/>
      <c r="UL320" s="9"/>
      <c r="UM320" s="9"/>
      <c r="UN320" s="9"/>
      <c r="UO320" s="9"/>
      <c r="UP320" s="9"/>
      <c r="UQ320" s="9"/>
      <c r="UR320" s="9"/>
      <c r="US320" s="9"/>
      <c r="UT320" s="9"/>
      <c r="UU320" s="9"/>
      <c r="UV320" s="9"/>
      <c r="UW320" s="9"/>
      <c r="UX320" s="9"/>
      <c r="UY320" s="9"/>
      <c r="UZ320" s="9"/>
      <c r="VA320" s="9"/>
      <c r="VB320" s="9"/>
      <c r="VC320" s="9"/>
      <c r="VD320" s="9"/>
      <c r="VE320" s="9"/>
      <c r="VF320" s="9"/>
      <c r="VG320" s="9"/>
      <c r="VH320" s="9"/>
      <c r="VI320" s="9"/>
      <c r="VJ320" s="9"/>
      <c r="VK320" s="9"/>
      <c r="VL320" s="9"/>
      <c r="VM320" s="9"/>
      <c r="VN320" s="9"/>
      <c r="VO320" s="9"/>
      <c r="VP320" s="9"/>
      <c r="VQ320" s="9"/>
      <c r="VR320" s="9"/>
      <c r="VS320" s="9"/>
      <c r="VT320" s="9"/>
      <c r="VU320" s="9"/>
      <c r="VV320" s="9"/>
      <c r="VW320" s="9"/>
      <c r="VX320" s="9"/>
      <c r="VY320" s="9"/>
      <c r="VZ320" s="9"/>
      <c r="WA320" s="9"/>
      <c r="WB320" s="9"/>
      <c r="WC320" s="9"/>
      <c r="WD320" s="9"/>
      <c r="WE320" s="9"/>
      <c r="WF320" s="9"/>
      <c r="WG320" s="9"/>
      <c r="WH320" s="9"/>
      <c r="WI320" s="9"/>
      <c r="WJ320" s="9"/>
      <c r="WK320" s="9"/>
      <c r="WL320" s="9"/>
      <c r="WM320" s="9"/>
      <c r="WN320" s="9"/>
      <c r="WO320" s="9"/>
      <c r="WP320" s="9"/>
      <c r="WQ320" s="9"/>
      <c r="WR320" s="9"/>
      <c r="WS320" s="9"/>
      <c r="WT320" s="9"/>
      <c r="WU320" s="9"/>
      <c r="WV320" s="9"/>
      <c r="WW320" s="9"/>
      <c r="WX320" s="9"/>
      <c r="WY320" s="9"/>
      <c r="WZ320" s="9"/>
      <c r="XA320" s="9"/>
      <c r="XB320" s="9"/>
      <c r="XC320" s="9"/>
      <c r="XD320" s="9"/>
      <c r="XE320" s="9"/>
      <c r="XF320" s="9"/>
      <c r="XG320" s="9"/>
      <c r="XH320" s="9"/>
      <c r="XI320" s="9"/>
      <c r="XJ320" s="9"/>
      <c r="XK320" s="9"/>
      <c r="XL320" s="9"/>
      <c r="XM320" s="9"/>
      <c r="XN320" s="9"/>
      <c r="XO320" s="9"/>
      <c r="XP320" s="9"/>
      <c r="XQ320" s="9"/>
      <c r="XR320" s="9"/>
      <c r="XS320" s="9"/>
      <c r="XT320" s="9"/>
      <c r="XU320" s="9"/>
      <c r="XV320" s="9"/>
      <c r="XW320" s="9"/>
      <c r="XX320" s="9"/>
      <c r="XY320" s="9"/>
      <c r="XZ320" s="9"/>
      <c r="YA320" s="9"/>
      <c r="YB320" s="9"/>
      <c r="YC320" s="9"/>
      <c r="YD320" s="9"/>
      <c r="YE320" s="9"/>
      <c r="YF320" s="9"/>
      <c r="YG320" s="9"/>
      <c r="YH320" s="9"/>
      <c r="YI320" s="9"/>
      <c r="YJ320" s="9"/>
      <c r="YK320" s="9"/>
      <c r="YL320" s="9"/>
      <c r="YM320" s="9"/>
      <c r="YN320" s="9"/>
      <c r="YO320" s="9"/>
      <c r="YP320" s="9"/>
      <c r="YQ320" s="9"/>
      <c r="YR320" s="9"/>
      <c r="YS320" s="9"/>
      <c r="YT320" s="9"/>
      <c r="YU320" s="9"/>
      <c r="YV320" s="9"/>
      <c r="YW320" s="9"/>
      <c r="YX320" s="9"/>
      <c r="YY320" s="9"/>
      <c r="YZ320" s="9"/>
      <c r="ZA320" s="9"/>
      <c r="ZB320" s="9"/>
      <c r="ZC320" s="9"/>
      <c r="ZD320" s="9"/>
      <c r="ZE320" s="9"/>
      <c r="ZF320" s="9"/>
      <c r="ZG320" s="9"/>
      <c r="ZH320" s="9"/>
      <c r="ZI320" s="9"/>
      <c r="ZJ320" s="9"/>
      <c r="ZK320" s="9"/>
      <c r="ZL320" s="9"/>
      <c r="ZM320" s="9"/>
      <c r="ZN320" s="9"/>
      <c r="ZO320" s="9"/>
      <c r="ZP320" s="9"/>
      <c r="ZQ320" s="9"/>
      <c r="ZR320" s="9"/>
      <c r="ZS320" s="9"/>
      <c r="ZT320" s="9"/>
      <c r="ZU320" s="9"/>
      <c r="ZV320" s="9"/>
      <c r="ZW320" s="9"/>
      <c r="ZX320" s="9"/>
      <c r="ZY320" s="9"/>
      <c r="ZZ320" s="9"/>
      <c r="AAA320" s="9"/>
      <c r="AAB320" s="9"/>
      <c r="AAC320" s="9"/>
      <c r="AAD320" s="9"/>
      <c r="AAE320" s="9"/>
      <c r="AAF320" s="9"/>
      <c r="AAG320" s="9"/>
      <c r="AAH320" s="9"/>
      <c r="AAI320" s="9"/>
      <c r="AAJ320" s="9"/>
      <c r="AAK320" s="9"/>
      <c r="AAL320" s="9"/>
      <c r="AAM320" s="9"/>
      <c r="AAN320" s="9"/>
      <c r="AAO320" s="9"/>
      <c r="AAP320" s="9"/>
      <c r="AAQ320" s="9"/>
      <c r="AAR320" s="9"/>
      <c r="AAS320" s="9"/>
      <c r="AAT320" s="9"/>
      <c r="AAU320" s="9"/>
      <c r="AAV320" s="9"/>
      <c r="AAW320" s="9"/>
      <c r="AAX320" s="9"/>
      <c r="AAY320" s="9"/>
      <c r="AAZ320" s="9"/>
      <c r="ABA320" s="9"/>
      <c r="ABB320" s="9"/>
      <c r="ABC320" s="9"/>
      <c r="ABD320" s="9"/>
      <c r="ABE320" s="9"/>
      <c r="ABF320" s="9"/>
      <c r="ABG320" s="9"/>
      <c r="ABH320" s="9"/>
      <c r="ABI320" s="9"/>
      <c r="ABJ320" s="9"/>
      <c r="ABK320" s="9"/>
      <c r="ABL320" s="9"/>
      <c r="ABM320" s="9"/>
      <c r="ABN320" s="9"/>
      <c r="ABO320" s="9"/>
      <c r="ABP320" s="9"/>
      <c r="ABQ320" s="9"/>
      <c r="ABR320" s="9"/>
      <c r="ABS320" s="9"/>
      <c r="ABT320" s="9"/>
      <c r="ABU320" s="9"/>
      <c r="ABV320" s="9"/>
      <c r="ABW320" s="9"/>
      <c r="ABX320" s="9"/>
      <c r="ABY320" s="9"/>
      <c r="ABZ320" s="9"/>
      <c r="ACA320" s="9"/>
      <c r="ACB320" s="9"/>
      <c r="ACC320" s="9"/>
      <c r="ACD320" s="9"/>
      <c r="ACE320" s="9"/>
      <c r="ACF320" s="9"/>
      <c r="ACG320" s="9"/>
      <c r="ACH320" s="9"/>
      <c r="ACI320" s="9"/>
      <c r="ACJ320" s="9"/>
      <c r="ACK320" s="9"/>
      <c r="ACL320" s="9"/>
      <c r="ACM320" s="9"/>
      <c r="ACN320" s="9"/>
      <c r="ACO320" s="9"/>
      <c r="ACP320" s="9"/>
      <c r="ACQ320" s="9"/>
      <c r="ACR320" s="9"/>
      <c r="ACS320" s="9"/>
      <c r="ACT320" s="9"/>
      <c r="ACU320" s="9"/>
      <c r="ACV320" s="9"/>
      <c r="ACW320" s="9"/>
      <c r="ACX320" s="9"/>
      <c r="ACY320" s="9"/>
      <c r="ACZ320" s="9"/>
      <c r="ADA320" s="9"/>
      <c r="ADB320" s="9"/>
      <c r="ADC320" s="9"/>
      <c r="ADD320" s="9"/>
      <c r="ADE320" s="9"/>
      <c r="ADF320" s="9"/>
      <c r="ADG320" s="9"/>
      <c r="ADH320" s="9"/>
      <c r="ADI320" s="9"/>
      <c r="ADJ320" s="9"/>
      <c r="ADK320" s="9"/>
      <c r="ADL320" s="9"/>
      <c r="ADM320" s="9"/>
      <c r="ADN320" s="9"/>
      <c r="ADO320" s="9"/>
      <c r="ADP320" s="9"/>
      <c r="ADQ320" s="9"/>
      <c r="ADR320" s="9"/>
      <c r="ADS320" s="9"/>
      <c r="ADT320" s="9"/>
      <c r="ADU320" s="9"/>
      <c r="ADV320" s="9"/>
      <c r="ADW320" s="9"/>
      <c r="ADX320" s="9"/>
      <c r="ADY320" s="9"/>
      <c r="ADZ320" s="9"/>
      <c r="AEA320" s="9"/>
      <c r="AEB320" s="9"/>
      <c r="AEC320" s="9"/>
      <c r="AED320" s="9"/>
      <c r="AEE320" s="9"/>
      <c r="AEF320" s="9"/>
      <c r="AEG320" s="9"/>
      <c r="AEH320" s="9"/>
      <c r="AEI320" s="9"/>
      <c r="AEJ320" s="9"/>
      <c r="AEK320" s="9"/>
      <c r="AEL320" s="9"/>
      <c r="AEM320" s="9"/>
      <c r="AEN320" s="9"/>
      <c r="AEO320" s="9"/>
      <c r="AEP320" s="9"/>
      <c r="AEQ320" s="9"/>
      <c r="AER320" s="9"/>
      <c r="AES320" s="9"/>
      <c r="AET320" s="9"/>
      <c r="AEU320" s="9"/>
      <c r="AEV320" s="9"/>
      <c r="AEW320" s="9"/>
      <c r="AEX320" s="9"/>
      <c r="AEY320" s="9"/>
      <c r="AEZ320" s="9"/>
      <c r="AFA320" s="9"/>
      <c r="AFB320" s="9"/>
      <c r="AFC320" s="9"/>
      <c r="AFD320" s="9"/>
      <c r="AFE320" s="9"/>
      <c r="AFF320" s="9"/>
      <c r="AFG320" s="9"/>
      <c r="AFH320" s="9"/>
      <c r="AFI320" s="9"/>
      <c r="AFJ320" s="9"/>
      <c r="AFK320" s="9"/>
      <c r="AFL320" s="9"/>
      <c r="AFM320" s="9"/>
      <c r="AFN320" s="9"/>
      <c r="AFO320" s="9"/>
      <c r="AFP320" s="9"/>
      <c r="AFQ320" s="9"/>
      <c r="AFR320" s="9"/>
      <c r="AFS320" s="9"/>
      <c r="AFT320" s="9"/>
      <c r="AFU320" s="9"/>
      <c r="AFV320" s="9"/>
      <c r="AFW320" s="9"/>
      <c r="AFX320" s="9"/>
      <c r="AFY320" s="9"/>
      <c r="AFZ320" s="9"/>
      <c r="AGA320" s="9"/>
      <c r="AGB320" s="9"/>
      <c r="AGC320" s="9"/>
      <c r="AGD320" s="9"/>
      <c r="AGE320" s="9"/>
      <c r="AGF320" s="9"/>
      <c r="AGG320" s="9"/>
      <c r="AGH320" s="9"/>
      <c r="AGI320" s="9"/>
      <c r="AGJ320" s="9"/>
      <c r="AGK320" s="9"/>
      <c r="AGL320" s="9"/>
      <c r="AGM320" s="9"/>
      <c r="AGN320" s="9"/>
      <c r="AGO320" s="9"/>
      <c r="AGP320" s="9"/>
      <c r="AGQ320" s="9"/>
      <c r="AGR320" s="9"/>
      <c r="AGS320" s="9"/>
      <c r="AGT320" s="9"/>
      <c r="AGU320" s="9"/>
      <c r="AGV320" s="9"/>
      <c r="AGW320" s="9"/>
      <c r="AGX320" s="9"/>
      <c r="AGY320" s="9"/>
      <c r="AGZ320" s="9"/>
      <c r="AHA320" s="9"/>
      <c r="AHB320" s="9"/>
      <c r="AHC320" s="9"/>
      <c r="AHD320" s="9"/>
      <c r="AHE320" s="9"/>
      <c r="AHF320" s="9"/>
      <c r="AHG320" s="9"/>
      <c r="AHH320" s="9"/>
      <c r="AHI320" s="9"/>
      <c r="AHJ320" s="9"/>
      <c r="AHK320" s="9"/>
      <c r="AHL320" s="9"/>
      <c r="AHM320" s="9"/>
      <c r="AHN320" s="9"/>
      <c r="AHO320" s="9"/>
      <c r="AHP320" s="9"/>
      <c r="AHQ320" s="9"/>
      <c r="AHR320" s="9"/>
      <c r="AHS320" s="9"/>
      <c r="AHT320" s="9"/>
      <c r="AHU320" s="9"/>
      <c r="AHV320" s="9"/>
      <c r="AHW320" s="9"/>
      <c r="AHX320" s="9"/>
      <c r="AHY320" s="9"/>
      <c r="AHZ320" s="9"/>
      <c r="AIA320" s="9"/>
      <c r="AIB320" s="9"/>
      <c r="AIC320" s="9"/>
      <c r="AID320" s="9"/>
      <c r="AIE320" s="9"/>
      <c r="AIF320" s="9"/>
      <c r="AIG320" s="9"/>
      <c r="AIH320" s="9"/>
      <c r="AII320" s="9"/>
      <c r="AIJ320" s="9"/>
      <c r="AIK320" s="9"/>
      <c r="AIL320" s="9"/>
      <c r="AIM320" s="9"/>
      <c r="AIN320" s="9"/>
      <c r="AIO320" s="9"/>
      <c r="AIP320" s="9"/>
      <c r="AIQ320" s="9"/>
      <c r="AIR320" s="9"/>
      <c r="AIS320" s="9"/>
      <c r="AIT320" s="9"/>
      <c r="AIU320" s="9"/>
      <c r="AIV320" s="9"/>
      <c r="AIW320" s="9"/>
      <c r="AIX320" s="9"/>
      <c r="AIY320" s="9"/>
      <c r="AIZ320" s="9"/>
      <c r="AJA320" s="9"/>
      <c r="AJB320" s="9"/>
      <c r="AJC320" s="9"/>
      <c r="AJD320" s="9"/>
      <c r="AJE320" s="9"/>
      <c r="AJF320" s="9"/>
      <c r="AJG320" s="9"/>
      <c r="AJH320" s="9"/>
      <c r="AJI320" s="9"/>
      <c r="AJJ320" s="9"/>
      <c r="AJK320" s="9"/>
      <c r="AJL320" s="9"/>
      <c r="AJM320" s="9"/>
      <c r="AJN320" s="9"/>
      <c r="AJO320" s="9"/>
      <c r="AJP320" s="9"/>
      <c r="AJQ320" s="9"/>
      <c r="AJR320" s="9"/>
      <c r="AJS320" s="9"/>
      <c r="AJT320" s="9"/>
      <c r="AJU320" s="9"/>
      <c r="AJV320" s="9"/>
      <c r="AJW320" s="9"/>
      <c r="AJX320" s="9"/>
      <c r="AJY320" s="9"/>
      <c r="AJZ320" s="9"/>
      <c r="AKA320" s="9"/>
      <c r="AKB320" s="9"/>
      <c r="AKC320" s="9"/>
      <c r="AKD320" s="9"/>
      <c r="AKE320" s="9"/>
      <c r="AKF320" s="9"/>
      <c r="AKG320" s="9"/>
      <c r="AKH320" s="9"/>
      <c r="AKI320" s="9"/>
      <c r="AKJ320" s="9"/>
      <c r="AKK320" s="9"/>
      <c r="AKL320" s="9"/>
      <c r="AKM320" s="9"/>
      <c r="AKN320" s="9"/>
      <c r="AKO320" s="9"/>
      <c r="AKP320" s="9"/>
      <c r="AKQ320" s="9"/>
      <c r="AKR320" s="9"/>
      <c r="AKS320" s="9"/>
      <c r="AKT320" s="9"/>
      <c r="AKU320" s="9"/>
      <c r="AKV320" s="9"/>
      <c r="AKW320" s="9"/>
      <c r="AKX320" s="9"/>
      <c r="AKY320" s="9"/>
      <c r="AKZ320" s="9"/>
      <c r="ALA320" s="9"/>
      <c r="ALB320" s="9"/>
      <c r="ALC320" s="9"/>
      <c r="ALD320" s="9"/>
      <c r="ALE320" s="9"/>
      <c r="ALF320" s="9"/>
      <c r="ALG320" s="9"/>
      <c r="ALH320" s="9"/>
      <c r="ALI320" s="9"/>
      <c r="ALJ320" s="9"/>
      <c r="ALK320" s="9"/>
      <c r="ALL320" s="9"/>
      <c r="ALM320" s="9"/>
      <c r="ALN320" s="9"/>
      <c r="ALO320" s="9"/>
      <c r="ALP320" s="9"/>
      <c r="ALQ320" s="9"/>
      <c r="ALR320" s="9"/>
      <c r="ALS320" s="9"/>
      <c r="ALT320" s="9"/>
      <c r="ALU320" s="9"/>
      <c r="ALV320" s="9"/>
      <c r="ALW320" s="9"/>
      <c r="ALX320" s="9"/>
      <c r="ALY320" s="9"/>
      <c r="ALZ320" s="9"/>
      <c r="AMA320" s="9"/>
      <c r="AMB320" s="9"/>
      <c r="AMC320" s="9"/>
      <c r="AMD320" s="9"/>
      <c r="AME320" s="9"/>
      <c r="AMF320" s="9"/>
      <c r="AMG320" s="9"/>
      <c r="AMH320" s="9"/>
      <c r="AMI320" s="9"/>
      <c r="AMJ320" s="9"/>
      <c r="AMK320" s="9"/>
      <c r="AML320" s="9"/>
      <c r="AMM320" s="9"/>
      <c r="AMN320" s="9"/>
      <c r="AMO320" s="9"/>
      <c r="AMP320" s="9"/>
      <c r="AMQ320" s="9"/>
      <c r="AMR320" s="9"/>
      <c r="AMS320" s="9"/>
      <c r="AMT320" s="9"/>
      <c r="AMU320" s="9"/>
      <c r="AMV320" s="9"/>
      <c r="AMW320" s="9"/>
      <c r="AMX320" s="9"/>
      <c r="AMY320" s="9"/>
      <c r="AMZ320" s="9"/>
      <c r="ANA320" s="9"/>
      <c r="ANB320" s="9"/>
      <c r="ANC320" s="9"/>
      <c r="AND320" s="9"/>
      <c r="ANE320" s="9"/>
      <c r="ANF320" s="9"/>
      <c r="ANG320" s="9"/>
      <c r="ANH320" s="9"/>
      <c r="ANI320" s="9"/>
      <c r="ANJ320" s="9"/>
      <c r="ANK320" s="9"/>
      <c r="ANL320" s="9"/>
      <c r="ANM320" s="9"/>
      <c r="ANN320" s="9"/>
      <c r="ANO320" s="9"/>
      <c r="ANP320" s="9"/>
      <c r="ANQ320" s="9"/>
      <c r="ANR320" s="9"/>
      <c r="ANS320" s="9"/>
      <c r="ANT320" s="9"/>
      <c r="ANU320" s="9"/>
      <c r="ANV320" s="9"/>
      <c r="ANW320" s="9"/>
      <c r="ANX320" s="9"/>
      <c r="ANY320" s="9"/>
      <c r="ANZ320" s="9"/>
      <c r="AOA320" s="9"/>
      <c r="AOB320" s="9"/>
      <c r="AOC320" s="9"/>
      <c r="AOD320" s="9"/>
      <c r="AOE320" s="9"/>
      <c r="AOF320" s="9"/>
      <c r="AOG320" s="9"/>
      <c r="AOH320" s="9"/>
      <c r="AOI320" s="9"/>
      <c r="AOJ320" s="9"/>
      <c r="AOK320" s="9"/>
      <c r="AOL320" s="9"/>
      <c r="AOM320" s="9"/>
      <c r="AON320" s="9"/>
      <c r="AOO320" s="9"/>
      <c r="AOP320" s="9"/>
      <c r="AOQ320" s="9"/>
      <c r="AOR320" s="9"/>
      <c r="AOS320" s="9"/>
      <c r="AOT320" s="9"/>
      <c r="AOU320" s="9"/>
      <c r="AOV320" s="9"/>
      <c r="AOW320" s="9"/>
      <c r="AOX320" s="9"/>
      <c r="AOY320" s="9"/>
      <c r="AOZ320" s="9"/>
      <c r="APA320" s="9"/>
      <c r="APB320" s="9"/>
      <c r="APC320" s="9"/>
      <c r="APD320" s="9"/>
      <c r="APE320" s="9"/>
      <c r="APF320" s="9"/>
      <c r="APG320" s="9"/>
      <c r="APH320" s="9"/>
      <c r="API320" s="9"/>
      <c r="APJ320" s="9"/>
      <c r="APK320" s="9"/>
      <c r="APL320" s="9"/>
      <c r="APM320" s="9"/>
      <c r="APN320" s="9"/>
      <c r="APO320" s="9"/>
      <c r="APP320" s="9"/>
      <c r="APQ320" s="9"/>
      <c r="APR320" s="9"/>
      <c r="APS320" s="9"/>
      <c r="APT320" s="9"/>
      <c r="APU320" s="9"/>
      <c r="APV320" s="9"/>
      <c r="APW320" s="9"/>
      <c r="APX320" s="9"/>
      <c r="APY320" s="9"/>
      <c r="APZ320" s="9"/>
      <c r="AQA320" s="9"/>
      <c r="AQB320" s="9"/>
      <c r="AQC320" s="9"/>
      <c r="AQD320" s="9"/>
      <c r="AQE320" s="9"/>
      <c r="AQF320" s="9"/>
      <c r="AQG320" s="9"/>
      <c r="AQH320" s="9"/>
      <c r="AQI320" s="9"/>
      <c r="AQJ320" s="9"/>
      <c r="AQK320" s="9"/>
      <c r="AQL320" s="9"/>
      <c r="AQM320" s="9"/>
      <c r="AQN320" s="9"/>
      <c r="AQO320" s="9"/>
      <c r="AQP320" s="9"/>
      <c r="AQQ320" s="9"/>
      <c r="AQR320" s="9"/>
      <c r="AQS320" s="9"/>
      <c r="AQT320" s="9"/>
      <c r="AQU320" s="9"/>
      <c r="AQV320" s="9"/>
      <c r="AQW320" s="9"/>
      <c r="AQX320" s="9"/>
      <c r="AQY320" s="9"/>
      <c r="AQZ320" s="9"/>
      <c r="ARA320" s="9"/>
      <c r="ARB320" s="9"/>
      <c r="ARC320" s="9"/>
      <c r="ARD320" s="9"/>
      <c r="ARE320" s="9"/>
      <c r="ARF320" s="9"/>
      <c r="ARG320" s="9"/>
      <c r="ARH320" s="9"/>
      <c r="ARI320" s="9"/>
      <c r="ARJ320" s="9"/>
      <c r="ARK320" s="9"/>
      <c r="ARL320" s="9"/>
      <c r="ARM320" s="9"/>
      <c r="ARN320" s="9"/>
      <c r="ARO320" s="9"/>
      <c r="ARP320" s="9"/>
      <c r="ARQ320" s="9"/>
      <c r="ARR320" s="9"/>
      <c r="ARS320" s="9"/>
      <c r="ART320" s="9"/>
      <c r="ARU320" s="9"/>
      <c r="ARV320" s="9"/>
      <c r="ARW320" s="9"/>
      <c r="ARX320" s="9"/>
      <c r="ARY320" s="9"/>
      <c r="ARZ320" s="9"/>
      <c r="ASA320" s="9"/>
      <c r="ASB320" s="9"/>
      <c r="ASC320" s="9"/>
      <c r="ASD320" s="9"/>
      <c r="ASE320" s="9"/>
      <c r="ASF320" s="9"/>
      <c r="ASG320" s="9"/>
      <c r="ASH320" s="9"/>
      <c r="ASI320" s="9"/>
      <c r="ASJ320" s="9"/>
      <c r="ASK320" s="9"/>
      <c r="ASL320" s="9"/>
      <c r="ASM320" s="9"/>
      <c r="ASN320" s="9"/>
      <c r="ASO320" s="9"/>
      <c r="ASP320" s="9"/>
      <c r="ASQ320" s="9"/>
      <c r="ASR320" s="9"/>
      <c r="ASS320" s="9"/>
      <c r="AST320" s="9"/>
      <c r="ASU320" s="9"/>
      <c r="ASV320" s="9"/>
      <c r="ASW320" s="9"/>
      <c r="ASX320" s="9"/>
      <c r="ASY320" s="9"/>
      <c r="ASZ320" s="9"/>
      <c r="ATA320" s="9"/>
      <c r="ATB320" s="9"/>
      <c r="ATC320" s="9"/>
      <c r="ATD320" s="9"/>
      <c r="ATE320" s="9"/>
      <c r="ATF320" s="9"/>
      <c r="ATG320" s="9"/>
      <c r="ATH320" s="9"/>
      <c r="ATI320" s="9"/>
      <c r="ATJ320" s="9"/>
      <c r="ATK320" s="9"/>
      <c r="ATL320" s="9"/>
      <c r="ATM320" s="9"/>
      <c r="ATN320" s="9"/>
      <c r="ATO320" s="9"/>
      <c r="ATP320" s="9"/>
      <c r="ATQ320" s="9"/>
      <c r="ATR320" s="9"/>
      <c r="ATS320" s="9"/>
      <c r="ATT320" s="9"/>
      <c r="ATU320" s="9"/>
      <c r="ATV320" s="9"/>
      <c r="ATW320" s="9"/>
      <c r="ATX320" s="9"/>
      <c r="ATY320" s="9"/>
      <c r="ATZ320" s="9"/>
      <c r="AUA320" s="9"/>
      <c r="AUB320" s="9"/>
      <c r="AUC320" s="9"/>
      <c r="AUD320" s="9"/>
      <c r="AUE320" s="9"/>
      <c r="AUF320" s="9"/>
      <c r="AUG320" s="9"/>
      <c r="AUH320" s="9"/>
      <c r="AUI320" s="9"/>
      <c r="AUJ320" s="9"/>
      <c r="AUK320" s="9"/>
      <c r="AUL320" s="9"/>
      <c r="AUM320" s="9"/>
      <c r="AUN320" s="9"/>
      <c r="AUO320" s="9"/>
      <c r="AUP320" s="9"/>
      <c r="AUQ320" s="9"/>
      <c r="AUR320" s="9"/>
      <c r="AUS320" s="9"/>
      <c r="AUT320" s="9"/>
      <c r="AUU320" s="9"/>
      <c r="AUV320" s="9"/>
      <c r="AUW320" s="9"/>
      <c r="AUX320" s="9"/>
      <c r="AUY320" s="9"/>
      <c r="AUZ320" s="9"/>
      <c r="AVA320" s="9"/>
      <c r="AVB320" s="9"/>
      <c r="AVC320" s="9"/>
      <c r="AVD320" s="9"/>
      <c r="AVE320" s="9"/>
      <c r="AVF320" s="9"/>
      <c r="AVG320" s="9"/>
      <c r="AVH320" s="9"/>
      <c r="AVI320" s="9"/>
      <c r="AVJ320" s="9"/>
      <c r="AVK320" s="9"/>
      <c r="AVL320" s="9"/>
      <c r="AVM320" s="9"/>
      <c r="AVN320" s="9"/>
      <c r="AVO320" s="9"/>
      <c r="AVP320" s="9"/>
      <c r="AVQ320" s="9"/>
      <c r="AVR320" s="9"/>
      <c r="AVS320" s="9"/>
      <c r="AVT320" s="9"/>
      <c r="AVU320" s="9"/>
      <c r="AVV320" s="9"/>
      <c r="AVW320" s="9"/>
      <c r="AVX320" s="9"/>
      <c r="AVY320" s="9"/>
      <c r="AVZ320" s="9"/>
      <c r="AWA320" s="9"/>
      <c r="AWB320" s="9"/>
      <c r="AWC320" s="9"/>
      <c r="AWD320" s="9"/>
      <c r="AWE320" s="9"/>
      <c r="AWF320" s="9"/>
      <c r="AWG320" s="9"/>
      <c r="AWH320" s="9"/>
      <c r="AWI320" s="9"/>
      <c r="AWJ320" s="9"/>
      <c r="AWK320" s="9"/>
      <c r="AWL320" s="9"/>
      <c r="AWM320" s="9"/>
      <c r="AWN320" s="9"/>
      <c r="AWO320" s="9"/>
      <c r="AWP320" s="9"/>
      <c r="AWQ320" s="9"/>
      <c r="AWR320" s="9"/>
      <c r="AWS320" s="9"/>
      <c r="AWT320" s="9"/>
      <c r="AWU320" s="9"/>
      <c r="AWV320" s="9"/>
      <c r="AWW320" s="9"/>
      <c r="AWX320" s="9"/>
      <c r="AWY320" s="9"/>
      <c r="AWZ320" s="9"/>
      <c r="AXA320" s="9"/>
      <c r="AXB320" s="9"/>
      <c r="AXC320" s="9"/>
      <c r="AXD320" s="9"/>
      <c r="AXE320" s="9"/>
      <c r="AXF320" s="9"/>
      <c r="AXG320" s="9"/>
      <c r="AXH320" s="9"/>
      <c r="AXI320" s="9"/>
      <c r="AXJ320" s="9"/>
      <c r="AXK320" s="9"/>
      <c r="AXL320" s="9"/>
      <c r="AXM320" s="9"/>
      <c r="AXN320" s="9"/>
      <c r="AXO320" s="9"/>
      <c r="AXP320" s="9"/>
      <c r="AXQ320" s="9"/>
      <c r="AXR320" s="9"/>
      <c r="AXS320" s="9"/>
      <c r="AXT320" s="9"/>
      <c r="AXU320" s="9"/>
      <c r="AXV320" s="9"/>
      <c r="AXW320" s="9"/>
      <c r="AXX320" s="9"/>
      <c r="AXY320" s="9"/>
      <c r="AXZ320" s="9"/>
      <c r="AYA320" s="9"/>
      <c r="AYB320" s="9"/>
      <c r="AYC320" s="9"/>
      <c r="AYD320" s="9"/>
      <c r="AYE320" s="9"/>
      <c r="AYF320" s="9"/>
      <c r="AYG320" s="9"/>
      <c r="AYH320" s="9"/>
      <c r="AYI320" s="9"/>
      <c r="AYJ320" s="9"/>
      <c r="AYK320" s="9"/>
      <c r="AYL320" s="9"/>
      <c r="AYM320" s="9"/>
      <c r="AYN320" s="9"/>
      <c r="AYO320" s="9"/>
      <c r="AYP320" s="9"/>
      <c r="AYQ320" s="9"/>
      <c r="AYR320" s="9"/>
      <c r="AYS320" s="9"/>
      <c r="AYT320" s="9"/>
      <c r="AYU320" s="9"/>
      <c r="AYV320" s="9"/>
      <c r="AYW320" s="9"/>
      <c r="AYX320" s="9"/>
      <c r="AYY320" s="9"/>
      <c r="AYZ320" s="9"/>
      <c r="AZA320" s="9"/>
      <c r="AZB320" s="9"/>
      <c r="AZC320" s="9"/>
      <c r="AZD320" s="9"/>
      <c r="AZE320" s="9"/>
      <c r="AZF320" s="9"/>
      <c r="AZG320" s="9"/>
      <c r="AZH320" s="9"/>
      <c r="AZI320" s="9"/>
      <c r="AZJ320" s="9"/>
      <c r="AZK320" s="9"/>
      <c r="AZL320" s="9"/>
      <c r="AZM320" s="9"/>
      <c r="AZN320" s="9"/>
      <c r="AZO320" s="9"/>
      <c r="AZP320" s="9"/>
      <c r="AZQ320" s="9"/>
      <c r="AZR320" s="9"/>
      <c r="AZS320" s="9"/>
      <c r="AZT320" s="9"/>
      <c r="AZU320" s="9"/>
      <c r="AZV320" s="9"/>
      <c r="AZW320" s="9"/>
      <c r="AZX320" s="9"/>
      <c r="AZY320" s="9"/>
      <c r="AZZ320" s="9"/>
      <c r="BAA320" s="9"/>
      <c r="BAB320" s="9"/>
      <c r="BAC320" s="9"/>
      <c r="BAD320" s="9"/>
      <c r="BAE320" s="9"/>
      <c r="BAF320" s="9"/>
      <c r="BAG320" s="9"/>
      <c r="BAH320" s="9"/>
      <c r="BAI320" s="9"/>
      <c r="BAJ320" s="9"/>
      <c r="BAK320" s="9"/>
      <c r="BAL320" s="9"/>
      <c r="BAM320" s="9"/>
      <c r="BAN320" s="9"/>
      <c r="BAO320" s="9"/>
      <c r="BAP320" s="9"/>
      <c r="BAQ320" s="9"/>
      <c r="BAR320" s="9"/>
      <c r="BAS320" s="9"/>
      <c r="BAT320" s="9"/>
      <c r="BAU320" s="9"/>
      <c r="BAV320" s="9"/>
      <c r="BAW320" s="9"/>
      <c r="BAX320" s="9"/>
      <c r="BAY320" s="9"/>
      <c r="BAZ320" s="9"/>
      <c r="BBA320" s="9"/>
      <c r="BBB320" s="9"/>
      <c r="BBC320" s="9"/>
      <c r="BBD320" s="9"/>
      <c r="BBE320" s="9"/>
      <c r="BBF320" s="9"/>
      <c r="BBG320" s="9"/>
      <c r="BBH320" s="9"/>
      <c r="BBI320" s="9"/>
      <c r="BBJ320" s="9"/>
      <c r="BBK320" s="9"/>
      <c r="BBL320" s="9"/>
      <c r="BBM320" s="9"/>
      <c r="BBN320" s="9"/>
      <c r="BBO320" s="9"/>
      <c r="BBP320" s="9"/>
      <c r="BBQ320" s="9"/>
      <c r="BBR320" s="9"/>
      <c r="BBS320" s="9"/>
      <c r="BBT320" s="9"/>
      <c r="BBU320" s="9"/>
      <c r="BBV320" s="9"/>
      <c r="BBW320" s="9"/>
      <c r="BBX320" s="9"/>
      <c r="BBY320" s="9"/>
      <c r="BBZ320" s="9"/>
      <c r="BCA320" s="9"/>
      <c r="BCB320" s="9"/>
      <c r="BCC320" s="9"/>
      <c r="BCD320" s="9"/>
      <c r="BCE320" s="9"/>
      <c r="BCF320" s="9"/>
      <c r="BCG320" s="9"/>
      <c r="BCH320" s="9"/>
      <c r="BCI320" s="9"/>
      <c r="BCJ320" s="9"/>
      <c r="BCK320" s="9"/>
      <c r="BCL320" s="9"/>
      <c r="BCM320" s="9"/>
      <c r="BCN320" s="9"/>
      <c r="BCO320" s="9"/>
      <c r="BCP320" s="9"/>
      <c r="BCQ320" s="9"/>
      <c r="BCR320" s="9"/>
      <c r="BCS320" s="9"/>
      <c r="BCT320" s="9"/>
      <c r="BCU320" s="9"/>
      <c r="BCV320" s="9"/>
      <c r="BCW320" s="9"/>
      <c r="BCX320" s="9"/>
      <c r="BCY320" s="9"/>
      <c r="BCZ320" s="9"/>
      <c r="BDA320" s="9"/>
      <c r="BDB320" s="9"/>
      <c r="BDC320" s="9"/>
      <c r="BDD320" s="9"/>
      <c r="BDE320" s="9"/>
      <c r="BDF320" s="9"/>
      <c r="BDG320" s="9"/>
      <c r="BDH320" s="9"/>
      <c r="BDI320" s="9"/>
      <c r="BDJ320" s="9"/>
      <c r="BDK320" s="9"/>
      <c r="BDL320" s="9"/>
      <c r="BDM320" s="9"/>
      <c r="BDN320" s="9"/>
      <c r="BDO320" s="9"/>
      <c r="BDP320" s="9"/>
      <c r="BDQ320" s="9"/>
      <c r="BDR320" s="9"/>
      <c r="BDS320" s="9"/>
      <c r="BDT320" s="9"/>
      <c r="BDU320" s="9"/>
      <c r="BDV320" s="9"/>
      <c r="BDW320" s="9"/>
      <c r="BDX320" s="9"/>
      <c r="BDY320" s="9"/>
      <c r="BDZ320" s="9"/>
      <c r="BEA320" s="9"/>
      <c r="BEB320" s="9"/>
      <c r="BEC320" s="9"/>
      <c r="BED320" s="9"/>
      <c r="BEE320" s="9"/>
      <c r="BEF320" s="9"/>
      <c r="BEG320" s="9"/>
      <c r="BEH320" s="9"/>
      <c r="BEI320" s="9"/>
      <c r="BEJ320" s="9"/>
      <c r="BEK320" s="9"/>
      <c r="BEL320" s="9"/>
      <c r="BEM320" s="9"/>
      <c r="BEN320" s="9"/>
      <c r="BEO320" s="9"/>
      <c r="BEP320" s="9"/>
      <c r="BEQ320" s="9"/>
      <c r="BER320" s="9"/>
      <c r="BES320" s="9"/>
      <c r="BET320" s="9"/>
      <c r="BEU320" s="9"/>
      <c r="BEV320" s="9"/>
      <c r="BEW320" s="9"/>
      <c r="BEX320" s="9"/>
      <c r="BEY320" s="9"/>
      <c r="BEZ320" s="9"/>
      <c r="BFA320" s="9"/>
      <c r="BFB320" s="9"/>
      <c r="BFC320" s="9"/>
      <c r="BFD320" s="9"/>
      <c r="BFE320" s="9"/>
      <c r="BFF320" s="9"/>
      <c r="BFG320" s="9"/>
      <c r="BFH320" s="9"/>
      <c r="BFI320" s="9"/>
      <c r="BFJ320" s="9"/>
      <c r="BFK320" s="9"/>
      <c r="BFL320" s="9"/>
      <c r="BFM320" s="9"/>
      <c r="BFN320" s="9"/>
      <c r="BFO320" s="9"/>
      <c r="BFP320" s="9"/>
      <c r="BFQ320" s="9"/>
      <c r="BFR320" s="9"/>
      <c r="BFS320" s="9"/>
      <c r="BFT320" s="9"/>
      <c r="BFU320" s="9"/>
      <c r="BFV320" s="9"/>
      <c r="BFW320" s="9"/>
      <c r="BFX320" s="9"/>
      <c r="BFY320" s="9"/>
      <c r="BFZ320" s="9"/>
      <c r="BGA320" s="9"/>
      <c r="BGB320" s="9"/>
      <c r="BGC320" s="9"/>
      <c r="BGD320" s="9"/>
      <c r="BGE320" s="9"/>
      <c r="BGF320" s="9"/>
      <c r="BGG320" s="9"/>
      <c r="BGH320" s="9"/>
      <c r="BGI320" s="9"/>
      <c r="BGJ320" s="9"/>
      <c r="BGK320" s="9"/>
      <c r="BGL320" s="9"/>
      <c r="BGM320" s="9"/>
      <c r="BGN320" s="9"/>
      <c r="BGO320" s="9"/>
      <c r="BGP320" s="9"/>
      <c r="BGQ320" s="9"/>
      <c r="BGR320" s="9"/>
      <c r="BGS320" s="9"/>
      <c r="BGT320" s="9"/>
      <c r="BGU320" s="9"/>
      <c r="BGV320" s="9"/>
      <c r="BGW320" s="9"/>
      <c r="BGX320" s="9"/>
      <c r="BGY320" s="9"/>
      <c r="BGZ320" s="9"/>
      <c r="BHA320" s="9"/>
      <c r="BHB320" s="9"/>
      <c r="BHC320" s="9"/>
      <c r="BHD320" s="9"/>
      <c r="BHE320" s="9"/>
      <c r="BHF320" s="9"/>
      <c r="BHG320" s="9"/>
      <c r="BHH320" s="9"/>
      <c r="BHI320" s="9"/>
      <c r="BHJ320" s="9"/>
      <c r="BHK320" s="9"/>
      <c r="BHL320" s="9"/>
      <c r="BHM320" s="9"/>
      <c r="BHN320" s="9"/>
      <c r="BHO320" s="9"/>
      <c r="BHP320" s="9"/>
      <c r="BHQ320" s="9"/>
      <c r="BHR320" s="9"/>
      <c r="BHS320" s="9"/>
      <c r="BHT320" s="9"/>
      <c r="BHU320" s="9"/>
      <c r="BHV320" s="9"/>
      <c r="BHW320" s="9"/>
      <c r="BHX320" s="9"/>
      <c r="BHY320" s="9"/>
      <c r="BHZ320" s="9"/>
      <c r="BIA320" s="9"/>
      <c r="BIB320" s="9"/>
      <c r="BIC320" s="9"/>
    </row>
    <row r="321" spans="1:1589" s="10" customFormat="1" ht="45" customHeight="1">
      <c r="A321" s="164" t="s">
        <v>259</v>
      </c>
      <c r="B321" s="51"/>
      <c r="C321" s="315"/>
      <c r="D321" s="315"/>
      <c r="E321" s="193">
        <v>43466</v>
      </c>
      <c r="F321" s="193">
        <v>43830</v>
      </c>
      <c r="G321" s="93" t="s">
        <v>234</v>
      </c>
      <c r="H321" s="115"/>
      <c r="I321" s="121"/>
      <c r="J321" s="307">
        <v>3930537</v>
      </c>
      <c r="K321" s="189"/>
      <c r="L321" s="115"/>
      <c r="M321" s="104"/>
      <c r="N321" s="125">
        <v>3930536.3</v>
      </c>
      <c r="O321" s="115"/>
      <c r="P321" s="115"/>
      <c r="Q321" s="115"/>
      <c r="R321" s="125">
        <v>3930536.3</v>
      </c>
      <c r="S321" s="115"/>
      <c r="T321" s="150"/>
      <c r="U321" s="150"/>
      <c r="V321" s="7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  <c r="IS321" s="9"/>
      <c r="IT321" s="9"/>
      <c r="IU321" s="9"/>
      <c r="IV321" s="9"/>
      <c r="IW321" s="9"/>
      <c r="IX321" s="9"/>
      <c r="IY321" s="9"/>
      <c r="IZ321" s="9"/>
      <c r="JA321" s="9"/>
      <c r="JB321" s="9"/>
      <c r="JC321" s="9"/>
      <c r="JD321" s="9"/>
      <c r="JE321" s="9"/>
      <c r="JF321" s="9"/>
      <c r="JG321" s="9"/>
      <c r="JH321" s="9"/>
      <c r="JI321" s="9"/>
      <c r="JJ321" s="9"/>
      <c r="JK321" s="9"/>
      <c r="JL321" s="9"/>
      <c r="JM321" s="9"/>
      <c r="JN321" s="9"/>
      <c r="JO321" s="9"/>
      <c r="JP321" s="9"/>
      <c r="JQ321" s="9"/>
      <c r="JR321" s="9"/>
      <c r="JS321" s="9"/>
      <c r="JT321" s="9"/>
      <c r="JU321" s="9"/>
      <c r="JV321" s="9"/>
      <c r="JW321" s="9"/>
      <c r="JX321" s="9"/>
      <c r="JY321" s="9"/>
      <c r="JZ321" s="9"/>
      <c r="KA321" s="9"/>
      <c r="KB321" s="9"/>
      <c r="KC321" s="9"/>
      <c r="KD321" s="9"/>
      <c r="KE321" s="9"/>
      <c r="KF321" s="9"/>
      <c r="KG321" s="9"/>
      <c r="KH321" s="9"/>
      <c r="KI321" s="9"/>
      <c r="KJ321" s="9"/>
      <c r="KK321" s="9"/>
      <c r="KL321" s="9"/>
      <c r="KM321" s="9"/>
      <c r="KN321" s="9"/>
      <c r="KO321" s="9"/>
      <c r="KP321" s="9"/>
      <c r="KQ321" s="9"/>
      <c r="KR321" s="9"/>
      <c r="KS321" s="9"/>
      <c r="KT321" s="9"/>
      <c r="KU321" s="9"/>
      <c r="KV321" s="9"/>
      <c r="KW321" s="9"/>
      <c r="KX321" s="9"/>
      <c r="KY321" s="9"/>
      <c r="KZ321" s="9"/>
      <c r="LA321" s="9"/>
      <c r="LB321" s="9"/>
      <c r="LC321" s="9"/>
      <c r="LD321" s="9"/>
      <c r="LE321" s="9"/>
      <c r="LF321" s="9"/>
      <c r="LG321" s="9"/>
      <c r="LH321" s="9"/>
      <c r="LI321" s="9"/>
      <c r="LJ321" s="9"/>
      <c r="LK321" s="9"/>
      <c r="LL321" s="9"/>
      <c r="LM321" s="9"/>
      <c r="LN321" s="9"/>
      <c r="LO321" s="9"/>
      <c r="LP321" s="9"/>
      <c r="LQ321" s="9"/>
      <c r="LR321" s="9"/>
      <c r="LS321" s="9"/>
      <c r="LT321" s="9"/>
      <c r="LU321" s="9"/>
      <c r="LV321" s="9"/>
      <c r="LW321" s="9"/>
      <c r="LX321" s="9"/>
      <c r="LY321" s="9"/>
      <c r="LZ321" s="9"/>
      <c r="MA321" s="9"/>
      <c r="MB321" s="9"/>
      <c r="MC321" s="9"/>
      <c r="MD321" s="9"/>
      <c r="ME321" s="9"/>
      <c r="MF321" s="9"/>
      <c r="MG321" s="9"/>
      <c r="MH321" s="9"/>
      <c r="MI321" s="9"/>
      <c r="MJ321" s="9"/>
      <c r="MK321" s="9"/>
      <c r="ML321" s="9"/>
      <c r="MM321" s="9"/>
      <c r="MN321" s="9"/>
      <c r="MO321" s="9"/>
      <c r="MP321" s="9"/>
      <c r="MQ321" s="9"/>
      <c r="MR321" s="9"/>
      <c r="MS321" s="9"/>
      <c r="MT321" s="9"/>
      <c r="MU321" s="9"/>
      <c r="MV321" s="9"/>
      <c r="MW321" s="9"/>
      <c r="MX321" s="9"/>
      <c r="MY321" s="9"/>
      <c r="MZ321" s="9"/>
      <c r="NA321" s="9"/>
      <c r="NB321" s="9"/>
      <c r="NC321" s="9"/>
      <c r="ND321" s="9"/>
      <c r="NE321" s="9"/>
      <c r="NF321" s="9"/>
      <c r="NG321" s="9"/>
      <c r="NH321" s="9"/>
      <c r="NI321" s="9"/>
      <c r="NJ321" s="9"/>
      <c r="NK321" s="9"/>
      <c r="NL321" s="9"/>
      <c r="NM321" s="9"/>
      <c r="NN321" s="9"/>
      <c r="NO321" s="9"/>
      <c r="NP321" s="9"/>
      <c r="NQ321" s="9"/>
      <c r="NR321" s="9"/>
      <c r="NS321" s="9"/>
      <c r="NT321" s="9"/>
      <c r="NU321" s="9"/>
      <c r="NV321" s="9"/>
      <c r="NW321" s="9"/>
      <c r="NX321" s="9"/>
      <c r="NY321" s="9"/>
      <c r="NZ321" s="9"/>
      <c r="OA321" s="9"/>
      <c r="OB321" s="9"/>
      <c r="OC321" s="9"/>
      <c r="OD321" s="9"/>
      <c r="OE321" s="9"/>
      <c r="OF321" s="9"/>
      <c r="OG321" s="9"/>
      <c r="OH321" s="9"/>
      <c r="OI321" s="9"/>
      <c r="OJ321" s="9"/>
      <c r="OK321" s="9"/>
      <c r="OL321" s="9"/>
      <c r="OM321" s="9"/>
      <c r="ON321" s="9"/>
      <c r="OO321" s="9"/>
      <c r="OP321" s="9"/>
      <c r="OQ321" s="9"/>
      <c r="OR321" s="9"/>
      <c r="OS321" s="9"/>
      <c r="OT321" s="9"/>
      <c r="OU321" s="9"/>
      <c r="OV321" s="9"/>
      <c r="OW321" s="9"/>
      <c r="OX321" s="9"/>
      <c r="OY321" s="9"/>
      <c r="OZ321" s="9"/>
      <c r="PA321" s="9"/>
      <c r="PB321" s="9"/>
      <c r="PC321" s="9"/>
      <c r="PD321" s="9"/>
      <c r="PE321" s="9"/>
      <c r="PF321" s="9"/>
      <c r="PG321" s="9"/>
      <c r="PH321" s="9"/>
      <c r="PI321" s="9"/>
      <c r="PJ321" s="9"/>
      <c r="PK321" s="9"/>
      <c r="PL321" s="9"/>
      <c r="PM321" s="9"/>
      <c r="PN321" s="9"/>
      <c r="PO321" s="9"/>
      <c r="PP321" s="9"/>
      <c r="PQ321" s="9"/>
      <c r="PR321" s="9"/>
      <c r="PS321" s="9"/>
      <c r="PT321" s="9"/>
      <c r="PU321" s="9"/>
      <c r="PV321" s="9"/>
      <c r="PW321" s="9"/>
      <c r="PX321" s="9"/>
      <c r="PY321" s="9"/>
      <c r="PZ321" s="9"/>
      <c r="QA321" s="9"/>
      <c r="QB321" s="9"/>
      <c r="QC321" s="9"/>
      <c r="QD321" s="9"/>
      <c r="QE321" s="9"/>
      <c r="QF321" s="9"/>
      <c r="QG321" s="9"/>
      <c r="QH321" s="9"/>
      <c r="QI321" s="9"/>
      <c r="QJ321" s="9"/>
      <c r="QK321" s="9"/>
      <c r="QL321" s="9"/>
      <c r="QM321" s="9"/>
      <c r="QN321" s="9"/>
      <c r="QO321" s="9"/>
      <c r="QP321" s="9"/>
      <c r="QQ321" s="9"/>
      <c r="QR321" s="9"/>
      <c r="QS321" s="9"/>
      <c r="QT321" s="9"/>
      <c r="QU321" s="9"/>
      <c r="QV321" s="9"/>
      <c r="QW321" s="9"/>
      <c r="QX321" s="9"/>
      <c r="QY321" s="9"/>
      <c r="QZ321" s="9"/>
      <c r="RA321" s="9"/>
      <c r="RB321" s="9"/>
      <c r="RC321" s="9"/>
      <c r="RD321" s="9"/>
      <c r="RE321" s="9"/>
      <c r="RF321" s="9"/>
      <c r="RG321" s="9"/>
      <c r="RH321" s="9"/>
      <c r="RI321" s="9"/>
      <c r="RJ321" s="9"/>
      <c r="RK321" s="9"/>
      <c r="RL321" s="9"/>
      <c r="RM321" s="9"/>
      <c r="RN321" s="9"/>
      <c r="RO321" s="9"/>
      <c r="RP321" s="9"/>
      <c r="RQ321" s="9"/>
      <c r="RR321" s="9"/>
      <c r="RS321" s="9"/>
      <c r="RT321" s="9"/>
      <c r="RU321" s="9"/>
      <c r="RV321" s="9"/>
      <c r="RW321" s="9"/>
      <c r="RX321" s="9"/>
      <c r="RY321" s="9"/>
      <c r="RZ321" s="9"/>
      <c r="SA321" s="9"/>
      <c r="SB321" s="9"/>
      <c r="SC321" s="9"/>
      <c r="SD321" s="9"/>
      <c r="SE321" s="9"/>
      <c r="SF321" s="9"/>
      <c r="SG321" s="9"/>
      <c r="SH321" s="9"/>
      <c r="SI321" s="9"/>
      <c r="SJ321" s="9"/>
      <c r="SK321" s="9"/>
      <c r="SL321" s="9"/>
      <c r="SM321" s="9"/>
      <c r="SN321" s="9"/>
      <c r="SO321" s="9"/>
      <c r="SP321" s="9"/>
      <c r="SQ321" s="9"/>
      <c r="SR321" s="9"/>
      <c r="SS321" s="9"/>
      <c r="ST321" s="9"/>
      <c r="SU321" s="9"/>
      <c r="SV321" s="9"/>
      <c r="SW321" s="9"/>
      <c r="SX321" s="9"/>
      <c r="SY321" s="9"/>
      <c r="SZ321" s="9"/>
      <c r="TA321" s="9"/>
      <c r="TB321" s="9"/>
      <c r="TC321" s="9"/>
      <c r="TD321" s="9"/>
      <c r="TE321" s="9"/>
      <c r="TF321" s="9"/>
      <c r="TG321" s="9"/>
      <c r="TH321" s="9"/>
      <c r="TI321" s="9"/>
      <c r="TJ321" s="9"/>
      <c r="TK321" s="9"/>
      <c r="TL321" s="9"/>
      <c r="TM321" s="9"/>
      <c r="TN321" s="9"/>
      <c r="TO321" s="9"/>
      <c r="TP321" s="9"/>
      <c r="TQ321" s="9"/>
      <c r="TR321" s="9"/>
      <c r="TS321" s="9"/>
      <c r="TT321" s="9"/>
      <c r="TU321" s="9"/>
      <c r="TV321" s="9"/>
      <c r="TW321" s="9"/>
      <c r="TX321" s="9"/>
      <c r="TY321" s="9"/>
      <c r="TZ321" s="9"/>
      <c r="UA321" s="9"/>
      <c r="UB321" s="9"/>
      <c r="UC321" s="9"/>
      <c r="UD321" s="9"/>
      <c r="UE321" s="9"/>
      <c r="UF321" s="9"/>
      <c r="UG321" s="9"/>
      <c r="UH321" s="9"/>
      <c r="UI321" s="9"/>
      <c r="UJ321" s="9"/>
      <c r="UK321" s="9"/>
      <c r="UL321" s="9"/>
      <c r="UM321" s="9"/>
      <c r="UN321" s="9"/>
      <c r="UO321" s="9"/>
      <c r="UP321" s="9"/>
      <c r="UQ321" s="9"/>
      <c r="UR321" s="9"/>
      <c r="US321" s="9"/>
      <c r="UT321" s="9"/>
      <c r="UU321" s="9"/>
      <c r="UV321" s="9"/>
      <c r="UW321" s="9"/>
      <c r="UX321" s="9"/>
      <c r="UY321" s="9"/>
      <c r="UZ321" s="9"/>
      <c r="VA321" s="9"/>
      <c r="VB321" s="9"/>
      <c r="VC321" s="9"/>
      <c r="VD321" s="9"/>
      <c r="VE321" s="9"/>
      <c r="VF321" s="9"/>
      <c r="VG321" s="9"/>
      <c r="VH321" s="9"/>
      <c r="VI321" s="9"/>
      <c r="VJ321" s="9"/>
      <c r="VK321" s="9"/>
      <c r="VL321" s="9"/>
      <c r="VM321" s="9"/>
      <c r="VN321" s="9"/>
      <c r="VO321" s="9"/>
      <c r="VP321" s="9"/>
      <c r="VQ321" s="9"/>
      <c r="VR321" s="9"/>
      <c r="VS321" s="9"/>
      <c r="VT321" s="9"/>
      <c r="VU321" s="9"/>
      <c r="VV321" s="9"/>
      <c r="VW321" s="9"/>
      <c r="VX321" s="9"/>
      <c r="VY321" s="9"/>
      <c r="VZ321" s="9"/>
      <c r="WA321" s="9"/>
      <c r="WB321" s="9"/>
      <c r="WC321" s="9"/>
      <c r="WD321" s="9"/>
      <c r="WE321" s="9"/>
      <c r="WF321" s="9"/>
      <c r="WG321" s="9"/>
      <c r="WH321" s="9"/>
      <c r="WI321" s="9"/>
      <c r="WJ321" s="9"/>
      <c r="WK321" s="9"/>
      <c r="WL321" s="9"/>
      <c r="WM321" s="9"/>
      <c r="WN321" s="9"/>
      <c r="WO321" s="9"/>
      <c r="WP321" s="9"/>
      <c r="WQ321" s="9"/>
      <c r="WR321" s="9"/>
      <c r="WS321" s="9"/>
      <c r="WT321" s="9"/>
      <c r="WU321" s="9"/>
      <c r="WV321" s="9"/>
      <c r="WW321" s="9"/>
      <c r="WX321" s="9"/>
      <c r="WY321" s="9"/>
      <c r="WZ321" s="9"/>
      <c r="XA321" s="9"/>
      <c r="XB321" s="9"/>
      <c r="XC321" s="9"/>
      <c r="XD321" s="9"/>
      <c r="XE321" s="9"/>
      <c r="XF321" s="9"/>
      <c r="XG321" s="9"/>
      <c r="XH321" s="9"/>
      <c r="XI321" s="9"/>
      <c r="XJ321" s="9"/>
      <c r="XK321" s="9"/>
      <c r="XL321" s="9"/>
      <c r="XM321" s="9"/>
      <c r="XN321" s="9"/>
      <c r="XO321" s="9"/>
      <c r="XP321" s="9"/>
      <c r="XQ321" s="9"/>
      <c r="XR321" s="9"/>
      <c r="XS321" s="9"/>
      <c r="XT321" s="9"/>
      <c r="XU321" s="9"/>
      <c r="XV321" s="9"/>
      <c r="XW321" s="9"/>
      <c r="XX321" s="9"/>
      <c r="XY321" s="9"/>
      <c r="XZ321" s="9"/>
      <c r="YA321" s="9"/>
      <c r="YB321" s="9"/>
      <c r="YC321" s="9"/>
      <c r="YD321" s="9"/>
      <c r="YE321" s="9"/>
      <c r="YF321" s="9"/>
      <c r="YG321" s="9"/>
      <c r="YH321" s="9"/>
      <c r="YI321" s="9"/>
      <c r="YJ321" s="9"/>
      <c r="YK321" s="9"/>
      <c r="YL321" s="9"/>
      <c r="YM321" s="9"/>
      <c r="YN321" s="9"/>
      <c r="YO321" s="9"/>
      <c r="YP321" s="9"/>
      <c r="YQ321" s="9"/>
      <c r="YR321" s="9"/>
      <c r="YS321" s="9"/>
      <c r="YT321" s="9"/>
      <c r="YU321" s="9"/>
      <c r="YV321" s="9"/>
      <c r="YW321" s="9"/>
      <c r="YX321" s="9"/>
      <c r="YY321" s="9"/>
      <c r="YZ321" s="9"/>
      <c r="ZA321" s="9"/>
      <c r="ZB321" s="9"/>
      <c r="ZC321" s="9"/>
      <c r="ZD321" s="9"/>
      <c r="ZE321" s="9"/>
      <c r="ZF321" s="9"/>
      <c r="ZG321" s="9"/>
      <c r="ZH321" s="9"/>
      <c r="ZI321" s="9"/>
      <c r="ZJ321" s="9"/>
      <c r="ZK321" s="9"/>
      <c r="ZL321" s="9"/>
      <c r="ZM321" s="9"/>
      <c r="ZN321" s="9"/>
      <c r="ZO321" s="9"/>
      <c r="ZP321" s="9"/>
      <c r="ZQ321" s="9"/>
      <c r="ZR321" s="9"/>
      <c r="ZS321" s="9"/>
      <c r="ZT321" s="9"/>
      <c r="ZU321" s="9"/>
      <c r="ZV321" s="9"/>
      <c r="ZW321" s="9"/>
      <c r="ZX321" s="9"/>
      <c r="ZY321" s="9"/>
      <c r="ZZ321" s="9"/>
      <c r="AAA321" s="9"/>
      <c r="AAB321" s="9"/>
      <c r="AAC321" s="9"/>
      <c r="AAD321" s="9"/>
      <c r="AAE321" s="9"/>
      <c r="AAF321" s="9"/>
      <c r="AAG321" s="9"/>
      <c r="AAH321" s="9"/>
      <c r="AAI321" s="9"/>
      <c r="AAJ321" s="9"/>
      <c r="AAK321" s="9"/>
      <c r="AAL321" s="9"/>
      <c r="AAM321" s="9"/>
      <c r="AAN321" s="9"/>
      <c r="AAO321" s="9"/>
      <c r="AAP321" s="9"/>
      <c r="AAQ321" s="9"/>
      <c r="AAR321" s="9"/>
      <c r="AAS321" s="9"/>
      <c r="AAT321" s="9"/>
      <c r="AAU321" s="9"/>
      <c r="AAV321" s="9"/>
      <c r="AAW321" s="9"/>
      <c r="AAX321" s="9"/>
      <c r="AAY321" s="9"/>
      <c r="AAZ321" s="9"/>
      <c r="ABA321" s="9"/>
      <c r="ABB321" s="9"/>
      <c r="ABC321" s="9"/>
      <c r="ABD321" s="9"/>
      <c r="ABE321" s="9"/>
      <c r="ABF321" s="9"/>
      <c r="ABG321" s="9"/>
      <c r="ABH321" s="9"/>
      <c r="ABI321" s="9"/>
      <c r="ABJ321" s="9"/>
      <c r="ABK321" s="9"/>
      <c r="ABL321" s="9"/>
      <c r="ABM321" s="9"/>
      <c r="ABN321" s="9"/>
      <c r="ABO321" s="9"/>
      <c r="ABP321" s="9"/>
      <c r="ABQ321" s="9"/>
      <c r="ABR321" s="9"/>
      <c r="ABS321" s="9"/>
      <c r="ABT321" s="9"/>
      <c r="ABU321" s="9"/>
      <c r="ABV321" s="9"/>
      <c r="ABW321" s="9"/>
      <c r="ABX321" s="9"/>
      <c r="ABY321" s="9"/>
      <c r="ABZ321" s="9"/>
      <c r="ACA321" s="9"/>
      <c r="ACB321" s="9"/>
      <c r="ACC321" s="9"/>
      <c r="ACD321" s="9"/>
      <c r="ACE321" s="9"/>
      <c r="ACF321" s="9"/>
      <c r="ACG321" s="9"/>
      <c r="ACH321" s="9"/>
      <c r="ACI321" s="9"/>
      <c r="ACJ321" s="9"/>
      <c r="ACK321" s="9"/>
      <c r="ACL321" s="9"/>
      <c r="ACM321" s="9"/>
      <c r="ACN321" s="9"/>
      <c r="ACO321" s="9"/>
      <c r="ACP321" s="9"/>
      <c r="ACQ321" s="9"/>
      <c r="ACR321" s="9"/>
      <c r="ACS321" s="9"/>
      <c r="ACT321" s="9"/>
      <c r="ACU321" s="9"/>
      <c r="ACV321" s="9"/>
      <c r="ACW321" s="9"/>
      <c r="ACX321" s="9"/>
      <c r="ACY321" s="9"/>
      <c r="ACZ321" s="9"/>
      <c r="ADA321" s="9"/>
      <c r="ADB321" s="9"/>
      <c r="ADC321" s="9"/>
      <c r="ADD321" s="9"/>
      <c r="ADE321" s="9"/>
      <c r="ADF321" s="9"/>
      <c r="ADG321" s="9"/>
      <c r="ADH321" s="9"/>
      <c r="ADI321" s="9"/>
      <c r="ADJ321" s="9"/>
      <c r="ADK321" s="9"/>
      <c r="ADL321" s="9"/>
      <c r="ADM321" s="9"/>
      <c r="ADN321" s="9"/>
      <c r="ADO321" s="9"/>
      <c r="ADP321" s="9"/>
      <c r="ADQ321" s="9"/>
      <c r="ADR321" s="9"/>
      <c r="ADS321" s="9"/>
      <c r="ADT321" s="9"/>
      <c r="ADU321" s="9"/>
      <c r="ADV321" s="9"/>
      <c r="ADW321" s="9"/>
      <c r="ADX321" s="9"/>
      <c r="ADY321" s="9"/>
      <c r="ADZ321" s="9"/>
      <c r="AEA321" s="9"/>
      <c r="AEB321" s="9"/>
      <c r="AEC321" s="9"/>
      <c r="AED321" s="9"/>
      <c r="AEE321" s="9"/>
      <c r="AEF321" s="9"/>
      <c r="AEG321" s="9"/>
      <c r="AEH321" s="9"/>
      <c r="AEI321" s="9"/>
      <c r="AEJ321" s="9"/>
      <c r="AEK321" s="9"/>
      <c r="AEL321" s="9"/>
      <c r="AEM321" s="9"/>
      <c r="AEN321" s="9"/>
      <c r="AEO321" s="9"/>
      <c r="AEP321" s="9"/>
      <c r="AEQ321" s="9"/>
      <c r="AER321" s="9"/>
      <c r="AES321" s="9"/>
      <c r="AET321" s="9"/>
      <c r="AEU321" s="9"/>
      <c r="AEV321" s="9"/>
      <c r="AEW321" s="9"/>
      <c r="AEX321" s="9"/>
      <c r="AEY321" s="9"/>
      <c r="AEZ321" s="9"/>
      <c r="AFA321" s="9"/>
      <c r="AFB321" s="9"/>
      <c r="AFC321" s="9"/>
      <c r="AFD321" s="9"/>
      <c r="AFE321" s="9"/>
      <c r="AFF321" s="9"/>
      <c r="AFG321" s="9"/>
      <c r="AFH321" s="9"/>
      <c r="AFI321" s="9"/>
      <c r="AFJ321" s="9"/>
      <c r="AFK321" s="9"/>
      <c r="AFL321" s="9"/>
      <c r="AFM321" s="9"/>
      <c r="AFN321" s="9"/>
      <c r="AFO321" s="9"/>
      <c r="AFP321" s="9"/>
      <c r="AFQ321" s="9"/>
      <c r="AFR321" s="9"/>
      <c r="AFS321" s="9"/>
      <c r="AFT321" s="9"/>
      <c r="AFU321" s="9"/>
      <c r="AFV321" s="9"/>
      <c r="AFW321" s="9"/>
      <c r="AFX321" s="9"/>
      <c r="AFY321" s="9"/>
      <c r="AFZ321" s="9"/>
      <c r="AGA321" s="9"/>
      <c r="AGB321" s="9"/>
      <c r="AGC321" s="9"/>
      <c r="AGD321" s="9"/>
      <c r="AGE321" s="9"/>
      <c r="AGF321" s="9"/>
      <c r="AGG321" s="9"/>
      <c r="AGH321" s="9"/>
      <c r="AGI321" s="9"/>
      <c r="AGJ321" s="9"/>
      <c r="AGK321" s="9"/>
      <c r="AGL321" s="9"/>
      <c r="AGM321" s="9"/>
      <c r="AGN321" s="9"/>
      <c r="AGO321" s="9"/>
      <c r="AGP321" s="9"/>
      <c r="AGQ321" s="9"/>
      <c r="AGR321" s="9"/>
      <c r="AGS321" s="9"/>
      <c r="AGT321" s="9"/>
      <c r="AGU321" s="9"/>
      <c r="AGV321" s="9"/>
      <c r="AGW321" s="9"/>
      <c r="AGX321" s="9"/>
      <c r="AGY321" s="9"/>
      <c r="AGZ321" s="9"/>
      <c r="AHA321" s="9"/>
      <c r="AHB321" s="9"/>
      <c r="AHC321" s="9"/>
      <c r="AHD321" s="9"/>
      <c r="AHE321" s="9"/>
      <c r="AHF321" s="9"/>
      <c r="AHG321" s="9"/>
      <c r="AHH321" s="9"/>
      <c r="AHI321" s="9"/>
      <c r="AHJ321" s="9"/>
      <c r="AHK321" s="9"/>
      <c r="AHL321" s="9"/>
      <c r="AHM321" s="9"/>
      <c r="AHN321" s="9"/>
      <c r="AHO321" s="9"/>
      <c r="AHP321" s="9"/>
      <c r="AHQ321" s="9"/>
      <c r="AHR321" s="9"/>
      <c r="AHS321" s="9"/>
      <c r="AHT321" s="9"/>
      <c r="AHU321" s="9"/>
      <c r="AHV321" s="9"/>
      <c r="AHW321" s="9"/>
      <c r="AHX321" s="9"/>
      <c r="AHY321" s="9"/>
      <c r="AHZ321" s="9"/>
      <c r="AIA321" s="9"/>
      <c r="AIB321" s="9"/>
      <c r="AIC321" s="9"/>
      <c r="AID321" s="9"/>
      <c r="AIE321" s="9"/>
      <c r="AIF321" s="9"/>
      <c r="AIG321" s="9"/>
      <c r="AIH321" s="9"/>
      <c r="AII321" s="9"/>
      <c r="AIJ321" s="9"/>
      <c r="AIK321" s="9"/>
      <c r="AIL321" s="9"/>
      <c r="AIM321" s="9"/>
      <c r="AIN321" s="9"/>
      <c r="AIO321" s="9"/>
      <c r="AIP321" s="9"/>
      <c r="AIQ321" s="9"/>
      <c r="AIR321" s="9"/>
      <c r="AIS321" s="9"/>
      <c r="AIT321" s="9"/>
      <c r="AIU321" s="9"/>
      <c r="AIV321" s="9"/>
      <c r="AIW321" s="9"/>
      <c r="AIX321" s="9"/>
      <c r="AIY321" s="9"/>
      <c r="AIZ321" s="9"/>
      <c r="AJA321" s="9"/>
      <c r="AJB321" s="9"/>
      <c r="AJC321" s="9"/>
      <c r="AJD321" s="9"/>
      <c r="AJE321" s="9"/>
      <c r="AJF321" s="9"/>
      <c r="AJG321" s="9"/>
      <c r="AJH321" s="9"/>
      <c r="AJI321" s="9"/>
      <c r="AJJ321" s="9"/>
      <c r="AJK321" s="9"/>
      <c r="AJL321" s="9"/>
      <c r="AJM321" s="9"/>
      <c r="AJN321" s="9"/>
      <c r="AJO321" s="9"/>
      <c r="AJP321" s="9"/>
      <c r="AJQ321" s="9"/>
      <c r="AJR321" s="9"/>
      <c r="AJS321" s="9"/>
      <c r="AJT321" s="9"/>
      <c r="AJU321" s="9"/>
      <c r="AJV321" s="9"/>
      <c r="AJW321" s="9"/>
      <c r="AJX321" s="9"/>
      <c r="AJY321" s="9"/>
      <c r="AJZ321" s="9"/>
      <c r="AKA321" s="9"/>
      <c r="AKB321" s="9"/>
      <c r="AKC321" s="9"/>
      <c r="AKD321" s="9"/>
      <c r="AKE321" s="9"/>
      <c r="AKF321" s="9"/>
      <c r="AKG321" s="9"/>
      <c r="AKH321" s="9"/>
      <c r="AKI321" s="9"/>
      <c r="AKJ321" s="9"/>
      <c r="AKK321" s="9"/>
      <c r="AKL321" s="9"/>
      <c r="AKM321" s="9"/>
      <c r="AKN321" s="9"/>
      <c r="AKO321" s="9"/>
      <c r="AKP321" s="9"/>
      <c r="AKQ321" s="9"/>
      <c r="AKR321" s="9"/>
      <c r="AKS321" s="9"/>
      <c r="AKT321" s="9"/>
      <c r="AKU321" s="9"/>
      <c r="AKV321" s="9"/>
      <c r="AKW321" s="9"/>
      <c r="AKX321" s="9"/>
      <c r="AKY321" s="9"/>
      <c r="AKZ321" s="9"/>
      <c r="ALA321" s="9"/>
      <c r="ALB321" s="9"/>
      <c r="ALC321" s="9"/>
      <c r="ALD321" s="9"/>
      <c r="ALE321" s="9"/>
      <c r="ALF321" s="9"/>
      <c r="ALG321" s="9"/>
      <c r="ALH321" s="9"/>
      <c r="ALI321" s="9"/>
      <c r="ALJ321" s="9"/>
      <c r="ALK321" s="9"/>
      <c r="ALL321" s="9"/>
      <c r="ALM321" s="9"/>
      <c r="ALN321" s="9"/>
      <c r="ALO321" s="9"/>
      <c r="ALP321" s="9"/>
      <c r="ALQ321" s="9"/>
      <c r="ALR321" s="9"/>
      <c r="ALS321" s="9"/>
      <c r="ALT321" s="9"/>
      <c r="ALU321" s="9"/>
      <c r="ALV321" s="9"/>
      <c r="ALW321" s="9"/>
      <c r="ALX321" s="9"/>
      <c r="ALY321" s="9"/>
      <c r="ALZ321" s="9"/>
      <c r="AMA321" s="9"/>
      <c r="AMB321" s="9"/>
      <c r="AMC321" s="9"/>
      <c r="AMD321" s="9"/>
      <c r="AME321" s="9"/>
      <c r="AMF321" s="9"/>
      <c r="AMG321" s="9"/>
      <c r="AMH321" s="9"/>
      <c r="AMI321" s="9"/>
      <c r="AMJ321" s="9"/>
      <c r="AMK321" s="9"/>
      <c r="AML321" s="9"/>
      <c r="AMM321" s="9"/>
      <c r="AMN321" s="9"/>
      <c r="AMO321" s="9"/>
      <c r="AMP321" s="9"/>
      <c r="AMQ321" s="9"/>
      <c r="AMR321" s="9"/>
      <c r="AMS321" s="9"/>
      <c r="AMT321" s="9"/>
      <c r="AMU321" s="9"/>
      <c r="AMV321" s="9"/>
      <c r="AMW321" s="9"/>
      <c r="AMX321" s="9"/>
      <c r="AMY321" s="9"/>
      <c r="AMZ321" s="9"/>
      <c r="ANA321" s="9"/>
      <c r="ANB321" s="9"/>
      <c r="ANC321" s="9"/>
      <c r="AND321" s="9"/>
      <c r="ANE321" s="9"/>
      <c r="ANF321" s="9"/>
      <c r="ANG321" s="9"/>
      <c r="ANH321" s="9"/>
      <c r="ANI321" s="9"/>
      <c r="ANJ321" s="9"/>
      <c r="ANK321" s="9"/>
      <c r="ANL321" s="9"/>
      <c r="ANM321" s="9"/>
      <c r="ANN321" s="9"/>
      <c r="ANO321" s="9"/>
      <c r="ANP321" s="9"/>
      <c r="ANQ321" s="9"/>
      <c r="ANR321" s="9"/>
      <c r="ANS321" s="9"/>
      <c r="ANT321" s="9"/>
      <c r="ANU321" s="9"/>
      <c r="ANV321" s="9"/>
      <c r="ANW321" s="9"/>
      <c r="ANX321" s="9"/>
      <c r="ANY321" s="9"/>
      <c r="ANZ321" s="9"/>
      <c r="AOA321" s="9"/>
      <c r="AOB321" s="9"/>
      <c r="AOC321" s="9"/>
      <c r="AOD321" s="9"/>
      <c r="AOE321" s="9"/>
      <c r="AOF321" s="9"/>
      <c r="AOG321" s="9"/>
      <c r="AOH321" s="9"/>
      <c r="AOI321" s="9"/>
      <c r="AOJ321" s="9"/>
      <c r="AOK321" s="9"/>
      <c r="AOL321" s="9"/>
      <c r="AOM321" s="9"/>
      <c r="AON321" s="9"/>
      <c r="AOO321" s="9"/>
      <c r="AOP321" s="9"/>
      <c r="AOQ321" s="9"/>
      <c r="AOR321" s="9"/>
      <c r="AOS321" s="9"/>
      <c r="AOT321" s="9"/>
      <c r="AOU321" s="9"/>
      <c r="AOV321" s="9"/>
      <c r="AOW321" s="9"/>
      <c r="AOX321" s="9"/>
      <c r="AOY321" s="9"/>
      <c r="AOZ321" s="9"/>
      <c r="APA321" s="9"/>
      <c r="APB321" s="9"/>
      <c r="APC321" s="9"/>
      <c r="APD321" s="9"/>
      <c r="APE321" s="9"/>
      <c r="APF321" s="9"/>
      <c r="APG321" s="9"/>
      <c r="APH321" s="9"/>
      <c r="API321" s="9"/>
      <c r="APJ321" s="9"/>
      <c r="APK321" s="9"/>
      <c r="APL321" s="9"/>
      <c r="APM321" s="9"/>
      <c r="APN321" s="9"/>
      <c r="APO321" s="9"/>
      <c r="APP321" s="9"/>
      <c r="APQ321" s="9"/>
      <c r="APR321" s="9"/>
      <c r="APS321" s="9"/>
      <c r="APT321" s="9"/>
      <c r="APU321" s="9"/>
      <c r="APV321" s="9"/>
      <c r="APW321" s="9"/>
      <c r="APX321" s="9"/>
      <c r="APY321" s="9"/>
      <c r="APZ321" s="9"/>
      <c r="AQA321" s="9"/>
      <c r="AQB321" s="9"/>
      <c r="AQC321" s="9"/>
      <c r="AQD321" s="9"/>
      <c r="AQE321" s="9"/>
      <c r="AQF321" s="9"/>
      <c r="AQG321" s="9"/>
      <c r="AQH321" s="9"/>
      <c r="AQI321" s="9"/>
      <c r="AQJ321" s="9"/>
      <c r="AQK321" s="9"/>
      <c r="AQL321" s="9"/>
      <c r="AQM321" s="9"/>
      <c r="AQN321" s="9"/>
      <c r="AQO321" s="9"/>
      <c r="AQP321" s="9"/>
      <c r="AQQ321" s="9"/>
      <c r="AQR321" s="9"/>
      <c r="AQS321" s="9"/>
      <c r="AQT321" s="9"/>
      <c r="AQU321" s="9"/>
      <c r="AQV321" s="9"/>
      <c r="AQW321" s="9"/>
      <c r="AQX321" s="9"/>
      <c r="AQY321" s="9"/>
      <c r="AQZ321" s="9"/>
      <c r="ARA321" s="9"/>
      <c r="ARB321" s="9"/>
      <c r="ARC321" s="9"/>
      <c r="ARD321" s="9"/>
      <c r="ARE321" s="9"/>
      <c r="ARF321" s="9"/>
      <c r="ARG321" s="9"/>
      <c r="ARH321" s="9"/>
      <c r="ARI321" s="9"/>
      <c r="ARJ321" s="9"/>
      <c r="ARK321" s="9"/>
      <c r="ARL321" s="9"/>
      <c r="ARM321" s="9"/>
      <c r="ARN321" s="9"/>
      <c r="ARO321" s="9"/>
      <c r="ARP321" s="9"/>
      <c r="ARQ321" s="9"/>
      <c r="ARR321" s="9"/>
      <c r="ARS321" s="9"/>
      <c r="ART321" s="9"/>
      <c r="ARU321" s="9"/>
      <c r="ARV321" s="9"/>
      <c r="ARW321" s="9"/>
      <c r="ARX321" s="9"/>
      <c r="ARY321" s="9"/>
      <c r="ARZ321" s="9"/>
      <c r="ASA321" s="9"/>
      <c r="ASB321" s="9"/>
      <c r="ASC321" s="9"/>
      <c r="ASD321" s="9"/>
      <c r="ASE321" s="9"/>
      <c r="ASF321" s="9"/>
      <c r="ASG321" s="9"/>
      <c r="ASH321" s="9"/>
      <c r="ASI321" s="9"/>
      <c r="ASJ321" s="9"/>
      <c r="ASK321" s="9"/>
      <c r="ASL321" s="9"/>
      <c r="ASM321" s="9"/>
      <c r="ASN321" s="9"/>
      <c r="ASO321" s="9"/>
      <c r="ASP321" s="9"/>
      <c r="ASQ321" s="9"/>
      <c r="ASR321" s="9"/>
      <c r="ASS321" s="9"/>
      <c r="AST321" s="9"/>
      <c r="ASU321" s="9"/>
      <c r="ASV321" s="9"/>
      <c r="ASW321" s="9"/>
      <c r="ASX321" s="9"/>
      <c r="ASY321" s="9"/>
      <c r="ASZ321" s="9"/>
      <c r="ATA321" s="9"/>
      <c r="ATB321" s="9"/>
      <c r="ATC321" s="9"/>
      <c r="ATD321" s="9"/>
      <c r="ATE321" s="9"/>
      <c r="ATF321" s="9"/>
      <c r="ATG321" s="9"/>
      <c r="ATH321" s="9"/>
      <c r="ATI321" s="9"/>
      <c r="ATJ321" s="9"/>
      <c r="ATK321" s="9"/>
      <c r="ATL321" s="9"/>
      <c r="ATM321" s="9"/>
      <c r="ATN321" s="9"/>
      <c r="ATO321" s="9"/>
      <c r="ATP321" s="9"/>
      <c r="ATQ321" s="9"/>
      <c r="ATR321" s="9"/>
      <c r="ATS321" s="9"/>
      <c r="ATT321" s="9"/>
      <c r="ATU321" s="9"/>
      <c r="ATV321" s="9"/>
      <c r="ATW321" s="9"/>
      <c r="ATX321" s="9"/>
      <c r="ATY321" s="9"/>
      <c r="ATZ321" s="9"/>
      <c r="AUA321" s="9"/>
      <c r="AUB321" s="9"/>
      <c r="AUC321" s="9"/>
      <c r="AUD321" s="9"/>
      <c r="AUE321" s="9"/>
      <c r="AUF321" s="9"/>
      <c r="AUG321" s="9"/>
      <c r="AUH321" s="9"/>
      <c r="AUI321" s="9"/>
      <c r="AUJ321" s="9"/>
      <c r="AUK321" s="9"/>
      <c r="AUL321" s="9"/>
      <c r="AUM321" s="9"/>
      <c r="AUN321" s="9"/>
      <c r="AUO321" s="9"/>
      <c r="AUP321" s="9"/>
      <c r="AUQ321" s="9"/>
      <c r="AUR321" s="9"/>
      <c r="AUS321" s="9"/>
      <c r="AUT321" s="9"/>
      <c r="AUU321" s="9"/>
      <c r="AUV321" s="9"/>
      <c r="AUW321" s="9"/>
      <c r="AUX321" s="9"/>
      <c r="AUY321" s="9"/>
      <c r="AUZ321" s="9"/>
      <c r="AVA321" s="9"/>
      <c r="AVB321" s="9"/>
      <c r="AVC321" s="9"/>
      <c r="AVD321" s="9"/>
      <c r="AVE321" s="9"/>
      <c r="AVF321" s="9"/>
      <c r="AVG321" s="9"/>
      <c r="AVH321" s="9"/>
      <c r="AVI321" s="9"/>
      <c r="AVJ321" s="9"/>
      <c r="AVK321" s="9"/>
      <c r="AVL321" s="9"/>
      <c r="AVM321" s="9"/>
      <c r="AVN321" s="9"/>
      <c r="AVO321" s="9"/>
      <c r="AVP321" s="9"/>
      <c r="AVQ321" s="9"/>
      <c r="AVR321" s="9"/>
      <c r="AVS321" s="9"/>
      <c r="AVT321" s="9"/>
      <c r="AVU321" s="9"/>
      <c r="AVV321" s="9"/>
      <c r="AVW321" s="9"/>
      <c r="AVX321" s="9"/>
      <c r="AVY321" s="9"/>
      <c r="AVZ321" s="9"/>
      <c r="AWA321" s="9"/>
      <c r="AWB321" s="9"/>
      <c r="AWC321" s="9"/>
      <c r="AWD321" s="9"/>
      <c r="AWE321" s="9"/>
      <c r="AWF321" s="9"/>
      <c r="AWG321" s="9"/>
      <c r="AWH321" s="9"/>
      <c r="AWI321" s="9"/>
      <c r="AWJ321" s="9"/>
      <c r="AWK321" s="9"/>
      <c r="AWL321" s="9"/>
      <c r="AWM321" s="9"/>
      <c r="AWN321" s="9"/>
      <c r="AWO321" s="9"/>
      <c r="AWP321" s="9"/>
      <c r="AWQ321" s="9"/>
      <c r="AWR321" s="9"/>
      <c r="AWS321" s="9"/>
      <c r="AWT321" s="9"/>
      <c r="AWU321" s="9"/>
      <c r="AWV321" s="9"/>
      <c r="AWW321" s="9"/>
      <c r="AWX321" s="9"/>
      <c r="AWY321" s="9"/>
      <c r="AWZ321" s="9"/>
      <c r="AXA321" s="9"/>
      <c r="AXB321" s="9"/>
      <c r="AXC321" s="9"/>
      <c r="AXD321" s="9"/>
      <c r="AXE321" s="9"/>
      <c r="AXF321" s="9"/>
      <c r="AXG321" s="9"/>
      <c r="AXH321" s="9"/>
      <c r="AXI321" s="9"/>
      <c r="AXJ321" s="9"/>
      <c r="AXK321" s="9"/>
      <c r="AXL321" s="9"/>
      <c r="AXM321" s="9"/>
      <c r="AXN321" s="9"/>
      <c r="AXO321" s="9"/>
      <c r="AXP321" s="9"/>
      <c r="AXQ321" s="9"/>
      <c r="AXR321" s="9"/>
      <c r="AXS321" s="9"/>
      <c r="AXT321" s="9"/>
      <c r="AXU321" s="9"/>
      <c r="AXV321" s="9"/>
      <c r="AXW321" s="9"/>
      <c r="AXX321" s="9"/>
      <c r="AXY321" s="9"/>
      <c r="AXZ321" s="9"/>
      <c r="AYA321" s="9"/>
      <c r="AYB321" s="9"/>
      <c r="AYC321" s="9"/>
      <c r="AYD321" s="9"/>
      <c r="AYE321" s="9"/>
      <c r="AYF321" s="9"/>
      <c r="AYG321" s="9"/>
      <c r="AYH321" s="9"/>
      <c r="AYI321" s="9"/>
      <c r="AYJ321" s="9"/>
      <c r="AYK321" s="9"/>
      <c r="AYL321" s="9"/>
      <c r="AYM321" s="9"/>
      <c r="AYN321" s="9"/>
      <c r="AYO321" s="9"/>
      <c r="AYP321" s="9"/>
      <c r="AYQ321" s="9"/>
      <c r="AYR321" s="9"/>
      <c r="AYS321" s="9"/>
      <c r="AYT321" s="9"/>
      <c r="AYU321" s="9"/>
      <c r="AYV321" s="9"/>
      <c r="AYW321" s="9"/>
      <c r="AYX321" s="9"/>
      <c r="AYY321" s="9"/>
      <c r="AYZ321" s="9"/>
      <c r="AZA321" s="9"/>
      <c r="AZB321" s="9"/>
      <c r="AZC321" s="9"/>
      <c r="AZD321" s="9"/>
      <c r="AZE321" s="9"/>
      <c r="AZF321" s="9"/>
      <c r="AZG321" s="9"/>
      <c r="AZH321" s="9"/>
      <c r="AZI321" s="9"/>
      <c r="AZJ321" s="9"/>
      <c r="AZK321" s="9"/>
      <c r="AZL321" s="9"/>
      <c r="AZM321" s="9"/>
      <c r="AZN321" s="9"/>
      <c r="AZO321" s="9"/>
      <c r="AZP321" s="9"/>
      <c r="AZQ321" s="9"/>
      <c r="AZR321" s="9"/>
      <c r="AZS321" s="9"/>
      <c r="AZT321" s="9"/>
      <c r="AZU321" s="9"/>
      <c r="AZV321" s="9"/>
      <c r="AZW321" s="9"/>
      <c r="AZX321" s="9"/>
      <c r="AZY321" s="9"/>
      <c r="AZZ321" s="9"/>
      <c r="BAA321" s="9"/>
      <c r="BAB321" s="9"/>
      <c r="BAC321" s="9"/>
      <c r="BAD321" s="9"/>
      <c r="BAE321" s="9"/>
      <c r="BAF321" s="9"/>
      <c r="BAG321" s="9"/>
      <c r="BAH321" s="9"/>
      <c r="BAI321" s="9"/>
      <c r="BAJ321" s="9"/>
      <c r="BAK321" s="9"/>
      <c r="BAL321" s="9"/>
      <c r="BAM321" s="9"/>
      <c r="BAN321" s="9"/>
      <c r="BAO321" s="9"/>
      <c r="BAP321" s="9"/>
      <c r="BAQ321" s="9"/>
      <c r="BAR321" s="9"/>
      <c r="BAS321" s="9"/>
      <c r="BAT321" s="9"/>
      <c r="BAU321" s="9"/>
      <c r="BAV321" s="9"/>
      <c r="BAW321" s="9"/>
      <c r="BAX321" s="9"/>
      <c r="BAY321" s="9"/>
      <c r="BAZ321" s="9"/>
      <c r="BBA321" s="9"/>
      <c r="BBB321" s="9"/>
      <c r="BBC321" s="9"/>
      <c r="BBD321" s="9"/>
      <c r="BBE321" s="9"/>
      <c r="BBF321" s="9"/>
      <c r="BBG321" s="9"/>
      <c r="BBH321" s="9"/>
      <c r="BBI321" s="9"/>
      <c r="BBJ321" s="9"/>
      <c r="BBK321" s="9"/>
      <c r="BBL321" s="9"/>
      <c r="BBM321" s="9"/>
      <c r="BBN321" s="9"/>
      <c r="BBO321" s="9"/>
      <c r="BBP321" s="9"/>
      <c r="BBQ321" s="9"/>
      <c r="BBR321" s="9"/>
      <c r="BBS321" s="9"/>
      <c r="BBT321" s="9"/>
      <c r="BBU321" s="9"/>
      <c r="BBV321" s="9"/>
      <c r="BBW321" s="9"/>
      <c r="BBX321" s="9"/>
      <c r="BBY321" s="9"/>
      <c r="BBZ321" s="9"/>
      <c r="BCA321" s="9"/>
      <c r="BCB321" s="9"/>
      <c r="BCC321" s="9"/>
      <c r="BCD321" s="9"/>
      <c r="BCE321" s="9"/>
      <c r="BCF321" s="9"/>
      <c r="BCG321" s="9"/>
      <c r="BCH321" s="9"/>
      <c r="BCI321" s="9"/>
      <c r="BCJ321" s="9"/>
      <c r="BCK321" s="9"/>
      <c r="BCL321" s="9"/>
      <c r="BCM321" s="9"/>
      <c r="BCN321" s="9"/>
      <c r="BCO321" s="9"/>
      <c r="BCP321" s="9"/>
      <c r="BCQ321" s="9"/>
      <c r="BCR321" s="9"/>
      <c r="BCS321" s="9"/>
      <c r="BCT321" s="9"/>
      <c r="BCU321" s="9"/>
      <c r="BCV321" s="9"/>
      <c r="BCW321" s="9"/>
      <c r="BCX321" s="9"/>
      <c r="BCY321" s="9"/>
      <c r="BCZ321" s="9"/>
      <c r="BDA321" s="9"/>
      <c r="BDB321" s="9"/>
      <c r="BDC321" s="9"/>
      <c r="BDD321" s="9"/>
      <c r="BDE321" s="9"/>
      <c r="BDF321" s="9"/>
      <c r="BDG321" s="9"/>
      <c r="BDH321" s="9"/>
      <c r="BDI321" s="9"/>
      <c r="BDJ321" s="9"/>
      <c r="BDK321" s="9"/>
      <c r="BDL321" s="9"/>
      <c r="BDM321" s="9"/>
      <c r="BDN321" s="9"/>
      <c r="BDO321" s="9"/>
      <c r="BDP321" s="9"/>
      <c r="BDQ321" s="9"/>
      <c r="BDR321" s="9"/>
      <c r="BDS321" s="9"/>
      <c r="BDT321" s="9"/>
      <c r="BDU321" s="9"/>
      <c r="BDV321" s="9"/>
      <c r="BDW321" s="9"/>
      <c r="BDX321" s="9"/>
      <c r="BDY321" s="9"/>
      <c r="BDZ321" s="9"/>
      <c r="BEA321" s="9"/>
      <c r="BEB321" s="9"/>
      <c r="BEC321" s="9"/>
      <c r="BED321" s="9"/>
      <c r="BEE321" s="9"/>
      <c r="BEF321" s="9"/>
      <c r="BEG321" s="9"/>
      <c r="BEH321" s="9"/>
      <c r="BEI321" s="9"/>
      <c r="BEJ321" s="9"/>
      <c r="BEK321" s="9"/>
      <c r="BEL321" s="9"/>
      <c r="BEM321" s="9"/>
      <c r="BEN321" s="9"/>
      <c r="BEO321" s="9"/>
      <c r="BEP321" s="9"/>
      <c r="BEQ321" s="9"/>
      <c r="BER321" s="9"/>
      <c r="BES321" s="9"/>
      <c r="BET321" s="9"/>
      <c r="BEU321" s="9"/>
      <c r="BEV321" s="9"/>
      <c r="BEW321" s="9"/>
      <c r="BEX321" s="9"/>
      <c r="BEY321" s="9"/>
      <c r="BEZ321" s="9"/>
      <c r="BFA321" s="9"/>
      <c r="BFB321" s="9"/>
      <c r="BFC321" s="9"/>
      <c r="BFD321" s="9"/>
      <c r="BFE321" s="9"/>
      <c r="BFF321" s="9"/>
      <c r="BFG321" s="9"/>
      <c r="BFH321" s="9"/>
      <c r="BFI321" s="9"/>
      <c r="BFJ321" s="9"/>
      <c r="BFK321" s="9"/>
      <c r="BFL321" s="9"/>
      <c r="BFM321" s="9"/>
      <c r="BFN321" s="9"/>
      <c r="BFO321" s="9"/>
      <c r="BFP321" s="9"/>
      <c r="BFQ321" s="9"/>
      <c r="BFR321" s="9"/>
      <c r="BFS321" s="9"/>
      <c r="BFT321" s="9"/>
      <c r="BFU321" s="9"/>
      <c r="BFV321" s="9"/>
      <c r="BFW321" s="9"/>
      <c r="BFX321" s="9"/>
      <c r="BFY321" s="9"/>
      <c r="BFZ321" s="9"/>
      <c r="BGA321" s="9"/>
      <c r="BGB321" s="9"/>
      <c r="BGC321" s="9"/>
      <c r="BGD321" s="9"/>
      <c r="BGE321" s="9"/>
      <c r="BGF321" s="9"/>
      <c r="BGG321" s="9"/>
      <c r="BGH321" s="9"/>
      <c r="BGI321" s="9"/>
      <c r="BGJ321" s="9"/>
      <c r="BGK321" s="9"/>
      <c r="BGL321" s="9"/>
      <c r="BGM321" s="9"/>
      <c r="BGN321" s="9"/>
      <c r="BGO321" s="9"/>
      <c r="BGP321" s="9"/>
      <c r="BGQ321" s="9"/>
      <c r="BGR321" s="9"/>
      <c r="BGS321" s="9"/>
      <c r="BGT321" s="9"/>
      <c r="BGU321" s="9"/>
      <c r="BGV321" s="9"/>
      <c r="BGW321" s="9"/>
      <c r="BGX321" s="9"/>
      <c r="BGY321" s="9"/>
      <c r="BGZ321" s="9"/>
      <c r="BHA321" s="9"/>
      <c r="BHB321" s="9"/>
      <c r="BHC321" s="9"/>
      <c r="BHD321" s="9"/>
      <c r="BHE321" s="9"/>
      <c r="BHF321" s="9"/>
      <c r="BHG321" s="9"/>
      <c r="BHH321" s="9"/>
      <c r="BHI321" s="9"/>
      <c r="BHJ321" s="9"/>
      <c r="BHK321" s="9"/>
      <c r="BHL321" s="9"/>
      <c r="BHM321" s="9"/>
      <c r="BHN321" s="9"/>
      <c r="BHO321" s="9"/>
      <c r="BHP321" s="9"/>
      <c r="BHQ321" s="9"/>
      <c r="BHR321" s="9"/>
      <c r="BHS321" s="9"/>
      <c r="BHT321" s="9"/>
      <c r="BHU321" s="9"/>
      <c r="BHV321" s="9"/>
      <c r="BHW321" s="9"/>
      <c r="BHX321" s="9"/>
      <c r="BHY321" s="9"/>
      <c r="BHZ321" s="9"/>
      <c r="BIA321" s="9"/>
      <c r="BIB321" s="9"/>
      <c r="BIC321" s="9"/>
    </row>
    <row r="322" spans="1:1589" s="10" customFormat="1" ht="45" customHeight="1">
      <c r="A322" s="235" t="s">
        <v>233</v>
      </c>
      <c r="B322" s="51"/>
      <c r="C322" s="319" t="s">
        <v>232</v>
      </c>
      <c r="D322" s="337" t="s">
        <v>10</v>
      </c>
      <c r="E322" s="197">
        <v>42736</v>
      </c>
      <c r="F322" s="197">
        <v>43100</v>
      </c>
      <c r="G322" s="93" t="s">
        <v>220</v>
      </c>
      <c r="H322" s="115"/>
      <c r="I322" s="121">
        <v>1016000</v>
      </c>
      <c r="J322" s="121"/>
      <c r="K322" s="189"/>
      <c r="L322" s="115"/>
      <c r="M322" s="104">
        <v>1016000</v>
      </c>
      <c r="N322" s="121"/>
      <c r="O322" s="115"/>
      <c r="P322" s="115"/>
      <c r="Q322" s="121">
        <v>1016000</v>
      </c>
      <c r="R322" s="121"/>
      <c r="S322" s="115"/>
      <c r="T322" s="150"/>
      <c r="U322" s="150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  <c r="IM322" s="9"/>
      <c r="IN322" s="9"/>
      <c r="IO322" s="9"/>
      <c r="IP322" s="9"/>
      <c r="IQ322" s="9"/>
      <c r="IR322" s="9"/>
      <c r="IS322" s="9"/>
      <c r="IT322" s="9"/>
      <c r="IU322" s="9"/>
      <c r="IV322" s="9"/>
      <c r="IW322" s="9"/>
      <c r="IX322" s="9"/>
      <c r="IY322" s="9"/>
      <c r="IZ322" s="9"/>
      <c r="JA322" s="9"/>
      <c r="JB322" s="9"/>
      <c r="JC322" s="9"/>
      <c r="JD322" s="9"/>
      <c r="JE322" s="9"/>
      <c r="JF322" s="9"/>
      <c r="JG322" s="9"/>
      <c r="JH322" s="9"/>
      <c r="JI322" s="9"/>
      <c r="JJ322" s="9"/>
      <c r="JK322" s="9"/>
      <c r="JL322" s="9"/>
      <c r="JM322" s="9"/>
      <c r="JN322" s="9"/>
      <c r="JO322" s="9"/>
      <c r="JP322" s="9"/>
      <c r="JQ322" s="9"/>
      <c r="JR322" s="9"/>
      <c r="JS322" s="9"/>
      <c r="JT322" s="9"/>
      <c r="JU322" s="9"/>
      <c r="JV322" s="9"/>
      <c r="JW322" s="9"/>
      <c r="JX322" s="9"/>
      <c r="JY322" s="9"/>
      <c r="JZ322" s="9"/>
      <c r="KA322" s="9"/>
      <c r="KB322" s="9"/>
      <c r="KC322" s="9"/>
      <c r="KD322" s="9"/>
      <c r="KE322" s="9"/>
      <c r="KF322" s="9"/>
      <c r="KG322" s="9"/>
      <c r="KH322" s="9"/>
      <c r="KI322" s="9"/>
      <c r="KJ322" s="9"/>
      <c r="KK322" s="9"/>
      <c r="KL322" s="9"/>
      <c r="KM322" s="9"/>
      <c r="KN322" s="9"/>
      <c r="KO322" s="9"/>
      <c r="KP322" s="9"/>
      <c r="KQ322" s="9"/>
      <c r="KR322" s="9"/>
      <c r="KS322" s="9"/>
      <c r="KT322" s="9"/>
      <c r="KU322" s="9"/>
      <c r="KV322" s="9"/>
      <c r="KW322" s="9"/>
      <c r="KX322" s="9"/>
      <c r="KY322" s="9"/>
      <c r="KZ322" s="9"/>
      <c r="LA322" s="9"/>
      <c r="LB322" s="9"/>
      <c r="LC322" s="9"/>
      <c r="LD322" s="9"/>
      <c r="LE322" s="9"/>
      <c r="LF322" s="9"/>
      <c r="LG322" s="9"/>
      <c r="LH322" s="9"/>
      <c r="LI322" s="9"/>
      <c r="LJ322" s="9"/>
      <c r="LK322" s="9"/>
      <c r="LL322" s="9"/>
      <c r="LM322" s="9"/>
      <c r="LN322" s="9"/>
      <c r="LO322" s="9"/>
      <c r="LP322" s="9"/>
      <c r="LQ322" s="9"/>
      <c r="LR322" s="9"/>
      <c r="LS322" s="9"/>
      <c r="LT322" s="9"/>
      <c r="LU322" s="9"/>
      <c r="LV322" s="9"/>
      <c r="LW322" s="9"/>
      <c r="LX322" s="9"/>
      <c r="LY322" s="9"/>
      <c r="LZ322" s="9"/>
      <c r="MA322" s="9"/>
      <c r="MB322" s="9"/>
      <c r="MC322" s="9"/>
      <c r="MD322" s="9"/>
      <c r="ME322" s="9"/>
      <c r="MF322" s="9"/>
      <c r="MG322" s="9"/>
      <c r="MH322" s="9"/>
      <c r="MI322" s="9"/>
      <c r="MJ322" s="9"/>
      <c r="MK322" s="9"/>
      <c r="ML322" s="9"/>
      <c r="MM322" s="9"/>
      <c r="MN322" s="9"/>
      <c r="MO322" s="9"/>
      <c r="MP322" s="9"/>
      <c r="MQ322" s="9"/>
      <c r="MR322" s="9"/>
      <c r="MS322" s="9"/>
      <c r="MT322" s="9"/>
      <c r="MU322" s="9"/>
      <c r="MV322" s="9"/>
      <c r="MW322" s="9"/>
      <c r="MX322" s="9"/>
      <c r="MY322" s="9"/>
      <c r="MZ322" s="9"/>
      <c r="NA322" s="9"/>
      <c r="NB322" s="9"/>
      <c r="NC322" s="9"/>
      <c r="ND322" s="9"/>
      <c r="NE322" s="9"/>
      <c r="NF322" s="9"/>
      <c r="NG322" s="9"/>
      <c r="NH322" s="9"/>
      <c r="NI322" s="9"/>
      <c r="NJ322" s="9"/>
      <c r="NK322" s="9"/>
      <c r="NL322" s="9"/>
      <c r="NM322" s="9"/>
      <c r="NN322" s="9"/>
      <c r="NO322" s="9"/>
      <c r="NP322" s="9"/>
      <c r="NQ322" s="9"/>
      <c r="NR322" s="9"/>
      <c r="NS322" s="9"/>
      <c r="NT322" s="9"/>
      <c r="NU322" s="9"/>
      <c r="NV322" s="9"/>
      <c r="NW322" s="9"/>
      <c r="NX322" s="9"/>
      <c r="NY322" s="9"/>
      <c r="NZ322" s="9"/>
      <c r="OA322" s="9"/>
      <c r="OB322" s="9"/>
      <c r="OC322" s="9"/>
      <c r="OD322" s="9"/>
      <c r="OE322" s="9"/>
      <c r="OF322" s="9"/>
      <c r="OG322" s="9"/>
      <c r="OH322" s="9"/>
      <c r="OI322" s="9"/>
      <c r="OJ322" s="9"/>
      <c r="OK322" s="9"/>
      <c r="OL322" s="9"/>
      <c r="OM322" s="9"/>
      <c r="ON322" s="9"/>
      <c r="OO322" s="9"/>
      <c r="OP322" s="9"/>
      <c r="OQ322" s="9"/>
      <c r="OR322" s="9"/>
      <c r="OS322" s="9"/>
      <c r="OT322" s="9"/>
      <c r="OU322" s="9"/>
      <c r="OV322" s="9"/>
      <c r="OW322" s="9"/>
      <c r="OX322" s="9"/>
      <c r="OY322" s="9"/>
      <c r="OZ322" s="9"/>
      <c r="PA322" s="9"/>
      <c r="PB322" s="9"/>
      <c r="PC322" s="9"/>
      <c r="PD322" s="9"/>
      <c r="PE322" s="9"/>
      <c r="PF322" s="9"/>
      <c r="PG322" s="9"/>
      <c r="PH322" s="9"/>
      <c r="PI322" s="9"/>
      <c r="PJ322" s="9"/>
      <c r="PK322" s="9"/>
      <c r="PL322" s="9"/>
      <c r="PM322" s="9"/>
      <c r="PN322" s="9"/>
      <c r="PO322" s="9"/>
      <c r="PP322" s="9"/>
      <c r="PQ322" s="9"/>
      <c r="PR322" s="9"/>
      <c r="PS322" s="9"/>
      <c r="PT322" s="9"/>
      <c r="PU322" s="9"/>
      <c r="PV322" s="9"/>
      <c r="PW322" s="9"/>
      <c r="PX322" s="9"/>
      <c r="PY322" s="9"/>
      <c r="PZ322" s="9"/>
      <c r="QA322" s="9"/>
      <c r="QB322" s="9"/>
      <c r="QC322" s="9"/>
      <c r="QD322" s="9"/>
      <c r="QE322" s="9"/>
      <c r="QF322" s="9"/>
      <c r="QG322" s="9"/>
      <c r="QH322" s="9"/>
      <c r="QI322" s="9"/>
      <c r="QJ322" s="9"/>
      <c r="QK322" s="9"/>
      <c r="QL322" s="9"/>
      <c r="QM322" s="9"/>
      <c r="QN322" s="9"/>
      <c r="QO322" s="9"/>
      <c r="QP322" s="9"/>
      <c r="QQ322" s="9"/>
      <c r="QR322" s="9"/>
      <c r="QS322" s="9"/>
      <c r="QT322" s="9"/>
      <c r="QU322" s="9"/>
      <c r="QV322" s="9"/>
      <c r="QW322" s="9"/>
      <c r="QX322" s="9"/>
      <c r="QY322" s="9"/>
      <c r="QZ322" s="9"/>
      <c r="RA322" s="9"/>
      <c r="RB322" s="9"/>
      <c r="RC322" s="9"/>
      <c r="RD322" s="9"/>
      <c r="RE322" s="9"/>
      <c r="RF322" s="9"/>
      <c r="RG322" s="9"/>
      <c r="RH322" s="9"/>
      <c r="RI322" s="9"/>
      <c r="RJ322" s="9"/>
      <c r="RK322" s="9"/>
      <c r="RL322" s="9"/>
      <c r="RM322" s="9"/>
      <c r="RN322" s="9"/>
      <c r="RO322" s="9"/>
      <c r="RP322" s="9"/>
      <c r="RQ322" s="9"/>
      <c r="RR322" s="9"/>
      <c r="RS322" s="9"/>
      <c r="RT322" s="9"/>
      <c r="RU322" s="9"/>
      <c r="RV322" s="9"/>
      <c r="RW322" s="9"/>
      <c r="RX322" s="9"/>
      <c r="RY322" s="9"/>
      <c r="RZ322" s="9"/>
      <c r="SA322" s="9"/>
      <c r="SB322" s="9"/>
      <c r="SC322" s="9"/>
      <c r="SD322" s="9"/>
      <c r="SE322" s="9"/>
      <c r="SF322" s="9"/>
      <c r="SG322" s="9"/>
      <c r="SH322" s="9"/>
      <c r="SI322" s="9"/>
      <c r="SJ322" s="9"/>
      <c r="SK322" s="9"/>
      <c r="SL322" s="9"/>
      <c r="SM322" s="9"/>
      <c r="SN322" s="9"/>
      <c r="SO322" s="9"/>
      <c r="SP322" s="9"/>
      <c r="SQ322" s="9"/>
      <c r="SR322" s="9"/>
      <c r="SS322" s="9"/>
      <c r="ST322" s="9"/>
      <c r="SU322" s="9"/>
      <c r="SV322" s="9"/>
      <c r="SW322" s="9"/>
      <c r="SX322" s="9"/>
      <c r="SY322" s="9"/>
      <c r="SZ322" s="9"/>
      <c r="TA322" s="9"/>
      <c r="TB322" s="9"/>
      <c r="TC322" s="9"/>
      <c r="TD322" s="9"/>
      <c r="TE322" s="9"/>
      <c r="TF322" s="9"/>
      <c r="TG322" s="9"/>
      <c r="TH322" s="9"/>
      <c r="TI322" s="9"/>
      <c r="TJ322" s="9"/>
      <c r="TK322" s="9"/>
      <c r="TL322" s="9"/>
      <c r="TM322" s="9"/>
      <c r="TN322" s="9"/>
      <c r="TO322" s="9"/>
      <c r="TP322" s="9"/>
      <c r="TQ322" s="9"/>
      <c r="TR322" s="9"/>
      <c r="TS322" s="9"/>
      <c r="TT322" s="9"/>
      <c r="TU322" s="9"/>
      <c r="TV322" s="9"/>
      <c r="TW322" s="9"/>
      <c r="TX322" s="9"/>
      <c r="TY322" s="9"/>
      <c r="TZ322" s="9"/>
      <c r="UA322" s="9"/>
      <c r="UB322" s="9"/>
      <c r="UC322" s="9"/>
      <c r="UD322" s="9"/>
      <c r="UE322" s="9"/>
      <c r="UF322" s="9"/>
      <c r="UG322" s="9"/>
      <c r="UH322" s="9"/>
      <c r="UI322" s="9"/>
      <c r="UJ322" s="9"/>
      <c r="UK322" s="9"/>
      <c r="UL322" s="9"/>
      <c r="UM322" s="9"/>
      <c r="UN322" s="9"/>
      <c r="UO322" s="9"/>
      <c r="UP322" s="9"/>
      <c r="UQ322" s="9"/>
      <c r="UR322" s="9"/>
      <c r="US322" s="9"/>
      <c r="UT322" s="9"/>
      <c r="UU322" s="9"/>
      <c r="UV322" s="9"/>
      <c r="UW322" s="9"/>
      <c r="UX322" s="9"/>
      <c r="UY322" s="9"/>
      <c r="UZ322" s="9"/>
      <c r="VA322" s="9"/>
      <c r="VB322" s="9"/>
      <c r="VC322" s="9"/>
      <c r="VD322" s="9"/>
      <c r="VE322" s="9"/>
      <c r="VF322" s="9"/>
      <c r="VG322" s="9"/>
      <c r="VH322" s="9"/>
      <c r="VI322" s="9"/>
      <c r="VJ322" s="9"/>
      <c r="VK322" s="9"/>
      <c r="VL322" s="9"/>
      <c r="VM322" s="9"/>
      <c r="VN322" s="9"/>
      <c r="VO322" s="9"/>
      <c r="VP322" s="9"/>
      <c r="VQ322" s="9"/>
      <c r="VR322" s="9"/>
      <c r="VS322" s="9"/>
      <c r="VT322" s="9"/>
      <c r="VU322" s="9"/>
      <c r="VV322" s="9"/>
      <c r="VW322" s="9"/>
      <c r="VX322" s="9"/>
      <c r="VY322" s="9"/>
      <c r="VZ322" s="9"/>
      <c r="WA322" s="9"/>
      <c r="WB322" s="9"/>
      <c r="WC322" s="9"/>
      <c r="WD322" s="9"/>
      <c r="WE322" s="9"/>
      <c r="WF322" s="9"/>
      <c r="WG322" s="9"/>
      <c r="WH322" s="9"/>
      <c r="WI322" s="9"/>
      <c r="WJ322" s="9"/>
      <c r="WK322" s="9"/>
      <c r="WL322" s="9"/>
      <c r="WM322" s="9"/>
      <c r="WN322" s="9"/>
      <c r="WO322" s="9"/>
      <c r="WP322" s="9"/>
      <c r="WQ322" s="9"/>
      <c r="WR322" s="9"/>
      <c r="WS322" s="9"/>
      <c r="WT322" s="9"/>
      <c r="WU322" s="9"/>
      <c r="WV322" s="9"/>
      <c r="WW322" s="9"/>
      <c r="WX322" s="9"/>
      <c r="WY322" s="9"/>
      <c r="WZ322" s="9"/>
      <c r="XA322" s="9"/>
      <c r="XB322" s="9"/>
      <c r="XC322" s="9"/>
      <c r="XD322" s="9"/>
      <c r="XE322" s="9"/>
      <c r="XF322" s="9"/>
      <c r="XG322" s="9"/>
      <c r="XH322" s="9"/>
      <c r="XI322" s="9"/>
      <c r="XJ322" s="9"/>
      <c r="XK322" s="9"/>
      <c r="XL322" s="9"/>
      <c r="XM322" s="9"/>
      <c r="XN322" s="9"/>
      <c r="XO322" s="9"/>
      <c r="XP322" s="9"/>
      <c r="XQ322" s="9"/>
      <c r="XR322" s="9"/>
      <c r="XS322" s="9"/>
      <c r="XT322" s="9"/>
      <c r="XU322" s="9"/>
      <c r="XV322" s="9"/>
      <c r="XW322" s="9"/>
      <c r="XX322" s="9"/>
      <c r="XY322" s="9"/>
      <c r="XZ322" s="9"/>
      <c r="YA322" s="9"/>
      <c r="YB322" s="9"/>
      <c r="YC322" s="9"/>
      <c r="YD322" s="9"/>
      <c r="YE322" s="9"/>
      <c r="YF322" s="9"/>
      <c r="YG322" s="9"/>
      <c r="YH322" s="9"/>
      <c r="YI322" s="9"/>
      <c r="YJ322" s="9"/>
      <c r="YK322" s="9"/>
      <c r="YL322" s="9"/>
      <c r="YM322" s="9"/>
      <c r="YN322" s="9"/>
      <c r="YO322" s="9"/>
      <c r="YP322" s="9"/>
      <c r="YQ322" s="9"/>
      <c r="YR322" s="9"/>
      <c r="YS322" s="9"/>
      <c r="YT322" s="9"/>
      <c r="YU322" s="9"/>
      <c r="YV322" s="9"/>
      <c r="YW322" s="9"/>
      <c r="YX322" s="9"/>
      <c r="YY322" s="9"/>
      <c r="YZ322" s="9"/>
      <c r="ZA322" s="9"/>
      <c r="ZB322" s="9"/>
      <c r="ZC322" s="9"/>
      <c r="ZD322" s="9"/>
      <c r="ZE322" s="9"/>
      <c r="ZF322" s="9"/>
      <c r="ZG322" s="9"/>
      <c r="ZH322" s="9"/>
      <c r="ZI322" s="9"/>
      <c r="ZJ322" s="9"/>
      <c r="ZK322" s="9"/>
      <c r="ZL322" s="9"/>
      <c r="ZM322" s="9"/>
      <c r="ZN322" s="9"/>
      <c r="ZO322" s="9"/>
      <c r="ZP322" s="9"/>
      <c r="ZQ322" s="9"/>
      <c r="ZR322" s="9"/>
      <c r="ZS322" s="9"/>
      <c r="ZT322" s="9"/>
      <c r="ZU322" s="9"/>
      <c r="ZV322" s="9"/>
      <c r="ZW322" s="9"/>
      <c r="ZX322" s="9"/>
      <c r="ZY322" s="9"/>
      <c r="ZZ322" s="9"/>
      <c r="AAA322" s="9"/>
      <c r="AAB322" s="9"/>
      <c r="AAC322" s="9"/>
      <c r="AAD322" s="9"/>
      <c r="AAE322" s="9"/>
      <c r="AAF322" s="9"/>
      <c r="AAG322" s="9"/>
      <c r="AAH322" s="9"/>
      <c r="AAI322" s="9"/>
      <c r="AAJ322" s="9"/>
      <c r="AAK322" s="9"/>
      <c r="AAL322" s="9"/>
      <c r="AAM322" s="9"/>
      <c r="AAN322" s="9"/>
      <c r="AAO322" s="9"/>
      <c r="AAP322" s="9"/>
      <c r="AAQ322" s="9"/>
      <c r="AAR322" s="9"/>
      <c r="AAS322" s="9"/>
      <c r="AAT322" s="9"/>
      <c r="AAU322" s="9"/>
      <c r="AAV322" s="9"/>
      <c r="AAW322" s="9"/>
      <c r="AAX322" s="9"/>
      <c r="AAY322" s="9"/>
      <c r="AAZ322" s="9"/>
      <c r="ABA322" s="9"/>
      <c r="ABB322" s="9"/>
      <c r="ABC322" s="9"/>
      <c r="ABD322" s="9"/>
      <c r="ABE322" s="9"/>
      <c r="ABF322" s="9"/>
      <c r="ABG322" s="9"/>
      <c r="ABH322" s="9"/>
      <c r="ABI322" s="9"/>
      <c r="ABJ322" s="9"/>
      <c r="ABK322" s="9"/>
      <c r="ABL322" s="9"/>
      <c r="ABM322" s="9"/>
      <c r="ABN322" s="9"/>
      <c r="ABO322" s="9"/>
      <c r="ABP322" s="9"/>
      <c r="ABQ322" s="9"/>
      <c r="ABR322" s="9"/>
      <c r="ABS322" s="9"/>
      <c r="ABT322" s="9"/>
      <c r="ABU322" s="9"/>
      <c r="ABV322" s="9"/>
      <c r="ABW322" s="9"/>
      <c r="ABX322" s="9"/>
      <c r="ABY322" s="9"/>
      <c r="ABZ322" s="9"/>
      <c r="ACA322" s="9"/>
      <c r="ACB322" s="9"/>
      <c r="ACC322" s="9"/>
      <c r="ACD322" s="9"/>
      <c r="ACE322" s="9"/>
      <c r="ACF322" s="9"/>
      <c r="ACG322" s="9"/>
      <c r="ACH322" s="9"/>
      <c r="ACI322" s="9"/>
      <c r="ACJ322" s="9"/>
      <c r="ACK322" s="9"/>
      <c r="ACL322" s="9"/>
      <c r="ACM322" s="9"/>
      <c r="ACN322" s="9"/>
      <c r="ACO322" s="9"/>
      <c r="ACP322" s="9"/>
      <c r="ACQ322" s="9"/>
      <c r="ACR322" s="9"/>
      <c r="ACS322" s="9"/>
      <c r="ACT322" s="9"/>
      <c r="ACU322" s="9"/>
      <c r="ACV322" s="9"/>
      <c r="ACW322" s="9"/>
      <c r="ACX322" s="9"/>
      <c r="ACY322" s="9"/>
      <c r="ACZ322" s="9"/>
      <c r="ADA322" s="9"/>
      <c r="ADB322" s="9"/>
      <c r="ADC322" s="9"/>
      <c r="ADD322" s="9"/>
      <c r="ADE322" s="9"/>
      <c r="ADF322" s="9"/>
      <c r="ADG322" s="9"/>
      <c r="ADH322" s="9"/>
      <c r="ADI322" s="9"/>
      <c r="ADJ322" s="9"/>
      <c r="ADK322" s="9"/>
      <c r="ADL322" s="9"/>
      <c r="ADM322" s="9"/>
      <c r="ADN322" s="9"/>
      <c r="ADO322" s="9"/>
      <c r="ADP322" s="9"/>
      <c r="ADQ322" s="9"/>
      <c r="ADR322" s="9"/>
      <c r="ADS322" s="9"/>
      <c r="ADT322" s="9"/>
      <c r="ADU322" s="9"/>
      <c r="ADV322" s="9"/>
      <c r="ADW322" s="9"/>
      <c r="ADX322" s="9"/>
      <c r="ADY322" s="9"/>
      <c r="ADZ322" s="9"/>
      <c r="AEA322" s="9"/>
      <c r="AEB322" s="9"/>
      <c r="AEC322" s="9"/>
      <c r="AED322" s="9"/>
      <c r="AEE322" s="9"/>
      <c r="AEF322" s="9"/>
      <c r="AEG322" s="9"/>
      <c r="AEH322" s="9"/>
      <c r="AEI322" s="9"/>
      <c r="AEJ322" s="9"/>
      <c r="AEK322" s="9"/>
      <c r="AEL322" s="9"/>
      <c r="AEM322" s="9"/>
      <c r="AEN322" s="9"/>
      <c r="AEO322" s="9"/>
      <c r="AEP322" s="9"/>
      <c r="AEQ322" s="9"/>
      <c r="AER322" s="9"/>
      <c r="AES322" s="9"/>
      <c r="AET322" s="9"/>
      <c r="AEU322" s="9"/>
      <c r="AEV322" s="9"/>
      <c r="AEW322" s="9"/>
      <c r="AEX322" s="9"/>
      <c r="AEY322" s="9"/>
      <c r="AEZ322" s="9"/>
      <c r="AFA322" s="9"/>
      <c r="AFB322" s="9"/>
      <c r="AFC322" s="9"/>
      <c r="AFD322" s="9"/>
      <c r="AFE322" s="9"/>
      <c r="AFF322" s="9"/>
      <c r="AFG322" s="9"/>
      <c r="AFH322" s="9"/>
      <c r="AFI322" s="9"/>
      <c r="AFJ322" s="9"/>
      <c r="AFK322" s="9"/>
      <c r="AFL322" s="9"/>
      <c r="AFM322" s="9"/>
      <c r="AFN322" s="9"/>
      <c r="AFO322" s="9"/>
      <c r="AFP322" s="9"/>
      <c r="AFQ322" s="9"/>
      <c r="AFR322" s="9"/>
      <c r="AFS322" s="9"/>
      <c r="AFT322" s="9"/>
      <c r="AFU322" s="9"/>
      <c r="AFV322" s="9"/>
      <c r="AFW322" s="9"/>
      <c r="AFX322" s="9"/>
      <c r="AFY322" s="9"/>
      <c r="AFZ322" s="9"/>
      <c r="AGA322" s="9"/>
      <c r="AGB322" s="9"/>
      <c r="AGC322" s="9"/>
      <c r="AGD322" s="9"/>
      <c r="AGE322" s="9"/>
      <c r="AGF322" s="9"/>
      <c r="AGG322" s="9"/>
      <c r="AGH322" s="9"/>
      <c r="AGI322" s="9"/>
      <c r="AGJ322" s="9"/>
      <c r="AGK322" s="9"/>
      <c r="AGL322" s="9"/>
      <c r="AGM322" s="9"/>
      <c r="AGN322" s="9"/>
      <c r="AGO322" s="9"/>
      <c r="AGP322" s="9"/>
      <c r="AGQ322" s="9"/>
      <c r="AGR322" s="9"/>
      <c r="AGS322" s="9"/>
      <c r="AGT322" s="9"/>
      <c r="AGU322" s="9"/>
      <c r="AGV322" s="9"/>
      <c r="AGW322" s="9"/>
      <c r="AGX322" s="9"/>
      <c r="AGY322" s="9"/>
      <c r="AGZ322" s="9"/>
      <c r="AHA322" s="9"/>
      <c r="AHB322" s="9"/>
      <c r="AHC322" s="9"/>
      <c r="AHD322" s="9"/>
      <c r="AHE322" s="9"/>
      <c r="AHF322" s="9"/>
      <c r="AHG322" s="9"/>
      <c r="AHH322" s="9"/>
      <c r="AHI322" s="9"/>
      <c r="AHJ322" s="9"/>
      <c r="AHK322" s="9"/>
      <c r="AHL322" s="9"/>
      <c r="AHM322" s="9"/>
      <c r="AHN322" s="9"/>
      <c r="AHO322" s="9"/>
      <c r="AHP322" s="9"/>
      <c r="AHQ322" s="9"/>
      <c r="AHR322" s="9"/>
      <c r="AHS322" s="9"/>
      <c r="AHT322" s="9"/>
      <c r="AHU322" s="9"/>
      <c r="AHV322" s="9"/>
      <c r="AHW322" s="9"/>
      <c r="AHX322" s="9"/>
      <c r="AHY322" s="9"/>
      <c r="AHZ322" s="9"/>
      <c r="AIA322" s="9"/>
      <c r="AIB322" s="9"/>
      <c r="AIC322" s="9"/>
      <c r="AID322" s="9"/>
      <c r="AIE322" s="9"/>
      <c r="AIF322" s="9"/>
      <c r="AIG322" s="9"/>
      <c r="AIH322" s="9"/>
      <c r="AII322" s="9"/>
      <c r="AIJ322" s="9"/>
      <c r="AIK322" s="9"/>
      <c r="AIL322" s="9"/>
      <c r="AIM322" s="9"/>
      <c r="AIN322" s="9"/>
      <c r="AIO322" s="9"/>
      <c r="AIP322" s="9"/>
      <c r="AIQ322" s="9"/>
      <c r="AIR322" s="9"/>
      <c r="AIS322" s="9"/>
      <c r="AIT322" s="9"/>
      <c r="AIU322" s="9"/>
      <c r="AIV322" s="9"/>
      <c r="AIW322" s="9"/>
      <c r="AIX322" s="9"/>
      <c r="AIY322" s="9"/>
      <c r="AIZ322" s="9"/>
      <c r="AJA322" s="9"/>
      <c r="AJB322" s="9"/>
      <c r="AJC322" s="9"/>
      <c r="AJD322" s="9"/>
      <c r="AJE322" s="9"/>
      <c r="AJF322" s="9"/>
      <c r="AJG322" s="9"/>
      <c r="AJH322" s="9"/>
      <c r="AJI322" s="9"/>
      <c r="AJJ322" s="9"/>
      <c r="AJK322" s="9"/>
      <c r="AJL322" s="9"/>
      <c r="AJM322" s="9"/>
      <c r="AJN322" s="9"/>
      <c r="AJO322" s="9"/>
      <c r="AJP322" s="9"/>
      <c r="AJQ322" s="9"/>
      <c r="AJR322" s="9"/>
      <c r="AJS322" s="9"/>
      <c r="AJT322" s="9"/>
      <c r="AJU322" s="9"/>
      <c r="AJV322" s="9"/>
      <c r="AJW322" s="9"/>
      <c r="AJX322" s="9"/>
      <c r="AJY322" s="9"/>
      <c r="AJZ322" s="9"/>
      <c r="AKA322" s="9"/>
      <c r="AKB322" s="9"/>
      <c r="AKC322" s="9"/>
      <c r="AKD322" s="9"/>
      <c r="AKE322" s="9"/>
      <c r="AKF322" s="9"/>
      <c r="AKG322" s="9"/>
      <c r="AKH322" s="9"/>
      <c r="AKI322" s="9"/>
      <c r="AKJ322" s="9"/>
      <c r="AKK322" s="9"/>
      <c r="AKL322" s="9"/>
      <c r="AKM322" s="9"/>
      <c r="AKN322" s="9"/>
      <c r="AKO322" s="9"/>
      <c r="AKP322" s="9"/>
      <c r="AKQ322" s="9"/>
      <c r="AKR322" s="9"/>
      <c r="AKS322" s="9"/>
      <c r="AKT322" s="9"/>
      <c r="AKU322" s="9"/>
      <c r="AKV322" s="9"/>
      <c r="AKW322" s="9"/>
      <c r="AKX322" s="9"/>
      <c r="AKY322" s="9"/>
      <c r="AKZ322" s="9"/>
      <c r="ALA322" s="9"/>
      <c r="ALB322" s="9"/>
      <c r="ALC322" s="9"/>
      <c r="ALD322" s="9"/>
      <c r="ALE322" s="9"/>
      <c r="ALF322" s="9"/>
      <c r="ALG322" s="9"/>
      <c r="ALH322" s="9"/>
      <c r="ALI322" s="9"/>
      <c r="ALJ322" s="9"/>
      <c r="ALK322" s="9"/>
      <c r="ALL322" s="9"/>
      <c r="ALM322" s="9"/>
      <c r="ALN322" s="9"/>
      <c r="ALO322" s="9"/>
      <c r="ALP322" s="9"/>
      <c r="ALQ322" s="9"/>
      <c r="ALR322" s="9"/>
      <c r="ALS322" s="9"/>
      <c r="ALT322" s="9"/>
      <c r="ALU322" s="9"/>
      <c r="ALV322" s="9"/>
      <c r="ALW322" s="9"/>
      <c r="ALX322" s="9"/>
      <c r="ALY322" s="9"/>
      <c r="ALZ322" s="9"/>
      <c r="AMA322" s="9"/>
      <c r="AMB322" s="9"/>
      <c r="AMC322" s="9"/>
      <c r="AMD322" s="9"/>
      <c r="AME322" s="9"/>
      <c r="AMF322" s="9"/>
      <c r="AMG322" s="9"/>
      <c r="AMH322" s="9"/>
      <c r="AMI322" s="9"/>
      <c r="AMJ322" s="9"/>
      <c r="AMK322" s="9"/>
      <c r="AML322" s="9"/>
      <c r="AMM322" s="9"/>
      <c r="AMN322" s="9"/>
      <c r="AMO322" s="9"/>
      <c r="AMP322" s="9"/>
      <c r="AMQ322" s="9"/>
      <c r="AMR322" s="9"/>
      <c r="AMS322" s="9"/>
      <c r="AMT322" s="9"/>
      <c r="AMU322" s="9"/>
      <c r="AMV322" s="9"/>
      <c r="AMW322" s="9"/>
      <c r="AMX322" s="9"/>
      <c r="AMY322" s="9"/>
      <c r="AMZ322" s="9"/>
      <c r="ANA322" s="9"/>
      <c r="ANB322" s="9"/>
      <c r="ANC322" s="9"/>
      <c r="AND322" s="9"/>
      <c r="ANE322" s="9"/>
      <c r="ANF322" s="9"/>
      <c r="ANG322" s="9"/>
      <c r="ANH322" s="9"/>
      <c r="ANI322" s="9"/>
      <c r="ANJ322" s="9"/>
      <c r="ANK322" s="9"/>
      <c r="ANL322" s="9"/>
      <c r="ANM322" s="9"/>
      <c r="ANN322" s="9"/>
      <c r="ANO322" s="9"/>
      <c r="ANP322" s="9"/>
      <c r="ANQ322" s="9"/>
      <c r="ANR322" s="9"/>
      <c r="ANS322" s="9"/>
      <c r="ANT322" s="9"/>
      <c r="ANU322" s="9"/>
      <c r="ANV322" s="9"/>
      <c r="ANW322" s="9"/>
      <c r="ANX322" s="9"/>
      <c r="ANY322" s="9"/>
      <c r="ANZ322" s="9"/>
      <c r="AOA322" s="9"/>
      <c r="AOB322" s="9"/>
      <c r="AOC322" s="9"/>
      <c r="AOD322" s="9"/>
      <c r="AOE322" s="9"/>
      <c r="AOF322" s="9"/>
      <c r="AOG322" s="9"/>
      <c r="AOH322" s="9"/>
      <c r="AOI322" s="9"/>
      <c r="AOJ322" s="9"/>
      <c r="AOK322" s="9"/>
      <c r="AOL322" s="9"/>
      <c r="AOM322" s="9"/>
      <c r="AON322" s="9"/>
      <c r="AOO322" s="9"/>
      <c r="AOP322" s="9"/>
      <c r="AOQ322" s="9"/>
      <c r="AOR322" s="9"/>
      <c r="AOS322" s="9"/>
      <c r="AOT322" s="9"/>
      <c r="AOU322" s="9"/>
      <c r="AOV322" s="9"/>
      <c r="AOW322" s="9"/>
      <c r="AOX322" s="9"/>
      <c r="AOY322" s="9"/>
      <c r="AOZ322" s="9"/>
      <c r="APA322" s="9"/>
      <c r="APB322" s="9"/>
      <c r="APC322" s="9"/>
      <c r="APD322" s="9"/>
      <c r="APE322" s="9"/>
      <c r="APF322" s="9"/>
      <c r="APG322" s="9"/>
      <c r="APH322" s="9"/>
      <c r="API322" s="9"/>
      <c r="APJ322" s="9"/>
      <c r="APK322" s="9"/>
      <c r="APL322" s="9"/>
      <c r="APM322" s="9"/>
      <c r="APN322" s="9"/>
      <c r="APO322" s="9"/>
      <c r="APP322" s="9"/>
      <c r="APQ322" s="9"/>
      <c r="APR322" s="9"/>
      <c r="APS322" s="9"/>
      <c r="APT322" s="9"/>
      <c r="APU322" s="9"/>
      <c r="APV322" s="9"/>
      <c r="APW322" s="9"/>
      <c r="APX322" s="9"/>
      <c r="APY322" s="9"/>
      <c r="APZ322" s="9"/>
      <c r="AQA322" s="9"/>
      <c r="AQB322" s="9"/>
      <c r="AQC322" s="9"/>
      <c r="AQD322" s="9"/>
      <c r="AQE322" s="9"/>
      <c r="AQF322" s="9"/>
      <c r="AQG322" s="9"/>
      <c r="AQH322" s="9"/>
      <c r="AQI322" s="9"/>
      <c r="AQJ322" s="9"/>
      <c r="AQK322" s="9"/>
      <c r="AQL322" s="9"/>
      <c r="AQM322" s="9"/>
      <c r="AQN322" s="9"/>
      <c r="AQO322" s="9"/>
      <c r="AQP322" s="9"/>
      <c r="AQQ322" s="9"/>
      <c r="AQR322" s="9"/>
      <c r="AQS322" s="9"/>
      <c r="AQT322" s="9"/>
      <c r="AQU322" s="9"/>
      <c r="AQV322" s="9"/>
      <c r="AQW322" s="9"/>
      <c r="AQX322" s="9"/>
      <c r="AQY322" s="9"/>
      <c r="AQZ322" s="9"/>
      <c r="ARA322" s="9"/>
      <c r="ARB322" s="9"/>
      <c r="ARC322" s="9"/>
      <c r="ARD322" s="9"/>
      <c r="ARE322" s="9"/>
      <c r="ARF322" s="9"/>
      <c r="ARG322" s="9"/>
      <c r="ARH322" s="9"/>
      <c r="ARI322" s="9"/>
      <c r="ARJ322" s="9"/>
      <c r="ARK322" s="9"/>
      <c r="ARL322" s="9"/>
      <c r="ARM322" s="9"/>
      <c r="ARN322" s="9"/>
      <c r="ARO322" s="9"/>
      <c r="ARP322" s="9"/>
      <c r="ARQ322" s="9"/>
      <c r="ARR322" s="9"/>
      <c r="ARS322" s="9"/>
      <c r="ART322" s="9"/>
      <c r="ARU322" s="9"/>
      <c r="ARV322" s="9"/>
      <c r="ARW322" s="9"/>
      <c r="ARX322" s="9"/>
      <c r="ARY322" s="9"/>
      <c r="ARZ322" s="9"/>
      <c r="ASA322" s="9"/>
      <c r="ASB322" s="9"/>
      <c r="ASC322" s="9"/>
      <c r="ASD322" s="9"/>
      <c r="ASE322" s="9"/>
      <c r="ASF322" s="9"/>
      <c r="ASG322" s="9"/>
      <c r="ASH322" s="9"/>
      <c r="ASI322" s="9"/>
      <c r="ASJ322" s="9"/>
      <c r="ASK322" s="9"/>
      <c r="ASL322" s="9"/>
      <c r="ASM322" s="9"/>
      <c r="ASN322" s="9"/>
      <c r="ASO322" s="9"/>
      <c r="ASP322" s="9"/>
      <c r="ASQ322" s="9"/>
      <c r="ASR322" s="9"/>
      <c r="ASS322" s="9"/>
      <c r="AST322" s="9"/>
      <c r="ASU322" s="9"/>
      <c r="ASV322" s="9"/>
      <c r="ASW322" s="9"/>
      <c r="ASX322" s="9"/>
      <c r="ASY322" s="9"/>
      <c r="ASZ322" s="9"/>
      <c r="ATA322" s="9"/>
      <c r="ATB322" s="9"/>
      <c r="ATC322" s="9"/>
      <c r="ATD322" s="9"/>
      <c r="ATE322" s="9"/>
      <c r="ATF322" s="9"/>
      <c r="ATG322" s="9"/>
      <c r="ATH322" s="9"/>
      <c r="ATI322" s="9"/>
      <c r="ATJ322" s="9"/>
      <c r="ATK322" s="9"/>
      <c r="ATL322" s="9"/>
      <c r="ATM322" s="9"/>
      <c r="ATN322" s="9"/>
      <c r="ATO322" s="9"/>
      <c r="ATP322" s="9"/>
      <c r="ATQ322" s="9"/>
      <c r="ATR322" s="9"/>
      <c r="ATS322" s="9"/>
      <c r="ATT322" s="9"/>
      <c r="ATU322" s="9"/>
      <c r="ATV322" s="9"/>
      <c r="ATW322" s="9"/>
      <c r="ATX322" s="9"/>
      <c r="ATY322" s="9"/>
      <c r="ATZ322" s="9"/>
      <c r="AUA322" s="9"/>
      <c r="AUB322" s="9"/>
      <c r="AUC322" s="9"/>
      <c r="AUD322" s="9"/>
      <c r="AUE322" s="9"/>
      <c r="AUF322" s="9"/>
      <c r="AUG322" s="9"/>
      <c r="AUH322" s="9"/>
      <c r="AUI322" s="9"/>
      <c r="AUJ322" s="9"/>
      <c r="AUK322" s="9"/>
      <c r="AUL322" s="9"/>
      <c r="AUM322" s="9"/>
      <c r="AUN322" s="9"/>
      <c r="AUO322" s="9"/>
      <c r="AUP322" s="9"/>
      <c r="AUQ322" s="9"/>
      <c r="AUR322" s="9"/>
      <c r="AUS322" s="9"/>
      <c r="AUT322" s="9"/>
      <c r="AUU322" s="9"/>
      <c r="AUV322" s="9"/>
      <c r="AUW322" s="9"/>
      <c r="AUX322" s="9"/>
      <c r="AUY322" s="9"/>
      <c r="AUZ322" s="9"/>
      <c r="AVA322" s="9"/>
      <c r="AVB322" s="9"/>
      <c r="AVC322" s="9"/>
      <c r="AVD322" s="9"/>
      <c r="AVE322" s="9"/>
      <c r="AVF322" s="9"/>
      <c r="AVG322" s="9"/>
      <c r="AVH322" s="9"/>
      <c r="AVI322" s="9"/>
      <c r="AVJ322" s="9"/>
      <c r="AVK322" s="9"/>
      <c r="AVL322" s="9"/>
      <c r="AVM322" s="9"/>
      <c r="AVN322" s="9"/>
      <c r="AVO322" s="9"/>
      <c r="AVP322" s="9"/>
      <c r="AVQ322" s="9"/>
      <c r="AVR322" s="9"/>
      <c r="AVS322" s="9"/>
      <c r="AVT322" s="9"/>
      <c r="AVU322" s="9"/>
      <c r="AVV322" s="9"/>
      <c r="AVW322" s="9"/>
      <c r="AVX322" s="9"/>
      <c r="AVY322" s="9"/>
      <c r="AVZ322" s="9"/>
      <c r="AWA322" s="9"/>
      <c r="AWB322" s="9"/>
      <c r="AWC322" s="9"/>
      <c r="AWD322" s="9"/>
      <c r="AWE322" s="9"/>
      <c r="AWF322" s="9"/>
      <c r="AWG322" s="9"/>
      <c r="AWH322" s="9"/>
      <c r="AWI322" s="9"/>
      <c r="AWJ322" s="9"/>
      <c r="AWK322" s="9"/>
      <c r="AWL322" s="9"/>
      <c r="AWM322" s="9"/>
      <c r="AWN322" s="9"/>
      <c r="AWO322" s="9"/>
      <c r="AWP322" s="9"/>
      <c r="AWQ322" s="9"/>
      <c r="AWR322" s="9"/>
      <c r="AWS322" s="9"/>
      <c r="AWT322" s="9"/>
      <c r="AWU322" s="9"/>
      <c r="AWV322" s="9"/>
      <c r="AWW322" s="9"/>
      <c r="AWX322" s="9"/>
      <c r="AWY322" s="9"/>
      <c r="AWZ322" s="9"/>
      <c r="AXA322" s="9"/>
      <c r="AXB322" s="9"/>
      <c r="AXC322" s="9"/>
      <c r="AXD322" s="9"/>
      <c r="AXE322" s="9"/>
      <c r="AXF322" s="9"/>
      <c r="AXG322" s="9"/>
      <c r="AXH322" s="9"/>
      <c r="AXI322" s="9"/>
      <c r="AXJ322" s="9"/>
      <c r="AXK322" s="9"/>
      <c r="AXL322" s="9"/>
      <c r="AXM322" s="9"/>
      <c r="AXN322" s="9"/>
      <c r="AXO322" s="9"/>
      <c r="AXP322" s="9"/>
      <c r="AXQ322" s="9"/>
      <c r="AXR322" s="9"/>
      <c r="AXS322" s="9"/>
      <c r="AXT322" s="9"/>
      <c r="AXU322" s="9"/>
      <c r="AXV322" s="9"/>
      <c r="AXW322" s="9"/>
      <c r="AXX322" s="9"/>
      <c r="AXY322" s="9"/>
      <c r="AXZ322" s="9"/>
      <c r="AYA322" s="9"/>
      <c r="AYB322" s="9"/>
      <c r="AYC322" s="9"/>
      <c r="AYD322" s="9"/>
      <c r="AYE322" s="9"/>
      <c r="AYF322" s="9"/>
      <c r="AYG322" s="9"/>
      <c r="AYH322" s="9"/>
      <c r="AYI322" s="9"/>
      <c r="AYJ322" s="9"/>
      <c r="AYK322" s="9"/>
      <c r="AYL322" s="9"/>
      <c r="AYM322" s="9"/>
      <c r="AYN322" s="9"/>
      <c r="AYO322" s="9"/>
      <c r="AYP322" s="9"/>
      <c r="AYQ322" s="9"/>
      <c r="AYR322" s="9"/>
      <c r="AYS322" s="9"/>
      <c r="AYT322" s="9"/>
      <c r="AYU322" s="9"/>
      <c r="AYV322" s="9"/>
      <c r="AYW322" s="9"/>
      <c r="AYX322" s="9"/>
      <c r="AYY322" s="9"/>
      <c r="AYZ322" s="9"/>
      <c r="AZA322" s="9"/>
      <c r="AZB322" s="9"/>
      <c r="AZC322" s="9"/>
      <c r="AZD322" s="9"/>
      <c r="AZE322" s="9"/>
      <c r="AZF322" s="9"/>
      <c r="AZG322" s="9"/>
      <c r="AZH322" s="9"/>
      <c r="AZI322" s="9"/>
      <c r="AZJ322" s="9"/>
      <c r="AZK322" s="9"/>
      <c r="AZL322" s="9"/>
      <c r="AZM322" s="9"/>
      <c r="AZN322" s="9"/>
      <c r="AZO322" s="9"/>
      <c r="AZP322" s="9"/>
      <c r="AZQ322" s="9"/>
      <c r="AZR322" s="9"/>
      <c r="AZS322" s="9"/>
      <c r="AZT322" s="9"/>
      <c r="AZU322" s="9"/>
      <c r="AZV322" s="9"/>
      <c r="AZW322" s="9"/>
      <c r="AZX322" s="9"/>
      <c r="AZY322" s="9"/>
      <c r="AZZ322" s="9"/>
      <c r="BAA322" s="9"/>
      <c r="BAB322" s="9"/>
      <c r="BAC322" s="9"/>
      <c r="BAD322" s="9"/>
      <c r="BAE322" s="9"/>
      <c r="BAF322" s="9"/>
      <c r="BAG322" s="9"/>
      <c r="BAH322" s="9"/>
      <c r="BAI322" s="9"/>
      <c r="BAJ322" s="9"/>
      <c r="BAK322" s="9"/>
      <c r="BAL322" s="9"/>
      <c r="BAM322" s="9"/>
      <c r="BAN322" s="9"/>
      <c r="BAO322" s="9"/>
      <c r="BAP322" s="9"/>
      <c r="BAQ322" s="9"/>
      <c r="BAR322" s="9"/>
      <c r="BAS322" s="9"/>
      <c r="BAT322" s="9"/>
      <c r="BAU322" s="9"/>
      <c r="BAV322" s="9"/>
      <c r="BAW322" s="9"/>
      <c r="BAX322" s="9"/>
      <c r="BAY322" s="9"/>
      <c r="BAZ322" s="9"/>
      <c r="BBA322" s="9"/>
      <c r="BBB322" s="9"/>
      <c r="BBC322" s="9"/>
      <c r="BBD322" s="9"/>
      <c r="BBE322" s="9"/>
      <c r="BBF322" s="9"/>
      <c r="BBG322" s="9"/>
      <c r="BBH322" s="9"/>
      <c r="BBI322" s="9"/>
      <c r="BBJ322" s="9"/>
      <c r="BBK322" s="9"/>
      <c r="BBL322" s="9"/>
      <c r="BBM322" s="9"/>
      <c r="BBN322" s="9"/>
      <c r="BBO322" s="9"/>
      <c r="BBP322" s="9"/>
      <c r="BBQ322" s="9"/>
      <c r="BBR322" s="9"/>
      <c r="BBS322" s="9"/>
      <c r="BBT322" s="9"/>
      <c r="BBU322" s="9"/>
      <c r="BBV322" s="9"/>
      <c r="BBW322" s="9"/>
      <c r="BBX322" s="9"/>
      <c r="BBY322" s="9"/>
      <c r="BBZ322" s="9"/>
      <c r="BCA322" s="9"/>
      <c r="BCB322" s="9"/>
      <c r="BCC322" s="9"/>
      <c r="BCD322" s="9"/>
      <c r="BCE322" s="9"/>
      <c r="BCF322" s="9"/>
      <c r="BCG322" s="9"/>
      <c r="BCH322" s="9"/>
      <c r="BCI322" s="9"/>
      <c r="BCJ322" s="9"/>
      <c r="BCK322" s="9"/>
      <c r="BCL322" s="9"/>
      <c r="BCM322" s="9"/>
      <c r="BCN322" s="9"/>
      <c r="BCO322" s="9"/>
      <c r="BCP322" s="9"/>
      <c r="BCQ322" s="9"/>
      <c r="BCR322" s="9"/>
      <c r="BCS322" s="9"/>
      <c r="BCT322" s="9"/>
      <c r="BCU322" s="9"/>
      <c r="BCV322" s="9"/>
      <c r="BCW322" s="9"/>
      <c r="BCX322" s="9"/>
      <c r="BCY322" s="9"/>
      <c r="BCZ322" s="9"/>
      <c r="BDA322" s="9"/>
      <c r="BDB322" s="9"/>
      <c r="BDC322" s="9"/>
      <c r="BDD322" s="9"/>
      <c r="BDE322" s="9"/>
      <c r="BDF322" s="9"/>
      <c r="BDG322" s="9"/>
      <c r="BDH322" s="9"/>
      <c r="BDI322" s="9"/>
      <c r="BDJ322" s="9"/>
      <c r="BDK322" s="9"/>
      <c r="BDL322" s="9"/>
      <c r="BDM322" s="9"/>
      <c r="BDN322" s="9"/>
      <c r="BDO322" s="9"/>
      <c r="BDP322" s="9"/>
      <c r="BDQ322" s="9"/>
      <c r="BDR322" s="9"/>
      <c r="BDS322" s="9"/>
      <c r="BDT322" s="9"/>
      <c r="BDU322" s="9"/>
      <c r="BDV322" s="9"/>
      <c r="BDW322" s="9"/>
      <c r="BDX322" s="9"/>
      <c r="BDY322" s="9"/>
      <c r="BDZ322" s="9"/>
      <c r="BEA322" s="9"/>
      <c r="BEB322" s="9"/>
      <c r="BEC322" s="9"/>
      <c r="BED322" s="9"/>
      <c r="BEE322" s="9"/>
      <c r="BEF322" s="9"/>
      <c r="BEG322" s="9"/>
      <c r="BEH322" s="9"/>
      <c r="BEI322" s="9"/>
      <c r="BEJ322" s="9"/>
      <c r="BEK322" s="9"/>
      <c r="BEL322" s="9"/>
      <c r="BEM322" s="9"/>
      <c r="BEN322" s="9"/>
      <c r="BEO322" s="9"/>
      <c r="BEP322" s="9"/>
      <c r="BEQ322" s="9"/>
      <c r="BER322" s="9"/>
      <c r="BES322" s="9"/>
      <c r="BET322" s="9"/>
      <c r="BEU322" s="9"/>
      <c r="BEV322" s="9"/>
      <c r="BEW322" s="9"/>
      <c r="BEX322" s="9"/>
      <c r="BEY322" s="9"/>
      <c r="BEZ322" s="9"/>
      <c r="BFA322" s="9"/>
      <c r="BFB322" s="9"/>
      <c r="BFC322" s="9"/>
      <c r="BFD322" s="9"/>
      <c r="BFE322" s="9"/>
      <c r="BFF322" s="9"/>
      <c r="BFG322" s="9"/>
      <c r="BFH322" s="9"/>
      <c r="BFI322" s="9"/>
      <c r="BFJ322" s="9"/>
      <c r="BFK322" s="9"/>
      <c r="BFL322" s="9"/>
      <c r="BFM322" s="9"/>
      <c r="BFN322" s="9"/>
      <c r="BFO322" s="9"/>
      <c r="BFP322" s="9"/>
      <c r="BFQ322" s="9"/>
      <c r="BFR322" s="9"/>
      <c r="BFS322" s="9"/>
      <c r="BFT322" s="9"/>
      <c r="BFU322" s="9"/>
      <c r="BFV322" s="9"/>
      <c r="BFW322" s="9"/>
      <c r="BFX322" s="9"/>
      <c r="BFY322" s="9"/>
      <c r="BFZ322" s="9"/>
      <c r="BGA322" s="9"/>
      <c r="BGB322" s="9"/>
      <c r="BGC322" s="9"/>
      <c r="BGD322" s="9"/>
      <c r="BGE322" s="9"/>
      <c r="BGF322" s="9"/>
      <c r="BGG322" s="9"/>
      <c r="BGH322" s="9"/>
      <c r="BGI322" s="9"/>
      <c r="BGJ322" s="9"/>
      <c r="BGK322" s="9"/>
      <c r="BGL322" s="9"/>
      <c r="BGM322" s="9"/>
      <c r="BGN322" s="9"/>
      <c r="BGO322" s="9"/>
      <c r="BGP322" s="9"/>
      <c r="BGQ322" s="9"/>
      <c r="BGR322" s="9"/>
      <c r="BGS322" s="9"/>
      <c r="BGT322" s="9"/>
      <c r="BGU322" s="9"/>
      <c r="BGV322" s="9"/>
      <c r="BGW322" s="9"/>
      <c r="BGX322" s="9"/>
      <c r="BGY322" s="9"/>
      <c r="BGZ322" s="9"/>
      <c r="BHA322" s="9"/>
      <c r="BHB322" s="9"/>
      <c r="BHC322" s="9"/>
      <c r="BHD322" s="9"/>
      <c r="BHE322" s="9"/>
      <c r="BHF322" s="9"/>
      <c r="BHG322" s="9"/>
      <c r="BHH322" s="9"/>
      <c r="BHI322" s="9"/>
      <c r="BHJ322" s="9"/>
      <c r="BHK322" s="9"/>
      <c r="BHL322" s="9"/>
      <c r="BHM322" s="9"/>
      <c r="BHN322" s="9"/>
      <c r="BHO322" s="9"/>
      <c r="BHP322" s="9"/>
      <c r="BHQ322" s="9"/>
      <c r="BHR322" s="9"/>
      <c r="BHS322" s="9"/>
      <c r="BHT322" s="9"/>
      <c r="BHU322" s="9"/>
      <c r="BHV322" s="9"/>
      <c r="BHW322" s="9"/>
      <c r="BHX322" s="9"/>
      <c r="BHY322" s="9"/>
      <c r="BHZ322" s="9"/>
      <c r="BIA322" s="9"/>
      <c r="BIB322" s="9"/>
      <c r="BIC322" s="9"/>
    </row>
    <row r="323" spans="1:1589" s="10" customFormat="1" ht="45" customHeight="1">
      <c r="A323" s="164" t="s">
        <v>260</v>
      </c>
      <c r="B323" s="51"/>
      <c r="C323" s="332"/>
      <c r="D323" s="339"/>
      <c r="E323" s="197">
        <v>43101</v>
      </c>
      <c r="F323" s="197">
        <v>43465</v>
      </c>
      <c r="G323" s="97" t="s">
        <v>115</v>
      </c>
      <c r="H323" s="115"/>
      <c r="I323" s="121">
        <v>1795900</v>
      </c>
      <c r="J323" s="121">
        <v>250800</v>
      </c>
      <c r="K323" s="189"/>
      <c r="L323" s="115">
        <v>1795900</v>
      </c>
      <c r="M323" s="104">
        <v>1795900</v>
      </c>
      <c r="N323" s="121">
        <v>250800</v>
      </c>
      <c r="O323" s="115"/>
      <c r="P323" s="115"/>
      <c r="Q323" s="121">
        <v>1795900</v>
      </c>
      <c r="R323" s="121">
        <v>250800</v>
      </c>
      <c r="S323" s="115"/>
      <c r="T323" s="150"/>
      <c r="U323" s="150"/>
      <c r="V323" s="7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 s="9"/>
      <c r="IO323" s="9"/>
      <c r="IP323" s="9"/>
      <c r="IQ323" s="9"/>
      <c r="IR323" s="9"/>
      <c r="IS323" s="9"/>
      <c r="IT323" s="9"/>
      <c r="IU323" s="9"/>
      <c r="IV323" s="9"/>
      <c r="IW323" s="9"/>
      <c r="IX323" s="9"/>
      <c r="IY323" s="9"/>
      <c r="IZ323" s="9"/>
      <c r="JA323" s="9"/>
      <c r="JB323" s="9"/>
      <c r="JC323" s="9"/>
      <c r="JD323" s="9"/>
      <c r="JE323" s="9"/>
      <c r="JF323" s="9"/>
      <c r="JG323" s="9"/>
      <c r="JH323" s="9"/>
      <c r="JI323" s="9"/>
      <c r="JJ323" s="9"/>
      <c r="JK323" s="9"/>
      <c r="JL323" s="9"/>
      <c r="JM323" s="9"/>
      <c r="JN323" s="9"/>
      <c r="JO323" s="9"/>
      <c r="JP323" s="9"/>
      <c r="JQ323" s="9"/>
      <c r="JR323" s="9"/>
      <c r="JS323" s="9"/>
      <c r="JT323" s="9"/>
      <c r="JU323" s="9"/>
      <c r="JV323" s="9"/>
      <c r="JW323" s="9"/>
      <c r="JX323" s="9"/>
      <c r="JY323" s="9"/>
      <c r="JZ323" s="9"/>
      <c r="KA323" s="9"/>
      <c r="KB323" s="9"/>
      <c r="KC323" s="9"/>
      <c r="KD323" s="9"/>
      <c r="KE323" s="9"/>
      <c r="KF323" s="9"/>
      <c r="KG323" s="9"/>
      <c r="KH323" s="9"/>
      <c r="KI323" s="9"/>
      <c r="KJ323" s="9"/>
      <c r="KK323" s="9"/>
      <c r="KL323" s="9"/>
      <c r="KM323" s="9"/>
      <c r="KN323" s="9"/>
      <c r="KO323" s="9"/>
      <c r="KP323" s="9"/>
      <c r="KQ323" s="9"/>
      <c r="KR323" s="9"/>
      <c r="KS323" s="9"/>
      <c r="KT323" s="9"/>
      <c r="KU323" s="9"/>
      <c r="KV323" s="9"/>
      <c r="KW323" s="9"/>
      <c r="KX323" s="9"/>
      <c r="KY323" s="9"/>
      <c r="KZ323" s="9"/>
      <c r="LA323" s="9"/>
      <c r="LB323" s="9"/>
      <c r="LC323" s="9"/>
      <c r="LD323" s="9"/>
      <c r="LE323" s="9"/>
      <c r="LF323" s="9"/>
      <c r="LG323" s="9"/>
      <c r="LH323" s="9"/>
      <c r="LI323" s="9"/>
      <c r="LJ323" s="9"/>
      <c r="LK323" s="9"/>
      <c r="LL323" s="9"/>
      <c r="LM323" s="9"/>
      <c r="LN323" s="9"/>
      <c r="LO323" s="9"/>
      <c r="LP323" s="9"/>
      <c r="LQ323" s="9"/>
      <c r="LR323" s="9"/>
      <c r="LS323" s="9"/>
      <c r="LT323" s="9"/>
      <c r="LU323" s="9"/>
      <c r="LV323" s="9"/>
      <c r="LW323" s="9"/>
      <c r="LX323" s="9"/>
      <c r="LY323" s="9"/>
      <c r="LZ323" s="9"/>
      <c r="MA323" s="9"/>
      <c r="MB323" s="9"/>
      <c r="MC323" s="9"/>
      <c r="MD323" s="9"/>
      <c r="ME323" s="9"/>
      <c r="MF323" s="9"/>
      <c r="MG323" s="9"/>
      <c r="MH323" s="9"/>
      <c r="MI323" s="9"/>
      <c r="MJ323" s="9"/>
      <c r="MK323" s="9"/>
      <c r="ML323" s="9"/>
      <c r="MM323" s="9"/>
      <c r="MN323" s="9"/>
      <c r="MO323" s="9"/>
      <c r="MP323" s="9"/>
      <c r="MQ323" s="9"/>
      <c r="MR323" s="9"/>
      <c r="MS323" s="9"/>
      <c r="MT323" s="9"/>
      <c r="MU323" s="9"/>
      <c r="MV323" s="9"/>
      <c r="MW323" s="9"/>
      <c r="MX323" s="9"/>
      <c r="MY323" s="9"/>
      <c r="MZ323" s="9"/>
      <c r="NA323" s="9"/>
      <c r="NB323" s="9"/>
      <c r="NC323" s="9"/>
      <c r="ND323" s="9"/>
      <c r="NE323" s="9"/>
      <c r="NF323" s="9"/>
      <c r="NG323" s="9"/>
      <c r="NH323" s="9"/>
      <c r="NI323" s="9"/>
      <c r="NJ323" s="9"/>
      <c r="NK323" s="9"/>
      <c r="NL323" s="9"/>
      <c r="NM323" s="9"/>
      <c r="NN323" s="9"/>
      <c r="NO323" s="9"/>
      <c r="NP323" s="9"/>
      <c r="NQ323" s="9"/>
      <c r="NR323" s="9"/>
      <c r="NS323" s="9"/>
      <c r="NT323" s="9"/>
      <c r="NU323" s="9"/>
      <c r="NV323" s="9"/>
      <c r="NW323" s="9"/>
      <c r="NX323" s="9"/>
      <c r="NY323" s="9"/>
      <c r="NZ323" s="9"/>
      <c r="OA323" s="9"/>
      <c r="OB323" s="9"/>
      <c r="OC323" s="9"/>
      <c r="OD323" s="9"/>
      <c r="OE323" s="9"/>
      <c r="OF323" s="9"/>
      <c r="OG323" s="9"/>
      <c r="OH323" s="9"/>
      <c r="OI323" s="9"/>
      <c r="OJ323" s="9"/>
      <c r="OK323" s="9"/>
      <c r="OL323" s="9"/>
      <c r="OM323" s="9"/>
      <c r="ON323" s="9"/>
      <c r="OO323" s="9"/>
      <c r="OP323" s="9"/>
      <c r="OQ323" s="9"/>
      <c r="OR323" s="9"/>
      <c r="OS323" s="9"/>
      <c r="OT323" s="9"/>
      <c r="OU323" s="9"/>
      <c r="OV323" s="9"/>
      <c r="OW323" s="9"/>
      <c r="OX323" s="9"/>
      <c r="OY323" s="9"/>
      <c r="OZ323" s="9"/>
      <c r="PA323" s="9"/>
      <c r="PB323" s="9"/>
      <c r="PC323" s="9"/>
      <c r="PD323" s="9"/>
      <c r="PE323" s="9"/>
      <c r="PF323" s="9"/>
      <c r="PG323" s="9"/>
      <c r="PH323" s="9"/>
      <c r="PI323" s="9"/>
      <c r="PJ323" s="9"/>
      <c r="PK323" s="9"/>
      <c r="PL323" s="9"/>
      <c r="PM323" s="9"/>
      <c r="PN323" s="9"/>
      <c r="PO323" s="9"/>
      <c r="PP323" s="9"/>
      <c r="PQ323" s="9"/>
      <c r="PR323" s="9"/>
      <c r="PS323" s="9"/>
      <c r="PT323" s="9"/>
      <c r="PU323" s="9"/>
      <c r="PV323" s="9"/>
      <c r="PW323" s="9"/>
      <c r="PX323" s="9"/>
      <c r="PY323" s="9"/>
      <c r="PZ323" s="9"/>
      <c r="QA323" s="9"/>
      <c r="QB323" s="9"/>
      <c r="QC323" s="9"/>
      <c r="QD323" s="9"/>
      <c r="QE323" s="9"/>
      <c r="QF323" s="9"/>
      <c r="QG323" s="9"/>
      <c r="QH323" s="9"/>
      <c r="QI323" s="9"/>
      <c r="QJ323" s="9"/>
      <c r="QK323" s="9"/>
      <c r="QL323" s="9"/>
      <c r="QM323" s="9"/>
      <c r="QN323" s="9"/>
      <c r="QO323" s="9"/>
      <c r="QP323" s="9"/>
      <c r="QQ323" s="9"/>
      <c r="QR323" s="9"/>
      <c r="QS323" s="9"/>
      <c r="QT323" s="9"/>
      <c r="QU323" s="9"/>
      <c r="QV323" s="9"/>
      <c r="QW323" s="9"/>
      <c r="QX323" s="9"/>
      <c r="QY323" s="9"/>
      <c r="QZ323" s="9"/>
      <c r="RA323" s="9"/>
      <c r="RB323" s="9"/>
      <c r="RC323" s="9"/>
      <c r="RD323" s="9"/>
      <c r="RE323" s="9"/>
      <c r="RF323" s="9"/>
      <c r="RG323" s="9"/>
      <c r="RH323" s="9"/>
      <c r="RI323" s="9"/>
      <c r="RJ323" s="9"/>
      <c r="RK323" s="9"/>
      <c r="RL323" s="9"/>
      <c r="RM323" s="9"/>
      <c r="RN323" s="9"/>
      <c r="RO323" s="9"/>
      <c r="RP323" s="9"/>
      <c r="RQ323" s="9"/>
      <c r="RR323" s="9"/>
      <c r="RS323" s="9"/>
      <c r="RT323" s="9"/>
      <c r="RU323" s="9"/>
      <c r="RV323" s="9"/>
      <c r="RW323" s="9"/>
      <c r="RX323" s="9"/>
      <c r="RY323" s="9"/>
      <c r="RZ323" s="9"/>
      <c r="SA323" s="9"/>
      <c r="SB323" s="9"/>
      <c r="SC323" s="9"/>
      <c r="SD323" s="9"/>
      <c r="SE323" s="9"/>
      <c r="SF323" s="9"/>
      <c r="SG323" s="9"/>
      <c r="SH323" s="9"/>
      <c r="SI323" s="9"/>
      <c r="SJ323" s="9"/>
      <c r="SK323" s="9"/>
      <c r="SL323" s="9"/>
      <c r="SM323" s="9"/>
      <c r="SN323" s="9"/>
      <c r="SO323" s="9"/>
      <c r="SP323" s="9"/>
      <c r="SQ323" s="9"/>
      <c r="SR323" s="9"/>
      <c r="SS323" s="9"/>
      <c r="ST323" s="9"/>
      <c r="SU323" s="9"/>
      <c r="SV323" s="9"/>
      <c r="SW323" s="9"/>
      <c r="SX323" s="9"/>
      <c r="SY323" s="9"/>
      <c r="SZ323" s="9"/>
      <c r="TA323" s="9"/>
      <c r="TB323" s="9"/>
      <c r="TC323" s="9"/>
      <c r="TD323" s="9"/>
      <c r="TE323" s="9"/>
      <c r="TF323" s="9"/>
      <c r="TG323" s="9"/>
      <c r="TH323" s="9"/>
      <c r="TI323" s="9"/>
      <c r="TJ323" s="9"/>
      <c r="TK323" s="9"/>
      <c r="TL323" s="9"/>
      <c r="TM323" s="9"/>
      <c r="TN323" s="9"/>
      <c r="TO323" s="9"/>
      <c r="TP323" s="9"/>
      <c r="TQ323" s="9"/>
      <c r="TR323" s="9"/>
      <c r="TS323" s="9"/>
      <c r="TT323" s="9"/>
      <c r="TU323" s="9"/>
      <c r="TV323" s="9"/>
      <c r="TW323" s="9"/>
      <c r="TX323" s="9"/>
      <c r="TY323" s="9"/>
      <c r="TZ323" s="9"/>
      <c r="UA323" s="9"/>
      <c r="UB323" s="9"/>
      <c r="UC323" s="9"/>
      <c r="UD323" s="9"/>
      <c r="UE323" s="9"/>
      <c r="UF323" s="9"/>
      <c r="UG323" s="9"/>
      <c r="UH323" s="9"/>
      <c r="UI323" s="9"/>
      <c r="UJ323" s="9"/>
      <c r="UK323" s="9"/>
      <c r="UL323" s="9"/>
      <c r="UM323" s="9"/>
      <c r="UN323" s="9"/>
      <c r="UO323" s="9"/>
      <c r="UP323" s="9"/>
      <c r="UQ323" s="9"/>
      <c r="UR323" s="9"/>
      <c r="US323" s="9"/>
      <c r="UT323" s="9"/>
      <c r="UU323" s="9"/>
      <c r="UV323" s="9"/>
      <c r="UW323" s="9"/>
      <c r="UX323" s="9"/>
      <c r="UY323" s="9"/>
      <c r="UZ323" s="9"/>
      <c r="VA323" s="9"/>
      <c r="VB323" s="9"/>
      <c r="VC323" s="9"/>
      <c r="VD323" s="9"/>
      <c r="VE323" s="9"/>
      <c r="VF323" s="9"/>
      <c r="VG323" s="9"/>
      <c r="VH323" s="9"/>
      <c r="VI323" s="9"/>
      <c r="VJ323" s="9"/>
      <c r="VK323" s="9"/>
      <c r="VL323" s="9"/>
      <c r="VM323" s="9"/>
      <c r="VN323" s="9"/>
      <c r="VO323" s="9"/>
      <c r="VP323" s="9"/>
      <c r="VQ323" s="9"/>
      <c r="VR323" s="9"/>
      <c r="VS323" s="9"/>
      <c r="VT323" s="9"/>
      <c r="VU323" s="9"/>
      <c r="VV323" s="9"/>
      <c r="VW323" s="9"/>
      <c r="VX323" s="9"/>
      <c r="VY323" s="9"/>
      <c r="VZ323" s="9"/>
      <c r="WA323" s="9"/>
      <c r="WB323" s="9"/>
      <c r="WC323" s="9"/>
      <c r="WD323" s="9"/>
      <c r="WE323" s="9"/>
      <c r="WF323" s="9"/>
      <c r="WG323" s="9"/>
      <c r="WH323" s="9"/>
      <c r="WI323" s="9"/>
      <c r="WJ323" s="9"/>
      <c r="WK323" s="9"/>
      <c r="WL323" s="9"/>
      <c r="WM323" s="9"/>
      <c r="WN323" s="9"/>
      <c r="WO323" s="9"/>
      <c r="WP323" s="9"/>
      <c r="WQ323" s="9"/>
      <c r="WR323" s="9"/>
      <c r="WS323" s="9"/>
      <c r="WT323" s="9"/>
      <c r="WU323" s="9"/>
      <c r="WV323" s="9"/>
      <c r="WW323" s="9"/>
      <c r="WX323" s="9"/>
      <c r="WY323" s="9"/>
      <c r="WZ323" s="9"/>
      <c r="XA323" s="9"/>
      <c r="XB323" s="9"/>
      <c r="XC323" s="9"/>
      <c r="XD323" s="9"/>
      <c r="XE323" s="9"/>
      <c r="XF323" s="9"/>
      <c r="XG323" s="9"/>
      <c r="XH323" s="9"/>
      <c r="XI323" s="9"/>
      <c r="XJ323" s="9"/>
      <c r="XK323" s="9"/>
      <c r="XL323" s="9"/>
      <c r="XM323" s="9"/>
      <c r="XN323" s="9"/>
      <c r="XO323" s="9"/>
      <c r="XP323" s="9"/>
      <c r="XQ323" s="9"/>
      <c r="XR323" s="9"/>
      <c r="XS323" s="9"/>
      <c r="XT323" s="9"/>
      <c r="XU323" s="9"/>
      <c r="XV323" s="9"/>
      <c r="XW323" s="9"/>
      <c r="XX323" s="9"/>
      <c r="XY323" s="9"/>
      <c r="XZ323" s="9"/>
      <c r="YA323" s="9"/>
      <c r="YB323" s="9"/>
      <c r="YC323" s="9"/>
      <c r="YD323" s="9"/>
      <c r="YE323" s="9"/>
      <c r="YF323" s="9"/>
      <c r="YG323" s="9"/>
      <c r="YH323" s="9"/>
      <c r="YI323" s="9"/>
      <c r="YJ323" s="9"/>
      <c r="YK323" s="9"/>
      <c r="YL323" s="9"/>
      <c r="YM323" s="9"/>
      <c r="YN323" s="9"/>
      <c r="YO323" s="9"/>
      <c r="YP323" s="9"/>
      <c r="YQ323" s="9"/>
      <c r="YR323" s="9"/>
      <c r="YS323" s="9"/>
      <c r="YT323" s="9"/>
      <c r="YU323" s="9"/>
      <c r="YV323" s="9"/>
      <c r="YW323" s="9"/>
      <c r="YX323" s="9"/>
      <c r="YY323" s="9"/>
      <c r="YZ323" s="9"/>
      <c r="ZA323" s="9"/>
      <c r="ZB323" s="9"/>
      <c r="ZC323" s="9"/>
      <c r="ZD323" s="9"/>
      <c r="ZE323" s="9"/>
      <c r="ZF323" s="9"/>
      <c r="ZG323" s="9"/>
      <c r="ZH323" s="9"/>
      <c r="ZI323" s="9"/>
      <c r="ZJ323" s="9"/>
      <c r="ZK323" s="9"/>
      <c r="ZL323" s="9"/>
      <c r="ZM323" s="9"/>
      <c r="ZN323" s="9"/>
      <c r="ZO323" s="9"/>
      <c r="ZP323" s="9"/>
      <c r="ZQ323" s="9"/>
      <c r="ZR323" s="9"/>
      <c r="ZS323" s="9"/>
      <c r="ZT323" s="9"/>
      <c r="ZU323" s="9"/>
      <c r="ZV323" s="9"/>
      <c r="ZW323" s="9"/>
      <c r="ZX323" s="9"/>
      <c r="ZY323" s="9"/>
      <c r="ZZ323" s="9"/>
      <c r="AAA323" s="9"/>
      <c r="AAB323" s="9"/>
      <c r="AAC323" s="9"/>
      <c r="AAD323" s="9"/>
      <c r="AAE323" s="9"/>
      <c r="AAF323" s="9"/>
      <c r="AAG323" s="9"/>
      <c r="AAH323" s="9"/>
      <c r="AAI323" s="9"/>
      <c r="AAJ323" s="9"/>
      <c r="AAK323" s="9"/>
      <c r="AAL323" s="9"/>
      <c r="AAM323" s="9"/>
      <c r="AAN323" s="9"/>
      <c r="AAO323" s="9"/>
      <c r="AAP323" s="9"/>
      <c r="AAQ323" s="9"/>
      <c r="AAR323" s="9"/>
      <c r="AAS323" s="9"/>
      <c r="AAT323" s="9"/>
      <c r="AAU323" s="9"/>
      <c r="AAV323" s="9"/>
      <c r="AAW323" s="9"/>
      <c r="AAX323" s="9"/>
      <c r="AAY323" s="9"/>
      <c r="AAZ323" s="9"/>
      <c r="ABA323" s="9"/>
      <c r="ABB323" s="9"/>
      <c r="ABC323" s="9"/>
      <c r="ABD323" s="9"/>
      <c r="ABE323" s="9"/>
      <c r="ABF323" s="9"/>
      <c r="ABG323" s="9"/>
      <c r="ABH323" s="9"/>
      <c r="ABI323" s="9"/>
      <c r="ABJ323" s="9"/>
      <c r="ABK323" s="9"/>
      <c r="ABL323" s="9"/>
      <c r="ABM323" s="9"/>
      <c r="ABN323" s="9"/>
      <c r="ABO323" s="9"/>
      <c r="ABP323" s="9"/>
      <c r="ABQ323" s="9"/>
      <c r="ABR323" s="9"/>
      <c r="ABS323" s="9"/>
      <c r="ABT323" s="9"/>
      <c r="ABU323" s="9"/>
      <c r="ABV323" s="9"/>
      <c r="ABW323" s="9"/>
      <c r="ABX323" s="9"/>
      <c r="ABY323" s="9"/>
      <c r="ABZ323" s="9"/>
      <c r="ACA323" s="9"/>
      <c r="ACB323" s="9"/>
      <c r="ACC323" s="9"/>
      <c r="ACD323" s="9"/>
      <c r="ACE323" s="9"/>
      <c r="ACF323" s="9"/>
      <c r="ACG323" s="9"/>
      <c r="ACH323" s="9"/>
      <c r="ACI323" s="9"/>
      <c r="ACJ323" s="9"/>
      <c r="ACK323" s="9"/>
      <c r="ACL323" s="9"/>
      <c r="ACM323" s="9"/>
      <c r="ACN323" s="9"/>
      <c r="ACO323" s="9"/>
      <c r="ACP323" s="9"/>
      <c r="ACQ323" s="9"/>
      <c r="ACR323" s="9"/>
      <c r="ACS323" s="9"/>
      <c r="ACT323" s="9"/>
      <c r="ACU323" s="9"/>
      <c r="ACV323" s="9"/>
      <c r="ACW323" s="9"/>
      <c r="ACX323" s="9"/>
      <c r="ACY323" s="9"/>
      <c r="ACZ323" s="9"/>
      <c r="ADA323" s="9"/>
      <c r="ADB323" s="9"/>
      <c r="ADC323" s="9"/>
      <c r="ADD323" s="9"/>
      <c r="ADE323" s="9"/>
      <c r="ADF323" s="9"/>
      <c r="ADG323" s="9"/>
      <c r="ADH323" s="9"/>
      <c r="ADI323" s="9"/>
      <c r="ADJ323" s="9"/>
      <c r="ADK323" s="9"/>
      <c r="ADL323" s="9"/>
      <c r="ADM323" s="9"/>
      <c r="ADN323" s="9"/>
      <c r="ADO323" s="9"/>
      <c r="ADP323" s="9"/>
      <c r="ADQ323" s="9"/>
      <c r="ADR323" s="9"/>
      <c r="ADS323" s="9"/>
      <c r="ADT323" s="9"/>
      <c r="ADU323" s="9"/>
      <c r="ADV323" s="9"/>
      <c r="ADW323" s="9"/>
      <c r="ADX323" s="9"/>
      <c r="ADY323" s="9"/>
      <c r="ADZ323" s="9"/>
      <c r="AEA323" s="9"/>
      <c r="AEB323" s="9"/>
      <c r="AEC323" s="9"/>
      <c r="AED323" s="9"/>
      <c r="AEE323" s="9"/>
      <c r="AEF323" s="9"/>
      <c r="AEG323" s="9"/>
      <c r="AEH323" s="9"/>
      <c r="AEI323" s="9"/>
      <c r="AEJ323" s="9"/>
      <c r="AEK323" s="9"/>
      <c r="AEL323" s="9"/>
      <c r="AEM323" s="9"/>
      <c r="AEN323" s="9"/>
      <c r="AEO323" s="9"/>
      <c r="AEP323" s="9"/>
      <c r="AEQ323" s="9"/>
      <c r="AER323" s="9"/>
      <c r="AES323" s="9"/>
      <c r="AET323" s="9"/>
      <c r="AEU323" s="9"/>
      <c r="AEV323" s="9"/>
      <c r="AEW323" s="9"/>
      <c r="AEX323" s="9"/>
      <c r="AEY323" s="9"/>
      <c r="AEZ323" s="9"/>
      <c r="AFA323" s="9"/>
      <c r="AFB323" s="9"/>
      <c r="AFC323" s="9"/>
      <c r="AFD323" s="9"/>
      <c r="AFE323" s="9"/>
      <c r="AFF323" s="9"/>
      <c r="AFG323" s="9"/>
      <c r="AFH323" s="9"/>
      <c r="AFI323" s="9"/>
      <c r="AFJ323" s="9"/>
      <c r="AFK323" s="9"/>
      <c r="AFL323" s="9"/>
      <c r="AFM323" s="9"/>
      <c r="AFN323" s="9"/>
      <c r="AFO323" s="9"/>
      <c r="AFP323" s="9"/>
      <c r="AFQ323" s="9"/>
      <c r="AFR323" s="9"/>
      <c r="AFS323" s="9"/>
      <c r="AFT323" s="9"/>
      <c r="AFU323" s="9"/>
      <c r="AFV323" s="9"/>
      <c r="AFW323" s="9"/>
      <c r="AFX323" s="9"/>
      <c r="AFY323" s="9"/>
      <c r="AFZ323" s="9"/>
      <c r="AGA323" s="9"/>
      <c r="AGB323" s="9"/>
      <c r="AGC323" s="9"/>
      <c r="AGD323" s="9"/>
      <c r="AGE323" s="9"/>
      <c r="AGF323" s="9"/>
      <c r="AGG323" s="9"/>
      <c r="AGH323" s="9"/>
      <c r="AGI323" s="9"/>
      <c r="AGJ323" s="9"/>
      <c r="AGK323" s="9"/>
      <c r="AGL323" s="9"/>
      <c r="AGM323" s="9"/>
      <c r="AGN323" s="9"/>
      <c r="AGO323" s="9"/>
      <c r="AGP323" s="9"/>
      <c r="AGQ323" s="9"/>
      <c r="AGR323" s="9"/>
      <c r="AGS323" s="9"/>
      <c r="AGT323" s="9"/>
      <c r="AGU323" s="9"/>
      <c r="AGV323" s="9"/>
      <c r="AGW323" s="9"/>
      <c r="AGX323" s="9"/>
      <c r="AGY323" s="9"/>
      <c r="AGZ323" s="9"/>
      <c r="AHA323" s="9"/>
      <c r="AHB323" s="9"/>
      <c r="AHC323" s="9"/>
      <c r="AHD323" s="9"/>
      <c r="AHE323" s="9"/>
      <c r="AHF323" s="9"/>
      <c r="AHG323" s="9"/>
      <c r="AHH323" s="9"/>
      <c r="AHI323" s="9"/>
      <c r="AHJ323" s="9"/>
      <c r="AHK323" s="9"/>
      <c r="AHL323" s="9"/>
      <c r="AHM323" s="9"/>
      <c r="AHN323" s="9"/>
      <c r="AHO323" s="9"/>
      <c r="AHP323" s="9"/>
      <c r="AHQ323" s="9"/>
      <c r="AHR323" s="9"/>
      <c r="AHS323" s="9"/>
      <c r="AHT323" s="9"/>
      <c r="AHU323" s="9"/>
      <c r="AHV323" s="9"/>
      <c r="AHW323" s="9"/>
      <c r="AHX323" s="9"/>
      <c r="AHY323" s="9"/>
      <c r="AHZ323" s="9"/>
      <c r="AIA323" s="9"/>
      <c r="AIB323" s="9"/>
      <c r="AIC323" s="9"/>
      <c r="AID323" s="9"/>
      <c r="AIE323" s="9"/>
      <c r="AIF323" s="9"/>
      <c r="AIG323" s="9"/>
      <c r="AIH323" s="9"/>
      <c r="AII323" s="9"/>
      <c r="AIJ323" s="9"/>
      <c r="AIK323" s="9"/>
      <c r="AIL323" s="9"/>
      <c r="AIM323" s="9"/>
      <c r="AIN323" s="9"/>
      <c r="AIO323" s="9"/>
      <c r="AIP323" s="9"/>
      <c r="AIQ323" s="9"/>
      <c r="AIR323" s="9"/>
      <c r="AIS323" s="9"/>
      <c r="AIT323" s="9"/>
      <c r="AIU323" s="9"/>
      <c r="AIV323" s="9"/>
      <c r="AIW323" s="9"/>
      <c r="AIX323" s="9"/>
      <c r="AIY323" s="9"/>
      <c r="AIZ323" s="9"/>
      <c r="AJA323" s="9"/>
      <c r="AJB323" s="9"/>
      <c r="AJC323" s="9"/>
      <c r="AJD323" s="9"/>
      <c r="AJE323" s="9"/>
      <c r="AJF323" s="9"/>
      <c r="AJG323" s="9"/>
      <c r="AJH323" s="9"/>
      <c r="AJI323" s="9"/>
      <c r="AJJ323" s="9"/>
      <c r="AJK323" s="9"/>
      <c r="AJL323" s="9"/>
      <c r="AJM323" s="9"/>
      <c r="AJN323" s="9"/>
      <c r="AJO323" s="9"/>
      <c r="AJP323" s="9"/>
      <c r="AJQ323" s="9"/>
      <c r="AJR323" s="9"/>
      <c r="AJS323" s="9"/>
      <c r="AJT323" s="9"/>
      <c r="AJU323" s="9"/>
      <c r="AJV323" s="9"/>
      <c r="AJW323" s="9"/>
      <c r="AJX323" s="9"/>
      <c r="AJY323" s="9"/>
      <c r="AJZ323" s="9"/>
      <c r="AKA323" s="9"/>
      <c r="AKB323" s="9"/>
      <c r="AKC323" s="9"/>
      <c r="AKD323" s="9"/>
      <c r="AKE323" s="9"/>
      <c r="AKF323" s="9"/>
      <c r="AKG323" s="9"/>
      <c r="AKH323" s="9"/>
      <c r="AKI323" s="9"/>
      <c r="AKJ323" s="9"/>
      <c r="AKK323" s="9"/>
      <c r="AKL323" s="9"/>
      <c r="AKM323" s="9"/>
      <c r="AKN323" s="9"/>
      <c r="AKO323" s="9"/>
      <c r="AKP323" s="9"/>
      <c r="AKQ323" s="9"/>
      <c r="AKR323" s="9"/>
      <c r="AKS323" s="9"/>
      <c r="AKT323" s="9"/>
      <c r="AKU323" s="9"/>
      <c r="AKV323" s="9"/>
      <c r="AKW323" s="9"/>
      <c r="AKX323" s="9"/>
      <c r="AKY323" s="9"/>
      <c r="AKZ323" s="9"/>
      <c r="ALA323" s="9"/>
      <c r="ALB323" s="9"/>
      <c r="ALC323" s="9"/>
      <c r="ALD323" s="9"/>
      <c r="ALE323" s="9"/>
      <c r="ALF323" s="9"/>
      <c r="ALG323" s="9"/>
      <c r="ALH323" s="9"/>
      <c r="ALI323" s="9"/>
      <c r="ALJ323" s="9"/>
      <c r="ALK323" s="9"/>
      <c r="ALL323" s="9"/>
      <c r="ALM323" s="9"/>
      <c r="ALN323" s="9"/>
      <c r="ALO323" s="9"/>
      <c r="ALP323" s="9"/>
      <c r="ALQ323" s="9"/>
      <c r="ALR323" s="9"/>
      <c r="ALS323" s="9"/>
      <c r="ALT323" s="9"/>
      <c r="ALU323" s="9"/>
      <c r="ALV323" s="9"/>
      <c r="ALW323" s="9"/>
      <c r="ALX323" s="9"/>
      <c r="ALY323" s="9"/>
      <c r="ALZ323" s="9"/>
      <c r="AMA323" s="9"/>
      <c r="AMB323" s="9"/>
      <c r="AMC323" s="9"/>
      <c r="AMD323" s="9"/>
      <c r="AME323" s="9"/>
      <c r="AMF323" s="9"/>
      <c r="AMG323" s="9"/>
      <c r="AMH323" s="9"/>
      <c r="AMI323" s="9"/>
      <c r="AMJ323" s="9"/>
      <c r="AMK323" s="9"/>
      <c r="AML323" s="9"/>
      <c r="AMM323" s="9"/>
      <c r="AMN323" s="9"/>
      <c r="AMO323" s="9"/>
      <c r="AMP323" s="9"/>
      <c r="AMQ323" s="9"/>
      <c r="AMR323" s="9"/>
      <c r="AMS323" s="9"/>
      <c r="AMT323" s="9"/>
      <c r="AMU323" s="9"/>
      <c r="AMV323" s="9"/>
      <c r="AMW323" s="9"/>
      <c r="AMX323" s="9"/>
      <c r="AMY323" s="9"/>
      <c r="AMZ323" s="9"/>
      <c r="ANA323" s="9"/>
      <c r="ANB323" s="9"/>
      <c r="ANC323" s="9"/>
      <c r="AND323" s="9"/>
      <c r="ANE323" s="9"/>
      <c r="ANF323" s="9"/>
      <c r="ANG323" s="9"/>
      <c r="ANH323" s="9"/>
      <c r="ANI323" s="9"/>
      <c r="ANJ323" s="9"/>
      <c r="ANK323" s="9"/>
      <c r="ANL323" s="9"/>
      <c r="ANM323" s="9"/>
      <c r="ANN323" s="9"/>
      <c r="ANO323" s="9"/>
      <c r="ANP323" s="9"/>
      <c r="ANQ323" s="9"/>
      <c r="ANR323" s="9"/>
      <c r="ANS323" s="9"/>
      <c r="ANT323" s="9"/>
      <c r="ANU323" s="9"/>
      <c r="ANV323" s="9"/>
      <c r="ANW323" s="9"/>
      <c r="ANX323" s="9"/>
      <c r="ANY323" s="9"/>
      <c r="ANZ323" s="9"/>
      <c r="AOA323" s="9"/>
      <c r="AOB323" s="9"/>
      <c r="AOC323" s="9"/>
      <c r="AOD323" s="9"/>
      <c r="AOE323" s="9"/>
      <c r="AOF323" s="9"/>
      <c r="AOG323" s="9"/>
      <c r="AOH323" s="9"/>
      <c r="AOI323" s="9"/>
      <c r="AOJ323" s="9"/>
      <c r="AOK323" s="9"/>
      <c r="AOL323" s="9"/>
      <c r="AOM323" s="9"/>
      <c r="AON323" s="9"/>
      <c r="AOO323" s="9"/>
      <c r="AOP323" s="9"/>
      <c r="AOQ323" s="9"/>
      <c r="AOR323" s="9"/>
      <c r="AOS323" s="9"/>
      <c r="AOT323" s="9"/>
      <c r="AOU323" s="9"/>
      <c r="AOV323" s="9"/>
      <c r="AOW323" s="9"/>
      <c r="AOX323" s="9"/>
      <c r="AOY323" s="9"/>
      <c r="AOZ323" s="9"/>
      <c r="APA323" s="9"/>
      <c r="APB323" s="9"/>
      <c r="APC323" s="9"/>
      <c r="APD323" s="9"/>
      <c r="APE323" s="9"/>
      <c r="APF323" s="9"/>
      <c r="APG323" s="9"/>
      <c r="APH323" s="9"/>
      <c r="API323" s="9"/>
      <c r="APJ323" s="9"/>
      <c r="APK323" s="9"/>
      <c r="APL323" s="9"/>
      <c r="APM323" s="9"/>
      <c r="APN323" s="9"/>
      <c r="APO323" s="9"/>
      <c r="APP323" s="9"/>
      <c r="APQ323" s="9"/>
      <c r="APR323" s="9"/>
      <c r="APS323" s="9"/>
      <c r="APT323" s="9"/>
      <c r="APU323" s="9"/>
      <c r="APV323" s="9"/>
      <c r="APW323" s="9"/>
      <c r="APX323" s="9"/>
      <c r="APY323" s="9"/>
      <c r="APZ323" s="9"/>
      <c r="AQA323" s="9"/>
      <c r="AQB323" s="9"/>
      <c r="AQC323" s="9"/>
      <c r="AQD323" s="9"/>
      <c r="AQE323" s="9"/>
      <c r="AQF323" s="9"/>
      <c r="AQG323" s="9"/>
      <c r="AQH323" s="9"/>
      <c r="AQI323" s="9"/>
      <c r="AQJ323" s="9"/>
      <c r="AQK323" s="9"/>
      <c r="AQL323" s="9"/>
      <c r="AQM323" s="9"/>
      <c r="AQN323" s="9"/>
      <c r="AQO323" s="9"/>
      <c r="AQP323" s="9"/>
      <c r="AQQ323" s="9"/>
      <c r="AQR323" s="9"/>
      <c r="AQS323" s="9"/>
      <c r="AQT323" s="9"/>
      <c r="AQU323" s="9"/>
      <c r="AQV323" s="9"/>
      <c r="AQW323" s="9"/>
      <c r="AQX323" s="9"/>
      <c r="AQY323" s="9"/>
      <c r="AQZ323" s="9"/>
      <c r="ARA323" s="9"/>
      <c r="ARB323" s="9"/>
      <c r="ARC323" s="9"/>
      <c r="ARD323" s="9"/>
      <c r="ARE323" s="9"/>
      <c r="ARF323" s="9"/>
      <c r="ARG323" s="9"/>
      <c r="ARH323" s="9"/>
      <c r="ARI323" s="9"/>
      <c r="ARJ323" s="9"/>
      <c r="ARK323" s="9"/>
      <c r="ARL323" s="9"/>
      <c r="ARM323" s="9"/>
      <c r="ARN323" s="9"/>
      <c r="ARO323" s="9"/>
      <c r="ARP323" s="9"/>
      <c r="ARQ323" s="9"/>
      <c r="ARR323" s="9"/>
      <c r="ARS323" s="9"/>
      <c r="ART323" s="9"/>
      <c r="ARU323" s="9"/>
      <c r="ARV323" s="9"/>
      <c r="ARW323" s="9"/>
      <c r="ARX323" s="9"/>
      <c r="ARY323" s="9"/>
      <c r="ARZ323" s="9"/>
      <c r="ASA323" s="9"/>
      <c r="ASB323" s="9"/>
      <c r="ASC323" s="9"/>
      <c r="ASD323" s="9"/>
      <c r="ASE323" s="9"/>
      <c r="ASF323" s="9"/>
      <c r="ASG323" s="9"/>
      <c r="ASH323" s="9"/>
      <c r="ASI323" s="9"/>
      <c r="ASJ323" s="9"/>
      <c r="ASK323" s="9"/>
      <c r="ASL323" s="9"/>
      <c r="ASM323" s="9"/>
      <c r="ASN323" s="9"/>
      <c r="ASO323" s="9"/>
      <c r="ASP323" s="9"/>
      <c r="ASQ323" s="9"/>
      <c r="ASR323" s="9"/>
      <c r="ASS323" s="9"/>
      <c r="AST323" s="9"/>
      <c r="ASU323" s="9"/>
      <c r="ASV323" s="9"/>
      <c r="ASW323" s="9"/>
      <c r="ASX323" s="9"/>
      <c r="ASY323" s="9"/>
      <c r="ASZ323" s="9"/>
      <c r="ATA323" s="9"/>
      <c r="ATB323" s="9"/>
      <c r="ATC323" s="9"/>
      <c r="ATD323" s="9"/>
      <c r="ATE323" s="9"/>
      <c r="ATF323" s="9"/>
      <c r="ATG323" s="9"/>
      <c r="ATH323" s="9"/>
      <c r="ATI323" s="9"/>
      <c r="ATJ323" s="9"/>
      <c r="ATK323" s="9"/>
      <c r="ATL323" s="9"/>
      <c r="ATM323" s="9"/>
      <c r="ATN323" s="9"/>
      <c r="ATO323" s="9"/>
      <c r="ATP323" s="9"/>
      <c r="ATQ323" s="9"/>
      <c r="ATR323" s="9"/>
      <c r="ATS323" s="9"/>
      <c r="ATT323" s="9"/>
      <c r="ATU323" s="9"/>
      <c r="ATV323" s="9"/>
      <c r="ATW323" s="9"/>
      <c r="ATX323" s="9"/>
      <c r="ATY323" s="9"/>
      <c r="ATZ323" s="9"/>
      <c r="AUA323" s="9"/>
      <c r="AUB323" s="9"/>
      <c r="AUC323" s="9"/>
      <c r="AUD323" s="9"/>
      <c r="AUE323" s="9"/>
      <c r="AUF323" s="9"/>
      <c r="AUG323" s="9"/>
      <c r="AUH323" s="9"/>
      <c r="AUI323" s="9"/>
      <c r="AUJ323" s="9"/>
      <c r="AUK323" s="9"/>
      <c r="AUL323" s="9"/>
      <c r="AUM323" s="9"/>
      <c r="AUN323" s="9"/>
      <c r="AUO323" s="9"/>
      <c r="AUP323" s="9"/>
      <c r="AUQ323" s="9"/>
      <c r="AUR323" s="9"/>
      <c r="AUS323" s="9"/>
      <c r="AUT323" s="9"/>
      <c r="AUU323" s="9"/>
      <c r="AUV323" s="9"/>
      <c r="AUW323" s="9"/>
      <c r="AUX323" s="9"/>
      <c r="AUY323" s="9"/>
      <c r="AUZ323" s="9"/>
      <c r="AVA323" s="9"/>
      <c r="AVB323" s="9"/>
      <c r="AVC323" s="9"/>
      <c r="AVD323" s="9"/>
      <c r="AVE323" s="9"/>
      <c r="AVF323" s="9"/>
      <c r="AVG323" s="9"/>
      <c r="AVH323" s="9"/>
      <c r="AVI323" s="9"/>
      <c r="AVJ323" s="9"/>
      <c r="AVK323" s="9"/>
      <c r="AVL323" s="9"/>
      <c r="AVM323" s="9"/>
      <c r="AVN323" s="9"/>
      <c r="AVO323" s="9"/>
      <c r="AVP323" s="9"/>
      <c r="AVQ323" s="9"/>
      <c r="AVR323" s="9"/>
      <c r="AVS323" s="9"/>
      <c r="AVT323" s="9"/>
      <c r="AVU323" s="9"/>
      <c r="AVV323" s="9"/>
      <c r="AVW323" s="9"/>
      <c r="AVX323" s="9"/>
      <c r="AVY323" s="9"/>
      <c r="AVZ323" s="9"/>
      <c r="AWA323" s="9"/>
      <c r="AWB323" s="9"/>
      <c r="AWC323" s="9"/>
      <c r="AWD323" s="9"/>
      <c r="AWE323" s="9"/>
      <c r="AWF323" s="9"/>
      <c r="AWG323" s="9"/>
      <c r="AWH323" s="9"/>
      <c r="AWI323" s="9"/>
      <c r="AWJ323" s="9"/>
      <c r="AWK323" s="9"/>
      <c r="AWL323" s="9"/>
      <c r="AWM323" s="9"/>
      <c r="AWN323" s="9"/>
      <c r="AWO323" s="9"/>
      <c r="AWP323" s="9"/>
      <c r="AWQ323" s="9"/>
      <c r="AWR323" s="9"/>
      <c r="AWS323" s="9"/>
      <c r="AWT323" s="9"/>
      <c r="AWU323" s="9"/>
      <c r="AWV323" s="9"/>
      <c r="AWW323" s="9"/>
      <c r="AWX323" s="9"/>
      <c r="AWY323" s="9"/>
      <c r="AWZ323" s="9"/>
      <c r="AXA323" s="9"/>
      <c r="AXB323" s="9"/>
      <c r="AXC323" s="9"/>
      <c r="AXD323" s="9"/>
      <c r="AXE323" s="9"/>
      <c r="AXF323" s="9"/>
      <c r="AXG323" s="9"/>
      <c r="AXH323" s="9"/>
      <c r="AXI323" s="9"/>
      <c r="AXJ323" s="9"/>
      <c r="AXK323" s="9"/>
      <c r="AXL323" s="9"/>
      <c r="AXM323" s="9"/>
      <c r="AXN323" s="9"/>
      <c r="AXO323" s="9"/>
      <c r="AXP323" s="9"/>
      <c r="AXQ323" s="9"/>
      <c r="AXR323" s="9"/>
      <c r="AXS323" s="9"/>
      <c r="AXT323" s="9"/>
      <c r="AXU323" s="9"/>
      <c r="AXV323" s="9"/>
      <c r="AXW323" s="9"/>
      <c r="AXX323" s="9"/>
      <c r="AXY323" s="9"/>
      <c r="AXZ323" s="9"/>
      <c r="AYA323" s="9"/>
      <c r="AYB323" s="9"/>
      <c r="AYC323" s="9"/>
      <c r="AYD323" s="9"/>
      <c r="AYE323" s="9"/>
      <c r="AYF323" s="9"/>
      <c r="AYG323" s="9"/>
      <c r="AYH323" s="9"/>
      <c r="AYI323" s="9"/>
      <c r="AYJ323" s="9"/>
      <c r="AYK323" s="9"/>
      <c r="AYL323" s="9"/>
      <c r="AYM323" s="9"/>
      <c r="AYN323" s="9"/>
      <c r="AYO323" s="9"/>
      <c r="AYP323" s="9"/>
      <c r="AYQ323" s="9"/>
      <c r="AYR323" s="9"/>
      <c r="AYS323" s="9"/>
      <c r="AYT323" s="9"/>
      <c r="AYU323" s="9"/>
      <c r="AYV323" s="9"/>
      <c r="AYW323" s="9"/>
      <c r="AYX323" s="9"/>
      <c r="AYY323" s="9"/>
      <c r="AYZ323" s="9"/>
      <c r="AZA323" s="9"/>
      <c r="AZB323" s="9"/>
      <c r="AZC323" s="9"/>
      <c r="AZD323" s="9"/>
      <c r="AZE323" s="9"/>
      <c r="AZF323" s="9"/>
      <c r="AZG323" s="9"/>
      <c r="AZH323" s="9"/>
      <c r="AZI323" s="9"/>
      <c r="AZJ323" s="9"/>
      <c r="AZK323" s="9"/>
      <c r="AZL323" s="9"/>
      <c r="AZM323" s="9"/>
      <c r="AZN323" s="9"/>
      <c r="AZO323" s="9"/>
      <c r="AZP323" s="9"/>
      <c r="AZQ323" s="9"/>
      <c r="AZR323" s="9"/>
      <c r="AZS323" s="9"/>
      <c r="AZT323" s="9"/>
      <c r="AZU323" s="9"/>
      <c r="AZV323" s="9"/>
      <c r="AZW323" s="9"/>
      <c r="AZX323" s="9"/>
      <c r="AZY323" s="9"/>
      <c r="AZZ323" s="9"/>
      <c r="BAA323" s="9"/>
      <c r="BAB323" s="9"/>
      <c r="BAC323" s="9"/>
      <c r="BAD323" s="9"/>
      <c r="BAE323" s="9"/>
      <c r="BAF323" s="9"/>
      <c r="BAG323" s="9"/>
      <c r="BAH323" s="9"/>
      <c r="BAI323" s="9"/>
      <c r="BAJ323" s="9"/>
      <c r="BAK323" s="9"/>
      <c r="BAL323" s="9"/>
      <c r="BAM323" s="9"/>
      <c r="BAN323" s="9"/>
      <c r="BAO323" s="9"/>
      <c r="BAP323" s="9"/>
      <c r="BAQ323" s="9"/>
      <c r="BAR323" s="9"/>
      <c r="BAS323" s="9"/>
      <c r="BAT323" s="9"/>
      <c r="BAU323" s="9"/>
      <c r="BAV323" s="9"/>
      <c r="BAW323" s="9"/>
      <c r="BAX323" s="9"/>
      <c r="BAY323" s="9"/>
      <c r="BAZ323" s="9"/>
      <c r="BBA323" s="9"/>
      <c r="BBB323" s="9"/>
      <c r="BBC323" s="9"/>
      <c r="BBD323" s="9"/>
      <c r="BBE323" s="9"/>
      <c r="BBF323" s="9"/>
      <c r="BBG323" s="9"/>
      <c r="BBH323" s="9"/>
      <c r="BBI323" s="9"/>
      <c r="BBJ323" s="9"/>
      <c r="BBK323" s="9"/>
      <c r="BBL323" s="9"/>
      <c r="BBM323" s="9"/>
      <c r="BBN323" s="9"/>
      <c r="BBO323" s="9"/>
      <c r="BBP323" s="9"/>
      <c r="BBQ323" s="9"/>
      <c r="BBR323" s="9"/>
      <c r="BBS323" s="9"/>
      <c r="BBT323" s="9"/>
      <c r="BBU323" s="9"/>
      <c r="BBV323" s="9"/>
      <c r="BBW323" s="9"/>
      <c r="BBX323" s="9"/>
      <c r="BBY323" s="9"/>
      <c r="BBZ323" s="9"/>
      <c r="BCA323" s="9"/>
      <c r="BCB323" s="9"/>
      <c r="BCC323" s="9"/>
      <c r="BCD323" s="9"/>
      <c r="BCE323" s="9"/>
      <c r="BCF323" s="9"/>
      <c r="BCG323" s="9"/>
      <c r="BCH323" s="9"/>
      <c r="BCI323" s="9"/>
      <c r="BCJ323" s="9"/>
      <c r="BCK323" s="9"/>
      <c r="BCL323" s="9"/>
      <c r="BCM323" s="9"/>
      <c r="BCN323" s="9"/>
      <c r="BCO323" s="9"/>
      <c r="BCP323" s="9"/>
      <c r="BCQ323" s="9"/>
      <c r="BCR323" s="9"/>
      <c r="BCS323" s="9"/>
      <c r="BCT323" s="9"/>
      <c r="BCU323" s="9"/>
      <c r="BCV323" s="9"/>
      <c r="BCW323" s="9"/>
      <c r="BCX323" s="9"/>
      <c r="BCY323" s="9"/>
      <c r="BCZ323" s="9"/>
      <c r="BDA323" s="9"/>
      <c r="BDB323" s="9"/>
      <c r="BDC323" s="9"/>
      <c r="BDD323" s="9"/>
      <c r="BDE323" s="9"/>
      <c r="BDF323" s="9"/>
      <c r="BDG323" s="9"/>
      <c r="BDH323" s="9"/>
      <c r="BDI323" s="9"/>
      <c r="BDJ323" s="9"/>
      <c r="BDK323" s="9"/>
      <c r="BDL323" s="9"/>
      <c r="BDM323" s="9"/>
      <c r="BDN323" s="9"/>
      <c r="BDO323" s="9"/>
      <c r="BDP323" s="9"/>
      <c r="BDQ323" s="9"/>
      <c r="BDR323" s="9"/>
      <c r="BDS323" s="9"/>
      <c r="BDT323" s="9"/>
      <c r="BDU323" s="9"/>
      <c r="BDV323" s="9"/>
      <c r="BDW323" s="9"/>
      <c r="BDX323" s="9"/>
      <c r="BDY323" s="9"/>
      <c r="BDZ323" s="9"/>
      <c r="BEA323" s="9"/>
      <c r="BEB323" s="9"/>
      <c r="BEC323" s="9"/>
      <c r="BED323" s="9"/>
      <c r="BEE323" s="9"/>
      <c r="BEF323" s="9"/>
      <c r="BEG323" s="9"/>
      <c r="BEH323" s="9"/>
      <c r="BEI323" s="9"/>
      <c r="BEJ323" s="9"/>
      <c r="BEK323" s="9"/>
      <c r="BEL323" s="9"/>
      <c r="BEM323" s="9"/>
      <c r="BEN323" s="9"/>
      <c r="BEO323" s="9"/>
      <c r="BEP323" s="9"/>
      <c r="BEQ323" s="9"/>
      <c r="BER323" s="9"/>
      <c r="BES323" s="9"/>
      <c r="BET323" s="9"/>
      <c r="BEU323" s="9"/>
      <c r="BEV323" s="9"/>
      <c r="BEW323" s="9"/>
      <c r="BEX323" s="9"/>
      <c r="BEY323" s="9"/>
      <c r="BEZ323" s="9"/>
      <c r="BFA323" s="9"/>
      <c r="BFB323" s="9"/>
      <c r="BFC323" s="9"/>
      <c r="BFD323" s="9"/>
      <c r="BFE323" s="9"/>
      <c r="BFF323" s="9"/>
      <c r="BFG323" s="9"/>
      <c r="BFH323" s="9"/>
      <c r="BFI323" s="9"/>
      <c r="BFJ323" s="9"/>
      <c r="BFK323" s="9"/>
      <c r="BFL323" s="9"/>
      <c r="BFM323" s="9"/>
      <c r="BFN323" s="9"/>
      <c r="BFO323" s="9"/>
      <c r="BFP323" s="9"/>
      <c r="BFQ323" s="9"/>
      <c r="BFR323" s="9"/>
      <c r="BFS323" s="9"/>
      <c r="BFT323" s="9"/>
      <c r="BFU323" s="9"/>
      <c r="BFV323" s="9"/>
      <c r="BFW323" s="9"/>
      <c r="BFX323" s="9"/>
      <c r="BFY323" s="9"/>
      <c r="BFZ323" s="9"/>
      <c r="BGA323" s="9"/>
      <c r="BGB323" s="9"/>
      <c r="BGC323" s="9"/>
      <c r="BGD323" s="9"/>
      <c r="BGE323" s="9"/>
      <c r="BGF323" s="9"/>
      <c r="BGG323" s="9"/>
      <c r="BGH323" s="9"/>
      <c r="BGI323" s="9"/>
      <c r="BGJ323" s="9"/>
      <c r="BGK323" s="9"/>
      <c r="BGL323" s="9"/>
      <c r="BGM323" s="9"/>
      <c r="BGN323" s="9"/>
      <c r="BGO323" s="9"/>
      <c r="BGP323" s="9"/>
      <c r="BGQ323" s="9"/>
      <c r="BGR323" s="9"/>
      <c r="BGS323" s="9"/>
      <c r="BGT323" s="9"/>
      <c r="BGU323" s="9"/>
      <c r="BGV323" s="9"/>
      <c r="BGW323" s="9"/>
      <c r="BGX323" s="9"/>
      <c r="BGY323" s="9"/>
      <c r="BGZ323" s="9"/>
      <c r="BHA323" s="9"/>
      <c r="BHB323" s="9"/>
      <c r="BHC323" s="9"/>
      <c r="BHD323" s="9"/>
      <c r="BHE323" s="9"/>
      <c r="BHF323" s="9"/>
      <c r="BHG323" s="9"/>
      <c r="BHH323" s="9"/>
      <c r="BHI323" s="9"/>
      <c r="BHJ323" s="9"/>
      <c r="BHK323" s="9"/>
      <c r="BHL323" s="9"/>
      <c r="BHM323" s="9"/>
      <c r="BHN323" s="9"/>
      <c r="BHO323" s="9"/>
      <c r="BHP323" s="9"/>
      <c r="BHQ323" s="9"/>
      <c r="BHR323" s="9"/>
      <c r="BHS323" s="9"/>
      <c r="BHT323" s="9"/>
      <c r="BHU323" s="9"/>
      <c r="BHV323" s="9"/>
      <c r="BHW323" s="9"/>
      <c r="BHX323" s="9"/>
      <c r="BHY323" s="9"/>
      <c r="BHZ323" s="9"/>
      <c r="BIA323" s="9"/>
      <c r="BIB323" s="9"/>
      <c r="BIC323" s="9"/>
    </row>
    <row r="324" spans="1:1589" s="10" customFormat="1" ht="45" customHeight="1">
      <c r="A324" s="164"/>
      <c r="B324" s="51"/>
      <c r="C324" s="332"/>
      <c r="D324" s="340"/>
      <c r="E324" s="193">
        <v>43466</v>
      </c>
      <c r="F324" s="193">
        <v>43830</v>
      </c>
      <c r="G324" s="97" t="s">
        <v>234</v>
      </c>
      <c r="H324" s="115"/>
      <c r="I324" s="307">
        <v>2153800</v>
      </c>
      <c r="J324" s="307">
        <v>246846</v>
      </c>
      <c r="K324" s="189"/>
      <c r="L324" s="115"/>
      <c r="M324" s="177">
        <v>2153800</v>
      </c>
      <c r="N324" s="125">
        <v>246846</v>
      </c>
      <c r="O324" s="115"/>
      <c r="P324" s="115"/>
      <c r="Q324" s="305">
        <v>2153800</v>
      </c>
      <c r="R324" s="125">
        <v>246846</v>
      </c>
      <c r="S324" s="115"/>
      <c r="T324" s="150"/>
      <c r="U324" s="150"/>
      <c r="V324" s="7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  <c r="IS324" s="9"/>
      <c r="IT324" s="9"/>
      <c r="IU324" s="9"/>
      <c r="IV324" s="9"/>
      <c r="IW324" s="9"/>
      <c r="IX324" s="9"/>
      <c r="IY324" s="9"/>
      <c r="IZ324" s="9"/>
      <c r="JA324" s="9"/>
      <c r="JB324" s="9"/>
      <c r="JC324" s="9"/>
      <c r="JD324" s="9"/>
      <c r="JE324" s="9"/>
      <c r="JF324" s="9"/>
      <c r="JG324" s="9"/>
      <c r="JH324" s="9"/>
      <c r="JI324" s="9"/>
      <c r="JJ324" s="9"/>
      <c r="JK324" s="9"/>
      <c r="JL324" s="9"/>
      <c r="JM324" s="9"/>
      <c r="JN324" s="9"/>
      <c r="JO324" s="9"/>
      <c r="JP324" s="9"/>
      <c r="JQ324" s="9"/>
      <c r="JR324" s="9"/>
      <c r="JS324" s="9"/>
      <c r="JT324" s="9"/>
      <c r="JU324" s="9"/>
      <c r="JV324" s="9"/>
      <c r="JW324" s="9"/>
      <c r="JX324" s="9"/>
      <c r="JY324" s="9"/>
      <c r="JZ324" s="9"/>
      <c r="KA324" s="9"/>
      <c r="KB324" s="9"/>
      <c r="KC324" s="9"/>
      <c r="KD324" s="9"/>
      <c r="KE324" s="9"/>
      <c r="KF324" s="9"/>
      <c r="KG324" s="9"/>
      <c r="KH324" s="9"/>
      <c r="KI324" s="9"/>
      <c r="KJ324" s="9"/>
      <c r="KK324" s="9"/>
      <c r="KL324" s="9"/>
      <c r="KM324" s="9"/>
      <c r="KN324" s="9"/>
      <c r="KO324" s="9"/>
      <c r="KP324" s="9"/>
      <c r="KQ324" s="9"/>
      <c r="KR324" s="9"/>
      <c r="KS324" s="9"/>
      <c r="KT324" s="9"/>
      <c r="KU324" s="9"/>
      <c r="KV324" s="9"/>
      <c r="KW324" s="9"/>
      <c r="KX324" s="9"/>
      <c r="KY324" s="9"/>
      <c r="KZ324" s="9"/>
      <c r="LA324" s="9"/>
      <c r="LB324" s="9"/>
      <c r="LC324" s="9"/>
      <c r="LD324" s="9"/>
      <c r="LE324" s="9"/>
      <c r="LF324" s="9"/>
      <c r="LG324" s="9"/>
      <c r="LH324" s="9"/>
      <c r="LI324" s="9"/>
      <c r="LJ324" s="9"/>
      <c r="LK324" s="9"/>
      <c r="LL324" s="9"/>
      <c r="LM324" s="9"/>
      <c r="LN324" s="9"/>
      <c r="LO324" s="9"/>
      <c r="LP324" s="9"/>
      <c r="LQ324" s="9"/>
      <c r="LR324" s="9"/>
      <c r="LS324" s="9"/>
      <c r="LT324" s="9"/>
      <c r="LU324" s="9"/>
      <c r="LV324" s="9"/>
      <c r="LW324" s="9"/>
      <c r="LX324" s="9"/>
      <c r="LY324" s="9"/>
      <c r="LZ324" s="9"/>
      <c r="MA324" s="9"/>
      <c r="MB324" s="9"/>
      <c r="MC324" s="9"/>
      <c r="MD324" s="9"/>
      <c r="ME324" s="9"/>
      <c r="MF324" s="9"/>
      <c r="MG324" s="9"/>
      <c r="MH324" s="9"/>
      <c r="MI324" s="9"/>
      <c r="MJ324" s="9"/>
      <c r="MK324" s="9"/>
      <c r="ML324" s="9"/>
      <c r="MM324" s="9"/>
      <c r="MN324" s="9"/>
      <c r="MO324" s="9"/>
      <c r="MP324" s="9"/>
      <c r="MQ324" s="9"/>
      <c r="MR324" s="9"/>
      <c r="MS324" s="9"/>
      <c r="MT324" s="9"/>
      <c r="MU324" s="9"/>
      <c r="MV324" s="9"/>
      <c r="MW324" s="9"/>
      <c r="MX324" s="9"/>
      <c r="MY324" s="9"/>
      <c r="MZ324" s="9"/>
      <c r="NA324" s="9"/>
      <c r="NB324" s="9"/>
      <c r="NC324" s="9"/>
      <c r="ND324" s="9"/>
      <c r="NE324" s="9"/>
      <c r="NF324" s="9"/>
      <c r="NG324" s="9"/>
      <c r="NH324" s="9"/>
      <c r="NI324" s="9"/>
      <c r="NJ324" s="9"/>
      <c r="NK324" s="9"/>
      <c r="NL324" s="9"/>
      <c r="NM324" s="9"/>
      <c r="NN324" s="9"/>
      <c r="NO324" s="9"/>
      <c r="NP324" s="9"/>
      <c r="NQ324" s="9"/>
      <c r="NR324" s="9"/>
      <c r="NS324" s="9"/>
      <c r="NT324" s="9"/>
      <c r="NU324" s="9"/>
      <c r="NV324" s="9"/>
      <c r="NW324" s="9"/>
      <c r="NX324" s="9"/>
      <c r="NY324" s="9"/>
      <c r="NZ324" s="9"/>
      <c r="OA324" s="9"/>
      <c r="OB324" s="9"/>
      <c r="OC324" s="9"/>
      <c r="OD324" s="9"/>
      <c r="OE324" s="9"/>
      <c r="OF324" s="9"/>
      <c r="OG324" s="9"/>
      <c r="OH324" s="9"/>
      <c r="OI324" s="9"/>
      <c r="OJ324" s="9"/>
      <c r="OK324" s="9"/>
      <c r="OL324" s="9"/>
      <c r="OM324" s="9"/>
      <c r="ON324" s="9"/>
      <c r="OO324" s="9"/>
      <c r="OP324" s="9"/>
      <c r="OQ324" s="9"/>
      <c r="OR324" s="9"/>
      <c r="OS324" s="9"/>
      <c r="OT324" s="9"/>
      <c r="OU324" s="9"/>
      <c r="OV324" s="9"/>
      <c r="OW324" s="9"/>
      <c r="OX324" s="9"/>
      <c r="OY324" s="9"/>
      <c r="OZ324" s="9"/>
      <c r="PA324" s="9"/>
      <c r="PB324" s="9"/>
      <c r="PC324" s="9"/>
      <c r="PD324" s="9"/>
      <c r="PE324" s="9"/>
      <c r="PF324" s="9"/>
      <c r="PG324" s="9"/>
      <c r="PH324" s="9"/>
      <c r="PI324" s="9"/>
      <c r="PJ324" s="9"/>
      <c r="PK324" s="9"/>
      <c r="PL324" s="9"/>
      <c r="PM324" s="9"/>
      <c r="PN324" s="9"/>
      <c r="PO324" s="9"/>
      <c r="PP324" s="9"/>
      <c r="PQ324" s="9"/>
      <c r="PR324" s="9"/>
      <c r="PS324" s="9"/>
      <c r="PT324" s="9"/>
      <c r="PU324" s="9"/>
      <c r="PV324" s="9"/>
      <c r="PW324" s="9"/>
      <c r="PX324" s="9"/>
      <c r="PY324" s="9"/>
      <c r="PZ324" s="9"/>
      <c r="QA324" s="9"/>
      <c r="QB324" s="9"/>
      <c r="QC324" s="9"/>
      <c r="QD324" s="9"/>
      <c r="QE324" s="9"/>
      <c r="QF324" s="9"/>
      <c r="QG324" s="9"/>
      <c r="QH324" s="9"/>
      <c r="QI324" s="9"/>
      <c r="QJ324" s="9"/>
      <c r="QK324" s="9"/>
      <c r="QL324" s="9"/>
      <c r="QM324" s="9"/>
      <c r="QN324" s="9"/>
      <c r="QO324" s="9"/>
      <c r="QP324" s="9"/>
      <c r="QQ324" s="9"/>
      <c r="QR324" s="9"/>
      <c r="QS324" s="9"/>
      <c r="QT324" s="9"/>
      <c r="QU324" s="9"/>
      <c r="QV324" s="9"/>
      <c r="QW324" s="9"/>
      <c r="QX324" s="9"/>
      <c r="QY324" s="9"/>
      <c r="QZ324" s="9"/>
      <c r="RA324" s="9"/>
      <c r="RB324" s="9"/>
      <c r="RC324" s="9"/>
      <c r="RD324" s="9"/>
      <c r="RE324" s="9"/>
      <c r="RF324" s="9"/>
      <c r="RG324" s="9"/>
      <c r="RH324" s="9"/>
      <c r="RI324" s="9"/>
      <c r="RJ324" s="9"/>
      <c r="RK324" s="9"/>
      <c r="RL324" s="9"/>
      <c r="RM324" s="9"/>
      <c r="RN324" s="9"/>
      <c r="RO324" s="9"/>
      <c r="RP324" s="9"/>
      <c r="RQ324" s="9"/>
      <c r="RR324" s="9"/>
      <c r="RS324" s="9"/>
      <c r="RT324" s="9"/>
      <c r="RU324" s="9"/>
      <c r="RV324" s="9"/>
      <c r="RW324" s="9"/>
      <c r="RX324" s="9"/>
      <c r="RY324" s="9"/>
      <c r="RZ324" s="9"/>
      <c r="SA324" s="9"/>
      <c r="SB324" s="9"/>
      <c r="SC324" s="9"/>
      <c r="SD324" s="9"/>
      <c r="SE324" s="9"/>
      <c r="SF324" s="9"/>
      <c r="SG324" s="9"/>
      <c r="SH324" s="9"/>
      <c r="SI324" s="9"/>
      <c r="SJ324" s="9"/>
      <c r="SK324" s="9"/>
      <c r="SL324" s="9"/>
      <c r="SM324" s="9"/>
      <c r="SN324" s="9"/>
      <c r="SO324" s="9"/>
      <c r="SP324" s="9"/>
      <c r="SQ324" s="9"/>
      <c r="SR324" s="9"/>
      <c r="SS324" s="9"/>
      <c r="ST324" s="9"/>
      <c r="SU324" s="9"/>
      <c r="SV324" s="9"/>
      <c r="SW324" s="9"/>
      <c r="SX324" s="9"/>
      <c r="SY324" s="9"/>
      <c r="SZ324" s="9"/>
      <c r="TA324" s="9"/>
      <c r="TB324" s="9"/>
      <c r="TC324" s="9"/>
      <c r="TD324" s="9"/>
      <c r="TE324" s="9"/>
      <c r="TF324" s="9"/>
      <c r="TG324" s="9"/>
      <c r="TH324" s="9"/>
      <c r="TI324" s="9"/>
      <c r="TJ324" s="9"/>
      <c r="TK324" s="9"/>
      <c r="TL324" s="9"/>
      <c r="TM324" s="9"/>
      <c r="TN324" s="9"/>
      <c r="TO324" s="9"/>
      <c r="TP324" s="9"/>
      <c r="TQ324" s="9"/>
      <c r="TR324" s="9"/>
      <c r="TS324" s="9"/>
      <c r="TT324" s="9"/>
      <c r="TU324" s="9"/>
      <c r="TV324" s="9"/>
      <c r="TW324" s="9"/>
      <c r="TX324" s="9"/>
      <c r="TY324" s="9"/>
      <c r="TZ324" s="9"/>
      <c r="UA324" s="9"/>
      <c r="UB324" s="9"/>
      <c r="UC324" s="9"/>
      <c r="UD324" s="9"/>
      <c r="UE324" s="9"/>
      <c r="UF324" s="9"/>
      <c r="UG324" s="9"/>
      <c r="UH324" s="9"/>
      <c r="UI324" s="9"/>
      <c r="UJ324" s="9"/>
      <c r="UK324" s="9"/>
      <c r="UL324" s="9"/>
      <c r="UM324" s="9"/>
      <c r="UN324" s="9"/>
      <c r="UO324" s="9"/>
      <c r="UP324" s="9"/>
      <c r="UQ324" s="9"/>
      <c r="UR324" s="9"/>
      <c r="US324" s="9"/>
      <c r="UT324" s="9"/>
      <c r="UU324" s="9"/>
      <c r="UV324" s="9"/>
      <c r="UW324" s="9"/>
      <c r="UX324" s="9"/>
      <c r="UY324" s="9"/>
      <c r="UZ324" s="9"/>
      <c r="VA324" s="9"/>
      <c r="VB324" s="9"/>
      <c r="VC324" s="9"/>
      <c r="VD324" s="9"/>
      <c r="VE324" s="9"/>
      <c r="VF324" s="9"/>
      <c r="VG324" s="9"/>
      <c r="VH324" s="9"/>
      <c r="VI324" s="9"/>
      <c r="VJ324" s="9"/>
      <c r="VK324" s="9"/>
      <c r="VL324" s="9"/>
      <c r="VM324" s="9"/>
      <c r="VN324" s="9"/>
      <c r="VO324" s="9"/>
      <c r="VP324" s="9"/>
      <c r="VQ324" s="9"/>
      <c r="VR324" s="9"/>
      <c r="VS324" s="9"/>
      <c r="VT324" s="9"/>
      <c r="VU324" s="9"/>
      <c r="VV324" s="9"/>
      <c r="VW324" s="9"/>
      <c r="VX324" s="9"/>
      <c r="VY324" s="9"/>
      <c r="VZ324" s="9"/>
      <c r="WA324" s="9"/>
      <c r="WB324" s="9"/>
      <c r="WC324" s="9"/>
      <c r="WD324" s="9"/>
      <c r="WE324" s="9"/>
      <c r="WF324" s="9"/>
      <c r="WG324" s="9"/>
      <c r="WH324" s="9"/>
      <c r="WI324" s="9"/>
      <c r="WJ324" s="9"/>
      <c r="WK324" s="9"/>
      <c r="WL324" s="9"/>
      <c r="WM324" s="9"/>
      <c r="WN324" s="9"/>
      <c r="WO324" s="9"/>
      <c r="WP324" s="9"/>
      <c r="WQ324" s="9"/>
      <c r="WR324" s="9"/>
      <c r="WS324" s="9"/>
      <c r="WT324" s="9"/>
      <c r="WU324" s="9"/>
      <c r="WV324" s="9"/>
      <c r="WW324" s="9"/>
      <c r="WX324" s="9"/>
      <c r="WY324" s="9"/>
      <c r="WZ324" s="9"/>
      <c r="XA324" s="9"/>
      <c r="XB324" s="9"/>
      <c r="XC324" s="9"/>
      <c r="XD324" s="9"/>
      <c r="XE324" s="9"/>
      <c r="XF324" s="9"/>
      <c r="XG324" s="9"/>
      <c r="XH324" s="9"/>
      <c r="XI324" s="9"/>
      <c r="XJ324" s="9"/>
      <c r="XK324" s="9"/>
      <c r="XL324" s="9"/>
      <c r="XM324" s="9"/>
      <c r="XN324" s="9"/>
      <c r="XO324" s="9"/>
      <c r="XP324" s="9"/>
      <c r="XQ324" s="9"/>
      <c r="XR324" s="9"/>
      <c r="XS324" s="9"/>
      <c r="XT324" s="9"/>
      <c r="XU324" s="9"/>
      <c r="XV324" s="9"/>
      <c r="XW324" s="9"/>
      <c r="XX324" s="9"/>
      <c r="XY324" s="9"/>
      <c r="XZ324" s="9"/>
      <c r="YA324" s="9"/>
      <c r="YB324" s="9"/>
      <c r="YC324" s="9"/>
      <c r="YD324" s="9"/>
      <c r="YE324" s="9"/>
      <c r="YF324" s="9"/>
      <c r="YG324" s="9"/>
      <c r="YH324" s="9"/>
      <c r="YI324" s="9"/>
      <c r="YJ324" s="9"/>
      <c r="YK324" s="9"/>
      <c r="YL324" s="9"/>
      <c r="YM324" s="9"/>
      <c r="YN324" s="9"/>
      <c r="YO324" s="9"/>
      <c r="YP324" s="9"/>
      <c r="YQ324" s="9"/>
      <c r="YR324" s="9"/>
      <c r="YS324" s="9"/>
      <c r="YT324" s="9"/>
      <c r="YU324" s="9"/>
      <c r="YV324" s="9"/>
      <c r="YW324" s="9"/>
      <c r="YX324" s="9"/>
      <c r="YY324" s="9"/>
      <c r="YZ324" s="9"/>
      <c r="ZA324" s="9"/>
      <c r="ZB324" s="9"/>
      <c r="ZC324" s="9"/>
      <c r="ZD324" s="9"/>
      <c r="ZE324" s="9"/>
      <c r="ZF324" s="9"/>
      <c r="ZG324" s="9"/>
      <c r="ZH324" s="9"/>
      <c r="ZI324" s="9"/>
      <c r="ZJ324" s="9"/>
      <c r="ZK324" s="9"/>
      <c r="ZL324" s="9"/>
      <c r="ZM324" s="9"/>
      <c r="ZN324" s="9"/>
      <c r="ZO324" s="9"/>
      <c r="ZP324" s="9"/>
      <c r="ZQ324" s="9"/>
      <c r="ZR324" s="9"/>
      <c r="ZS324" s="9"/>
      <c r="ZT324" s="9"/>
      <c r="ZU324" s="9"/>
      <c r="ZV324" s="9"/>
      <c r="ZW324" s="9"/>
      <c r="ZX324" s="9"/>
      <c r="ZY324" s="9"/>
      <c r="ZZ324" s="9"/>
      <c r="AAA324" s="9"/>
      <c r="AAB324" s="9"/>
      <c r="AAC324" s="9"/>
      <c r="AAD324" s="9"/>
      <c r="AAE324" s="9"/>
      <c r="AAF324" s="9"/>
      <c r="AAG324" s="9"/>
      <c r="AAH324" s="9"/>
      <c r="AAI324" s="9"/>
      <c r="AAJ324" s="9"/>
      <c r="AAK324" s="9"/>
      <c r="AAL324" s="9"/>
      <c r="AAM324" s="9"/>
      <c r="AAN324" s="9"/>
      <c r="AAO324" s="9"/>
      <c r="AAP324" s="9"/>
      <c r="AAQ324" s="9"/>
      <c r="AAR324" s="9"/>
      <c r="AAS324" s="9"/>
      <c r="AAT324" s="9"/>
      <c r="AAU324" s="9"/>
      <c r="AAV324" s="9"/>
      <c r="AAW324" s="9"/>
      <c r="AAX324" s="9"/>
      <c r="AAY324" s="9"/>
      <c r="AAZ324" s="9"/>
      <c r="ABA324" s="9"/>
      <c r="ABB324" s="9"/>
      <c r="ABC324" s="9"/>
      <c r="ABD324" s="9"/>
      <c r="ABE324" s="9"/>
      <c r="ABF324" s="9"/>
      <c r="ABG324" s="9"/>
      <c r="ABH324" s="9"/>
      <c r="ABI324" s="9"/>
      <c r="ABJ324" s="9"/>
      <c r="ABK324" s="9"/>
      <c r="ABL324" s="9"/>
      <c r="ABM324" s="9"/>
      <c r="ABN324" s="9"/>
      <c r="ABO324" s="9"/>
      <c r="ABP324" s="9"/>
      <c r="ABQ324" s="9"/>
      <c r="ABR324" s="9"/>
      <c r="ABS324" s="9"/>
      <c r="ABT324" s="9"/>
      <c r="ABU324" s="9"/>
      <c r="ABV324" s="9"/>
      <c r="ABW324" s="9"/>
      <c r="ABX324" s="9"/>
      <c r="ABY324" s="9"/>
      <c r="ABZ324" s="9"/>
      <c r="ACA324" s="9"/>
      <c r="ACB324" s="9"/>
      <c r="ACC324" s="9"/>
      <c r="ACD324" s="9"/>
      <c r="ACE324" s="9"/>
      <c r="ACF324" s="9"/>
      <c r="ACG324" s="9"/>
      <c r="ACH324" s="9"/>
      <c r="ACI324" s="9"/>
      <c r="ACJ324" s="9"/>
      <c r="ACK324" s="9"/>
      <c r="ACL324" s="9"/>
      <c r="ACM324" s="9"/>
      <c r="ACN324" s="9"/>
      <c r="ACO324" s="9"/>
      <c r="ACP324" s="9"/>
      <c r="ACQ324" s="9"/>
      <c r="ACR324" s="9"/>
      <c r="ACS324" s="9"/>
      <c r="ACT324" s="9"/>
      <c r="ACU324" s="9"/>
      <c r="ACV324" s="9"/>
      <c r="ACW324" s="9"/>
      <c r="ACX324" s="9"/>
      <c r="ACY324" s="9"/>
      <c r="ACZ324" s="9"/>
      <c r="ADA324" s="9"/>
      <c r="ADB324" s="9"/>
      <c r="ADC324" s="9"/>
      <c r="ADD324" s="9"/>
      <c r="ADE324" s="9"/>
      <c r="ADF324" s="9"/>
      <c r="ADG324" s="9"/>
      <c r="ADH324" s="9"/>
      <c r="ADI324" s="9"/>
      <c r="ADJ324" s="9"/>
      <c r="ADK324" s="9"/>
      <c r="ADL324" s="9"/>
      <c r="ADM324" s="9"/>
      <c r="ADN324" s="9"/>
      <c r="ADO324" s="9"/>
      <c r="ADP324" s="9"/>
      <c r="ADQ324" s="9"/>
      <c r="ADR324" s="9"/>
      <c r="ADS324" s="9"/>
      <c r="ADT324" s="9"/>
      <c r="ADU324" s="9"/>
      <c r="ADV324" s="9"/>
      <c r="ADW324" s="9"/>
      <c r="ADX324" s="9"/>
      <c r="ADY324" s="9"/>
      <c r="ADZ324" s="9"/>
      <c r="AEA324" s="9"/>
      <c r="AEB324" s="9"/>
      <c r="AEC324" s="9"/>
      <c r="AED324" s="9"/>
      <c r="AEE324" s="9"/>
      <c r="AEF324" s="9"/>
      <c r="AEG324" s="9"/>
      <c r="AEH324" s="9"/>
      <c r="AEI324" s="9"/>
      <c r="AEJ324" s="9"/>
      <c r="AEK324" s="9"/>
      <c r="AEL324" s="9"/>
      <c r="AEM324" s="9"/>
      <c r="AEN324" s="9"/>
      <c r="AEO324" s="9"/>
      <c r="AEP324" s="9"/>
      <c r="AEQ324" s="9"/>
      <c r="AER324" s="9"/>
      <c r="AES324" s="9"/>
      <c r="AET324" s="9"/>
      <c r="AEU324" s="9"/>
      <c r="AEV324" s="9"/>
      <c r="AEW324" s="9"/>
      <c r="AEX324" s="9"/>
      <c r="AEY324" s="9"/>
      <c r="AEZ324" s="9"/>
      <c r="AFA324" s="9"/>
      <c r="AFB324" s="9"/>
      <c r="AFC324" s="9"/>
      <c r="AFD324" s="9"/>
      <c r="AFE324" s="9"/>
      <c r="AFF324" s="9"/>
      <c r="AFG324" s="9"/>
      <c r="AFH324" s="9"/>
      <c r="AFI324" s="9"/>
      <c r="AFJ324" s="9"/>
      <c r="AFK324" s="9"/>
      <c r="AFL324" s="9"/>
      <c r="AFM324" s="9"/>
      <c r="AFN324" s="9"/>
      <c r="AFO324" s="9"/>
      <c r="AFP324" s="9"/>
      <c r="AFQ324" s="9"/>
      <c r="AFR324" s="9"/>
      <c r="AFS324" s="9"/>
      <c r="AFT324" s="9"/>
      <c r="AFU324" s="9"/>
      <c r="AFV324" s="9"/>
      <c r="AFW324" s="9"/>
      <c r="AFX324" s="9"/>
      <c r="AFY324" s="9"/>
      <c r="AFZ324" s="9"/>
      <c r="AGA324" s="9"/>
      <c r="AGB324" s="9"/>
      <c r="AGC324" s="9"/>
      <c r="AGD324" s="9"/>
      <c r="AGE324" s="9"/>
      <c r="AGF324" s="9"/>
      <c r="AGG324" s="9"/>
      <c r="AGH324" s="9"/>
      <c r="AGI324" s="9"/>
      <c r="AGJ324" s="9"/>
      <c r="AGK324" s="9"/>
      <c r="AGL324" s="9"/>
      <c r="AGM324" s="9"/>
      <c r="AGN324" s="9"/>
      <c r="AGO324" s="9"/>
      <c r="AGP324" s="9"/>
      <c r="AGQ324" s="9"/>
      <c r="AGR324" s="9"/>
      <c r="AGS324" s="9"/>
      <c r="AGT324" s="9"/>
      <c r="AGU324" s="9"/>
      <c r="AGV324" s="9"/>
      <c r="AGW324" s="9"/>
      <c r="AGX324" s="9"/>
      <c r="AGY324" s="9"/>
      <c r="AGZ324" s="9"/>
      <c r="AHA324" s="9"/>
      <c r="AHB324" s="9"/>
      <c r="AHC324" s="9"/>
      <c r="AHD324" s="9"/>
      <c r="AHE324" s="9"/>
      <c r="AHF324" s="9"/>
      <c r="AHG324" s="9"/>
      <c r="AHH324" s="9"/>
      <c r="AHI324" s="9"/>
      <c r="AHJ324" s="9"/>
      <c r="AHK324" s="9"/>
      <c r="AHL324" s="9"/>
      <c r="AHM324" s="9"/>
      <c r="AHN324" s="9"/>
      <c r="AHO324" s="9"/>
      <c r="AHP324" s="9"/>
      <c r="AHQ324" s="9"/>
      <c r="AHR324" s="9"/>
      <c r="AHS324" s="9"/>
      <c r="AHT324" s="9"/>
      <c r="AHU324" s="9"/>
      <c r="AHV324" s="9"/>
      <c r="AHW324" s="9"/>
      <c r="AHX324" s="9"/>
      <c r="AHY324" s="9"/>
      <c r="AHZ324" s="9"/>
      <c r="AIA324" s="9"/>
      <c r="AIB324" s="9"/>
      <c r="AIC324" s="9"/>
      <c r="AID324" s="9"/>
      <c r="AIE324" s="9"/>
      <c r="AIF324" s="9"/>
      <c r="AIG324" s="9"/>
      <c r="AIH324" s="9"/>
      <c r="AII324" s="9"/>
      <c r="AIJ324" s="9"/>
      <c r="AIK324" s="9"/>
      <c r="AIL324" s="9"/>
      <c r="AIM324" s="9"/>
      <c r="AIN324" s="9"/>
      <c r="AIO324" s="9"/>
      <c r="AIP324" s="9"/>
      <c r="AIQ324" s="9"/>
      <c r="AIR324" s="9"/>
      <c r="AIS324" s="9"/>
      <c r="AIT324" s="9"/>
      <c r="AIU324" s="9"/>
      <c r="AIV324" s="9"/>
      <c r="AIW324" s="9"/>
      <c r="AIX324" s="9"/>
      <c r="AIY324" s="9"/>
      <c r="AIZ324" s="9"/>
      <c r="AJA324" s="9"/>
      <c r="AJB324" s="9"/>
      <c r="AJC324" s="9"/>
      <c r="AJD324" s="9"/>
      <c r="AJE324" s="9"/>
      <c r="AJF324" s="9"/>
      <c r="AJG324" s="9"/>
      <c r="AJH324" s="9"/>
      <c r="AJI324" s="9"/>
      <c r="AJJ324" s="9"/>
      <c r="AJK324" s="9"/>
      <c r="AJL324" s="9"/>
      <c r="AJM324" s="9"/>
      <c r="AJN324" s="9"/>
      <c r="AJO324" s="9"/>
      <c r="AJP324" s="9"/>
      <c r="AJQ324" s="9"/>
      <c r="AJR324" s="9"/>
      <c r="AJS324" s="9"/>
      <c r="AJT324" s="9"/>
      <c r="AJU324" s="9"/>
      <c r="AJV324" s="9"/>
      <c r="AJW324" s="9"/>
      <c r="AJX324" s="9"/>
      <c r="AJY324" s="9"/>
      <c r="AJZ324" s="9"/>
      <c r="AKA324" s="9"/>
      <c r="AKB324" s="9"/>
      <c r="AKC324" s="9"/>
      <c r="AKD324" s="9"/>
      <c r="AKE324" s="9"/>
      <c r="AKF324" s="9"/>
      <c r="AKG324" s="9"/>
      <c r="AKH324" s="9"/>
      <c r="AKI324" s="9"/>
      <c r="AKJ324" s="9"/>
      <c r="AKK324" s="9"/>
      <c r="AKL324" s="9"/>
      <c r="AKM324" s="9"/>
      <c r="AKN324" s="9"/>
      <c r="AKO324" s="9"/>
      <c r="AKP324" s="9"/>
      <c r="AKQ324" s="9"/>
      <c r="AKR324" s="9"/>
      <c r="AKS324" s="9"/>
      <c r="AKT324" s="9"/>
      <c r="AKU324" s="9"/>
      <c r="AKV324" s="9"/>
      <c r="AKW324" s="9"/>
      <c r="AKX324" s="9"/>
      <c r="AKY324" s="9"/>
      <c r="AKZ324" s="9"/>
      <c r="ALA324" s="9"/>
      <c r="ALB324" s="9"/>
      <c r="ALC324" s="9"/>
      <c r="ALD324" s="9"/>
      <c r="ALE324" s="9"/>
      <c r="ALF324" s="9"/>
      <c r="ALG324" s="9"/>
      <c r="ALH324" s="9"/>
      <c r="ALI324" s="9"/>
      <c r="ALJ324" s="9"/>
      <c r="ALK324" s="9"/>
      <c r="ALL324" s="9"/>
      <c r="ALM324" s="9"/>
      <c r="ALN324" s="9"/>
      <c r="ALO324" s="9"/>
      <c r="ALP324" s="9"/>
      <c r="ALQ324" s="9"/>
      <c r="ALR324" s="9"/>
      <c r="ALS324" s="9"/>
      <c r="ALT324" s="9"/>
      <c r="ALU324" s="9"/>
      <c r="ALV324" s="9"/>
      <c r="ALW324" s="9"/>
      <c r="ALX324" s="9"/>
      <c r="ALY324" s="9"/>
      <c r="ALZ324" s="9"/>
      <c r="AMA324" s="9"/>
      <c r="AMB324" s="9"/>
      <c r="AMC324" s="9"/>
      <c r="AMD324" s="9"/>
      <c r="AME324" s="9"/>
      <c r="AMF324" s="9"/>
      <c r="AMG324" s="9"/>
      <c r="AMH324" s="9"/>
      <c r="AMI324" s="9"/>
      <c r="AMJ324" s="9"/>
      <c r="AMK324" s="9"/>
      <c r="AML324" s="9"/>
      <c r="AMM324" s="9"/>
      <c r="AMN324" s="9"/>
      <c r="AMO324" s="9"/>
      <c r="AMP324" s="9"/>
      <c r="AMQ324" s="9"/>
      <c r="AMR324" s="9"/>
      <c r="AMS324" s="9"/>
      <c r="AMT324" s="9"/>
      <c r="AMU324" s="9"/>
      <c r="AMV324" s="9"/>
      <c r="AMW324" s="9"/>
      <c r="AMX324" s="9"/>
      <c r="AMY324" s="9"/>
      <c r="AMZ324" s="9"/>
      <c r="ANA324" s="9"/>
      <c r="ANB324" s="9"/>
      <c r="ANC324" s="9"/>
      <c r="AND324" s="9"/>
      <c r="ANE324" s="9"/>
      <c r="ANF324" s="9"/>
      <c r="ANG324" s="9"/>
      <c r="ANH324" s="9"/>
      <c r="ANI324" s="9"/>
      <c r="ANJ324" s="9"/>
      <c r="ANK324" s="9"/>
      <c r="ANL324" s="9"/>
      <c r="ANM324" s="9"/>
      <c r="ANN324" s="9"/>
      <c r="ANO324" s="9"/>
      <c r="ANP324" s="9"/>
      <c r="ANQ324" s="9"/>
      <c r="ANR324" s="9"/>
      <c r="ANS324" s="9"/>
      <c r="ANT324" s="9"/>
      <c r="ANU324" s="9"/>
      <c r="ANV324" s="9"/>
      <c r="ANW324" s="9"/>
      <c r="ANX324" s="9"/>
      <c r="ANY324" s="9"/>
      <c r="ANZ324" s="9"/>
      <c r="AOA324" s="9"/>
      <c r="AOB324" s="9"/>
      <c r="AOC324" s="9"/>
      <c r="AOD324" s="9"/>
      <c r="AOE324" s="9"/>
      <c r="AOF324" s="9"/>
      <c r="AOG324" s="9"/>
      <c r="AOH324" s="9"/>
      <c r="AOI324" s="9"/>
      <c r="AOJ324" s="9"/>
      <c r="AOK324" s="9"/>
      <c r="AOL324" s="9"/>
      <c r="AOM324" s="9"/>
      <c r="AON324" s="9"/>
      <c r="AOO324" s="9"/>
      <c r="AOP324" s="9"/>
      <c r="AOQ324" s="9"/>
      <c r="AOR324" s="9"/>
      <c r="AOS324" s="9"/>
      <c r="AOT324" s="9"/>
      <c r="AOU324" s="9"/>
      <c r="AOV324" s="9"/>
      <c r="AOW324" s="9"/>
      <c r="AOX324" s="9"/>
      <c r="AOY324" s="9"/>
      <c r="AOZ324" s="9"/>
      <c r="APA324" s="9"/>
      <c r="APB324" s="9"/>
      <c r="APC324" s="9"/>
      <c r="APD324" s="9"/>
      <c r="APE324" s="9"/>
      <c r="APF324" s="9"/>
      <c r="APG324" s="9"/>
      <c r="APH324" s="9"/>
      <c r="API324" s="9"/>
      <c r="APJ324" s="9"/>
      <c r="APK324" s="9"/>
      <c r="APL324" s="9"/>
      <c r="APM324" s="9"/>
      <c r="APN324" s="9"/>
      <c r="APO324" s="9"/>
      <c r="APP324" s="9"/>
      <c r="APQ324" s="9"/>
      <c r="APR324" s="9"/>
      <c r="APS324" s="9"/>
      <c r="APT324" s="9"/>
      <c r="APU324" s="9"/>
      <c r="APV324" s="9"/>
      <c r="APW324" s="9"/>
      <c r="APX324" s="9"/>
      <c r="APY324" s="9"/>
      <c r="APZ324" s="9"/>
      <c r="AQA324" s="9"/>
      <c r="AQB324" s="9"/>
      <c r="AQC324" s="9"/>
      <c r="AQD324" s="9"/>
      <c r="AQE324" s="9"/>
      <c r="AQF324" s="9"/>
      <c r="AQG324" s="9"/>
      <c r="AQH324" s="9"/>
      <c r="AQI324" s="9"/>
      <c r="AQJ324" s="9"/>
      <c r="AQK324" s="9"/>
      <c r="AQL324" s="9"/>
      <c r="AQM324" s="9"/>
      <c r="AQN324" s="9"/>
      <c r="AQO324" s="9"/>
      <c r="AQP324" s="9"/>
      <c r="AQQ324" s="9"/>
      <c r="AQR324" s="9"/>
      <c r="AQS324" s="9"/>
      <c r="AQT324" s="9"/>
      <c r="AQU324" s="9"/>
      <c r="AQV324" s="9"/>
      <c r="AQW324" s="9"/>
      <c r="AQX324" s="9"/>
      <c r="AQY324" s="9"/>
      <c r="AQZ324" s="9"/>
      <c r="ARA324" s="9"/>
      <c r="ARB324" s="9"/>
      <c r="ARC324" s="9"/>
      <c r="ARD324" s="9"/>
      <c r="ARE324" s="9"/>
      <c r="ARF324" s="9"/>
      <c r="ARG324" s="9"/>
      <c r="ARH324" s="9"/>
      <c r="ARI324" s="9"/>
      <c r="ARJ324" s="9"/>
      <c r="ARK324" s="9"/>
      <c r="ARL324" s="9"/>
      <c r="ARM324" s="9"/>
      <c r="ARN324" s="9"/>
      <c r="ARO324" s="9"/>
      <c r="ARP324" s="9"/>
      <c r="ARQ324" s="9"/>
      <c r="ARR324" s="9"/>
      <c r="ARS324" s="9"/>
      <c r="ART324" s="9"/>
      <c r="ARU324" s="9"/>
      <c r="ARV324" s="9"/>
      <c r="ARW324" s="9"/>
      <c r="ARX324" s="9"/>
      <c r="ARY324" s="9"/>
      <c r="ARZ324" s="9"/>
      <c r="ASA324" s="9"/>
      <c r="ASB324" s="9"/>
      <c r="ASC324" s="9"/>
      <c r="ASD324" s="9"/>
      <c r="ASE324" s="9"/>
      <c r="ASF324" s="9"/>
      <c r="ASG324" s="9"/>
      <c r="ASH324" s="9"/>
      <c r="ASI324" s="9"/>
      <c r="ASJ324" s="9"/>
      <c r="ASK324" s="9"/>
      <c r="ASL324" s="9"/>
      <c r="ASM324" s="9"/>
      <c r="ASN324" s="9"/>
      <c r="ASO324" s="9"/>
      <c r="ASP324" s="9"/>
      <c r="ASQ324" s="9"/>
      <c r="ASR324" s="9"/>
      <c r="ASS324" s="9"/>
      <c r="AST324" s="9"/>
      <c r="ASU324" s="9"/>
      <c r="ASV324" s="9"/>
      <c r="ASW324" s="9"/>
      <c r="ASX324" s="9"/>
      <c r="ASY324" s="9"/>
      <c r="ASZ324" s="9"/>
      <c r="ATA324" s="9"/>
      <c r="ATB324" s="9"/>
      <c r="ATC324" s="9"/>
      <c r="ATD324" s="9"/>
      <c r="ATE324" s="9"/>
      <c r="ATF324" s="9"/>
      <c r="ATG324" s="9"/>
      <c r="ATH324" s="9"/>
      <c r="ATI324" s="9"/>
      <c r="ATJ324" s="9"/>
      <c r="ATK324" s="9"/>
      <c r="ATL324" s="9"/>
      <c r="ATM324" s="9"/>
      <c r="ATN324" s="9"/>
      <c r="ATO324" s="9"/>
      <c r="ATP324" s="9"/>
      <c r="ATQ324" s="9"/>
      <c r="ATR324" s="9"/>
      <c r="ATS324" s="9"/>
      <c r="ATT324" s="9"/>
      <c r="ATU324" s="9"/>
      <c r="ATV324" s="9"/>
      <c r="ATW324" s="9"/>
      <c r="ATX324" s="9"/>
      <c r="ATY324" s="9"/>
      <c r="ATZ324" s="9"/>
      <c r="AUA324" s="9"/>
      <c r="AUB324" s="9"/>
      <c r="AUC324" s="9"/>
      <c r="AUD324" s="9"/>
      <c r="AUE324" s="9"/>
      <c r="AUF324" s="9"/>
      <c r="AUG324" s="9"/>
      <c r="AUH324" s="9"/>
      <c r="AUI324" s="9"/>
      <c r="AUJ324" s="9"/>
      <c r="AUK324" s="9"/>
      <c r="AUL324" s="9"/>
      <c r="AUM324" s="9"/>
      <c r="AUN324" s="9"/>
      <c r="AUO324" s="9"/>
      <c r="AUP324" s="9"/>
      <c r="AUQ324" s="9"/>
      <c r="AUR324" s="9"/>
      <c r="AUS324" s="9"/>
      <c r="AUT324" s="9"/>
      <c r="AUU324" s="9"/>
      <c r="AUV324" s="9"/>
      <c r="AUW324" s="9"/>
      <c r="AUX324" s="9"/>
      <c r="AUY324" s="9"/>
      <c r="AUZ324" s="9"/>
      <c r="AVA324" s="9"/>
      <c r="AVB324" s="9"/>
      <c r="AVC324" s="9"/>
      <c r="AVD324" s="9"/>
      <c r="AVE324" s="9"/>
      <c r="AVF324" s="9"/>
      <c r="AVG324" s="9"/>
      <c r="AVH324" s="9"/>
      <c r="AVI324" s="9"/>
      <c r="AVJ324" s="9"/>
      <c r="AVK324" s="9"/>
      <c r="AVL324" s="9"/>
      <c r="AVM324" s="9"/>
      <c r="AVN324" s="9"/>
      <c r="AVO324" s="9"/>
      <c r="AVP324" s="9"/>
      <c r="AVQ324" s="9"/>
      <c r="AVR324" s="9"/>
      <c r="AVS324" s="9"/>
      <c r="AVT324" s="9"/>
      <c r="AVU324" s="9"/>
      <c r="AVV324" s="9"/>
      <c r="AVW324" s="9"/>
      <c r="AVX324" s="9"/>
      <c r="AVY324" s="9"/>
      <c r="AVZ324" s="9"/>
      <c r="AWA324" s="9"/>
      <c r="AWB324" s="9"/>
      <c r="AWC324" s="9"/>
      <c r="AWD324" s="9"/>
      <c r="AWE324" s="9"/>
      <c r="AWF324" s="9"/>
      <c r="AWG324" s="9"/>
      <c r="AWH324" s="9"/>
      <c r="AWI324" s="9"/>
      <c r="AWJ324" s="9"/>
      <c r="AWK324" s="9"/>
      <c r="AWL324" s="9"/>
      <c r="AWM324" s="9"/>
      <c r="AWN324" s="9"/>
      <c r="AWO324" s="9"/>
      <c r="AWP324" s="9"/>
      <c r="AWQ324" s="9"/>
      <c r="AWR324" s="9"/>
      <c r="AWS324" s="9"/>
      <c r="AWT324" s="9"/>
      <c r="AWU324" s="9"/>
      <c r="AWV324" s="9"/>
      <c r="AWW324" s="9"/>
      <c r="AWX324" s="9"/>
      <c r="AWY324" s="9"/>
      <c r="AWZ324" s="9"/>
      <c r="AXA324" s="9"/>
      <c r="AXB324" s="9"/>
      <c r="AXC324" s="9"/>
      <c r="AXD324" s="9"/>
      <c r="AXE324" s="9"/>
      <c r="AXF324" s="9"/>
      <c r="AXG324" s="9"/>
      <c r="AXH324" s="9"/>
      <c r="AXI324" s="9"/>
      <c r="AXJ324" s="9"/>
      <c r="AXK324" s="9"/>
      <c r="AXL324" s="9"/>
      <c r="AXM324" s="9"/>
      <c r="AXN324" s="9"/>
      <c r="AXO324" s="9"/>
      <c r="AXP324" s="9"/>
      <c r="AXQ324" s="9"/>
      <c r="AXR324" s="9"/>
      <c r="AXS324" s="9"/>
      <c r="AXT324" s="9"/>
      <c r="AXU324" s="9"/>
      <c r="AXV324" s="9"/>
      <c r="AXW324" s="9"/>
      <c r="AXX324" s="9"/>
      <c r="AXY324" s="9"/>
      <c r="AXZ324" s="9"/>
      <c r="AYA324" s="9"/>
      <c r="AYB324" s="9"/>
      <c r="AYC324" s="9"/>
      <c r="AYD324" s="9"/>
      <c r="AYE324" s="9"/>
      <c r="AYF324" s="9"/>
      <c r="AYG324" s="9"/>
      <c r="AYH324" s="9"/>
      <c r="AYI324" s="9"/>
      <c r="AYJ324" s="9"/>
      <c r="AYK324" s="9"/>
      <c r="AYL324" s="9"/>
      <c r="AYM324" s="9"/>
      <c r="AYN324" s="9"/>
      <c r="AYO324" s="9"/>
      <c r="AYP324" s="9"/>
      <c r="AYQ324" s="9"/>
      <c r="AYR324" s="9"/>
      <c r="AYS324" s="9"/>
      <c r="AYT324" s="9"/>
      <c r="AYU324" s="9"/>
      <c r="AYV324" s="9"/>
      <c r="AYW324" s="9"/>
      <c r="AYX324" s="9"/>
      <c r="AYY324" s="9"/>
      <c r="AYZ324" s="9"/>
      <c r="AZA324" s="9"/>
      <c r="AZB324" s="9"/>
      <c r="AZC324" s="9"/>
      <c r="AZD324" s="9"/>
      <c r="AZE324" s="9"/>
      <c r="AZF324" s="9"/>
      <c r="AZG324" s="9"/>
      <c r="AZH324" s="9"/>
      <c r="AZI324" s="9"/>
      <c r="AZJ324" s="9"/>
      <c r="AZK324" s="9"/>
      <c r="AZL324" s="9"/>
      <c r="AZM324" s="9"/>
      <c r="AZN324" s="9"/>
      <c r="AZO324" s="9"/>
      <c r="AZP324" s="9"/>
      <c r="AZQ324" s="9"/>
      <c r="AZR324" s="9"/>
      <c r="AZS324" s="9"/>
      <c r="AZT324" s="9"/>
      <c r="AZU324" s="9"/>
      <c r="AZV324" s="9"/>
      <c r="AZW324" s="9"/>
      <c r="AZX324" s="9"/>
      <c r="AZY324" s="9"/>
      <c r="AZZ324" s="9"/>
      <c r="BAA324" s="9"/>
      <c r="BAB324" s="9"/>
      <c r="BAC324" s="9"/>
      <c r="BAD324" s="9"/>
      <c r="BAE324" s="9"/>
      <c r="BAF324" s="9"/>
      <c r="BAG324" s="9"/>
      <c r="BAH324" s="9"/>
      <c r="BAI324" s="9"/>
      <c r="BAJ324" s="9"/>
      <c r="BAK324" s="9"/>
      <c r="BAL324" s="9"/>
      <c r="BAM324" s="9"/>
      <c r="BAN324" s="9"/>
      <c r="BAO324" s="9"/>
      <c r="BAP324" s="9"/>
      <c r="BAQ324" s="9"/>
      <c r="BAR324" s="9"/>
      <c r="BAS324" s="9"/>
      <c r="BAT324" s="9"/>
      <c r="BAU324" s="9"/>
      <c r="BAV324" s="9"/>
      <c r="BAW324" s="9"/>
      <c r="BAX324" s="9"/>
      <c r="BAY324" s="9"/>
      <c r="BAZ324" s="9"/>
      <c r="BBA324" s="9"/>
      <c r="BBB324" s="9"/>
      <c r="BBC324" s="9"/>
      <c r="BBD324" s="9"/>
      <c r="BBE324" s="9"/>
      <c r="BBF324" s="9"/>
      <c r="BBG324" s="9"/>
      <c r="BBH324" s="9"/>
      <c r="BBI324" s="9"/>
      <c r="BBJ324" s="9"/>
      <c r="BBK324" s="9"/>
      <c r="BBL324" s="9"/>
      <c r="BBM324" s="9"/>
      <c r="BBN324" s="9"/>
      <c r="BBO324" s="9"/>
      <c r="BBP324" s="9"/>
      <c r="BBQ324" s="9"/>
      <c r="BBR324" s="9"/>
      <c r="BBS324" s="9"/>
      <c r="BBT324" s="9"/>
      <c r="BBU324" s="9"/>
      <c r="BBV324" s="9"/>
      <c r="BBW324" s="9"/>
      <c r="BBX324" s="9"/>
      <c r="BBY324" s="9"/>
      <c r="BBZ324" s="9"/>
      <c r="BCA324" s="9"/>
      <c r="BCB324" s="9"/>
      <c r="BCC324" s="9"/>
      <c r="BCD324" s="9"/>
      <c r="BCE324" s="9"/>
      <c r="BCF324" s="9"/>
      <c r="BCG324" s="9"/>
      <c r="BCH324" s="9"/>
      <c r="BCI324" s="9"/>
      <c r="BCJ324" s="9"/>
      <c r="BCK324" s="9"/>
      <c r="BCL324" s="9"/>
      <c r="BCM324" s="9"/>
      <c r="BCN324" s="9"/>
      <c r="BCO324" s="9"/>
      <c r="BCP324" s="9"/>
      <c r="BCQ324" s="9"/>
      <c r="BCR324" s="9"/>
      <c r="BCS324" s="9"/>
      <c r="BCT324" s="9"/>
      <c r="BCU324" s="9"/>
      <c r="BCV324" s="9"/>
      <c r="BCW324" s="9"/>
      <c r="BCX324" s="9"/>
      <c r="BCY324" s="9"/>
      <c r="BCZ324" s="9"/>
      <c r="BDA324" s="9"/>
      <c r="BDB324" s="9"/>
      <c r="BDC324" s="9"/>
      <c r="BDD324" s="9"/>
      <c r="BDE324" s="9"/>
      <c r="BDF324" s="9"/>
      <c r="BDG324" s="9"/>
      <c r="BDH324" s="9"/>
      <c r="BDI324" s="9"/>
      <c r="BDJ324" s="9"/>
      <c r="BDK324" s="9"/>
      <c r="BDL324" s="9"/>
      <c r="BDM324" s="9"/>
      <c r="BDN324" s="9"/>
      <c r="BDO324" s="9"/>
      <c r="BDP324" s="9"/>
      <c r="BDQ324" s="9"/>
      <c r="BDR324" s="9"/>
      <c r="BDS324" s="9"/>
      <c r="BDT324" s="9"/>
      <c r="BDU324" s="9"/>
      <c r="BDV324" s="9"/>
      <c r="BDW324" s="9"/>
      <c r="BDX324" s="9"/>
      <c r="BDY324" s="9"/>
      <c r="BDZ324" s="9"/>
      <c r="BEA324" s="9"/>
      <c r="BEB324" s="9"/>
      <c r="BEC324" s="9"/>
      <c r="BED324" s="9"/>
      <c r="BEE324" s="9"/>
      <c r="BEF324" s="9"/>
      <c r="BEG324" s="9"/>
      <c r="BEH324" s="9"/>
      <c r="BEI324" s="9"/>
      <c r="BEJ324" s="9"/>
      <c r="BEK324" s="9"/>
      <c r="BEL324" s="9"/>
      <c r="BEM324" s="9"/>
      <c r="BEN324" s="9"/>
      <c r="BEO324" s="9"/>
      <c r="BEP324" s="9"/>
      <c r="BEQ324" s="9"/>
      <c r="BER324" s="9"/>
      <c r="BES324" s="9"/>
      <c r="BET324" s="9"/>
      <c r="BEU324" s="9"/>
      <c r="BEV324" s="9"/>
      <c r="BEW324" s="9"/>
      <c r="BEX324" s="9"/>
      <c r="BEY324" s="9"/>
      <c r="BEZ324" s="9"/>
      <c r="BFA324" s="9"/>
      <c r="BFB324" s="9"/>
      <c r="BFC324" s="9"/>
      <c r="BFD324" s="9"/>
      <c r="BFE324" s="9"/>
      <c r="BFF324" s="9"/>
      <c r="BFG324" s="9"/>
      <c r="BFH324" s="9"/>
      <c r="BFI324" s="9"/>
      <c r="BFJ324" s="9"/>
      <c r="BFK324" s="9"/>
      <c r="BFL324" s="9"/>
      <c r="BFM324" s="9"/>
      <c r="BFN324" s="9"/>
      <c r="BFO324" s="9"/>
      <c r="BFP324" s="9"/>
      <c r="BFQ324" s="9"/>
      <c r="BFR324" s="9"/>
      <c r="BFS324" s="9"/>
      <c r="BFT324" s="9"/>
      <c r="BFU324" s="9"/>
      <c r="BFV324" s="9"/>
      <c r="BFW324" s="9"/>
      <c r="BFX324" s="9"/>
      <c r="BFY324" s="9"/>
      <c r="BFZ324" s="9"/>
      <c r="BGA324" s="9"/>
      <c r="BGB324" s="9"/>
      <c r="BGC324" s="9"/>
      <c r="BGD324" s="9"/>
      <c r="BGE324" s="9"/>
      <c r="BGF324" s="9"/>
      <c r="BGG324" s="9"/>
      <c r="BGH324" s="9"/>
      <c r="BGI324" s="9"/>
      <c r="BGJ324" s="9"/>
      <c r="BGK324" s="9"/>
      <c r="BGL324" s="9"/>
      <c r="BGM324" s="9"/>
      <c r="BGN324" s="9"/>
      <c r="BGO324" s="9"/>
      <c r="BGP324" s="9"/>
      <c r="BGQ324" s="9"/>
      <c r="BGR324" s="9"/>
      <c r="BGS324" s="9"/>
      <c r="BGT324" s="9"/>
      <c r="BGU324" s="9"/>
      <c r="BGV324" s="9"/>
      <c r="BGW324" s="9"/>
      <c r="BGX324" s="9"/>
      <c r="BGY324" s="9"/>
      <c r="BGZ324" s="9"/>
      <c r="BHA324" s="9"/>
      <c r="BHB324" s="9"/>
      <c r="BHC324" s="9"/>
      <c r="BHD324" s="9"/>
      <c r="BHE324" s="9"/>
      <c r="BHF324" s="9"/>
      <c r="BHG324" s="9"/>
      <c r="BHH324" s="9"/>
      <c r="BHI324" s="9"/>
      <c r="BHJ324" s="9"/>
      <c r="BHK324" s="9"/>
      <c r="BHL324" s="9"/>
      <c r="BHM324" s="9"/>
      <c r="BHN324" s="9"/>
      <c r="BHO324" s="9"/>
      <c r="BHP324" s="9"/>
      <c r="BHQ324" s="9"/>
      <c r="BHR324" s="9"/>
      <c r="BHS324" s="9"/>
      <c r="BHT324" s="9"/>
      <c r="BHU324" s="9"/>
      <c r="BHV324" s="9"/>
      <c r="BHW324" s="9"/>
      <c r="BHX324" s="9"/>
      <c r="BHY324" s="9"/>
      <c r="BHZ324" s="9"/>
      <c r="BIA324" s="9"/>
      <c r="BIB324" s="9"/>
      <c r="BIC324" s="9"/>
    </row>
    <row r="325" spans="1:1589" s="10" customFormat="1" ht="49.5" customHeight="1">
      <c r="A325" s="71" t="s">
        <v>53</v>
      </c>
      <c r="B325" s="52"/>
      <c r="C325" s="345" t="s">
        <v>230</v>
      </c>
      <c r="D325" s="337" t="s">
        <v>10</v>
      </c>
      <c r="E325" s="87">
        <v>41640</v>
      </c>
      <c r="F325" s="87">
        <v>42004</v>
      </c>
      <c r="G325" s="93" t="s">
        <v>6</v>
      </c>
      <c r="H325" s="104"/>
      <c r="I325" s="117"/>
      <c r="J325" s="104"/>
      <c r="K325" s="113"/>
      <c r="L325" s="117"/>
      <c r="M325" s="117"/>
      <c r="N325" s="117"/>
      <c r="O325" s="117"/>
      <c r="P325" s="117"/>
      <c r="Q325" s="117">
        <f>M325</f>
        <v>0</v>
      </c>
      <c r="R325" s="117">
        <f>N325</f>
        <v>0</v>
      </c>
      <c r="S325" s="117"/>
      <c r="T325" s="83">
        <f>I325-M325</f>
        <v>0</v>
      </c>
      <c r="U325" s="83">
        <f>J325-N325</f>
        <v>0</v>
      </c>
      <c r="V325" s="7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  <c r="IS325" s="9"/>
      <c r="IT325" s="9"/>
      <c r="IU325" s="9"/>
      <c r="IV325" s="9"/>
      <c r="IW325" s="9"/>
      <c r="IX325" s="9"/>
      <c r="IY325" s="9"/>
      <c r="IZ325" s="9"/>
      <c r="JA325" s="9"/>
      <c r="JB325" s="9"/>
      <c r="JC325" s="9"/>
      <c r="JD325" s="9"/>
      <c r="JE325" s="9"/>
      <c r="JF325" s="9"/>
      <c r="JG325" s="9"/>
      <c r="JH325" s="9"/>
      <c r="JI325" s="9"/>
      <c r="JJ325" s="9"/>
      <c r="JK325" s="9"/>
      <c r="JL325" s="9"/>
      <c r="JM325" s="9"/>
      <c r="JN325" s="9"/>
      <c r="JO325" s="9"/>
      <c r="JP325" s="9"/>
      <c r="JQ325" s="9"/>
      <c r="JR325" s="9"/>
      <c r="JS325" s="9"/>
      <c r="JT325" s="9"/>
      <c r="JU325" s="9"/>
      <c r="JV325" s="9"/>
      <c r="JW325" s="9"/>
      <c r="JX325" s="9"/>
      <c r="JY325" s="9"/>
      <c r="JZ325" s="9"/>
      <c r="KA325" s="9"/>
      <c r="KB325" s="9"/>
      <c r="KC325" s="9"/>
      <c r="KD325" s="9"/>
      <c r="KE325" s="9"/>
      <c r="KF325" s="9"/>
      <c r="KG325" s="9"/>
      <c r="KH325" s="9"/>
      <c r="KI325" s="9"/>
      <c r="KJ325" s="9"/>
      <c r="KK325" s="9"/>
      <c r="KL325" s="9"/>
      <c r="KM325" s="9"/>
      <c r="KN325" s="9"/>
      <c r="KO325" s="9"/>
      <c r="KP325" s="9"/>
      <c r="KQ325" s="9"/>
      <c r="KR325" s="9"/>
      <c r="KS325" s="9"/>
      <c r="KT325" s="9"/>
      <c r="KU325" s="9"/>
      <c r="KV325" s="9"/>
      <c r="KW325" s="9"/>
      <c r="KX325" s="9"/>
      <c r="KY325" s="9"/>
      <c r="KZ325" s="9"/>
      <c r="LA325" s="9"/>
      <c r="LB325" s="9"/>
      <c r="LC325" s="9"/>
      <c r="LD325" s="9"/>
      <c r="LE325" s="9"/>
      <c r="LF325" s="9"/>
      <c r="LG325" s="9"/>
      <c r="LH325" s="9"/>
      <c r="LI325" s="9"/>
      <c r="LJ325" s="9"/>
      <c r="LK325" s="9"/>
      <c r="LL325" s="9"/>
      <c r="LM325" s="9"/>
      <c r="LN325" s="9"/>
      <c r="LO325" s="9"/>
      <c r="LP325" s="9"/>
      <c r="LQ325" s="9"/>
      <c r="LR325" s="9"/>
      <c r="LS325" s="9"/>
      <c r="LT325" s="9"/>
      <c r="LU325" s="9"/>
      <c r="LV325" s="9"/>
      <c r="LW325" s="9"/>
      <c r="LX325" s="9"/>
      <c r="LY325" s="9"/>
      <c r="LZ325" s="9"/>
      <c r="MA325" s="9"/>
      <c r="MB325" s="9"/>
      <c r="MC325" s="9"/>
      <c r="MD325" s="9"/>
      <c r="ME325" s="9"/>
      <c r="MF325" s="9"/>
      <c r="MG325" s="9"/>
      <c r="MH325" s="9"/>
      <c r="MI325" s="9"/>
      <c r="MJ325" s="9"/>
      <c r="MK325" s="9"/>
      <c r="ML325" s="9"/>
      <c r="MM325" s="9"/>
      <c r="MN325" s="9"/>
      <c r="MO325" s="9"/>
      <c r="MP325" s="9"/>
      <c r="MQ325" s="9"/>
      <c r="MR325" s="9"/>
      <c r="MS325" s="9"/>
      <c r="MT325" s="9"/>
      <c r="MU325" s="9"/>
      <c r="MV325" s="9"/>
      <c r="MW325" s="9"/>
      <c r="MX325" s="9"/>
      <c r="MY325" s="9"/>
      <c r="MZ325" s="9"/>
      <c r="NA325" s="9"/>
      <c r="NB325" s="9"/>
      <c r="NC325" s="9"/>
      <c r="ND325" s="9"/>
      <c r="NE325" s="9"/>
      <c r="NF325" s="9"/>
      <c r="NG325" s="9"/>
      <c r="NH325" s="9"/>
      <c r="NI325" s="9"/>
      <c r="NJ325" s="9"/>
      <c r="NK325" s="9"/>
      <c r="NL325" s="9"/>
      <c r="NM325" s="9"/>
      <c r="NN325" s="9"/>
      <c r="NO325" s="9"/>
      <c r="NP325" s="9"/>
      <c r="NQ325" s="9"/>
      <c r="NR325" s="9"/>
      <c r="NS325" s="9"/>
      <c r="NT325" s="9"/>
      <c r="NU325" s="9"/>
      <c r="NV325" s="9"/>
      <c r="NW325" s="9"/>
      <c r="NX325" s="9"/>
      <c r="NY325" s="9"/>
      <c r="NZ325" s="9"/>
      <c r="OA325" s="9"/>
      <c r="OB325" s="9"/>
      <c r="OC325" s="9"/>
      <c r="OD325" s="9"/>
      <c r="OE325" s="9"/>
      <c r="OF325" s="9"/>
      <c r="OG325" s="9"/>
      <c r="OH325" s="9"/>
      <c r="OI325" s="9"/>
      <c r="OJ325" s="9"/>
      <c r="OK325" s="9"/>
      <c r="OL325" s="9"/>
      <c r="OM325" s="9"/>
      <c r="ON325" s="9"/>
      <c r="OO325" s="9"/>
      <c r="OP325" s="9"/>
      <c r="OQ325" s="9"/>
      <c r="OR325" s="9"/>
      <c r="OS325" s="9"/>
      <c r="OT325" s="9"/>
      <c r="OU325" s="9"/>
      <c r="OV325" s="9"/>
      <c r="OW325" s="9"/>
      <c r="OX325" s="9"/>
      <c r="OY325" s="9"/>
      <c r="OZ325" s="9"/>
      <c r="PA325" s="9"/>
      <c r="PB325" s="9"/>
      <c r="PC325" s="9"/>
      <c r="PD325" s="9"/>
      <c r="PE325" s="9"/>
      <c r="PF325" s="9"/>
      <c r="PG325" s="9"/>
      <c r="PH325" s="9"/>
      <c r="PI325" s="9"/>
      <c r="PJ325" s="9"/>
      <c r="PK325" s="9"/>
      <c r="PL325" s="9"/>
      <c r="PM325" s="9"/>
      <c r="PN325" s="9"/>
      <c r="PO325" s="9"/>
      <c r="PP325" s="9"/>
      <c r="PQ325" s="9"/>
      <c r="PR325" s="9"/>
      <c r="PS325" s="9"/>
      <c r="PT325" s="9"/>
      <c r="PU325" s="9"/>
      <c r="PV325" s="9"/>
      <c r="PW325" s="9"/>
      <c r="PX325" s="9"/>
      <c r="PY325" s="9"/>
      <c r="PZ325" s="9"/>
      <c r="QA325" s="9"/>
      <c r="QB325" s="9"/>
      <c r="QC325" s="9"/>
      <c r="QD325" s="9"/>
      <c r="QE325" s="9"/>
      <c r="QF325" s="9"/>
      <c r="QG325" s="9"/>
      <c r="QH325" s="9"/>
      <c r="QI325" s="9"/>
      <c r="QJ325" s="9"/>
      <c r="QK325" s="9"/>
      <c r="QL325" s="9"/>
      <c r="QM325" s="9"/>
      <c r="QN325" s="9"/>
      <c r="QO325" s="9"/>
      <c r="QP325" s="9"/>
      <c r="QQ325" s="9"/>
      <c r="QR325" s="9"/>
      <c r="QS325" s="9"/>
      <c r="QT325" s="9"/>
      <c r="QU325" s="9"/>
      <c r="QV325" s="9"/>
      <c r="QW325" s="9"/>
      <c r="QX325" s="9"/>
      <c r="QY325" s="9"/>
      <c r="QZ325" s="9"/>
      <c r="RA325" s="9"/>
      <c r="RB325" s="9"/>
      <c r="RC325" s="9"/>
      <c r="RD325" s="9"/>
      <c r="RE325" s="9"/>
      <c r="RF325" s="9"/>
      <c r="RG325" s="9"/>
      <c r="RH325" s="9"/>
      <c r="RI325" s="9"/>
      <c r="RJ325" s="9"/>
      <c r="RK325" s="9"/>
      <c r="RL325" s="9"/>
      <c r="RM325" s="9"/>
      <c r="RN325" s="9"/>
      <c r="RO325" s="9"/>
      <c r="RP325" s="9"/>
      <c r="RQ325" s="9"/>
      <c r="RR325" s="9"/>
      <c r="RS325" s="9"/>
      <c r="RT325" s="9"/>
      <c r="RU325" s="9"/>
      <c r="RV325" s="9"/>
      <c r="RW325" s="9"/>
      <c r="RX325" s="9"/>
      <c r="RY325" s="9"/>
      <c r="RZ325" s="9"/>
      <c r="SA325" s="9"/>
      <c r="SB325" s="9"/>
      <c r="SC325" s="9"/>
      <c r="SD325" s="9"/>
      <c r="SE325" s="9"/>
      <c r="SF325" s="9"/>
      <c r="SG325" s="9"/>
      <c r="SH325" s="9"/>
      <c r="SI325" s="9"/>
      <c r="SJ325" s="9"/>
      <c r="SK325" s="9"/>
      <c r="SL325" s="9"/>
      <c r="SM325" s="9"/>
      <c r="SN325" s="9"/>
      <c r="SO325" s="9"/>
      <c r="SP325" s="9"/>
      <c r="SQ325" s="9"/>
      <c r="SR325" s="9"/>
      <c r="SS325" s="9"/>
      <c r="ST325" s="9"/>
      <c r="SU325" s="9"/>
      <c r="SV325" s="9"/>
      <c r="SW325" s="9"/>
      <c r="SX325" s="9"/>
      <c r="SY325" s="9"/>
      <c r="SZ325" s="9"/>
      <c r="TA325" s="9"/>
      <c r="TB325" s="9"/>
      <c r="TC325" s="9"/>
      <c r="TD325" s="9"/>
      <c r="TE325" s="9"/>
      <c r="TF325" s="9"/>
      <c r="TG325" s="9"/>
      <c r="TH325" s="9"/>
      <c r="TI325" s="9"/>
      <c r="TJ325" s="9"/>
      <c r="TK325" s="9"/>
      <c r="TL325" s="9"/>
      <c r="TM325" s="9"/>
      <c r="TN325" s="9"/>
      <c r="TO325" s="9"/>
      <c r="TP325" s="9"/>
      <c r="TQ325" s="9"/>
      <c r="TR325" s="9"/>
      <c r="TS325" s="9"/>
      <c r="TT325" s="9"/>
      <c r="TU325" s="9"/>
      <c r="TV325" s="9"/>
      <c r="TW325" s="9"/>
      <c r="TX325" s="9"/>
      <c r="TY325" s="9"/>
      <c r="TZ325" s="9"/>
      <c r="UA325" s="9"/>
      <c r="UB325" s="9"/>
      <c r="UC325" s="9"/>
      <c r="UD325" s="9"/>
      <c r="UE325" s="9"/>
      <c r="UF325" s="9"/>
      <c r="UG325" s="9"/>
      <c r="UH325" s="9"/>
      <c r="UI325" s="9"/>
      <c r="UJ325" s="9"/>
      <c r="UK325" s="9"/>
      <c r="UL325" s="9"/>
      <c r="UM325" s="9"/>
      <c r="UN325" s="9"/>
      <c r="UO325" s="9"/>
      <c r="UP325" s="9"/>
      <c r="UQ325" s="9"/>
      <c r="UR325" s="9"/>
      <c r="US325" s="9"/>
      <c r="UT325" s="9"/>
      <c r="UU325" s="9"/>
      <c r="UV325" s="9"/>
      <c r="UW325" s="9"/>
      <c r="UX325" s="9"/>
      <c r="UY325" s="9"/>
      <c r="UZ325" s="9"/>
      <c r="VA325" s="9"/>
      <c r="VB325" s="9"/>
      <c r="VC325" s="9"/>
      <c r="VD325" s="9"/>
      <c r="VE325" s="9"/>
      <c r="VF325" s="9"/>
      <c r="VG325" s="9"/>
      <c r="VH325" s="9"/>
      <c r="VI325" s="9"/>
      <c r="VJ325" s="9"/>
      <c r="VK325" s="9"/>
      <c r="VL325" s="9"/>
      <c r="VM325" s="9"/>
      <c r="VN325" s="9"/>
      <c r="VO325" s="9"/>
      <c r="VP325" s="9"/>
      <c r="VQ325" s="9"/>
      <c r="VR325" s="9"/>
      <c r="VS325" s="9"/>
      <c r="VT325" s="9"/>
      <c r="VU325" s="9"/>
      <c r="VV325" s="9"/>
      <c r="VW325" s="9"/>
      <c r="VX325" s="9"/>
      <c r="VY325" s="9"/>
      <c r="VZ325" s="9"/>
      <c r="WA325" s="9"/>
      <c r="WB325" s="9"/>
      <c r="WC325" s="9"/>
      <c r="WD325" s="9"/>
      <c r="WE325" s="9"/>
      <c r="WF325" s="9"/>
      <c r="WG325" s="9"/>
      <c r="WH325" s="9"/>
      <c r="WI325" s="9"/>
      <c r="WJ325" s="9"/>
      <c r="WK325" s="9"/>
      <c r="WL325" s="9"/>
      <c r="WM325" s="9"/>
      <c r="WN325" s="9"/>
      <c r="WO325" s="9"/>
      <c r="WP325" s="9"/>
      <c r="WQ325" s="9"/>
      <c r="WR325" s="9"/>
      <c r="WS325" s="9"/>
      <c r="WT325" s="9"/>
      <c r="WU325" s="9"/>
      <c r="WV325" s="9"/>
      <c r="WW325" s="9"/>
      <c r="WX325" s="9"/>
      <c r="WY325" s="9"/>
      <c r="WZ325" s="9"/>
      <c r="XA325" s="9"/>
      <c r="XB325" s="9"/>
      <c r="XC325" s="9"/>
      <c r="XD325" s="9"/>
      <c r="XE325" s="9"/>
      <c r="XF325" s="9"/>
      <c r="XG325" s="9"/>
      <c r="XH325" s="9"/>
      <c r="XI325" s="9"/>
      <c r="XJ325" s="9"/>
      <c r="XK325" s="9"/>
      <c r="XL325" s="9"/>
      <c r="XM325" s="9"/>
      <c r="XN325" s="9"/>
      <c r="XO325" s="9"/>
      <c r="XP325" s="9"/>
      <c r="XQ325" s="9"/>
      <c r="XR325" s="9"/>
      <c r="XS325" s="9"/>
      <c r="XT325" s="9"/>
      <c r="XU325" s="9"/>
      <c r="XV325" s="9"/>
      <c r="XW325" s="9"/>
      <c r="XX325" s="9"/>
      <c r="XY325" s="9"/>
      <c r="XZ325" s="9"/>
      <c r="YA325" s="9"/>
      <c r="YB325" s="9"/>
      <c r="YC325" s="9"/>
      <c r="YD325" s="9"/>
      <c r="YE325" s="9"/>
      <c r="YF325" s="9"/>
      <c r="YG325" s="9"/>
      <c r="YH325" s="9"/>
      <c r="YI325" s="9"/>
      <c r="YJ325" s="9"/>
      <c r="YK325" s="9"/>
      <c r="YL325" s="9"/>
      <c r="YM325" s="9"/>
      <c r="YN325" s="9"/>
      <c r="YO325" s="9"/>
      <c r="YP325" s="9"/>
      <c r="YQ325" s="9"/>
      <c r="YR325" s="9"/>
      <c r="YS325" s="9"/>
      <c r="YT325" s="9"/>
      <c r="YU325" s="9"/>
      <c r="YV325" s="9"/>
      <c r="YW325" s="9"/>
      <c r="YX325" s="9"/>
      <c r="YY325" s="9"/>
      <c r="YZ325" s="9"/>
      <c r="ZA325" s="9"/>
      <c r="ZB325" s="9"/>
      <c r="ZC325" s="9"/>
      <c r="ZD325" s="9"/>
      <c r="ZE325" s="9"/>
      <c r="ZF325" s="9"/>
      <c r="ZG325" s="9"/>
      <c r="ZH325" s="9"/>
      <c r="ZI325" s="9"/>
      <c r="ZJ325" s="9"/>
      <c r="ZK325" s="9"/>
      <c r="ZL325" s="9"/>
      <c r="ZM325" s="9"/>
      <c r="ZN325" s="9"/>
      <c r="ZO325" s="9"/>
      <c r="ZP325" s="9"/>
      <c r="ZQ325" s="9"/>
      <c r="ZR325" s="9"/>
      <c r="ZS325" s="9"/>
      <c r="ZT325" s="9"/>
      <c r="ZU325" s="9"/>
      <c r="ZV325" s="9"/>
      <c r="ZW325" s="9"/>
      <c r="ZX325" s="9"/>
      <c r="ZY325" s="9"/>
      <c r="ZZ325" s="9"/>
      <c r="AAA325" s="9"/>
      <c r="AAB325" s="9"/>
      <c r="AAC325" s="9"/>
      <c r="AAD325" s="9"/>
      <c r="AAE325" s="9"/>
      <c r="AAF325" s="9"/>
      <c r="AAG325" s="9"/>
      <c r="AAH325" s="9"/>
      <c r="AAI325" s="9"/>
      <c r="AAJ325" s="9"/>
      <c r="AAK325" s="9"/>
      <c r="AAL325" s="9"/>
      <c r="AAM325" s="9"/>
      <c r="AAN325" s="9"/>
      <c r="AAO325" s="9"/>
      <c r="AAP325" s="9"/>
      <c r="AAQ325" s="9"/>
      <c r="AAR325" s="9"/>
      <c r="AAS325" s="9"/>
      <c r="AAT325" s="9"/>
      <c r="AAU325" s="9"/>
      <c r="AAV325" s="9"/>
      <c r="AAW325" s="9"/>
      <c r="AAX325" s="9"/>
      <c r="AAY325" s="9"/>
      <c r="AAZ325" s="9"/>
      <c r="ABA325" s="9"/>
      <c r="ABB325" s="9"/>
      <c r="ABC325" s="9"/>
      <c r="ABD325" s="9"/>
      <c r="ABE325" s="9"/>
      <c r="ABF325" s="9"/>
      <c r="ABG325" s="9"/>
      <c r="ABH325" s="9"/>
      <c r="ABI325" s="9"/>
      <c r="ABJ325" s="9"/>
      <c r="ABK325" s="9"/>
      <c r="ABL325" s="9"/>
      <c r="ABM325" s="9"/>
      <c r="ABN325" s="9"/>
      <c r="ABO325" s="9"/>
      <c r="ABP325" s="9"/>
      <c r="ABQ325" s="9"/>
      <c r="ABR325" s="9"/>
      <c r="ABS325" s="9"/>
      <c r="ABT325" s="9"/>
      <c r="ABU325" s="9"/>
      <c r="ABV325" s="9"/>
      <c r="ABW325" s="9"/>
      <c r="ABX325" s="9"/>
      <c r="ABY325" s="9"/>
      <c r="ABZ325" s="9"/>
      <c r="ACA325" s="9"/>
      <c r="ACB325" s="9"/>
      <c r="ACC325" s="9"/>
      <c r="ACD325" s="9"/>
      <c r="ACE325" s="9"/>
      <c r="ACF325" s="9"/>
      <c r="ACG325" s="9"/>
      <c r="ACH325" s="9"/>
      <c r="ACI325" s="9"/>
      <c r="ACJ325" s="9"/>
      <c r="ACK325" s="9"/>
      <c r="ACL325" s="9"/>
      <c r="ACM325" s="9"/>
      <c r="ACN325" s="9"/>
      <c r="ACO325" s="9"/>
      <c r="ACP325" s="9"/>
      <c r="ACQ325" s="9"/>
      <c r="ACR325" s="9"/>
      <c r="ACS325" s="9"/>
      <c r="ACT325" s="9"/>
      <c r="ACU325" s="9"/>
      <c r="ACV325" s="9"/>
      <c r="ACW325" s="9"/>
      <c r="ACX325" s="9"/>
      <c r="ACY325" s="9"/>
      <c r="ACZ325" s="9"/>
      <c r="ADA325" s="9"/>
      <c r="ADB325" s="9"/>
      <c r="ADC325" s="9"/>
      <c r="ADD325" s="9"/>
      <c r="ADE325" s="9"/>
      <c r="ADF325" s="9"/>
      <c r="ADG325" s="9"/>
      <c r="ADH325" s="9"/>
      <c r="ADI325" s="9"/>
      <c r="ADJ325" s="9"/>
      <c r="ADK325" s="9"/>
      <c r="ADL325" s="9"/>
      <c r="ADM325" s="9"/>
      <c r="ADN325" s="9"/>
      <c r="ADO325" s="9"/>
      <c r="ADP325" s="9"/>
      <c r="ADQ325" s="9"/>
      <c r="ADR325" s="9"/>
      <c r="ADS325" s="9"/>
      <c r="ADT325" s="9"/>
      <c r="ADU325" s="9"/>
      <c r="ADV325" s="9"/>
      <c r="ADW325" s="9"/>
      <c r="ADX325" s="9"/>
      <c r="ADY325" s="9"/>
      <c r="ADZ325" s="9"/>
      <c r="AEA325" s="9"/>
      <c r="AEB325" s="9"/>
      <c r="AEC325" s="9"/>
      <c r="AED325" s="9"/>
      <c r="AEE325" s="9"/>
      <c r="AEF325" s="9"/>
      <c r="AEG325" s="9"/>
      <c r="AEH325" s="9"/>
      <c r="AEI325" s="9"/>
      <c r="AEJ325" s="9"/>
      <c r="AEK325" s="9"/>
      <c r="AEL325" s="9"/>
      <c r="AEM325" s="9"/>
      <c r="AEN325" s="9"/>
      <c r="AEO325" s="9"/>
      <c r="AEP325" s="9"/>
      <c r="AEQ325" s="9"/>
      <c r="AER325" s="9"/>
      <c r="AES325" s="9"/>
      <c r="AET325" s="9"/>
      <c r="AEU325" s="9"/>
      <c r="AEV325" s="9"/>
      <c r="AEW325" s="9"/>
      <c r="AEX325" s="9"/>
      <c r="AEY325" s="9"/>
      <c r="AEZ325" s="9"/>
      <c r="AFA325" s="9"/>
      <c r="AFB325" s="9"/>
      <c r="AFC325" s="9"/>
      <c r="AFD325" s="9"/>
      <c r="AFE325" s="9"/>
      <c r="AFF325" s="9"/>
      <c r="AFG325" s="9"/>
      <c r="AFH325" s="9"/>
      <c r="AFI325" s="9"/>
      <c r="AFJ325" s="9"/>
      <c r="AFK325" s="9"/>
      <c r="AFL325" s="9"/>
      <c r="AFM325" s="9"/>
      <c r="AFN325" s="9"/>
      <c r="AFO325" s="9"/>
      <c r="AFP325" s="9"/>
      <c r="AFQ325" s="9"/>
      <c r="AFR325" s="9"/>
      <c r="AFS325" s="9"/>
      <c r="AFT325" s="9"/>
      <c r="AFU325" s="9"/>
      <c r="AFV325" s="9"/>
      <c r="AFW325" s="9"/>
      <c r="AFX325" s="9"/>
      <c r="AFY325" s="9"/>
      <c r="AFZ325" s="9"/>
      <c r="AGA325" s="9"/>
      <c r="AGB325" s="9"/>
      <c r="AGC325" s="9"/>
      <c r="AGD325" s="9"/>
      <c r="AGE325" s="9"/>
      <c r="AGF325" s="9"/>
      <c r="AGG325" s="9"/>
      <c r="AGH325" s="9"/>
      <c r="AGI325" s="9"/>
      <c r="AGJ325" s="9"/>
      <c r="AGK325" s="9"/>
      <c r="AGL325" s="9"/>
      <c r="AGM325" s="9"/>
      <c r="AGN325" s="9"/>
      <c r="AGO325" s="9"/>
      <c r="AGP325" s="9"/>
      <c r="AGQ325" s="9"/>
      <c r="AGR325" s="9"/>
      <c r="AGS325" s="9"/>
      <c r="AGT325" s="9"/>
      <c r="AGU325" s="9"/>
      <c r="AGV325" s="9"/>
      <c r="AGW325" s="9"/>
      <c r="AGX325" s="9"/>
      <c r="AGY325" s="9"/>
      <c r="AGZ325" s="9"/>
      <c r="AHA325" s="9"/>
      <c r="AHB325" s="9"/>
      <c r="AHC325" s="9"/>
      <c r="AHD325" s="9"/>
      <c r="AHE325" s="9"/>
      <c r="AHF325" s="9"/>
      <c r="AHG325" s="9"/>
      <c r="AHH325" s="9"/>
      <c r="AHI325" s="9"/>
      <c r="AHJ325" s="9"/>
      <c r="AHK325" s="9"/>
      <c r="AHL325" s="9"/>
      <c r="AHM325" s="9"/>
      <c r="AHN325" s="9"/>
      <c r="AHO325" s="9"/>
      <c r="AHP325" s="9"/>
      <c r="AHQ325" s="9"/>
      <c r="AHR325" s="9"/>
      <c r="AHS325" s="9"/>
      <c r="AHT325" s="9"/>
      <c r="AHU325" s="9"/>
      <c r="AHV325" s="9"/>
      <c r="AHW325" s="9"/>
      <c r="AHX325" s="9"/>
      <c r="AHY325" s="9"/>
      <c r="AHZ325" s="9"/>
      <c r="AIA325" s="9"/>
      <c r="AIB325" s="9"/>
      <c r="AIC325" s="9"/>
      <c r="AID325" s="9"/>
      <c r="AIE325" s="9"/>
      <c r="AIF325" s="9"/>
      <c r="AIG325" s="9"/>
      <c r="AIH325" s="9"/>
      <c r="AII325" s="9"/>
      <c r="AIJ325" s="9"/>
      <c r="AIK325" s="9"/>
      <c r="AIL325" s="9"/>
      <c r="AIM325" s="9"/>
      <c r="AIN325" s="9"/>
      <c r="AIO325" s="9"/>
      <c r="AIP325" s="9"/>
      <c r="AIQ325" s="9"/>
      <c r="AIR325" s="9"/>
      <c r="AIS325" s="9"/>
      <c r="AIT325" s="9"/>
      <c r="AIU325" s="9"/>
      <c r="AIV325" s="9"/>
      <c r="AIW325" s="9"/>
      <c r="AIX325" s="9"/>
      <c r="AIY325" s="9"/>
      <c r="AIZ325" s="9"/>
      <c r="AJA325" s="9"/>
      <c r="AJB325" s="9"/>
      <c r="AJC325" s="9"/>
      <c r="AJD325" s="9"/>
      <c r="AJE325" s="9"/>
      <c r="AJF325" s="9"/>
      <c r="AJG325" s="9"/>
      <c r="AJH325" s="9"/>
      <c r="AJI325" s="9"/>
      <c r="AJJ325" s="9"/>
      <c r="AJK325" s="9"/>
      <c r="AJL325" s="9"/>
      <c r="AJM325" s="9"/>
      <c r="AJN325" s="9"/>
      <c r="AJO325" s="9"/>
      <c r="AJP325" s="9"/>
      <c r="AJQ325" s="9"/>
      <c r="AJR325" s="9"/>
      <c r="AJS325" s="9"/>
      <c r="AJT325" s="9"/>
      <c r="AJU325" s="9"/>
      <c r="AJV325" s="9"/>
      <c r="AJW325" s="9"/>
      <c r="AJX325" s="9"/>
      <c r="AJY325" s="9"/>
      <c r="AJZ325" s="9"/>
      <c r="AKA325" s="9"/>
      <c r="AKB325" s="9"/>
      <c r="AKC325" s="9"/>
      <c r="AKD325" s="9"/>
      <c r="AKE325" s="9"/>
      <c r="AKF325" s="9"/>
      <c r="AKG325" s="9"/>
      <c r="AKH325" s="9"/>
      <c r="AKI325" s="9"/>
      <c r="AKJ325" s="9"/>
      <c r="AKK325" s="9"/>
      <c r="AKL325" s="9"/>
      <c r="AKM325" s="9"/>
      <c r="AKN325" s="9"/>
      <c r="AKO325" s="9"/>
      <c r="AKP325" s="9"/>
      <c r="AKQ325" s="9"/>
      <c r="AKR325" s="9"/>
      <c r="AKS325" s="9"/>
      <c r="AKT325" s="9"/>
      <c r="AKU325" s="9"/>
      <c r="AKV325" s="9"/>
      <c r="AKW325" s="9"/>
      <c r="AKX325" s="9"/>
      <c r="AKY325" s="9"/>
      <c r="AKZ325" s="9"/>
      <c r="ALA325" s="9"/>
      <c r="ALB325" s="9"/>
      <c r="ALC325" s="9"/>
      <c r="ALD325" s="9"/>
      <c r="ALE325" s="9"/>
      <c r="ALF325" s="9"/>
      <c r="ALG325" s="9"/>
      <c r="ALH325" s="9"/>
      <c r="ALI325" s="9"/>
      <c r="ALJ325" s="9"/>
      <c r="ALK325" s="9"/>
      <c r="ALL325" s="9"/>
      <c r="ALM325" s="9"/>
      <c r="ALN325" s="9"/>
      <c r="ALO325" s="9"/>
      <c r="ALP325" s="9"/>
      <c r="ALQ325" s="9"/>
      <c r="ALR325" s="9"/>
      <c r="ALS325" s="9"/>
      <c r="ALT325" s="9"/>
      <c r="ALU325" s="9"/>
      <c r="ALV325" s="9"/>
      <c r="ALW325" s="9"/>
      <c r="ALX325" s="9"/>
      <c r="ALY325" s="9"/>
      <c r="ALZ325" s="9"/>
      <c r="AMA325" s="9"/>
      <c r="AMB325" s="9"/>
      <c r="AMC325" s="9"/>
      <c r="AMD325" s="9"/>
      <c r="AME325" s="9"/>
      <c r="AMF325" s="9"/>
      <c r="AMG325" s="9"/>
      <c r="AMH325" s="9"/>
      <c r="AMI325" s="9"/>
      <c r="AMJ325" s="9"/>
      <c r="AMK325" s="9"/>
      <c r="AML325" s="9"/>
      <c r="AMM325" s="9"/>
      <c r="AMN325" s="9"/>
      <c r="AMO325" s="9"/>
      <c r="AMP325" s="9"/>
      <c r="AMQ325" s="9"/>
      <c r="AMR325" s="9"/>
      <c r="AMS325" s="9"/>
      <c r="AMT325" s="9"/>
      <c r="AMU325" s="9"/>
      <c r="AMV325" s="9"/>
      <c r="AMW325" s="9"/>
      <c r="AMX325" s="9"/>
      <c r="AMY325" s="9"/>
      <c r="AMZ325" s="9"/>
      <c r="ANA325" s="9"/>
      <c r="ANB325" s="9"/>
      <c r="ANC325" s="9"/>
      <c r="AND325" s="9"/>
      <c r="ANE325" s="9"/>
      <c r="ANF325" s="9"/>
      <c r="ANG325" s="9"/>
      <c r="ANH325" s="9"/>
      <c r="ANI325" s="9"/>
      <c r="ANJ325" s="9"/>
      <c r="ANK325" s="9"/>
      <c r="ANL325" s="9"/>
      <c r="ANM325" s="9"/>
      <c r="ANN325" s="9"/>
      <c r="ANO325" s="9"/>
      <c r="ANP325" s="9"/>
      <c r="ANQ325" s="9"/>
      <c r="ANR325" s="9"/>
      <c r="ANS325" s="9"/>
      <c r="ANT325" s="9"/>
      <c r="ANU325" s="9"/>
      <c r="ANV325" s="9"/>
      <c r="ANW325" s="9"/>
      <c r="ANX325" s="9"/>
      <c r="ANY325" s="9"/>
      <c r="ANZ325" s="9"/>
      <c r="AOA325" s="9"/>
      <c r="AOB325" s="9"/>
      <c r="AOC325" s="9"/>
      <c r="AOD325" s="9"/>
      <c r="AOE325" s="9"/>
      <c r="AOF325" s="9"/>
      <c r="AOG325" s="9"/>
      <c r="AOH325" s="9"/>
      <c r="AOI325" s="9"/>
      <c r="AOJ325" s="9"/>
      <c r="AOK325" s="9"/>
      <c r="AOL325" s="9"/>
      <c r="AOM325" s="9"/>
      <c r="AON325" s="9"/>
      <c r="AOO325" s="9"/>
      <c r="AOP325" s="9"/>
      <c r="AOQ325" s="9"/>
      <c r="AOR325" s="9"/>
      <c r="AOS325" s="9"/>
      <c r="AOT325" s="9"/>
      <c r="AOU325" s="9"/>
      <c r="AOV325" s="9"/>
      <c r="AOW325" s="9"/>
      <c r="AOX325" s="9"/>
      <c r="AOY325" s="9"/>
      <c r="AOZ325" s="9"/>
      <c r="APA325" s="9"/>
      <c r="APB325" s="9"/>
      <c r="APC325" s="9"/>
      <c r="APD325" s="9"/>
      <c r="APE325" s="9"/>
      <c r="APF325" s="9"/>
      <c r="APG325" s="9"/>
      <c r="APH325" s="9"/>
      <c r="API325" s="9"/>
      <c r="APJ325" s="9"/>
      <c r="APK325" s="9"/>
      <c r="APL325" s="9"/>
      <c r="APM325" s="9"/>
      <c r="APN325" s="9"/>
      <c r="APO325" s="9"/>
      <c r="APP325" s="9"/>
      <c r="APQ325" s="9"/>
      <c r="APR325" s="9"/>
      <c r="APS325" s="9"/>
      <c r="APT325" s="9"/>
      <c r="APU325" s="9"/>
      <c r="APV325" s="9"/>
      <c r="APW325" s="9"/>
      <c r="APX325" s="9"/>
      <c r="APY325" s="9"/>
      <c r="APZ325" s="9"/>
      <c r="AQA325" s="9"/>
      <c r="AQB325" s="9"/>
      <c r="AQC325" s="9"/>
      <c r="AQD325" s="9"/>
      <c r="AQE325" s="9"/>
      <c r="AQF325" s="9"/>
      <c r="AQG325" s="9"/>
      <c r="AQH325" s="9"/>
      <c r="AQI325" s="9"/>
      <c r="AQJ325" s="9"/>
      <c r="AQK325" s="9"/>
      <c r="AQL325" s="9"/>
      <c r="AQM325" s="9"/>
      <c r="AQN325" s="9"/>
      <c r="AQO325" s="9"/>
      <c r="AQP325" s="9"/>
      <c r="AQQ325" s="9"/>
      <c r="AQR325" s="9"/>
      <c r="AQS325" s="9"/>
      <c r="AQT325" s="9"/>
      <c r="AQU325" s="9"/>
      <c r="AQV325" s="9"/>
      <c r="AQW325" s="9"/>
      <c r="AQX325" s="9"/>
      <c r="AQY325" s="9"/>
      <c r="AQZ325" s="9"/>
      <c r="ARA325" s="9"/>
      <c r="ARB325" s="9"/>
      <c r="ARC325" s="9"/>
      <c r="ARD325" s="9"/>
      <c r="ARE325" s="9"/>
      <c r="ARF325" s="9"/>
      <c r="ARG325" s="9"/>
      <c r="ARH325" s="9"/>
      <c r="ARI325" s="9"/>
      <c r="ARJ325" s="9"/>
      <c r="ARK325" s="9"/>
      <c r="ARL325" s="9"/>
      <c r="ARM325" s="9"/>
      <c r="ARN325" s="9"/>
      <c r="ARO325" s="9"/>
      <c r="ARP325" s="9"/>
      <c r="ARQ325" s="9"/>
      <c r="ARR325" s="9"/>
      <c r="ARS325" s="9"/>
      <c r="ART325" s="9"/>
      <c r="ARU325" s="9"/>
      <c r="ARV325" s="9"/>
      <c r="ARW325" s="9"/>
      <c r="ARX325" s="9"/>
      <c r="ARY325" s="9"/>
      <c r="ARZ325" s="9"/>
      <c r="ASA325" s="9"/>
      <c r="ASB325" s="9"/>
      <c r="ASC325" s="9"/>
      <c r="ASD325" s="9"/>
      <c r="ASE325" s="9"/>
      <c r="ASF325" s="9"/>
      <c r="ASG325" s="9"/>
      <c r="ASH325" s="9"/>
      <c r="ASI325" s="9"/>
      <c r="ASJ325" s="9"/>
      <c r="ASK325" s="9"/>
      <c r="ASL325" s="9"/>
      <c r="ASM325" s="9"/>
      <c r="ASN325" s="9"/>
      <c r="ASO325" s="9"/>
      <c r="ASP325" s="9"/>
      <c r="ASQ325" s="9"/>
      <c r="ASR325" s="9"/>
      <c r="ASS325" s="9"/>
      <c r="AST325" s="9"/>
      <c r="ASU325" s="9"/>
      <c r="ASV325" s="9"/>
      <c r="ASW325" s="9"/>
      <c r="ASX325" s="9"/>
      <c r="ASY325" s="9"/>
      <c r="ASZ325" s="9"/>
      <c r="ATA325" s="9"/>
      <c r="ATB325" s="9"/>
      <c r="ATC325" s="9"/>
      <c r="ATD325" s="9"/>
      <c r="ATE325" s="9"/>
      <c r="ATF325" s="9"/>
      <c r="ATG325" s="9"/>
      <c r="ATH325" s="9"/>
      <c r="ATI325" s="9"/>
      <c r="ATJ325" s="9"/>
      <c r="ATK325" s="9"/>
      <c r="ATL325" s="9"/>
      <c r="ATM325" s="9"/>
      <c r="ATN325" s="9"/>
      <c r="ATO325" s="9"/>
      <c r="ATP325" s="9"/>
      <c r="ATQ325" s="9"/>
      <c r="ATR325" s="9"/>
      <c r="ATS325" s="9"/>
      <c r="ATT325" s="9"/>
      <c r="ATU325" s="9"/>
      <c r="ATV325" s="9"/>
      <c r="ATW325" s="9"/>
      <c r="ATX325" s="9"/>
      <c r="ATY325" s="9"/>
      <c r="ATZ325" s="9"/>
      <c r="AUA325" s="9"/>
      <c r="AUB325" s="9"/>
      <c r="AUC325" s="9"/>
      <c r="AUD325" s="9"/>
      <c r="AUE325" s="9"/>
      <c r="AUF325" s="9"/>
      <c r="AUG325" s="9"/>
      <c r="AUH325" s="9"/>
      <c r="AUI325" s="9"/>
      <c r="AUJ325" s="9"/>
      <c r="AUK325" s="9"/>
      <c r="AUL325" s="9"/>
      <c r="AUM325" s="9"/>
      <c r="AUN325" s="9"/>
      <c r="AUO325" s="9"/>
      <c r="AUP325" s="9"/>
      <c r="AUQ325" s="9"/>
      <c r="AUR325" s="9"/>
      <c r="AUS325" s="9"/>
      <c r="AUT325" s="9"/>
      <c r="AUU325" s="9"/>
      <c r="AUV325" s="9"/>
      <c r="AUW325" s="9"/>
      <c r="AUX325" s="9"/>
      <c r="AUY325" s="9"/>
      <c r="AUZ325" s="9"/>
      <c r="AVA325" s="9"/>
      <c r="AVB325" s="9"/>
      <c r="AVC325" s="9"/>
      <c r="AVD325" s="9"/>
      <c r="AVE325" s="9"/>
      <c r="AVF325" s="9"/>
      <c r="AVG325" s="9"/>
      <c r="AVH325" s="9"/>
      <c r="AVI325" s="9"/>
      <c r="AVJ325" s="9"/>
      <c r="AVK325" s="9"/>
      <c r="AVL325" s="9"/>
      <c r="AVM325" s="9"/>
      <c r="AVN325" s="9"/>
      <c r="AVO325" s="9"/>
      <c r="AVP325" s="9"/>
      <c r="AVQ325" s="9"/>
      <c r="AVR325" s="9"/>
      <c r="AVS325" s="9"/>
      <c r="AVT325" s="9"/>
      <c r="AVU325" s="9"/>
      <c r="AVV325" s="9"/>
      <c r="AVW325" s="9"/>
      <c r="AVX325" s="9"/>
      <c r="AVY325" s="9"/>
      <c r="AVZ325" s="9"/>
      <c r="AWA325" s="9"/>
      <c r="AWB325" s="9"/>
      <c r="AWC325" s="9"/>
      <c r="AWD325" s="9"/>
      <c r="AWE325" s="9"/>
      <c r="AWF325" s="9"/>
      <c r="AWG325" s="9"/>
      <c r="AWH325" s="9"/>
      <c r="AWI325" s="9"/>
      <c r="AWJ325" s="9"/>
      <c r="AWK325" s="9"/>
      <c r="AWL325" s="9"/>
      <c r="AWM325" s="9"/>
      <c r="AWN325" s="9"/>
      <c r="AWO325" s="9"/>
      <c r="AWP325" s="9"/>
      <c r="AWQ325" s="9"/>
      <c r="AWR325" s="9"/>
      <c r="AWS325" s="9"/>
      <c r="AWT325" s="9"/>
      <c r="AWU325" s="9"/>
      <c r="AWV325" s="9"/>
      <c r="AWW325" s="9"/>
      <c r="AWX325" s="9"/>
      <c r="AWY325" s="9"/>
      <c r="AWZ325" s="9"/>
      <c r="AXA325" s="9"/>
      <c r="AXB325" s="9"/>
      <c r="AXC325" s="9"/>
      <c r="AXD325" s="9"/>
      <c r="AXE325" s="9"/>
      <c r="AXF325" s="9"/>
      <c r="AXG325" s="9"/>
      <c r="AXH325" s="9"/>
      <c r="AXI325" s="9"/>
      <c r="AXJ325" s="9"/>
      <c r="AXK325" s="9"/>
      <c r="AXL325" s="9"/>
      <c r="AXM325" s="9"/>
      <c r="AXN325" s="9"/>
      <c r="AXO325" s="9"/>
      <c r="AXP325" s="9"/>
      <c r="AXQ325" s="9"/>
      <c r="AXR325" s="9"/>
      <c r="AXS325" s="9"/>
      <c r="AXT325" s="9"/>
      <c r="AXU325" s="9"/>
      <c r="AXV325" s="9"/>
      <c r="AXW325" s="9"/>
      <c r="AXX325" s="9"/>
      <c r="AXY325" s="9"/>
      <c r="AXZ325" s="9"/>
      <c r="AYA325" s="9"/>
      <c r="AYB325" s="9"/>
      <c r="AYC325" s="9"/>
      <c r="AYD325" s="9"/>
      <c r="AYE325" s="9"/>
      <c r="AYF325" s="9"/>
      <c r="AYG325" s="9"/>
      <c r="AYH325" s="9"/>
      <c r="AYI325" s="9"/>
      <c r="AYJ325" s="9"/>
      <c r="AYK325" s="9"/>
      <c r="AYL325" s="9"/>
      <c r="AYM325" s="9"/>
      <c r="AYN325" s="9"/>
      <c r="AYO325" s="9"/>
      <c r="AYP325" s="9"/>
      <c r="AYQ325" s="9"/>
      <c r="AYR325" s="9"/>
      <c r="AYS325" s="9"/>
      <c r="AYT325" s="9"/>
      <c r="AYU325" s="9"/>
      <c r="AYV325" s="9"/>
      <c r="AYW325" s="9"/>
      <c r="AYX325" s="9"/>
      <c r="AYY325" s="9"/>
      <c r="AYZ325" s="9"/>
      <c r="AZA325" s="9"/>
      <c r="AZB325" s="9"/>
      <c r="AZC325" s="9"/>
      <c r="AZD325" s="9"/>
      <c r="AZE325" s="9"/>
      <c r="AZF325" s="9"/>
      <c r="AZG325" s="9"/>
      <c r="AZH325" s="9"/>
      <c r="AZI325" s="9"/>
      <c r="AZJ325" s="9"/>
      <c r="AZK325" s="9"/>
      <c r="AZL325" s="9"/>
      <c r="AZM325" s="9"/>
      <c r="AZN325" s="9"/>
      <c r="AZO325" s="9"/>
      <c r="AZP325" s="9"/>
      <c r="AZQ325" s="9"/>
      <c r="AZR325" s="9"/>
      <c r="AZS325" s="9"/>
      <c r="AZT325" s="9"/>
      <c r="AZU325" s="9"/>
      <c r="AZV325" s="9"/>
      <c r="AZW325" s="9"/>
      <c r="AZX325" s="9"/>
      <c r="AZY325" s="9"/>
      <c r="AZZ325" s="9"/>
      <c r="BAA325" s="9"/>
      <c r="BAB325" s="9"/>
      <c r="BAC325" s="9"/>
      <c r="BAD325" s="9"/>
      <c r="BAE325" s="9"/>
      <c r="BAF325" s="9"/>
      <c r="BAG325" s="9"/>
      <c r="BAH325" s="9"/>
      <c r="BAI325" s="9"/>
      <c r="BAJ325" s="9"/>
      <c r="BAK325" s="9"/>
      <c r="BAL325" s="9"/>
      <c r="BAM325" s="9"/>
      <c r="BAN325" s="9"/>
      <c r="BAO325" s="9"/>
      <c r="BAP325" s="9"/>
      <c r="BAQ325" s="9"/>
      <c r="BAR325" s="9"/>
      <c r="BAS325" s="9"/>
      <c r="BAT325" s="9"/>
      <c r="BAU325" s="9"/>
      <c r="BAV325" s="9"/>
      <c r="BAW325" s="9"/>
      <c r="BAX325" s="9"/>
      <c r="BAY325" s="9"/>
      <c r="BAZ325" s="9"/>
      <c r="BBA325" s="9"/>
      <c r="BBB325" s="9"/>
      <c r="BBC325" s="9"/>
      <c r="BBD325" s="9"/>
      <c r="BBE325" s="9"/>
      <c r="BBF325" s="9"/>
      <c r="BBG325" s="9"/>
      <c r="BBH325" s="9"/>
      <c r="BBI325" s="9"/>
      <c r="BBJ325" s="9"/>
      <c r="BBK325" s="9"/>
      <c r="BBL325" s="9"/>
      <c r="BBM325" s="9"/>
      <c r="BBN325" s="9"/>
      <c r="BBO325" s="9"/>
      <c r="BBP325" s="9"/>
      <c r="BBQ325" s="9"/>
      <c r="BBR325" s="9"/>
      <c r="BBS325" s="9"/>
      <c r="BBT325" s="9"/>
      <c r="BBU325" s="9"/>
      <c r="BBV325" s="9"/>
      <c r="BBW325" s="9"/>
      <c r="BBX325" s="9"/>
      <c r="BBY325" s="9"/>
      <c r="BBZ325" s="9"/>
      <c r="BCA325" s="9"/>
      <c r="BCB325" s="9"/>
      <c r="BCC325" s="9"/>
      <c r="BCD325" s="9"/>
      <c r="BCE325" s="9"/>
      <c r="BCF325" s="9"/>
      <c r="BCG325" s="9"/>
      <c r="BCH325" s="9"/>
      <c r="BCI325" s="9"/>
      <c r="BCJ325" s="9"/>
      <c r="BCK325" s="9"/>
      <c r="BCL325" s="9"/>
      <c r="BCM325" s="9"/>
      <c r="BCN325" s="9"/>
      <c r="BCO325" s="9"/>
      <c r="BCP325" s="9"/>
      <c r="BCQ325" s="9"/>
      <c r="BCR325" s="9"/>
      <c r="BCS325" s="9"/>
      <c r="BCT325" s="9"/>
      <c r="BCU325" s="9"/>
      <c r="BCV325" s="9"/>
      <c r="BCW325" s="9"/>
      <c r="BCX325" s="9"/>
      <c r="BCY325" s="9"/>
      <c r="BCZ325" s="9"/>
      <c r="BDA325" s="9"/>
      <c r="BDB325" s="9"/>
      <c r="BDC325" s="9"/>
      <c r="BDD325" s="9"/>
      <c r="BDE325" s="9"/>
      <c r="BDF325" s="9"/>
      <c r="BDG325" s="9"/>
      <c r="BDH325" s="9"/>
      <c r="BDI325" s="9"/>
      <c r="BDJ325" s="9"/>
      <c r="BDK325" s="9"/>
      <c r="BDL325" s="9"/>
      <c r="BDM325" s="9"/>
      <c r="BDN325" s="9"/>
      <c r="BDO325" s="9"/>
      <c r="BDP325" s="9"/>
      <c r="BDQ325" s="9"/>
      <c r="BDR325" s="9"/>
      <c r="BDS325" s="9"/>
      <c r="BDT325" s="9"/>
      <c r="BDU325" s="9"/>
      <c r="BDV325" s="9"/>
      <c r="BDW325" s="9"/>
      <c r="BDX325" s="9"/>
      <c r="BDY325" s="9"/>
      <c r="BDZ325" s="9"/>
      <c r="BEA325" s="9"/>
      <c r="BEB325" s="9"/>
      <c r="BEC325" s="9"/>
      <c r="BED325" s="9"/>
      <c r="BEE325" s="9"/>
      <c r="BEF325" s="9"/>
      <c r="BEG325" s="9"/>
      <c r="BEH325" s="9"/>
      <c r="BEI325" s="9"/>
      <c r="BEJ325" s="9"/>
      <c r="BEK325" s="9"/>
      <c r="BEL325" s="9"/>
      <c r="BEM325" s="9"/>
      <c r="BEN325" s="9"/>
      <c r="BEO325" s="9"/>
      <c r="BEP325" s="9"/>
      <c r="BEQ325" s="9"/>
      <c r="BER325" s="9"/>
      <c r="BES325" s="9"/>
      <c r="BET325" s="9"/>
      <c r="BEU325" s="9"/>
      <c r="BEV325" s="9"/>
      <c r="BEW325" s="9"/>
      <c r="BEX325" s="9"/>
      <c r="BEY325" s="9"/>
      <c r="BEZ325" s="9"/>
      <c r="BFA325" s="9"/>
      <c r="BFB325" s="9"/>
      <c r="BFC325" s="9"/>
      <c r="BFD325" s="9"/>
      <c r="BFE325" s="9"/>
      <c r="BFF325" s="9"/>
      <c r="BFG325" s="9"/>
      <c r="BFH325" s="9"/>
      <c r="BFI325" s="9"/>
      <c r="BFJ325" s="9"/>
      <c r="BFK325" s="9"/>
      <c r="BFL325" s="9"/>
      <c r="BFM325" s="9"/>
      <c r="BFN325" s="9"/>
      <c r="BFO325" s="9"/>
      <c r="BFP325" s="9"/>
      <c r="BFQ325" s="9"/>
      <c r="BFR325" s="9"/>
      <c r="BFS325" s="9"/>
      <c r="BFT325" s="9"/>
      <c r="BFU325" s="9"/>
      <c r="BFV325" s="9"/>
      <c r="BFW325" s="9"/>
      <c r="BFX325" s="9"/>
      <c r="BFY325" s="9"/>
      <c r="BFZ325" s="9"/>
      <c r="BGA325" s="9"/>
      <c r="BGB325" s="9"/>
      <c r="BGC325" s="9"/>
      <c r="BGD325" s="9"/>
      <c r="BGE325" s="9"/>
      <c r="BGF325" s="9"/>
      <c r="BGG325" s="9"/>
      <c r="BGH325" s="9"/>
      <c r="BGI325" s="9"/>
      <c r="BGJ325" s="9"/>
      <c r="BGK325" s="9"/>
      <c r="BGL325" s="9"/>
      <c r="BGM325" s="9"/>
      <c r="BGN325" s="9"/>
      <c r="BGO325" s="9"/>
      <c r="BGP325" s="9"/>
      <c r="BGQ325" s="9"/>
      <c r="BGR325" s="9"/>
      <c r="BGS325" s="9"/>
      <c r="BGT325" s="9"/>
      <c r="BGU325" s="9"/>
      <c r="BGV325" s="9"/>
      <c r="BGW325" s="9"/>
      <c r="BGX325" s="9"/>
      <c r="BGY325" s="9"/>
      <c r="BGZ325" s="9"/>
      <c r="BHA325" s="9"/>
      <c r="BHB325" s="9"/>
      <c r="BHC325" s="9"/>
      <c r="BHD325" s="9"/>
      <c r="BHE325" s="9"/>
      <c r="BHF325" s="9"/>
      <c r="BHG325" s="9"/>
      <c r="BHH325" s="9"/>
      <c r="BHI325" s="9"/>
      <c r="BHJ325" s="9"/>
      <c r="BHK325" s="9"/>
      <c r="BHL325" s="9"/>
      <c r="BHM325" s="9"/>
      <c r="BHN325" s="9"/>
      <c r="BHO325" s="9"/>
      <c r="BHP325" s="9"/>
      <c r="BHQ325" s="9"/>
      <c r="BHR325" s="9"/>
      <c r="BHS325" s="9"/>
      <c r="BHT325" s="9"/>
      <c r="BHU325" s="9"/>
      <c r="BHV325" s="9"/>
      <c r="BHW325" s="9"/>
      <c r="BHX325" s="9"/>
      <c r="BHY325" s="9"/>
      <c r="BHZ325" s="9"/>
      <c r="BIA325" s="9"/>
      <c r="BIB325" s="9"/>
      <c r="BIC325" s="9"/>
    </row>
    <row r="326" spans="1:1589" s="10" customFormat="1" ht="36" customHeight="1">
      <c r="A326" s="71"/>
      <c r="B326" s="52"/>
      <c r="C326" s="346"/>
      <c r="D326" s="338"/>
      <c r="E326" s="96" t="s">
        <v>9</v>
      </c>
      <c r="F326" s="96">
        <v>42369</v>
      </c>
      <c r="G326" s="97" t="s">
        <v>7</v>
      </c>
      <c r="H326" s="121"/>
      <c r="I326" s="118"/>
      <c r="J326" s="118"/>
      <c r="K326" s="113"/>
      <c r="L326" s="119"/>
      <c r="M326" s="117"/>
      <c r="N326" s="118"/>
      <c r="O326" s="119"/>
      <c r="P326" s="119"/>
      <c r="Q326" s="117">
        <v>2706668</v>
      </c>
      <c r="R326" s="118">
        <v>2979325.69</v>
      </c>
      <c r="S326" s="119"/>
      <c r="T326" s="150">
        <f>I326-Q326</f>
        <v>-2706668</v>
      </c>
      <c r="U326" s="150">
        <f>J326-R326</f>
        <v>-2979325.69</v>
      </c>
      <c r="V326" s="7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  <c r="IM326" s="9"/>
      <c r="IN326" s="9"/>
      <c r="IO326" s="9"/>
      <c r="IP326" s="9"/>
      <c r="IQ326" s="9"/>
      <c r="IR326" s="9"/>
      <c r="IS326" s="9"/>
      <c r="IT326" s="9"/>
      <c r="IU326" s="9"/>
      <c r="IV326" s="9"/>
      <c r="IW326" s="9"/>
      <c r="IX326" s="9"/>
      <c r="IY326" s="9"/>
      <c r="IZ326" s="9"/>
      <c r="JA326" s="9"/>
      <c r="JB326" s="9"/>
      <c r="JC326" s="9"/>
      <c r="JD326" s="9"/>
      <c r="JE326" s="9"/>
      <c r="JF326" s="9"/>
      <c r="JG326" s="9"/>
      <c r="JH326" s="9"/>
      <c r="JI326" s="9"/>
      <c r="JJ326" s="9"/>
      <c r="JK326" s="9"/>
      <c r="JL326" s="9"/>
      <c r="JM326" s="9"/>
      <c r="JN326" s="9"/>
      <c r="JO326" s="9"/>
      <c r="JP326" s="9"/>
      <c r="JQ326" s="9"/>
      <c r="JR326" s="9"/>
      <c r="JS326" s="9"/>
      <c r="JT326" s="9"/>
      <c r="JU326" s="9"/>
      <c r="JV326" s="9"/>
      <c r="JW326" s="9"/>
      <c r="JX326" s="9"/>
      <c r="JY326" s="9"/>
      <c r="JZ326" s="9"/>
      <c r="KA326" s="9"/>
      <c r="KB326" s="9"/>
      <c r="KC326" s="9"/>
      <c r="KD326" s="9"/>
      <c r="KE326" s="9"/>
      <c r="KF326" s="9"/>
      <c r="KG326" s="9"/>
      <c r="KH326" s="9"/>
      <c r="KI326" s="9"/>
      <c r="KJ326" s="9"/>
      <c r="KK326" s="9"/>
      <c r="KL326" s="9"/>
      <c r="KM326" s="9"/>
      <c r="KN326" s="9"/>
      <c r="KO326" s="9"/>
      <c r="KP326" s="9"/>
      <c r="KQ326" s="9"/>
      <c r="KR326" s="9"/>
      <c r="KS326" s="9"/>
      <c r="KT326" s="9"/>
      <c r="KU326" s="9"/>
      <c r="KV326" s="9"/>
      <c r="KW326" s="9"/>
      <c r="KX326" s="9"/>
      <c r="KY326" s="9"/>
      <c r="KZ326" s="9"/>
      <c r="LA326" s="9"/>
      <c r="LB326" s="9"/>
      <c r="LC326" s="9"/>
      <c r="LD326" s="9"/>
      <c r="LE326" s="9"/>
      <c r="LF326" s="9"/>
      <c r="LG326" s="9"/>
      <c r="LH326" s="9"/>
      <c r="LI326" s="9"/>
      <c r="LJ326" s="9"/>
      <c r="LK326" s="9"/>
      <c r="LL326" s="9"/>
      <c r="LM326" s="9"/>
      <c r="LN326" s="9"/>
      <c r="LO326" s="9"/>
      <c r="LP326" s="9"/>
      <c r="LQ326" s="9"/>
      <c r="LR326" s="9"/>
      <c r="LS326" s="9"/>
      <c r="LT326" s="9"/>
      <c r="LU326" s="9"/>
      <c r="LV326" s="9"/>
      <c r="LW326" s="9"/>
      <c r="LX326" s="9"/>
      <c r="LY326" s="9"/>
      <c r="LZ326" s="9"/>
      <c r="MA326" s="9"/>
      <c r="MB326" s="9"/>
      <c r="MC326" s="9"/>
      <c r="MD326" s="9"/>
      <c r="ME326" s="9"/>
      <c r="MF326" s="9"/>
      <c r="MG326" s="9"/>
      <c r="MH326" s="9"/>
      <c r="MI326" s="9"/>
      <c r="MJ326" s="9"/>
      <c r="MK326" s="9"/>
      <c r="ML326" s="9"/>
      <c r="MM326" s="9"/>
      <c r="MN326" s="9"/>
      <c r="MO326" s="9"/>
      <c r="MP326" s="9"/>
      <c r="MQ326" s="9"/>
      <c r="MR326" s="9"/>
      <c r="MS326" s="9"/>
      <c r="MT326" s="9"/>
      <c r="MU326" s="9"/>
      <c r="MV326" s="9"/>
      <c r="MW326" s="9"/>
      <c r="MX326" s="9"/>
      <c r="MY326" s="9"/>
      <c r="MZ326" s="9"/>
      <c r="NA326" s="9"/>
      <c r="NB326" s="9"/>
      <c r="NC326" s="9"/>
      <c r="ND326" s="9"/>
      <c r="NE326" s="9"/>
      <c r="NF326" s="9"/>
      <c r="NG326" s="9"/>
      <c r="NH326" s="9"/>
      <c r="NI326" s="9"/>
      <c r="NJ326" s="9"/>
      <c r="NK326" s="9"/>
      <c r="NL326" s="9"/>
      <c r="NM326" s="9"/>
      <c r="NN326" s="9"/>
      <c r="NO326" s="9"/>
      <c r="NP326" s="9"/>
      <c r="NQ326" s="9"/>
      <c r="NR326" s="9"/>
      <c r="NS326" s="9"/>
      <c r="NT326" s="9"/>
      <c r="NU326" s="9"/>
      <c r="NV326" s="9"/>
      <c r="NW326" s="9"/>
      <c r="NX326" s="9"/>
      <c r="NY326" s="9"/>
      <c r="NZ326" s="9"/>
      <c r="OA326" s="9"/>
      <c r="OB326" s="9"/>
      <c r="OC326" s="9"/>
      <c r="OD326" s="9"/>
      <c r="OE326" s="9"/>
      <c r="OF326" s="9"/>
      <c r="OG326" s="9"/>
      <c r="OH326" s="9"/>
      <c r="OI326" s="9"/>
      <c r="OJ326" s="9"/>
      <c r="OK326" s="9"/>
      <c r="OL326" s="9"/>
      <c r="OM326" s="9"/>
      <c r="ON326" s="9"/>
      <c r="OO326" s="9"/>
      <c r="OP326" s="9"/>
      <c r="OQ326" s="9"/>
      <c r="OR326" s="9"/>
      <c r="OS326" s="9"/>
      <c r="OT326" s="9"/>
      <c r="OU326" s="9"/>
      <c r="OV326" s="9"/>
      <c r="OW326" s="9"/>
      <c r="OX326" s="9"/>
      <c r="OY326" s="9"/>
      <c r="OZ326" s="9"/>
      <c r="PA326" s="9"/>
      <c r="PB326" s="9"/>
      <c r="PC326" s="9"/>
      <c r="PD326" s="9"/>
      <c r="PE326" s="9"/>
      <c r="PF326" s="9"/>
      <c r="PG326" s="9"/>
      <c r="PH326" s="9"/>
      <c r="PI326" s="9"/>
      <c r="PJ326" s="9"/>
      <c r="PK326" s="9"/>
      <c r="PL326" s="9"/>
      <c r="PM326" s="9"/>
      <c r="PN326" s="9"/>
      <c r="PO326" s="9"/>
      <c r="PP326" s="9"/>
      <c r="PQ326" s="9"/>
      <c r="PR326" s="9"/>
      <c r="PS326" s="9"/>
      <c r="PT326" s="9"/>
      <c r="PU326" s="9"/>
      <c r="PV326" s="9"/>
      <c r="PW326" s="9"/>
      <c r="PX326" s="9"/>
      <c r="PY326" s="9"/>
      <c r="PZ326" s="9"/>
      <c r="QA326" s="9"/>
      <c r="QB326" s="9"/>
      <c r="QC326" s="9"/>
      <c r="QD326" s="9"/>
      <c r="QE326" s="9"/>
      <c r="QF326" s="9"/>
      <c r="QG326" s="9"/>
      <c r="QH326" s="9"/>
      <c r="QI326" s="9"/>
      <c r="QJ326" s="9"/>
      <c r="QK326" s="9"/>
      <c r="QL326" s="9"/>
      <c r="QM326" s="9"/>
      <c r="QN326" s="9"/>
      <c r="QO326" s="9"/>
      <c r="QP326" s="9"/>
      <c r="QQ326" s="9"/>
      <c r="QR326" s="9"/>
      <c r="QS326" s="9"/>
      <c r="QT326" s="9"/>
      <c r="QU326" s="9"/>
      <c r="QV326" s="9"/>
      <c r="QW326" s="9"/>
      <c r="QX326" s="9"/>
      <c r="QY326" s="9"/>
      <c r="QZ326" s="9"/>
      <c r="RA326" s="9"/>
      <c r="RB326" s="9"/>
      <c r="RC326" s="9"/>
      <c r="RD326" s="9"/>
      <c r="RE326" s="9"/>
      <c r="RF326" s="9"/>
      <c r="RG326" s="9"/>
      <c r="RH326" s="9"/>
      <c r="RI326" s="9"/>
      <c r="RJ326" s="9"/>
      <c r="RK326" s="9"/>
      <c r="RL326" s="9"/>
      <c r="RM326" s="9"/>
      <c r="RN326" s="9"/>
      <c r="RO326" s="9"/>
      <c r="RP326" s="9"/>
      <c r="RQ326" s="9"/>
      <c r="RR326" s="9"/>
      <c r="RS326" s="9"/>
      <c r="RT326" s="9"/>
      <c r="RU326" s="9"/>
      <c r="RV326" s="9"/>
      <c r="RW326" s="9"/>
      <c r="RX326" s="9"/>
      <c r="RY326" s="9"/>
      <c r="RZ326" s="9"/>
      <c r="SA326" s="9"/>
      <c r="SB326" s="9"/>
      <c r="SC326" s="9"/>
      <c r="SD326" s="9"/>
      <c r="SE326" s="9"/>
      <c r="SF326" s="9"/>
      <c r="SG326" s="9"/>
      <c r="SH326" s="9"/>
      <c r="SI326" s="9"/>
      <c r="SJ326" s="9"/>
      <c r="SK326" s="9"/>
      <c r="SL326" s="9"/>
      <c r="SM326" s="9"/>
      <c r="SN326" s="9"/>
      <c r="SO326" s="9"/>
      <c r="SP326" s="9"/>
      <c r="SQ326" s="9"/>
      <c r="SR326" s="9"/>
      <c r="SS326" s="9"/>
      <c r="ST326" s="9"/>
      <c r="SU326" s="9"/>
      <c r="SV326" s="9"/>
      <c r="SW326" s="9"/>
      <c r="SX326" s="9"/>
      <c r="SY326" s="9"/>
      <c r="SZ326" s="9"/>
      <c r="TA326" s="9"/>
      <c r="TB326" s="9"/>
      <c r="TC326" s="9"/>
      <c r="TD326" s="9"/>
      <c r="TE326" s="9"/>
      <c r="TF326" s="9"/>
      <c r="TG326" s="9"/>
      <c r="TH326" s="9"/>
      <c r="TI326" s="9"/>
      <c r="TJ326" s="9"/>
      <c r="TK326" s="9"/>
      <c r="TL326" s="9"/>
      <c r="TM326" s="9"/>
      <c r="TN326" s="9"/>
      <c r="TO326" s="9"/>
      <c r="TP326" s="9"/>
      <c r="TQ326" s="9"/>
      <c r="TR326" s="9"/>
      <c r="TS326" s="9"/>
      <c r="TT326" s="9"/>
      <c r="TU326" s="9"/>
      <c r="TV326" s="9"/>
      <c r="TW326" s="9"/>
      <c r="TX326" s="9"/>
      <c r="TY326" s="9"/>
      <c r="TZ326" s="9"/>
      <c r="UA326" s="9"/>
      <c r="UB326" s="9"/>
      <c r="UC326" s="9"/>
      <c r="UD326" s="9"/>
      <c r="UE326" s="9"/>
      <c r="UF326" s="9"/>
      <c r="UG326" s="9"/>
      <c r="UH326" s="9"/>
      <c r="UI326" s="9"/>
      <c r="UJ326" s="9"/>
      <c r="UK326" s="9"/>
      <c r="UL326" s="9"/>
      <c r="UM326" s="9"/>
      <c r="UN326" s="9"/>
      <c r="UO326" s="9"/>
      <c r="UP326" s="9"/>
      <c r="UQ326" s="9"/>
      <c r="UR326" s="9"/>
      <c r="US326" s="9"/>
      <c r="UT326" s="9"/>
      <c r="UU326" s="9"/>
      <c r="UV326" s="9"/>
      <c r="UW326" s="9"/>
      <c r="UX326" s="9"/>
      <c r="UY326" s="9"/>
      <c r="UZ326" s="9"/>
      <c r="VA326" s="9"/>
      <c r="VB326" s="9"/>
      <c r="VC326" s="9"/>
      <c r="VD326" s="9"/>
      <c r="VE326" s="9"/>
      <c r="VF326" s="9"/>
      <c r="VG326" s="9"/>
      <c r="VH326" s="9"/>
      <c r="VI326" s="9"/>
      <c r="VJ326" s="9"/>
      <c r="VK326" s="9"/>
      <c r="VL326" s="9"/>
      <c r="VM326" s="9"/>
      <c r="VN326" s="9"/>
      <c r="VO326" s="9"/>
      <c r="VP326" s="9"/>
      <c r="VQ326" s="9"/>
      <c r="VR326" s="9"/>
      <c r="VS326" s="9"/>
      <c r="VT326" s="9"/>
      <c r="VU326" s="9"/>
      <c r="VV326" s="9"/>
      <c r="VW326" s="9"/>
      <c r="VX326" s="9"/>
      <c r="VY326" s="9"/>
      <c r="VZ326" s="9"/>
      <c r="WA326" s="9"/>
      <c r="WB326" s="9"/>
      <c r="WC326" s="9"/>
      <c r="WD326" s="9"/>
      <c r="WE326" s="9"/>
      <c r="WF326" s="9"/>
      <c r="WG326" s="9"/>
      <c r="WH326" s="9"/>
      <c r="WI326" s="9"/>
      <c r="WJ326" s="9"/>
      <c r="WK326" s="9"/>
      <c r="WL326" s="9"/>
      <c r="WM326" s="9"/>
      <c r="WN326" s="9"/>
      <c r="WO326" s="9"/>
      <c r="WP326" s="9"/>
      <c r="WQ326" s="9"/>
      <c r="WR326" s="9"/>
      <c r="WS326" s="9"/>
      <c r="WT326" s="9"/>
      <c r="WU326" s="9"/>
      <c r="WV326" s="9"/>
      <c r="WW326" s="9"/>
      <c r="WX326" s="9"/>
      <c r="WY326" s="9"/>
      <c r="WZ326" s="9"/>
      <c r="XA326" s="9"/>
      <c r="XB326" s="9"/>
      <c r="XC326" s="9"/>
      <c r="XD326" s="9"/>
      <c r="XE326" s="9"/>
      <c r="XF326" s="9"/>
      <c r="XG326" s="9"/>
      <c r="XH326" s="9"/>
      <c r="XI326" s="9"/>
      <c r="XJ326" s="9"/>
      <c r="XK326" s="9"/>
      <c r="XL326" s="9"/>
      <c r="XM326" s="9"/>
      <c r="XN326" s="9"/>
      <c r="XO326" s="9"/>
      <c r="XP326" s="9"/>
      <c r="XQ326" s="9"/>
      <c r="XR326" s="9"/>
      <c r="XS326" s="9"/>
      <c r="XT326" s="9"/>
      <c r="XU326" s="9"/>
      <c r="XV326" s="9"/>
      <c r="XW326" s="9"/>
      <c r="XX326" s="9"/>
      <c r="XY326" s="9"/>
      <c r="XZ326" s="9"/>
      <c r="YA326" s="9"/>
      <c r="YB326" s="9"/>
      <c r="YC326" s="9"/>
      <c r="YD326" s="9"/>
      <c r="YE326" s="9"/>
      <c r="YF326" s="9"/>
      <c r="YG326" s="9"/>
      <c r="YH326" s="9"/>
      <c r="YI326" s="9"/>
      <c r="YJ326" s="9"/>
      <c r="YK326" s="9"/>
      <c r="YL326" s="9"/>
      <c r="YM326" s="9"/>
      <c r="YN326" s="9"/>
      <c r="YO326" s="9"/>
      <c r="YP326" s="9"/>
      <c r="YQ326" s="9"/>
      <c r="YR326" s="9"/>
      <c r="YS326" s="9"/>
      <c r="YT326" s="9"/>
      <c r="YU326" s="9"/>
      <c r="YV326" s="9"/>
      <c r="YW326" s="9"/>
      <c r="YX326" s="9"/>
      <c r="YY326" s="9"/>
      <c r="YZ326" s="9"/>
      <c r="ZA326" s="9"/>
      <c r="ZB326" s="9"/>
      <c r="ZC326" s="9"/>
      <c r="ZD326" s="9"/>
      <c r="ZE326" s="9"/>
      <c r="ZF326" s="9"/>
      <c r="ZG326" s="9"/>
      <c r="ZH326" s="9"/>
      <c r="ZI326" s="9"/>
      <c r="ZJ326" s="9"/>
      <c r="ZK326" s="9"/>
      <c r="ZL326" s="9"/>
      <c r="ZM326" s="9"/>
      <c r="ZN326" s="9"/>
      <c r="ZO326" s="9"/>
      <c r="ZP326" s="9"/>
      <c r="ZQ326" s="9"/>
      <c r="ZR326" s="9"/>
      <c r="ZS326" s="9"/>
      <c r="ZT326" s="9"/>
      <c r="ZU326" s="9"/>
      <c r="ZV326" s="9"/>
      <c r="ZW326" s="9"/>
      <c r="ZX326" s="9"/>
      <c r="ZY326" s="9"/>
      <c r="ZZ326" s="9"/>
      <c r="AAA326" s="9"/>
      <c r="AAB326" s="9"/>
      <c r="AAC326" s="9"/>
      <c r="AAD326" s="9"/>
      <c r="AAE326" s="9"/>
      <c r="AAF326" s="9"/>
      <c r="AAG326" s="9"/>
      <c r="AAH326" s="9"/>
      <c r="AAI326" s="9"/>
      <c r="AAJ326" s="9"/>
      <c r="AAK326" s="9"/>
      <c r="AAL326" s="9"/>
      <c r="AAM326" s="9"/>
      <c r="AAN326" s="9"/>
      <c r="AAO326" s="9"/>
      <c r="AAP326" s="9"/>
      <c r="AAQ326" s="9"/>
      <c r="AAR326" s="9"/>
      <c r="AAS326" s="9"/>
      <c r="AAT326" s="9"/>
      <c r="AAU326" s="9"/>
      <c r="AAV326" s="9"/>
      <c r="AAW326" s="9"/>
      <c r="AAX326" s="9"/>
      <c r="AAY326" s="9"/>
      <c r="AAZ326" s="9"/>
      <c r="ABA326" s="9"/>
      <c r="ABB326" s="9"/>
      <c r="ABC326" s="9"/>
      <c r="ABD326" s="9"/>
      <c r="ABE326" s="9"/>
      <c r="ABF326" s="9"/>
      <c r="ABG326" s="9"/>
      <c r="ABH326" s="9"/>
      <c r="ABI326" s="9"/>
      <c r="ABJ326" s="9"/>
      <c r="ABK326" s="9"/>
      <c r="ABL326" s="9"/>
      <c r="ABM326" s="9"/>
      <c r="ABN326" s="9"/>
      <c r="ABO326" s="9"/>
      <c r="ABP326" s="9"/>
      <c r="ABQ326" s="9"/>
      <c r="ABR326" s="9"/>
      <c r="ABS326" s="9"/>
      <c r="ABT326" s="9"/>
      <c r="ABU326" s="9"/>
      <c r="ABV326" s="9"/>
      <c r="ABW326" s="9"/>
      <c r="ABX326" s="9"/>
      <c r="ABY326" s="9"/>
      <c r="ABZ326" s="9"/>
      <c r="ACA326" s="9"/>
      <c r="ACB326" s="9"/>
      <c r="ACC326" s="9"/>
      <c r="ACD326" s="9"/>
      <c r="ACE326" s="9"/>
      <c r="ACF326" s="9"/>
      <c r="ACG326" s="9"/>
      <c r="ACH326" s="9"/>
      <c r="ACI326" s="9"/>
      <c r="ACJ326" s="9"/>
      <c r="ACK326" s="9"/>
      <c r="ACL326" s="9"/>
      <c r="ACM326" s="9"/>
      <c r="ACN326" s="9"/>
      <c r="ACO326" s="9"/>
      <c r="ACP326" s="9"/>
      <c r="ACQ326" s="9"/>
      <c r="ACR326" s="9"/>
      <c r="ACS326" s="9"/>
      <c r="ACT326" s="9"/>
      <c r="ACU326" s="9"/>
      <c r="ACV326" s="9"/>
      <c r="ACW326" s="9"/>
      <c r="ACX326" s="9"/>
      <c r="ACY326" s="9"/>
      <c r="ACZ326" s="9"/>
      <c r="ADA326" s="9"/>
      <c r="ADB326" s="9"/>
      <c r="ADC326" s="9"/>
      <c r="ADD326" s="9"/>
      <c r="ADE326" s="9"/>
      <c r="ADF326" s="9"/>
      <c r="ADG326" s="9"/>
      <c r="ADH326" s="9"/>
      <c r="ADI326" s="9"/>
      <c r="ADJ326" s="9"/>
      <c r="ADK326" s="9"/>
      <c r="ADL326" s="9"/>
      <c r="ADM326" s="9"/>
      <c r="ADN326" s="9"/>
      <c r="ADO326" s="9"/>
      <c r="ADP326" s="9"/>
      <c r="ADQ326" s="9"/>
      <c r="ADR326" s="9"/>
      <c r="ADS326" s="9"/>
      <c r="ADT326" s="9"/>
      <c r="ADU326" s="9"/>
      <c r="ADV326" s="9"/>
      <c r="ADW326" s="9"/>
      <c r="ADX326" s="9"/>
      <c r="ADY326" s="9"/>
      <c r="ADZ326" s="9"/>
      <c r="AEA326" s="9"/>
      <c r="AEB326" s="9"/>
      <c r="AEC326" s="9"/>
      <c r="AED326" s="9"/>
      <c r="AEE326" s="9"/>
      <c r="AEF326" s="9"/>
      <c r="AEG326" s="9"/>
      <c r="AEH326" s="9"/>
      <c r="AEI326" s="9"/>
      <c r="AEJ326" s="9"/>
      <c r="AEK326" s="9"/>
      <c r="AEL326" s="9"/>
      <c r="AEM326" s="9"/>
      <c r="AEN326" s="9"/>
      <c r="AEO326" s="9"/>
      <c r="AEP326" s="9"/>
      <c r="AEQ326" s="9"/>
      <c r="AER326" s="9"/>
      <c r="AES326" s="9"/>
      <c r="AET326" s="9"/>
      <c r="AEU326" s="9"/>
      <c r="AEV326" s="9"/>
      <c r="AEW326" s="9"/>
      <c r="AEX326" s="9"/>
      <c r="AEY326" s="9"/>
      <c r="AEZ326" s="9"/>
      <c r="AFA326" s="9"/>
      <c r="AFB326" s="9"/>
      <c r="AFC326" s="9"/>
      <c r="AFD326" s="9"/>
      <c r="AFE326" s="9"/>
      <c r="AFF326" s="9"/>
      <c r="AFG326" s="9"/>
      <c r="AFH326" s="9"/>
      <c r="AFI326" s="9"/>
      <c r="AFJ326" s="9"/>
      <c r="AFK326" s="9"/>
      <c r="AFL326" s="9"/>
      <c r="AFM326" s="9"/>
      <c r="AFN326" s="9"/>
      <c r="AFO326" s="9"/>
      <c r="AFP326" s="9"/>
      <c r="AFQ326" s="9"/>
      <c r="AFR326" s="9"/>
      <c r="AFS326" s="9"/>
      <c r="AFT326" s="9"/>
      <c r="AFU326" s="9"/>
      <c r="AFV326" s="9"/>
      <c r="AFW326" s="9"/>
      <c r="AFX326" s="9"/>
      <c r="AFY326" s="9"/>
      <c r="AFZ326" s="9"/>
      <c r="AGA326" s="9"/>
      <c r="AGB326" s="9"/>
      <c r="AGC326" s="9"/>
      <c r="AGD326" s="9"/>
      <c r="AGE326" s="9"/>
      <c r="AGF326" s="9"/>
      <c r="AGG326" s="9"/>
      <c r="AGH326" s="9"/>
      <c r="AGI326" s="9"/>
      <c r="AGJ326" s="9"/>
      <c r="AGK326" s="9"/>
      <c r="AGL326" s="9"/>
      <c r="AGM326" s="9"/>
      <c r="AGN326" s="9"/>
      <c r="AGO326" s="9"/>
      <c r="AGP326" s="9"/>
      <c r="AGQ326" s="9"/>
      <c r="AGR326" s="9"/>
      <c r="AGS326" s="9"/>
      <c r="AGT326" s="9"/>
      <c r="AGU326" s="9"/>
      <c r="AGV326" s="9"/>
      <c r="AGW326" s="9"/>
      <c r="AGX326" s="9"/>
      <c r="AGY326" s="9"/>
      <c r="AGZ326" s="9"/>
      <c r="AHA326" s="9"/>
      <c r="AHB326" s="9"/>
      <c r="AHC326" s="9"/>
      <c r="AHD326" s="9"/>
      <c r="AHE326" s="9"/>
      <c r="AHF326" s="9"/>
      <c r="AHG326" s="9"/>
      <c r="AHH326" s="9"/>
      <c r="AHI326" s="9"/>
      <c r="AHJ326" s="9"/>
      <c r="AHK326" s="9"/>
      <c r="AHL326" s="9"/>
      <c r="AHM326" s="9"/>
      <c r="AHN326" s="9"/>
      <c r="AHO326" s="9"/>
      <c r="AHP326" s="9"/>
      <c r="AHQ326" s="9"/>
      <c r="AHR326" s="9"/>
      <c r="AHS326" s="9"/>
      <c r="AHT326" s="9"/>
      <c r="AHU326" s="9"/>
      <c r="AHV326" s="9"/>
      <c r="AHW326" s="9"/>
      <c r="AHX326" s="9"/>
      <c r="AHY326" s="9"/>
      <c r="AHZ326" s="9"/>
      <c r="AIA326" s="9"/>
      <c r="AIB326" s="9"/>
      <c r="AIC326" s="9"/>
      <c r="AID326" s="9"/>
      <c r="AIE326" s="9"/>
      <c r="AIF326" s="9"/>
      <c r="AIG326" s="9"/>
      <c r="AIH326" s="9"/>
      <c r="AII326" s="9"/>
      <c r="AIJ326" s="9"/>
      <c r="AIK326" s="9"/>
      <c r="AIL326" s="9"/>
      <c r="AIM326" s="9"/>
      <c r="AIN326" s="9"/>
      <c r="AIO326" s="9"/>
      <c r="AIP326" s="9"/>
      <c r="AIQ326" s="9"/>
      <c r="AIR326" s="9"/>
      <c r="AIS326" s="9"/>
      <c r="AIT326" s="9"/>
      <c r="AIU326" s="9"/>
      <c r="AIV326" s="9"/>
      <c r="AIW326" s="9"/>
      <c r="AIX326" s="9"/>
      <c r="AIY326" s="9"/>
      <c r="AIZ326" s="9"/>
      <c r="AJA326" s="9"/>
      <c r="AJB326" s="9"/>
      <c r="AJC326" s="9"/>
      <c r="AJD326" s="9"/>
      <c r="AJE326" s="9"/>
      <c r="AJF326" s="9"/>
      <c r="AJG326" s="9"/>
      <c r="AJH326" s="9"/>
      <c r="AJI326" s="9"/>
      <c r="AJJ326" s="9"/>
      <c r="AJK326" s="9"/>
      <c r="AJL326" s="9"/>
      <c r="AJM326" s="9"/>
      <c r="AJN326" s="9"/>
      <c r="AJO326" s="9"/>
      <c r="AJP326" s="9"/>
      <c r="AJQ326" s="9"/>
      <c r="AJR326" s="9"/>
      <c r="AJS326" s="9"/>
      <c r="AJT326" s="9"/>
      <c r="AJU326" s="9"/>
      <c r="AJV326" s="9"/>
      <c r="AJW326" s="9"/>
      <c r="AJX326" s="9"/>
      <c r="AJY326" s="9"/>
      <c r="AJZ326" s="9"/>
      <c r="AKA326" s="9"/>
      <c r="AKB326" s="9"/>
      <c r="AKC326" s="9"/>
      <c r="AKD326" s="9"/>
      <c r="AKE326" s="9"/>
      <c r="AKF326" s="9"/>
      <c r="AKG326" s="9"/>
      <c r="AKH326" s="9"/>
      <c r="AKI326" s="9"/>
      <c r="AKJ326" s="9"/>
      <c r="AKK326" s="9"/>
      <c r="AKL326" s="9"/>
      <c r="AKM326" s="9"/>
      <c r="AKN326" s="9"/>
      <c r="AKO326" s="9"/>
      <c r="AKP326" s="9"/>
      <c r="AKQ326" s="9"/>
      <c r="AKR326" s="9"/>
      <c r="AKS326" s="9"/>
      <c r="AKT326" s="9"/>
      <c r="AKU326" s="9"/>
      <c r="AKV326" s="9"/>
      <c r="AKW326" s="9"/>
      <c r="AKX326" s="9"/>
      <c r="AKY326" s="9"/>
      <c r="AKZ326" s="9"/>
      <c r="ALA326" s="9"/>
      <c r="ALB326" s="9"/>
      <c r="ALC326" s="9"/>
      <c r="ALD326" s="9"/>
      <c r="ALE326" s="9"/>
      <c r="ALF326" s="9"/>
      <c r="ALG326" s="9"/>
      <c r="ALH326" s="9"/>
      <c r="ALI326" s="9"/>
      <c r="ALJ326" s="9"/>
      <c r="ALK326" s="9"/>
      <c r="ALL326" s="9"/>
      <c r="ALM326" s="9"/>
      <c r="ALN326" s="9"/>
      <c r="ALO326" s="9"/>
      <c r="ALP326" s="9"/>
      <c r="ALQ326" s="9"/>
      <c r="ALR326" s="9"/>
      <c r="ALS326" s="9"/>
      <c r="ALT326" s="9"/>
      <c r="ALU326" s="9"/>
      <c r="ALV326" s="9"/>
      <c r="ALW326" s="9"/>
      <c r="ALX326" s="9"/>
      <c r="ALY326" s="9"/>
      <c r="ALZ326" s="9"/>
      <c r="AMA326" s="9"/>
      <c r="AMB326" s="9"/>
      <c r="AMC326" s="9"/>
      <c r="AMD326" s="9"/>
      <c r="AME326" s="9"/>
      <c r="AMF326" s="9"/>
      <c r="AMG326" s="9"/>
      <c r="AMH326" s="9"/>
      <c r="AMI326" s="9"/>
      <c r="AMJ326" s="9"/>
      <c r="AMK326" s="9"/>
      <c r="AML326" s="9"/>
      <c r="AMM326" s="9"/>
      <c r="AMN326" s="9"/>
      <c r="AMO326" s="9"/>
      <c r="AMP326" s="9"/>
      <c r="AMQ326" s="9"/>
      <c r="AMR326" s="9"/>
      <c r="AMS326" s="9"/>
      <c r="AMT326" s="9"/>
      <c r="AMU326" s="9"/>
      <c r="AMV326" s="9"/>
      <c r="AMW326" s="9"/>
      <c r="AMX326" s="9"/>
      <c r="AMY326" s="9"/>
      <c r="AMZ326" s="9"/>
      <c r="ANA326" s="9"/>
      <c r="ANB326" s="9"/>
      <c r="ANC326" s="9"/>
      <c r="AND326" s="9"/>
      <c r="ANE326" s="9"/>
      <c r="ANF326" s="9"/>
      <c r="ANG326" s="9"/>
      <c r="ANH326" s="9"/>
      <c r="ANI326" s="9"/>
      <c r="ANJ326" s="9"/>
      <c r="ANK326" s="9"/>
      <c r="ANL326" s="9"/>
      <c r="ANM326" s="9"/>
      <c r="ANN326" s="9"/>
      <c r="ANO326" s="9"/>
      <c r="ANP326" s="9"/>
      <c r="ANQ326" s="9"/>
      <c r="ANR326" s="9"/>
      <c r="ANS326" s="9"/>
      <c r="ANT326" s="9"/>
      <c r="ANU326" s="9"/>
      <c r="ANV326" s="9"/>
      <c r="ANW326" s="9"/>
      <c r="ANX326" s="9"/>
      <c r="ANY326" s="9"/>
      <c r="ANZ326" s="9"/>
      <c r="AOA326" s="9"/>
      <c r="AOB326" s="9"/>
      <c r="AOC326" s="9"/>
      <c r="AOD326" s="9"/>
      <c r="AOE326" s="9"/>
      <c r="AOF326" s="9"/>
      <c r="AOG326" s="9"/>
      <c r="AOH326" s="9"/>
      <c r="AOI326" s="9"/>
      <c r="AOJ326" s="9"/>
      <c r="AOK326" s="9"/>
      <c r="AOL326" s="9"/>
      <c r="AOM326" s="9"/>
      <c r="AON326" s="9"/>
      <c r="AOO326" s="9"/>
      <c r="AOP326" s="9"/>
      <c r="AOQ326" s="9"/>
      <c r="AOR326" s="9"/>
      <c r="AOS326" s="9"/>
      <c r="AOT326" s="9"/>
      <c r="AOU326" s="9"/>
      <c r="AOV326" s="9"/>
      <c r="AOW326" s="9"/>
      <c r="AOX326" s="9"/>
      <c r="AOY326" s="9"/>
      <c r="AOZ326" s="9"/>
      <c r="APA326" s="9"/>
      <c r="APB326" s="9"/>
      <c r="APC326" s="9"/>
      <c r="APD326" s="9"/>
      <c r="APE326" s="9"/>
      <c r="APF326" s="9"/>
      <c r="APG326" s="9"/>
      <c r="APH326" s="9"/>
      <c r="API326" s="9"/>
      <c r="APJ326" s="9"/>
      <c r="APK326" s="9"/>
      <c r="APL326" s="9"/>
      <c r="APM326" s="9"/>
      <c r="APN326" s="9"/>
      <c r="APO326" s="9"/>
      <c r="APP326" s="9"/>
      <c r="APQ326" s="9"/>
      <c r="APR326" s="9"/>
      <c r="APS326" s="9"/>
      <c r="APT326" s="9"/>
      <c r="APU326" s="9"/>
      <c r="APV326" s="9"/>
      <c r="APW326" s="9"/>
      <c r="APX326" s="9"/>
      <c r="APY326" s="9"/>
      <c r="APZ326" s="9"/>
      <c r="AQA326" s="9"/>
      <c r="AQB326" s="9"/>
      <c r="AQC326" s="9"/>
      <c r="AQD326" s="9"/>
      <c r="AQE326" s="9"/>
      <c r="AQF326" s="9"/>
      <c r="AQG326" s="9"/>
      <c r="AQH326" s="9"/>
      <c r="AQI326" s="9"/>
      <c r="AQJ326" s="9"/>
      <c r="AQK326" s="9"/>
      <c r="AQL326" s="9"/>
      <c r="AQM326" s="9"/>
      <c r="AQN326" s="9"/>
      <c r="AQO326" s="9"/>
      <c r="AQP326" s="9"/>
      <c r="AQQ326" s="9"/>
      <c r="AQR326" s="9"/>
      <c r="AQS326" s="9"/>
      <c r="AQT326" s="9"/>
      <c r="AQU326" s="9"/>
      <c r="AQV326" s="9"/>
      <c r="AQW326" s="9"/>
      <c r="AQX326" s="9"/>
      <c r="AQY326" s="9"/>
      <c r="AQZ326" s="9"/>
      <c r="ARA326" s="9"/>
      <c r="ARB326" s="9"/>
      <c r="ARC326" s="9"/>
      <c r="ARD326" s="9"/>
      <c r="ARE326" s="9"/>
      <c r="ARF326" s="9"/>
      <c r="ARG326" s="9"/>
      <c r="ARH326" s="9"/>
      <c r="ARI326" s="9"/>
      <c r="ARJ326" s="9"/>
      <c r="ARK326" s="9"/>
      <c r="ARL326" s="9"/>
      <c r="ARM326" s="9"/>
      <c r="ARN326" s="9"/>
      <c r="ARO326" s="9"/>
      <c r="ARP326" s="9"/>
      <c r="ARQ326" s="9"/>
      <c r="ARR326" s="9"/>
      <c r="ARS326" s="9"/>
      <c r="ART326" s="9"/>
      <c r="ARU326" s="9"/>
      <c r="ARV326" s="9"/>
      <c r="ARW326" s="9"/>
      <c r="ARX326" s="9"/>
      <c r="ARY326" s="9"/>
      <c r="ARZ326" s="9"/>
      <c r="ASA326" s="9"/>
      <c r="ASB326" s="9"/>
      <c r="ASC326" s="9"/>
      <c r="ASD326" s="9"/>
      <c r="ASE326" s="9"/>
      <c r="ASF326" s="9"/>
      <c r="ASG326" s="9"/>
      <c r="ASH326" s="9"/>
      <c r="ASI326" s="9"/>
      <c r="ASJ326" s="9"/>
      <c r="ASK326" s="9"/>
      <c r="ASL326" s="9"/>
      <c r="ASM326" s="9"/>
      <c r="ASN326" s="9"/>
      <c r="ASO326" s="9"/>
      <c r="ASP326" s="9"/>
      <c r="ASQ326" s="9"/>
      <c r="ASR326" s="9"/>
      <c r="ASS326" s="9"/>
      <c r="AST326" s="9"/>
      <c r="ASU326" s="9"/>
      <c r="ASV326" s="9"/>
      <c r="ASW326" s="9"/>
      <c r="ASX326" s="9"/>
      <c r="ASY326" s="9"/>
      <c r="ASZ326" s="9"/>
      <c r="ATA326" s="9"/>
      <c r="ATB326" s="9"/>
      <c r="ATC326" s="9"/>
      <c r="ATD326" s="9"/>
      <c r="ATE326" s="9"/>
      <c r="ATF326" s="9"/>
      <c r="ATG326" s="9"/>
      <c r="ATH326" s="9"/>
      <c r="ATI326" s="9"/>
      <c r="ATJ326" s="9"/>
      <c r="ATK326" s="9"/>
      <c r="ATL326" s="9"/>
      <c r="ATM326" s="9"/>
      <c r="ATN326" s="9"/>
      <c r="ATO326" s="9"/>
      <c r="ATP326" s="9"/>
      <c r="ATQ326" s="9"/>
      <c r="ATR326" s="9"/>
      <c r="ATS326" s="9"/>
      <c r="ATT326" s="9"/>
      <c r="ATU326" s="9"/>
      <c r="ATV326" s="9"/>
      <c r="ATW326" s="9"/>
      <c r="ATX326" s="9"/>
      <c r="ATY326" s="9"/>
      <c r="ATZ326" s="9"/>
      <c r="AUA326" s="9"/>
      <c r="AUB326" s="9"/>
      <c r="AUC326" s="9"/>
      <c r="AUD326" s="9"/>
      <c r="AUE326" s="9"/>
      <c r="AUF326" s="9"/>
      <c r="AUG326" s="9"/>
      <c r="AUH326" s="9"/>
      <c r="AUI326" s="9"/>
      <c r="AUJ326" s="9"/>
      <c r="AUK326" s="9"/>
      <c r="AUL326" s="9"/>
      <c r="AUM326" s="9"/>
      <c r="AUN326" s="9"/>
      <c r="AUO326" s="9"/>
      <c r="AUP326" s="9"/>
      <c r="AUQ326" s="9"/>
      <c r="AUR326" s="9"/>
      <c r="AUS326" s="9"/>
      <c r="AUT326" s="9"/>
      <c r="AUU326" s="9"/>
      <c r="AUV326" s="9"/>
      <c r="AUW326" s="9"/>
      <c r="AUX326" s="9"/>
      <c r="AUY326" s="9"/>
      <c r="AUZ326" s="9"/>
      <c r="AVA326" s="9"/>
      <c r="AVB326" s="9"/>
      <c r="AVC326" s="9"/>
      <c r="AVD326" s="9"/>
      <c r="AVE326" s="9"/>
      <c r="AVF326" s="9"/>
      <c r="AVG326" s="9"/>
      <c r="AVH326" s="9"/>
      <c r="AVI326" s="9"/>
      <c r="AVJ326" s="9"/>
      <c r="AVK326" s="9"/>
      <c r="AVL326" s="9"/>
      <c r="AVM326" s="9"/>
      <c r="AVN326" s="9"/>
      <c r="AVO326" s="9"/>
      <c r="AVP326" s="9"/>
      <c r="AVQ326" s="9"/>
      <c r="AVR326" s="9"/>
      <c r="AVS326" s="9"/>
      <c r="AVT326" s="9"/>
      <c r="AVU326" s="9"/>
      <c r="AVV326" s="9"/>
      <c r="AVW326" s="9"/>
      <c r="AVX326" s="9"/>
      <c r="AVY326" s="9"/>
      <c r="AVZ326" s="9"/>
      <c r="AWA326" s="9"/>
      <c r="AWB326" s="9"/>
      <c r="AWC326" s="9"/>
      <c r="AWD326" s="9"/>
      <c r="AWE326" s="9"/>
      <c r="AWF326" s="9"/>
      <c r="AWG326" s="9"/>
      <c r="AWH326" s="9"/>
      <c r="AWI326" s="9"/>
      <c r="AWJ326" s="9"/>
      <c r="AWK326" s="9"/>
      <c r="AWL326" s="9"/>
      <c r="AWM326" s="9"/>
      <c r="AWN326" s="9"/>
      <c r="AWO326" s="9"/>
      <c r="AWP326" s="9"/>
      <c r="AWQ326" s="9"/>
      <c r="AWR326" s="9"/>
      <c r="AWS326" s="9"/>
      <c r="AWT326" s="9"/>
      <c r="AWU326" s="9"/>
      <c r="AWV326" s="9"/>
      <c r="AWW326" s="9"/>
      <c r="AWX326" s="9"/>
      <c r="AWY326" s="9"/>
      <c r="AWZ326" s="9"/>
      <c r="AXA326" s="9"/>
      <c r="AXB326" s="9"/>
      <c r="AXC326" s="9"/>
      <c r="AXD326" s="9"/>
      <c r="AXE326" s="9"/>
      <c r="AXF326" s="9"/>
      <c r="AXG326" s="9"/>
      <c r="AXH326" s="9"/>
      <c r="AXI326" s="9"/>
      <c r="AXJ326" s="9"/>
      <c r="AXK326" s="9"/>
      <c r="AXL326" s="9"/>
      <c r="AXM326" s="9"/>
      <c r="AXN326" s="9"/>
      <c r="AXO326" s="9"/>
      <c r="AXP326" s="9"/>
      <c r="AXQ326" s="9"/>
      <c r="AXR326" s="9"/>
      <c r="AXS326" s="9"/>
      <c r="AXT326" s="9"/>
      <c r="AXU326" s="9"/>
      <c r="AXV326" s="9"/>
      <c r="AXW326" s="9"/>
      <c r="AXX326" s="9"/>
      <c r="AXY326" s="9"/>
      <c r="AXZ326" s="9"/>
      <c r="AYA326" s="9"/>
      <c r="AYB326" s="9"/>
      <c r="AYC326" s="9"/>
      <c r="AYD326" s="9"/>
      <c r="AYE326" s="9"/>
      <c r="AYF326" s="9"/>
      <c r="AYG326" s="9"/>
      <c r="AYH326" s="9"/>
      <c r="AYI326" s="9"/>
      <c r="AYJ326" s="9"/>
      <c r="AYK326" s="9"/>
      <c r="AYL326" s="9"/>
      <c r="AYM326" s="9"/>
      <c r="AYN326" s="9"/>
      <c r="AYO326" s="9"/>
      <c r="AYP326" s="9"/>
      <c r="AYQ326" s="9"/>
      <c r="AYR326" s="9"/>
      <c r="AYS326" s="9"/>
      <c r="AYT326" s="9"/>
      <c r="AYU326" s="9"/>
      <c r="AYV326" s="9"/>
      <c r="AYW326" s="9"/>
      <c r="AYX326" s="9"/>
      <c r="AYY326" s="9"/>
      <c r="AYZ326" s="9"/>
      <c r="AZA326" s="9"/>
      <c r="AZB326" s="9"/>
      <c r="AZC326" s="9"/>
      <c r="AZD326" s="9"/>
      <c r="AZE326" s="9"/>
      <c r="AZF326" s="9"/>
      <c r="AZG326" s="9"/>
      <c r="AZH326" s="9"/>
      <c r="AZI326" s="9"/>
      <c r="AZJ326" s="9"/>
      <c r="AZK326" s="9"/>
      <c r="AZL326" s="9"/>
      <c r="AZM326" s="9"/>
      <c r="AZN326" s="9"/>
      <c r="AZO326" s="9"/>
      <c r="AZP326" s="9"/>
      <c r="AZQ326" s="9"/>
      <c r="AZR326" s="9"/>
      <c r="AZS326" s="9"/>
      <c r="AZT326" s="9"/>
      <c r="AZU326" s="9"/>
      <c r="AZV326" s="9"/>
      <c r="AZW326" s="9"/>
      <c r="AZX326" s="9"/>
      <c r="AZY326" s="9"/>
      <c r="AZZ326" s="9"/>
      <c r="BAA326" s="9"/>
      <c r="BAB326" s="9"/>
      <c r="BAC326" s="9"/>
      <c r="BAD326" s="9"/>
      <c r="BAE326" s="9"/>
      <c r="BAF326" s="9"/>
      <c r="BAG326" s="9"/>
      <c r="BAH326" s="9"/>
      <c r="BAI326" s="9"/>
      <c r="BAJ326" s="9"/>
      <c r="BAK326" s="9"/>
      <c r="BAL326" s="9"/>
      <c r="BAM326" s="9"/>
      <c r="BAN326" s="9"/>
      <c r="BAO326" s="9"/>
      <c r="BAP326" s="9"/>
      <c r="BAQ326" s="9"/>
      <c r="BAR326" s="9"/>
      <c r="BAS326" s="9"/>
      <c r="BAT326" s="9"/>
      <c r="BAU326" s="9"/>
      <c r="BAV326" s="9"/>
      <c r="BAW326" s="9"/>
      <c r="BAX326" s="9"/>
      <c r="BAY326" s="9"/>
      <c r="BAZ326" s="9"/>
      <c r="BBA326" s="9"/>
      <c r="BBB326" s="9"/>
      <c r="BBC326" s="9"/>
      <c r="BBD326" s="9"/>
      <c r="BBE326" s="9"/>
      <c r="BBF326" s="9"/>
      <c r="BBG326" s="9"/>
      <c r="BBH326" s="9"/>
      <c r="BBI326" s="9"/>
      <c r="BBJ326" s="9"/>
      <c r="BBK326" s="9"/>
      <c r="BBL326" s="9"/>
      <c r="BBM326" s="9"/>
      <c r="BBN326" s="9"/>
      <c r="BBO326" s="9"/>
      <c r="BBP326" s="9"/>
      <c r="BBQ326" s="9"/>
      <c r="BBR326" s="9"/>
      <c r="BBS326" s="9"/>
      <c r="BBT326" s="9"/>
      <c r="BBU326" s="9"/>
      <c r="BBV326" s="9"/>
      <c r="BBW326" s="9"/>
      <c r="BBX326" s="9"/>
      <c r="BBY326" s="9"/>
      <c r="BBZ326" s="9"/>
      <c r="BCA326" s="9"/>
      <c r="BCB326" s="9"/>
      <c r="BCC326" s="9"/>
      <c r="BCD326" s="9"/>
      <c r="BCE326" s="9"/>
      <c r="BCF326" s="9"/>
      <c r="BCG326" s="9"/>
      <c r="BCH326" s="9"/>
      <c r="BCI326" s="9"/>
      <c r="BCJ326" s="9"/>
      <c r="BCK326" s="9"/>
      <c r="BCL326" s="9"/>
      <c r="BCM326" s="9"/>
      <c r="BCN326" s="9"/>
      <c r="BCO326" s="9"/>
      <c r="BCP326" s="9"/>
      <c r="BCQ326" s="9"/>
      <c r="BCR326" s="9"/>
      <c r="BCS326" s="9"/>
      <c r="BCT326" s="9"/>
      <c r="BCU326" s="9"/>
      <c r="BCV326" s="9"/>
      <c r="BCW326" s="9"/>
      <c r="BCX326" s="9"/>
      <c r="BCY326" s="9"/>
      <c r="BCZ326" s="9"/>
      <c r="BDA326" s="9"/>
      <c r="BDB326" s="9"/>
      <c r="BDC326" s="9"/>
      <c r="BDD326" s="9"/>
      <c r="BDE326" s="9"/>
      <c r="BDF326" s="9"/>
      <c r="BDG326" s="9"/>
      <c r="BDH326" s="9"/>
      <c r="BDI326" s="9"/>
      <c r="BDJ326" s="9"/>
      <c r="BDK326" s="9"/>
      <c r="BDL326" s="9"/>
      <c r="BDM326" s="9"/>
      <c r="BDN326" s="9"/>
      <c r="BDO326" s="9"/>
      <c r="BDP326" s="9"/>
      <c r="BDQ326" s="9"/>
      <c r="BDR326" s="9"/>
      <c r="BDS326" s="9"/>
      <c r="BDT326" s="9"/>
      <c r="BDU326" s="9"/>
      <c r="BDV326" s="9"/>
      <c r="BDW326" s="9"/>
      <c r="BDX326" s="9"/>
      <c r="BDY326" s="9"/>
      <c r="BDZ326" s="9"/>
      <c r="BEA326" s="9"/>
      <c r="BEB326" s="9"/>
      <c r="BEC326" s="9"/>
      <c r="BED326" s="9"/>
      <c r="BEE326" s="9"/>
      <c r="BEF326" s="9"/>
      <c r="BEG326" s="9"/>
      <c r="BEH326" s="9"/>
      <c r="BEI326" s="9"/>
      <c r="BEJ326" s="9"/>
      <c r="BEK326" s="9"/>
      <c r="BEL326" s="9"/>
      <c r="BEM326" s="9"/>
      <c r="BEN326" s="9"/>
      <c r="BEO326" s="9"/>
      <c r="BEP326" s="9"/>
      <c r="BEQ326" s="9"/>
      <c r="BER326" s="9"/>
      <c r="BES326" s="9"/>
      <c r="BET326" s="9"/>
      <c r="BEU326" s="9"/>
      <c r="BEV326" s="9"/>
      <c r="BEW326" s="9"/>
      <c r="BEX326" s="9"/>
      <c r="BEY326" s="9"/>
      <c r="BEZ326" s="9"/>
      <c r="BFA326" s="9"/>
      <c r="BFB326" s="9"/>
      <c r="BFC326" s="9"/>
      <c r="BFD326" s="9"/>
      <c r="BFE326" s="9"/>
      <c r="BFF326" s="9"/>
      <c r="BFG326" s="9"/>
      <c r="BFH326" s="9"/>
      <c r="BFI326" s="9"/>
      <c r="BFJ326" s="9"/>
      <c r="BFK326" s="9"/>
      <c r="BFL326" s="9"/>
      <c r="BFM326" s="9"/>
      <c r="BFN326" s="9"/>
      <c r="BFO326" s="9"/>
      <c r="BFP326" s="9"/>
      <c r="BFQ326" s="9"/>
      <c r="BFR326" s="9"/>
      <c r="BFS326" s="9"/>
      <c r="BFT326" s="9"/>
      <c r="BFU326" s="9"/>
      <c r="BFV326" s="9"/>
      <c r="BFW326" s="9"/>
      <c r="BFX326" s="9"/>
      <c r="BFY326" s="9"/>
      <c r="BFZ326" s="9"/>
      <c r="BGA326" s="9"/>
      <c r="BGB326" s="9"/>
      <c r="BGC326" s="9"/>
      <c r="BGD326" s="9"/>
      <c r="BGE326" s="9"/>
      <c r="BGF326" s="9"/>
      <c r="BGG326" s="9"/>
      <c r="BGH326" s="9"/>
      <c r="BGI326" s="9"/>
      <c r="BGJ326" s="9"/>
      <c r="BGK326" s="9"/>
      <c r="BGL326" s="9"/>
      <c r="BGM326" s="9"/>
      <c r="BGN326" s="9"/>
      <c r="BGO326" s="9"/>
      <c r="BGP326" s="9"/>
      <c r="BGQ326" s="9"/>
      <c r="BGR326" s="9"/>
      <c r="BGS326" s="9"/>
      <c r="BGT326" s="9"/>
      <c r="BGU326" s="9"/>
      <c r="BGV326" s="9"/>
      <c r="BGW326" s="9"/>
      <c r="BGX326" s="9"/>
      <c r="BGY326" s="9"/>
      <c r="BGZ326" s="9"/>
      <c r="BHA326" s="9"/>
      <c r="BHB326" s="9"/>
      <c r="BHC326" s="9"/>
      <c r="BHD326" s="9"/>
      <c r="BHE326" s="9"/>
      <c r="BHF326" s="9"/>
      <c r="BHG326" s="9"/>
      <c r="BHH326" s="9"/>
      <c r="BHI326" s="9"/>
      <c r="BHJ326" s="9"/>
      <c r="BHK326" s="9"/>
      <c r="BHL326" s="9"/>
      <c r="BHM326" s="9"/>
      <c r="BHN326" s="9"/>
      <c r="BHO326" s="9"/>
      <c r="BHP326" s="9"/>
      <c r="BHQ326" s="9"/>
      <c r="BHR326" s="9"/>
      <c r="BHS326" s="9"/>
      <c r="BHT326" s="9"/>
      <c r="BHU326" s="9"/>
      <c r="BHV326" s="9"/>
      <c r="BHW326" s="9"/>
      <c r="BHX326" s="9"/>
      <c r="BHY326" s="9"/>
      <c r="BHZ326" s="9"/>
      <c r="BIA326" s="9"/>
      <c r="BIB326" s="9"/>
      <c r="BIC326" s="9"/>
    </row>
    <row r="327" spans="1:1589" s="10" customFormat="1" ht="45" customHeight="1">
      <c r="B327" s="51"/>
      <c r="C327" s="346"/>
      <c r="D327" s="338"/>
      <c r="E327" s="197">
        <v>42370</v>
      </c>
      <c r="F327" s="197">
        <v>42735</v>
      </c>
      <c r="G327" s="93" t="s">
        <v>8</v>
      </c>
      <c r="H327" s="121"/>
      <c r="I327" s="121">
        <v>2508205.56</v>
      </c>
      <c r="J327" s="118"/>
      <c r="K327" s="121"/>
      <c r="L327" s="121"/>
      <c r="M327" s="121">
        <v>2508205.56</v>
      </c>
      <c r="N327" s="121"/>
      <c r="O327" s="121"/>
      <c r="P327" s="121"/>
      <c r="Q327" s="121">
        <v>2508205.56</v>
      </c>
      <c r="R327" s="121"/>
      <c r="S327" s="121"/>
      <c r="T327" s="150"/>
      <c r="U327" s="150">
        <f>I327-Q327</f>
        <v>0</v>
      </c>
      <c r="V327" s="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  <c r="IQ327" s="9"/>
      <c r="IR327" s="9"/>
      <c r="IS327" s="9"/>
      <c r="IT327" s="9"/>
      <c r="IU327" s="9"/>
      <c r="IV327" s="9"/>
      <c r="IW327" s="9"/>
      <c r="IX327" s="9"/>
      <c r="IY327" s="9"/>
      <c r="IZ327" s="9"/>
      <c r="JA327" s="9"/>
      <c r="JB327" s="9"/>
      <c r="JC327" s="9"/>
      <c r="JD327" s="9"/>
      <c r="JE327" s="9"/>
      <c r="JF327" s="9"/>
      <c r="JG327" s="9"/>
      <c r="JH327" s="9"/>
      <c r="JI327" s="9"/>
      <c r="JJ327" s="9"/>
      <c r="JK327" s="9"/>
      <c r="JL327" s="9"/>
      <c r="JM327" s="9"/>
      <c r="JN327" s="9"/>
      <c r="JO327" s="9"/>
      <c r="JP327" s="9"/>
      <c r="JQ327" s="9"/>
      <c r="JR327" s="9"/>
      <c r="JS327" s="9"/>
      <c r="JT327" s="9"/>
      <c r="JU327" s="9"/>
      <c r="JV327" s="9"/>
      <c r="JW327" s="9"/>
      <c r="JX327" s="9"/>
      <c r="JY327" s="9"/>
      <c r="JZ327" s="9"/>
      <c r="KA327" s="9"/>
      <c r="KB327" s="9"/>
      <c r="KC327" s="9"/>
      <c r="KD327" s="9"/>
      <c r="KE327" s="9"/>
      <c r="KF327" s="9"/>
      <c r="KG327" s="9"/>
      <c r="KH327" s="9"/>
      <c r="KI327" s="9"/>
      <c r="KJ327" s="9"/>
      <c r="KK327" s="9"/>
      <c r="KL327" s="9"/>
      <c r="KM327" s="9"/>
      <c r="KN327" s="9"/>
      <c r="KO327" s="9"/>
      <c r="KP327" s="9"/>
      <c r="KQ327" s="9"/>
      <c r="KR327" s="9"/>
      <c r="KS327" s="9"/>
      <c r="KT327" s="9"/>
      <c r="KU327" s="9"/>
      <c r="KV327" s="9"/>
      <c r="KW327" s="9"/>
      <c r="KX327" s="9"/>
      <c r="KY327" s="9"/>
      <c r="KZ327" s="9"/>
      <c r="LA327" s="9"/>
      <c r="LB327" s="9"/>
      <c r="LC327" s="9"/>
      <c r="LD327" s="9"/>
      <c r="LE327" s="9"/>
      <c r="LF327" s="9"/>
      <c r="LG327" s="9"/>
      <c r="LH327" s="9"/>
      <c r="LI327" s="9"/>
      <c r="LJ327" s="9"/>
      <c r="LK327" s="9"/>
      <c r="LL327" s="9"/>
      <c r="LM327" s="9"/>
      <c r="LN327" s="9"/>
      <c r="LO327" s="9"/>
      <c r="LP327" s="9"/>
      <c r="LQ327" s="9"/>
      <c r="LR327" s="9"/>
      <c r="LS327" s="9"/>
      <c r="LT327" s="9"/>
      <c r="LU327" s="9"/>
      <c r="LV327" s="9"/>
      <c r="LW327" s="9"/>
      <c r="LX327" s="9"/>
      <c r="LY327" s="9"/>
      <c r="LZ327" s="9"/>
      <c r="MA327" s="9"/>
      <c r="MB327" s="9"/>
      <c r="MC327" s="9"/>
      <c r="MD327" s="9"/>
      <c r="ME327" s="9"/>
      <c r="MF327" s="9"/>
      <c r="MG327" s="9"/>
      <c r="MH327" s="9"/>
      <c r="MI327" s="9"/>
      <c r="MJ327" s="9"/>
      <c r="MK327" s="9"/>
      <c r="ML327" s="9"/>
      <c r="MM327" s="9"/>
      <c r="MN327" s="9"/>
      <c r="MO327" s="9"/>
      <c r="MP327" s="9"/>
      <c r="MQ327" s="9"/>
      <c r="MR327" s="9"/>
      <c r="MS327" s="9"/>
      <c r="MT327" s="9"/>
      <c r="MU327" s="9"/>
      <c r="MV327" s="9"/>
      <c r="MW327" s="9"/>
      <c r="MX327" s="9"/>
      <c r="MY327" s="9"/>
      <c r="MZ327" s="9"/>
      <c r="NA327" s="9"/>
      <c r="NB327" s="9"/>
      <c r="NC327" s="9"/>
      <c r="ND327" s="9"/>
      <c r="NE327" s="9"/>
      <c r="NF327" s="9"/>
      <c r="NG327" s="9"/>
      <c r="NH327" s="9"/>
      <c r="NI327" s="9"/>
      <c r="NJ327" s="9"/>
      <c r="NK327" s="9"/>
      <c r="NL327" s="9"/>
      <c r="NM327" s="9"/>
      <c r="NN327" s="9"/>
      <c r="NO327" s="9"/>
      <c r="NP327" s="9"/>
      <c r="NQ327" s="9"/>
      <c r="NR327" s="9"/>
      <c r="NS327" s="9"/>
      <c r="NT327" s="9"/>
      <c r="NU327" s="9"/>
      <c r="NV327" s="9"/>
      <c r="NW327" s="9"/>
      <c r="NX327" s="9"/>
      <c r="NY327" s="9"/>
      <c r="NZ327" s="9"/>
      <c r="OA327" s="9"/>
      <c r="OB327" s="9"/>
      <c r="OC327" s="9"/>
      <c r="OD327" s="9"/>
      <c r="OE327" s="9"/>
      <c r="OF327" s="9"/>
      <c r="OG327" s="9"/>
      <c r="OH327" s="9"/>
      <c r="OI327" s="9"/>
      <c r="OJ327" s="9"/>
      <c r="OK327" s="9"/>
      <c r="OL327" s="9"/>
      <c r="OM327" s="9"/>
      <c r="ON327" s="9"/>
      <c r="OO327" s="9"/>
      <c r="OP327" s="9"/>
      <c r="OQ327" s="9"/>
      <c r="OR327" s="9"/>
      <c r="OS327" s="9"/>
      <c r="OT327" s="9"/>
      <c r="OU327" s="9"/>
      <c r="OV327" s="9"/>
      <c r="OW327" s="9"/>
      <c r="OX327" s="9"/>
      <c r="OY327" s="9"/>
      <c r="OZ327" s="9"/>
      <c r="PA327" s="9"/>
      <c r="PB327" s="9"/>
      <c r="PC327" s="9"/>
      <c r="PD327" s="9"/>
      <c r="PE327" s="9"/>
      <c r="PF327" s="9"/>
      <c r="PG327" s="9"/>
      <c r="PH327" s="9"/>
      <c r="PI327" s="9"/>
      <c r="PJ327" s="9"/>
      <c r="PK327" s="9"/>
      <c r="PL327" s="9"/>
      <c r="PM327" s="9"/>
      <c r="PN327" s="9"/>
      <c r="PO327" s="9"/>
      <c r="PP327" s="9"/>
      <c r="PQ327" s="9"/>
      <c r="PR327" s="9"/>
      <c r="PS327" s="9"/>
      <c r="PT327" s="9"/>
      <c r="PU327" s="9"/>
      <c r="PV327" s="9"/>
      <c r="PW327" s="9"/>
      <c r="PX327" s="9"/>
      <c r="PY327" s="9"/>
      <c r="PZ327" s="9"/>
      <c r="QA327" s="9"/>
      <c r="QB327" s="9"/>
      <c r="QC327" s="9"/>
      <c r="QD327" s="9"/>
      <c r="QE327" s="9"/>
      <c r="QF327" s="9"/>
      <c r="QG327" s="9"/>
      <c r="QH327" s="9"/>
      <c r="QI327" s="9"/>
      <c r="QJ327" s="9"/>
      <c r="QK327" s="9"/>
      <c r="QL327" s="9"/>
      <c r="QM327" s="9"/>
      <c r="QN327" s="9"/>
      <c r="QO327" s="9"/>
      <c r="QP327" s="9"/>
      <c r="QQ327" s="9"/>
      <c r="QR327" s="9"/>
      <c r="QS327" s="9"/>
      <c r="QT327" s="9"/>
      <c r="QU327" s="9"/>
      <c r="QV327" s="9"/>
      <c r="QW327" s="9"/>
      <c r="QX327" s="9"/>
      <c r="QY327" s="9"/>
      <c r="QZ327" s="9"/>
      <c r="RA327" s="9"/>
      <c r="RB327" s="9"/>
      <c r="RC327" s="9"/>
      <c r="RD327" s="9"/>
      <c r="RE327" s="9"/>
      <c r="RF327" s="9"/>
      <c r="RG327" s="9"/>
      <c r="RH327" s="9"/>
      <c r="RI327" s="9"/>
      <c r="RJ327" s="9"/>
      <c r="RK327" s="9"/>
      <c r="RL327" s="9"/>
      <c r="RM327" s="9"/>
      <c r="RN327" s="9"/>
      <c r="RO327" s="9"/>
      <c r="RP327" s="9"/>
      <c r="RQ327" s="9"/>
      <c r="RR327" s="9"/>
      <c r="RS327" s="9"/>
      <c r="RT327" s="9"/>
      <c r="RU327" s="9"/>
      <c r="RV327" s="9"/>
      <c r="RW327" s="9"/>
      <c r="RX327" s="9"/>
      <c r="RY327" s="9"/>
      <c r="RZ327" s="9"/>
      <c r="SA327" s="9"/>
      <c r="SB327" s="9"/>
      <c r="SC327" s="9"/>
      <c r="SD327" s="9"/>
      <c r="SE327" s="9"/>
      <c r="SF327" s="9"/>
      <c r="SG327" s="9"/>
      <c r="SH327" s="9"/>
      <c r="SI327" s="9"/>
      <c r="SJ327" s="9"/>
      <c r="SK327" s="9"/>
      <c r="SL327" s="9"/>
      <c r="SM327" s="9"/>
      <c r="SN327" s="9"/>
      <c r="SO327" s="9"/>
      <c r="SP327" s="9"/>
      <c r="SQ327" s="9"/>
      <c r="SR327" s="9"/>
      <c r="SS327" s="9"/>
      <c r="ST327" s="9"/>
      <c r="SU327" s="9"/>
      <c r="SV327" s="9"/>
      <c r="SW327" s="9"/>
      <c r="SX327" s="9"/>
      <c r="SY327" s="9"/>
      <c r="SZ327" s="9"/>
      <c r="TA327" s="9"/>
      <c r="TB327" s="9"/>
      <c r="TC327" s="9"/>
      <c r="TD327" s="9"/>
      <c r="TE327" s="9"/>
      <c r="TF327" s="9"/>
      <c r="TG327" s="9"/>
      <c r="TH327" s="9"/>
      <c r="TI327" s="9"/>
      <c r="TJ327" s="9"/>
      <c r="TK327" s="9"/>
      <c r="TL327" s="9"/>
      <c r="TM327" s="9"/>
      <c r="TN327" s="9"/>
      <c r="TO327" s="9"/>
      <c r="TP327" s="9"/>
      <c r="TQ327" s="9"/>
      <c r="TR327" s="9"/>
      <c r="TS327" s="9"/>
      <c r="TT327" s="9"/>
      <c r="TU327" s="9"/>
      <c r="TV327" s="9"/>
      <c r="TW327" s="9"/>
      <c r="TX327" s="9"/>
      <c r="TY327" s="9"/>
      <c r="TZ327" s="9"/>
      <c r="UA327" s="9"/>
      <c r="UB327" s="9"/>
      <c r="UC327" s="9"/>
      <c r="UD327" s="9"/>
      <c r="UE327" s="9"/>
      <c r="UF327" s="9"/>
      <c r="UG327" s="9"/>
      <c r="UH327" s="9"/>
      <c r="UI327" s="9"/>
      <c r="UJ327" s="9"/>
      <c r="UK327" s="9"/>
      <c r="UL327" s="9"/>
      <c r="UM327" s="9"/>
      <c r="UN327" s="9"/>
      <c r="UO327" s="9"/>
      <c r="UP327" s="9"/>
      <c r="UQ327" s="9"/>
      <c r="UR327" s="9"/>
      <c r="US327" s="9"/>
      <c r="UT327" s="9"/>
      <c r="UU327" s="9"/>
      <c r="UV327" s="9"/>
      <c r="UW327" s="9"/>
      <c r="UX327" s="9"/>
      <c r="UY327" s="9"/>
      <c r="UZ327" s="9"/>
      <c r="VA327" s="9"/>
      <c r="VB327" s="9"/>
      <c r="VC327" s="9"/>
      <c r="VD327" s="9"/>
      <c r="VE327" s="9"/>
      <c r="VF327" s="9"/>
      <c r="VG327" s="9"/>
      <c r="VH327" s="9"/>
      <c r="VI327" s="9"/>
      <c r="VJ327" s="9"/>
      <c r="VK327" s="9"/>
      <c r="VL327" s="9"/>
      <c r="VM327" s="9"/>
      <c r="VN327" s="9"/>
      <c r="VO327" s="9"/>
      <c r="VP327" s="9"/>
      <c r="VQ327" s="9"/>
      <c r="VR327" s="9"/>
      <c r="VS327" s="9"/>
      <c r="VT327" s="9"/>
      <c r="VU327" s="9"/>
      <c r="VV327" s="9"/>
      <c r="VW327" s="9"/>
      <c r="VX327" s="9"/>
      <c r="VY327" s="9"/>
      <c r="VZ327" s="9"/>
      <c r="WA327" s="9"/>
      <c r="WB327" s="9"/>
      <c r="WC327" s="9"/>
      <c r="WD327" s="9"/>
      <c r="WE327" s="9"/>
      <c r="WF327" s="9"/>
      <c r="WG327" s="9"/>
      <c r="WH327" s="9"/>
      <c r="WI327" s="9"/>
      <c r="WJ327" s="9"/>
      <c r="WK327" s="9"/>
      <c r="WL327" s="9"/>
      <c r="WM327" s="9"/>
      <c r="WN327" s="9"/>
      <c r="WO327" s="9"/>
      <c r="WP327" s="9"/>
      <c r="WQ327" s="9"/>
      <c r="WR327" s="9"/>
      <c r="WS327" s="9"/>
      <c r="WT327" s="9"/>
      <c r="WU327" s="9"/>
      <c r="WV327" s="9"/>
      <c r="WW327" s="9"/>
      <c r="WX327" s="9"/>
      <c r="WY327" s="9"/>
      <c r="WZ327" s="9"/>
      <c r="XA327" s="9"/>
      <c r="XB327" s="9"/>
      <c r="XC327" s="9"/>
      <c r="XD327" s="9"/>
      <c r="XE327" s="9"/>
      <c r="XF327" s="9"/>
      <c r="XG327" s="9"/>
      <c r="XH327" s="9"/>
      <c r="XI327" s="9"/>
      <c r="XJ327" s="9"/>
      <c r="XK327" s="9"/>
      <c r="XL327" s="9"/>
      <c r="XM327" s="9"/>
      <c r="XN327" s="9"/>
      <c r="XO327" s="9"/>
      <c r="XP327" s="9"/>
      <c r="XQ327" s="9"/>
      <c r="XR327" s="9"/>
      <c r="XS327" s="9"/>
      <c r="XT327" s="9"/>
      <c r="XU327" s="9"/>
      <c r="XV327" s="9"/>
      <c r="XW327" s="9"/>
      <c r="XX327" s="9"/>
      <c r="XY327" s="9"/>
      <c r="XZ327" s="9"/>
      <c r="YA327" s="9"/>
      <c r="YB327" s="9"/>
      <c r="YC327" s="9"/>
      <c r="YD327" s="9"/>
      <c r="YE327" s="9"/>
      <c r="YF327" s="9"/>
      <c r="YG327" s="9"/>
      <c r="YH327" s="9"/>
      <c r="YI327" s="9"/>
      <c r="YJ327" s="9"/>
      <c r="YK327" s="9"/>
      <c r="YL327" s="9"/>
      <c r="YM327" s="9"/>
      <c r="YN327" s="9"/>
      <c r="YO327" s="9"/>
      <c r="YP327" s="9"/>
      <c r="YQ327" s="9"/>
      <c r="YR327" s="9"/>
      <c r="YS327" s="9"/>
      <c r="YT327" s="9"/>
      <c r="YU327" s="9"/>
      <c r="YV327" s="9"/>
      <c r="YW327" s="9"/>
      <c r="YX327" s="9"/>
      <c r="YY327" s="9"/>
      <c r="YZ327" s="9"/>
      <c r="ZA327" s="9"/>
      <c r="ZB327" s="9"/>
      <c r="ZC327" s="9"/>
      <c r="ZD327" s="9"/>
      <c r="ZE327" s="9"/>
      <c r="ZF327" s="9"/>
      <c r="ZG327" s="9"/>
      <c r="ZH327" s="9"/>
      <c r="ZI327" s="9"/>
      <c r="ZJ327" s="9"/>
      <c r="ZK327" s="9"/>
      <c r="ZL327" s="9"/>
      <c r="ZM327" s="9"/>
      <c r="ZN327" s="9"/>
      <c r="ZO327" s="9"/>
      <c r="ZP327" s="9"/>
      <c r="ZQ327" s="9"/>
      <c r="ZR327" s="9"/>
      <c r="ZS327" s="9"/>
      <c r="ZT327" s="9"/>
      <c r="ZU327" s="9"/>
      <c r="ZV327" s="9"/>
      <c r="ZW327" s="9"/>
      <c r="ZX327" s="9"/>
      <c r="ZY327" s="9"/>
      <c r="ZZ327" s="9"/>
      <c r="AAA327" s="9"/>
      <c r="AAB327" s="9"/>
      <c r="AAC327" s="9"/>
      <c r="AAD327" s="9"/>
      <c r="AAE327" s="9"/>
      <c r="AAF327" s="9"/>
      <c r="AAG327" s="9"/>
      <c r="AAH327" s="9"/>
      <c r="AAI327" s="9"/>
      <c r="AAJ327" s="9"/>
      <c r="AAK327" s="9"/>
      <c r="AAL327" s="9"/>
      <c r="AAM327" s="9"/>
      <c r="AAN327" s="9"/>
      <c r="AAO327" s="9"/>
      <c r="AAP327" s="9"/>
      <c r="AAQ327" s="9"/>
      <c r="AAR327" s="9"/>
      <c r="AAS327" s="9"/>
      <c r="AAT327" s="9"/>
      <c r="AAU327" s="9"/>
      <c r="AAV327" s="9"/>
      <c r="AAW327" s="9"/>
      <c r="AAX327" s="9"/>
      <c r="AAY327" s="9"/>
      <c r="AAZ327" s="9"/>
      <c r="ABA327" s="9"/>
      <c r="ABB327" s="9"/>
      <c r="ABC327" s="9"/>
      <c r="ABD327" s="9"/>
      <c r="ABE327" s="9"/>
      <c r="ABF327" s="9"/>
      <c r="ABG327" s="9"/>
      <c r="ABH327" s="9"/>
      <c r="ABI327" s="9"/>
      <c r="ABJ327" s="9"/>
      <c r="ABK327" s="9"/>
      <c r="ABL327" s="9"/>
      <c r="ABM327" s="9"/>
      <c r="ABN327" s="9"/>
      <c r="ABO327" s="9"/>
      <c r="ABP327" s="9"/>
      <c r="ABQ327" s="9"/>
      <c r="ABR327" s="9"/>
      <c r="ABS327" s="9"/>
      <c r="ABT327" s="9"/>
      <c r="ABU327" s="9"/>
      <c r="ABV327" s="9"/>
      <c r="ABW327" s="9"/>
      <c r="ABX327" s="9"/>
      <c r="ABY327" s="9"/>
      <c r="ABZ327" s="9"/>
      <c r="ACA327" s="9"/>
      <c r="ACB327" s="9"/>
      <c r="ACC327" s="9"/>
      <c r="ACD327" s="9"/>
      <c r="ACE327" s="9"/>
      <c r="ACF327" s="9"/>
      <c r="ACG327" s="9"/>
      <c r="ACH327" s="9"/>
      <c r="ACI327" s="9"/>
      <c r="ACJ327" s="9"/>
      <c r="ACK327" s="9"/>
      <c r="ACL327" s="9"/>
      <c r="ACM327" s="9"/>
      <c r="ACN327" s="9"/>
      <c r="ACO327" s="9"/>
      <c r="ACP327" s="9"/>
      <c r="ACQ327" s="9"/>
      <c r="ACR327" s="9"/>
      <c r="ACS327" s="9"/>
      <c r="ACT327" s="9"/>
      <c r="ACU327" s="9"/>
      <c r="ACV327" s="9"/>
      <c r="ACW327" s="9"/>
      <c r="ACX327" s="9"/>
      <c r="ACY327" s="9"/>
      <c r="ACZ327" s="9"/>
      <c r="ADA327" s="9"/>
      <c r="ADB327" s="9"/>
      <c r="ADC327" s="9"/>
      <c r="ADD327" s="9"/>
      <c r="ADE327" s="9"/>
      <c r="ADF327" s="9"/>
      <c r="ADG327" s="9"/>
      <c r="ADH327" s="9"/>
      <c r="ADI327" s="9"/>
      <c r="ADJ327" s="9"/>
      <c r="ADK327" s="9"/>
      <c r="ADL327" s="9"/>
      <c r="ADM327" s="9"/>
      <c r="ADN327" s="9"/>
      <c r="ADO327" s="9"/>
      <c r="ADP327" s="9"/>
      <c r="ADQ327" s="9"/>
      <c r="ADR327" s="9"/>
      <c r="ADS327" s="9"/>
      <c r="ADT327" s="9"/>
      <c r="ADU327" s="9"/>
      <c r="ADV327" s="9"/>
      <c r="ADW327" s="9"/>
      <c r="ADX327" s="9"/>
      <c r="ADY327" s="9"/>
      <c r="ADZ327" s="9"/>
      <c r="AEA327" s="9"/>
      <c r="AEB327" s="9"/>
      <c r="AEC327" s="9"/>
      <c r="AED327" s="9"/>
      <c r="AEE327" s="9"/>
      <c r="AEF327" s="9"/>
      <c r="AEG327" s="9"/>
      <c r="AEH327" s="9"/>
      <c r="AEI327" s="9"/>
      <c r="AEJ327" s="9"/>
      <c r="AEK327" s="9"/>
      <c r="AEL327" s="9"/>
      <c r="AEM327" s="9"/>
      <c r="AEN327" s="9"/>
      <c r="AEO327" s="9"/>
      <c r="AEP327" s="9"/>
      <c r="AEQ327" s="9"/>
      <c r="AER327" s="9"/>
      <c r="AES327" s="9"/>
      <c r="AET327" s="9"/>
      <c r="AEU327" s="9"/>
      <c r="AEV327" s="9"/>
      <c r="AEW327" s="9"/>
      <c r="AEX327" s="9"/>
      <c r="AEY327" s="9"/>
      <c r="AEZ327" s="9"/>
      <c r="AFA327" s="9"/>
      <c r="AFB327" s="9"/>
      <c r="AFC327" s="9"/>
      <c r="AFD327" s="9"/>
      <c r="AFE327" s="9"/>
      <c r="AFF327" s="9"/>
      <c r="AFG327" s="9"/>
      <c r="AFH327" s="9"/>
      <c r="AFI327" s="9"/>
      <c r="AFJ327" s="9"/>
      <c r="AFK327" s="9"/>
      <c r="AFL327" s="9"/>
      <c r="AFM327" s="9"/>
      <c r="AFN327" s="9"/>
      <c r="AFO327" s="9"/>
      <c r="AFP327" s="9"/>
      <c r="AFQ327" s="9"/>
      <c r="AFR327" s="9"/>
      <c r="AFS327" s="9"/>
      <c r="AFT327" s="9"/>
      <c r="AFU327" s="9"/>
      <c r="AFV327" s="9"/>
      <c r="AFW327" s="9"/>
      <c r="AFX327" s="9"/>
      <c r="AFY327" s="9"/>
      <c r="AFZ327" s="9"/>
      <c r="AGA327" s="9"/>
      <c r="AGB327" s="9"/>
      <c r="AGC327" s="9"/>
      <c r="AGD327" s="9"/>
      <c r="AGE327" s="9"/>
      <c r="AGF327" s="9"/>
      <c r="AGG327" s="9"/>
      <c r="AGH327" s="9"/>
      <c r="AGI327" s="9"/>
      <c r="AGJ327" s="9"/>
      <c r="AGK327" s="9"/>
      <c r="AGL327" s="9"/>
      <c r="AGM327" s="9"/>
      <c r="AGN327" s="9"/>
      <c r="AGO327" s="9"/>
      <c r="AGP327" s="9"/>
      <c r="AGQ327" s="9"/>
      <c r="AGR327" s="9"/>
      <c r="AGS327" s="9"/>
      <c r="AGT327" s="9"/>
      <c r="AGU327" s="9"/>
      <c r="AGV327" s="9"/>
      <c r="AGW327" s="9"/>
      <c r="AGX327" s="9"/>
      <c r="AGY327" s="9"/>
      <c r="AGZ327" s="9"/>
      <c r="AHA327" s="9"/>
      <c r="AHB327" s="9"/>
      <c r="AHC327" s="9"/>
      <c r="AHD327" s="9"/>
      <c r="AHE327" s="9"/>
      <c r="AHF327" s="9"/>
      <c r="AHG327" s="9"/>
      <c r="AHH327" s="9"/>
      <c r="AHI327" s="9"/>
      <c r="AHJ327" s="9"/>
      <c r="AHK327" s="9"/>
      <c r="AHL327" s="9"/>
      <c r="AHM327" s="9"/>
      <c r="AHN327" s="9"/>
      <c r="AHO327" s="9"/>
      <c r="AHP327" s="9"/>
      <c r="AHQ327" s="9"/>
      <c r="AHR327" s="9"/>
      <c r="AHS327" s="9"/>
      <c r="AHT327" s="9"/>
      <c r="AHU327" s="9"/>
      <c r="AHV327" s="9"/>
      <c r="AHW327" s="9"/>
      <c r="AHX327" s="9"/>
      <c r="AHY327" s="9"/>
      <c r="AHZ327" s="9"/>
      <c r="AIA327" s="9"/>
      <c r="AIB327" s="9"/>
      <c r="AIC327" s="9"/>
      <c r="AID327" s="9"/>
      <c r="AIE327" s="9"/>
      <c r="AIF327" s="9"/>
      <c r="AIG327" s="9"/>
      <c r="AIH327" s="9"/>
      <c r="AII327" s="9"/>
      <c r="AIJ327" s="9"/>
      <c r="AIK327" s="9"/>
      <c r="AIL327" s="9"/>
      <c r="AIM327" s="9"/>
      <c r="AIN327" s="9"/>
      <c r="AIO327" s="9"/>
      <c r="AIP327" s="9"/>
      <c r="AIQ327" s="9"/>
      <c r="AIR327" s="9"/>
      <c r="AIS327" s="9"/>
      <c r="AIT327" s="9"/>
      <c r="AIU327" s="9"/>
      <c r="AIV327" s="9"/>
      <c r="AIW327" s="9"/>
      <c r="AIX327" s="9"/>
      <c r="AIY327" s="9"/>
      <c r="AIZ327" s="9"/>
      <c r="AJA327" s="9"/>
      <c r="AJB327" s="9"/>
      <c r="AJC327" s="9"/>
      <c r="AJD327" s="9"/>
      <c r="AJE327" s="9"/>
      <c r="AJF327" s="9"/>
      <c r="AJG327" s="9"/>
      <c r="AJH327" s="9"/>
      <c r="AJI327" s="9"/>
      <c r="AJJ327" s="9"/>
      <c r="AJK327" s="9"/>
      <c r="AJL327" s="9"/>
      <c r="AJM327" s="9"/>
      <c r="AJN327" s="9"/>
      <c r="AJO327" s="9"/>
      <c r="AJP327" s="9"/>
      <c r="AJQ327" s="9"/>
      <c r="AJR327" s="9"/>
      <c r="AJS327" s="9"/>
      <c r="AJT327" s="9"/>
      <c r="AJU327" s="9"/>
      <c r="AJV327" s="9"/>
      <c r="AJW327" s="9"/>
      <c r="AJX327" s="9"/>
      <c r="AJY327" s="9"/>
      <c r="AJZ327" s="9"/>
      <c r="AKA327" s="9"/>
      <c r="AKB327" s="9"/>
      <c r="AKC327" s="9"/>
      <c r="AKD327" s="9"/>
      <c r="AKE327" s="9"/>
      <c r="AKF327" s="9"/>
      <c r="AKG327" s="9"/>
      <c r="AKH327" s="9"/>
      <c r="AKI327" s="9"/>
      <c r="AKJ327" s="9"/>
      <c r="AKK327" s="9"/>
      <c r="AKL327" s="9"/>
      <c r="AKM327" s="9"/>
      <c r="AKN327" s="9"/>
      <c r="AKO327" s="9"/>
      <c r="AKP327" s="9"/>
      <c r="AKQ327" s="9"/>
      <c r="AKR327" s="9"/>
      <c r="AKS327" s="9"/>
      <c r="AKT327" s="9"/>
      <c r="AKU327" s="9"/>
      <c r="AKV327" s="9"/>
      <c r="AKW327" s="9"/>
      <c r="AKX327" s="9"/>
      <c r="AKY327" s="9"/>
      <c r="AKZ327" s="9"/>
      <c r="ALA327" s="9"/>
      <c r="ALB327" s="9"/>
      <c r="ALC327" s="9"/>
      <c r="ALD327" s="9"/>
      <c r="ALE327" s="9"/>
      <c r="ALF327" s="9"/>
      <c r="ALG327" s="9"/>
      <c r="ALH327" s="9"/>
      <c r="ALI327" s="9"/>
      <c r="ALJ327" s="9"/>
      <c r="ALK327" s="9"/>
      <c r="ALL327" s="9"/>
      <c r="ALM327" s="9"/>
      <c r="ALN327" s="9"/>
      <c r="ALO327" s="9"/>
      <c r="ALP327" s="9"/>
      <c r="ALQ327" s="9"/>
      <c r="ALR327" s="9"/>
      <c r="ALS327" s="9"/>
      <c r="ALT327" s="9"/>
      <c r="ALU327" s="9"/>
      <c r="ALV327" s="9"/>
      <c r="ALW327" s="9"/>
      <c r="ALX327" s="9"/>
      <c r="ALY327" s="9"/>
      <c r="ALZ327" s="9"/>
      <c r="AMA327" s="9"/>
      <c r="AMB327" s="9"/>
      <c r="AMC327" s="9"/>
      <c r="AMD327" s="9"/>
      <c r="AME327" s="9"/>
      <c r="AMF327" s="9"/>
      <c r="AMG327" s="9"/>
      <c r="AMH327" s="9"/>
      <c r="AMI327" s="9"/>
      <c r="AMJ327" s="9"/>
      <c r="AMK327" s="9"/>
      <c r="AML327" s="9"/>
      <c r="AMM327" s="9"/>
      <c r="AMN327" s="9"/>
      <c r="AMO327" s="9"/>
      <c r="AMP327" s="9"/>
      <c r="AMQ327" s="9"/>
      <c r="AMR327" s="9"/>
      <c r="AMS327" s="9"/>
      <c r="AMT327" s="9"/>
      <c r="AMU327" s="9"/>
      <c r="AMV327" s="9"/>
      <c r="AMW327" s="9"/>
      <c r="AMX327" s="9"/>
      <c r="AMY327" s="9"/>
      <c r="AMZ327" s="9"/>
      <c r="ANA327" s="9"/>
      <c r="ANB327" s="9"/>
      <c r="ANC327" s="9"/>
      <c r="AND327" s="9"/>
      <c r="ANE327" s="9"/>
      <c r="ANF327" s="9"/>
      <c r="ANG327" s="9"/>
      <c r="ANH327" s="9"/>
      <c r="ANI327" s="9"/>
      <c r="ANJ327" s="9"/>
      <c r="ANK327" s="9"/>
      <c r="ANL327" s="9"/>
      <c r="ANM327" s="9"/>
      <c r="ANN327" s="9"/>
      <c r="ANO327" s="9"/>
      <c r="ANP327" s="9"/>
      <c r="ANQ327" s="9"/>
      <c r="ANR327" s="9"/>
      <c r="ANS327" s="9"/>
      <c r="ANT327" s="9"/>
      <c r="ANU327" s="9"/>
      <c r="ANV327" s="9"/>
      <c r="ANW327" s="9"/>
      <c r="ANX327" s="9"/>
      <c r="ANY327" s="9"/>
      <c r="ANZ327" s="9"/>
      <c r="AOA327" s="9"/>
      <c r="AOB327" s="9"/>
      <c r="AOC327" s="9"/>
      <c r="AOD327" s="9"/>
      <c r="AOE327" s="9"/>
      <c r="AOF327" s="9"/>
      <c r="AOG327" s="9"/>
      <c r="AOH327" s="9"/>
      <c r="AOI327" s="9"/>
      <c r="AOJ327" s="9"/>
      <c r="AOK327" s="9"/>
      <c r="AOL327" s="9"/>
      <c r="AOM327" s="9"/>
      <c r="AON327" s="9"/>
      <c r="AOO327" s="9"/>
      <c r="AOP327" s="9"/>
      <c r="AOQ327" s="9"/>
      <c r="AOR327" s="9"/>
      <c r="AOS327" s="9"/>
      <c r="AOT327" s="9"/>
      <c r="AOU327" s="9"/>
      <c r="AOV327" s="9"/>
      <c r="AOW327" s="9"/>
      <c r="AOX327" s="9"/>
      <c r="AOY327" s="9"/>
      <c r="AOZ327" s="9"/>
      <c r="APA327" s="9"/>
      <c r="APB327" s="9"/>
      <c r="APC327" s="9"/>
      <c r="APD327" s="9"/>
      <c r="APE327" s="9"/>
      <c r="APF327" s="9"/>
      <c r="APG327" s="9"/>
      <c r="APH327" s="9"/>
      <c r="API327" s="9"/>
      <c r="APJ327" s="9"/>
      <c r="APK327" s="9"/>
      <c r="APL327" s="9"/>
      <c r="APM327" s="9"/>
      <c r="APN327" s="9"/>
      <c r="APO327" s="9"/>
      <c r="APP327" s="9"/>
      <c r="APQ327" s="9"/>
      <c r="APR327" s="9"/>
      <c r="APS327" s="9"/>
      <c r="APT327" s="9"/>
      <c r="APU327" s="9"/>
      <c r="APV327" s="9"/>
      <c r="APW327" s="9"/>
      <c r="APX327" s="9"/>
      <c r="APY327" s="9"/>
      <c r="APZ327" s="9"/>
      <c r="AQA327" s="9"/>
      <c r="AQB327" s="9"/>
      <c r="AQC327" s="9"/>
      <c r="AQD327" s="9"/>
      <c r="AQE327" s="9"/>
      <c r="AQF327" s="9"/>
      <c r="AQG327" s="9"/>
      <c r="AQH327" s="9"/>
      <c r="AQI327" s="9"/>
      <c r="AQJ327" s="9"/>
      <c r="AQK327" s="9"/>
      <c r="AQL327" s="9"/>
      <c r="AQM327" s="9"/>
      <c r="AQN327" s="9"/>
      <c r="AQO327" s="9"/>
      <c r="AQP327" s="9"/>
      <c r="AQQ327" s="9"/>
      <c r="AQR327" s="9"/>
      <c r="AQS327" s="9"/>
      <c r="AQT327" s="9"/>
      <c r="AQU327" s="9"/>
      <c r="AQV327" s="9"/>
      <c r="AQW327" s="9"/>
      <c r="AQX327" s="9"/>
      <c r="AQY327" s="9"/>
      <c r="AQZ327" s="9"/>
      <c r="ARA327" s="9"/>
      <c r="ARB327" s="9"/>
      <c r="ARC327" s="9"/>
      <c r="ARD327" s="9"/>
      <c r="ARE327" s="9"/>
      <c r="ARF327" s="9"/>
      <c r="ARG327" s="9"/>
      <c r="ARH327" s="9"/>
      <c r="ARI327" s="9"/>
      <c r="ARJ327" s="9"/>
      <c r="ARK327" s="9"/>
      <c r="ARL327" s="9"/>
      <c r="ARM327" s="9"/>
      <c r="ARN327" s="9"/>
      <c r="ARO327" s="9"/>
      <c r="ARP327" s="9"/>
      <c r="ARQ327" s="9"/>
      <c r="ARR327" s="9"/>
      <c r="ARS327" s="9"/>
      <c r="ART327" s="9"/>
      <c r="ARU327" s="9"/>
      <c r="ARV327" s="9"/>
      <c r="ARW327" s="9"/>
      <c r="ARX327" s="9"/>
      <c r="ARY327" s="9"/>
      <c r="ARZ327" s="9"/>
      <c r="ASA327" s="9"/>
      <c r="ASB327" s="9"/>
      <c r="ASC327" s="9"/>
      <c r="ASD327" s="9"/>
      <c r="ASE327" s="9"/>
      <c r="ASF327" s="9"/>
      <c r="ASG327" s="9"/>
      <c r="ASH327" s="9"/>
      <c r="ASI327" s="9"/>
      <c r="ASJ327" s="9"/>
      <c r="ASK327" s="9"/>
      <c r="ASL327" s="9"/>
      <c r="ASM327" s="9"/>
      <c r="ASN327" s="9"/>
      <c r="ASO327" s="9"/>
      <c r="ASP327" s="9"/>
      <c r="ASQ327" s="9"/>
      <c r="ASR327" s="9"/>
      <c r="ASS327" s="9"/>
      <c r="AST327" s="9"/>
      <c r="ASU327" s="9"/>
      <c r="ASV327" s="9"/>
      <c r="ASW327" s="9"/>
      <c r="ASX327" s="9"/>
      <c r="ASY327" s="9"/>
      <c r="ASZ327" s="9"/>
      <c r="ATA327" s="9"/>
      <c r="ATB327" s="9"/>
      <c r="ATC327" s="9"/>
      <c r="ATD327" s="9"/>
      <c r="ATE327" s="9"/>
      <c r="ATF327" s="9"/>
      <c r="ATG327" s="9"/>
      <c r="ATH327" s="9"/>
      <c r="ATI327" s="9"/>
      <c r="ATJ327" s="9"/>
      <c r="ATK327" s="9"/>
      <c r="ATL327" s="9"/>
      <c r="ATM327" s="9"/>
      <c r="ATN327" s="9"/>
      <c r="ATO327" s="9"/>
      <c r="ATP327" s="9"/>
      <c r="ATQ327" s="9"/>
      <c r="ATR327" s="9"/>
      <c r="ATS327" s="9"/>
      <c r="ATT327" s="9"/>
      <c r="ATU327" s="9"/>
      <c r="ATV327" s="9"/>
      <c r="ATW327" s="9"/>
      <c r="ATX327" s="9"/>
      <c r="ATY327" s="9"/>
      <c r="ATZ327" s="9"/>
      <c r="AUA327" s="9"/>
      <c r="AUB327" s="9"/>
      <c r="AUC327" s="9"/>
      <c r="AUD327" s="9"/>
      <c r="AUE327" s="9"/>
      <c r="AUF327" s="9"/>
      <c r="AUG327" s="9"/>
      <c r="AUH327" s="9"/>
      <c r="AUI327" s="9"/>
      <c r="AUJ327" s="9"/>
      <c r="AUK327" s="9"/>
      <c r="AUL327" s="9"/>
      <c r="AUM327" s="9"/>
      <c r="AUN327" s="9"/>
      <c r="AUO327" s="9"/>
      <c r="AUP327" s="9"/>
      <c r="AUQ327" s="9"/>
      <c r="AUR327" s="9"/>
      <c r="AUS327" s="9"/>
      <c r="AUT327" s="9"/>
      <c r="AUU327" s="9"/>
      <c r="AUV327" s="9"/>
      <c r="AUW327" s="9"/>
      <c r="AUX327" s="9"/>
      <c r="AUY327" s="9"/>
      <c r="AUZ327" s="9"/>
      <c r="AVA327" s="9"/>
      <c r="AVB327" s="9"/>
      <c r="AVC327" s="9"/>
      <c r="AVD327" s="9"/>
      <c r="AVE327" s="9"/>
      <c r="AVF327" s="9"/>
      <c r="AVG327" s="9"/>
      <c r="AVH327" s="9"/>
      <c r="AVI327" s="9"/>
      <c r="AVJ327" s="9"/>
      <c r="AVK327" s="9"/>
      <c r="AVL327" s="9"/>
      <c r="AVM327" s="9"/>
      <c r="AVN327" s="9"/>
      <c r="AVO327" s="9"/>
      <c r="AVP327" s="9"/>
      <c r="AVQ327" s="9"/>
      <c r="AVR327" s="9"/>
      <c r="AVS327" s="9"/>
      <c r="AVT327" s="9"/>
      <c r="AVU327" s="9"/>
      <c r="AVV327" s="9"/>
      <c r="AVW327" s="9"/>
      <c r="AVX327" s="9"/>
      <c r="AVY327" s="9"/>
      <c r="AVZ327" s="9"/>
      <c r="AWA327" s="9"/>
      <c r="AWB327" s="9"/>
      <c r="AWC327" s="9"/>
      <c r="AWD327" s="9"/>
      <c r="AWE327" s="9"/>
      <c r="AWF327" s="9"/>
      <c r="AWG327" s="9"/>
      <c r="AWH327" s="9"/>
      <c r="AWI327" s="9"/>
      <c r="AWJ327" s="9"/>
      <c r="AWK327" s="9"/>
      <c r="AWL327" s="9"/>
      <c r="AWM327" s="9"/>
      <c r="AWN327" s="9"/>
      <c r="AWO327" s="9"/>
      <c r="AWP327" s="9"/>
      <c r="AWQ327" s="9"/>
      <c r="AWR327" s="9"/>
      <c r="AWS327" s="9"/>
      <c r="AWT327" s="9"/>
      <c r="AWU327" s="9"/>
      <c r="AWV327" s="9"/>
      <c r="AWW327" s="9"/>
      <c r="AWX327" s="9"/>
      <c r="AWY327" s="9"/>
      <c r="AWZ327" s="9"/>
      <c r="AXA327" s="9"/>
      <c r="AXB327" s="9"/>
      <c r="AXC327" s="9"/>
      <c r="AXD327" s="9"/>
      <c r="AXE327" s="9"/>
      <c r="AXF327" s="9"/>
      <c r="AXG327" s="9"/>
      <c r="AXH327" s="9"/>
      <c r="AXI327" s="9"/>
      <c r="AXJ327" s="9"/>
      <c r="AXK327" s="9"/>
      <c r="AXL327" s="9"/>
      <c r="AXM327" s="9"/>
      <c r="AXN327" s="9"/>
      <c r="AXO327" s="9"/>
      <c r="AXP327" s="9"/>
      <c r="AXQ327" s="9"/>
      <c r="AXR327" s="9"/>
      <c r="AXS327" s="9"/>
      <c r="AXT327" s="9"/>
      <c r="AXU327" s="9"/>
      <c r="AXV327" s="9"/>
      <c r="AXW327" s="9"/>
      <c r="AXX327" s="9"/>
      <c r="AXY327" s="9"/>
      <c r="AXZ327" s="9"/>
      <c r="AYA327" s="9"/>
      <c r="AYB327" s="9"/>
      <c r="AYC327" s="9"/>
      <c r="AYD327" s="9"/>
      <c r="AYE327" s="9"/>
      <c r="AYF327" s="9"/>
      <c r="AYG327" s="9"/>
      <c r="AYH327" s="9"/>
      <c r="AYI327" s="9"/>
      <c r="AYJ327" s="9"/>
      <c r="AYK327" s="9"/>
      <c r="AYL327" s="9"/>
      <c r="AYM327" s="9"/>
      <c r="AYN327" s="9"/>
      <c r="AYO327" s="9"/>
      <c r="AYP327" s="9"/>
      <c r="AYQ327" s="9"/>
      <c r="AYR327" s="9"/>
      <c r="AYS327" s="9"/>
      <c r="AYT327" s="9"/>
      <c r="AYU327" s="9"/>
      <c r="AYV327" s="9"/>
      <c r="AYW327" s="9"/>
      <c r="AYX327" s="9"/>
      <c r="AYY327" s="9"/>
      <c r="AYZ327" s="9"/>
      <c r="AZA327" s="9"/>
      <c r="AZB327" s="9"/>
      <c r="AZC327" s="9"/>
      <c r="AZD327" s="9"/>
      <c r="AZE327" s="9"/>
      <c r="AZF327" s="9"/>
      <c r="AZG327" s="9"/>
      <c r="AZH327" s="9"/>
      <c r="AZI327" s="9"/>
      <c r="AZJ327" s="9"/>
      <c r="AZK327" s="9"/>
      <c r="AZL327" s="9"/>
      <c r="AZM327" s="9"/>
      <c r="AZN327" s="9"/>
      <c r="AZO327" s="9"/>
      <c r="AZP327" s="9"/>
      <c r="AZQ327" s="9"/>
      <c r="AZR327" s="9"/>
      <c r="AZS327" s="9"/>
      <c r="AZT327" s="9"/>
      <c r="AZU327" s="9"/>
      <c r="AZV327" s="9"/>
      <c r="AZW327" s="9"/>
      <c r="AZX327" s="9"/>
      <c r="AZY327" s="9"/>
      <c r="AZZ327" s="9"/>
      <c r="BAA327" s="9"/>
      <c r="BAB327" s="9"/>
      <c r="BAC327" s="9"/>
      <c r="BAD327" s="9"/>
      <c r="BAE327" s="9"/>
      <c r="BAF327" s="9"/>
      <c r="BAG327" s="9"/>
      <c r="BAH327" s="9"/>
      <c r="BAI327" s="9"/>
      <c r="BAJ327" s="9"/>
      <c r="BAK327" s="9"/>
      <c r="BAL327" s="9"/>
      <c r="BAM327" s="9"/>
      <c r="BAN327" s="9"/>
      <c r="BAO327" s="9"/>
      <c r="BAP327" s="9"/>
      <c r="BAQ327" s="9"/>
      <c r="BAR327" s="9"/>
      <c r="BAS327" s="9"/>
      <c r="BAT327" s="9"/>
      <c r="BAU327" s="9"/>
      <c r="BAV327" s="9"/>
      <c r="BAW327" s="9"/>
      <c r="BAX327" s="9"/>
      <c r="BAY327" s="9"/>
      <c r="BAZ327" s="9"/>
      <c r="BBA327" s="9"/>
      <c r="BBB327" s="9"/>
      <c r="BBC327" s="9"/>
      <c r="BBD327" s="9"/>
      <c r="BBE327" s="9"/>
      <c r="BBF327" s="9"/>
      <c r="BBG327" s="9"/>
      <c r="BBH327" s="9"/>
      <c r="BBI327" s="9"/>
      <c r="BBJ327" s="9"/>
      <c r="BBK327" s="9"/>
      <c r="BBL327" s="9"/>
      <c r="BBM327" s="9"/>
      <c r="BBN327" s="9"/>
      <c r="BBO327" s="9"/>
      <c r="BBP327" s="9"/>
      <c r="BBQ327" s="9"/>
      <c r="BBR327" s="9"/>
      <c r="BBS327" s="9"/>
      <c r="BBT327" s="9"/>
      <c r="BBU327" s="9"/>
      <c r="BBV327" s="9"/>
      <c r="BBW327" s="9"/>
      <c r="BBX327" s="9"/>
      <c r="BBY327" s="9"/>
      <c r="BBZ327" s="9"/>
      <c r="BCA327" s="9"/>
      <c r="BCB327" s="9"/>
      <c r="BCC327" s="9"/>
      <c r="BCD327" s="9"/>
      <c r="BCE327" s="9"/>
      <c r="BCF327" s="9"/>
      <c r="BCG327" s="9"/>
      <c r="BCH327" s="9"/>
      <c r="BCI327" s="9"/>
      <c r="BCJ327" s="9"/>
      <c r="BCK327" s="9"/>
      <c r="BCL327" s="9"/>
      <c r="BCM327" s="9"/>
      <c r="BCN327" s="9"/>
      <c r="BCO327" s="9"/>
      <c r="BCP327" s="9"/>
      <c r="BCQ327" s="9"/>
      <c r="BCR327" s="9"/>
      <c r="BCS327" s="9"/>
      <c r="BCT327" s="9"/>
      <c r="BCU327" s="9"/>
      <c r="BCV327" s="9"/>
      <c r="BCW327" s="9"/>
      <c r="BCX327" s="9"/>
      <c r="BCY327" s="9"/>
      <c r="BCZ327" s="9"/>
      <c r="BDA327" s="9"/>
      <c r="BDB327" s="9"/>
      <c r="BDC327" s="9"/>
      <c r="BDD327" s="9"/>
      <c r="BDE327" s="9"/>
      <c r="BDF327" s="9"/>
      <c r="BDG327" s="9"/>
      <c r="BDH327" s="9"/>
      <c r="BDI327" s="9"/>
      <c r="BDJ327" s="9"/>
      <c r="BDK327" s="9"/>
      <c r="BDL327" s="9"/>
      <c r="BDM327" s="9"/>
      <c r="BDN327" s="9"/>
      <c r="BDO327" s="9"/>
      <c r="BDP327" s="9"/>
      <c r="BDQ327" s="9"/>
      <c r="BDR327" s="9"/>
      <c r="BDS327" s="9"/>
      <c r="BDT327" s="9"/>
      <c r="BDU327" s="9"/>
      <c r="BDV327" s="9"/>
      <c r="BDW327" s="9"/>
      <c r="BDX327" s="9"/>
      <c r="BDY327" s="9"/>
      <c r="BDZ327" s="9"/>
      <c r="BEA327" s="9"/>
      <c r="BEB327" s="9"/>
      <c r="BEC327" s="9"/>
      <c r="BED327" s="9"/>
      <c r="BEE327" s="9"/>
      <c r="BEF327" s="9"/>
      <c r="BEG327" s="9"/>
      <c r="BEH327" s="9"/>
      <c r="BEI327" s="9"/>
      <c r="BEJ327" s="9"/>
      <c r="BEK327" s="9"/>
      <c r="BEL327" s="9"/>
      <c r="BEM327" s="9"/>
      <c r="BEN327" s="9"/>
      <c r="BEO327" s="9"/>
      <c r="BEP327" s="9"/>
      <c r="BEQ327" s="9"/>
      <c r="BER327" s="9"/>
      <c r="BES327" s="9"/>
      <c r="BET327" s="9"/>
      <c r="BEU327" s="9"/>
      <c r="BEV327" s="9"/>
      <c r="BEW327" s="9"/>
      <c r="BEX327" s="9"/>
      <c r="BEY327" s="9"/>
      <c r="BEZ327" s="9"/>
      <c r="BFA327" s="9"/>
      <c r="BFB327" s="9"/>
      <c r="BFC327" s="9"/>
      <c r="BFD327" s="9"/>
      <c r="BFE327" s="9"/>
      <c r="BFF327" s="9"/>
      <c r="BFG327" s="9"/>
      <c r="BFH327" s="9"/>
      <c r="BFI327" s="9"/>
      <c r="BFJ327" s="9"/>
      <c r="BFK327" s="9"/>
      <c r="BFL327" s="9"/>
      <c r="BFM327" s="9"/>
      <c r="BFN327" s="9"/>
      <c r="BFO327" s="9"/>
      <c r="BFP327" s="9"/>
      <c r="BFQ327" s="9"/>
      <c r="BFR327" s="9"/>
      <c r="BFS327" s="9"/>
      <c r="BFT327" s="9"/>
      <c r="BFU327" s="9"/>
      <c r="BFV327" s="9"/>
      <c r="BFW327" s="9"/>
      <c r="BFX327" s="9"/>
      <c r="BFY327" s="9"/>
      <c r="BFZ327" s="9"/>
      <c r="BGA327" s="9"/>
      <c r="BGB327" s="9"/>
      <c r="BGC327" s="9"/>
      <c r="BGD327" s="9"/>
      <c r="BGE327" s="9"/>
      <c r="BGF327" s="9"/>
      <c r="BGG327" s="9"/>
      <c r="BGH327" s="9"/>
      <c r="BGI327" s="9"/>
      <c r="BGJ327" s="9"/>
      <c r="BGK327" s="9"/>
      <c r="BGL327" s="9"/>
      <c r="BGM327" s="9"/>
      <c r="BGN327" s="9"/>
      <c r="BGO327" s="9"/>
      <c r="BGP327" s="9"/>
      <c r="BGQ327" s="9"/>
      <c r="BGR327" s="9"/>
      <c r="BGS327" s="9"/>
      <c r="BGT327" s="9"/>
      <c r="BGU327" s="9"/>
      <c r="BGV327" s="9"/>
      <c r="BGW327" s="9"/>
      <c r="BGX327" s="9"/>
      <c r="BGY327" s="9"/>
      <c r="BGZ327" s="9"/>
      <c r="BHA327" s="9"/>
      <c r="BHB327" s="9"/>
      <c r="BHC327" s="9"/>
      <c r="BHD327" s="9"/>
      <c r="BHE327" s="9"/>
      <c r="BHF327" s="9"/>
      <c r="BHG327" s="9"/>
      <c r="BHH327" s="9"/>
      <c r="BHI327" s="9"/>
      <c r="BHJ327" s="9"/>
      <c r="BHK327" s="9"/>
      <c r="BHL327" s="9"/>
      <c r="BHM327" s="9"/>
      <c r="BHN327" s="9"/>
      <c r="BHO327" s="9"/>
      <c r="BHP327" s="9"/>
      <c r="BHQ327" s="9"/>
      <c r="BHR327" s="9"/>
      <c r="BHS327" s="9"/>
      <c r="BHT327" s="9"/>
      <c r="BHU327" s="9"/>
      <c r="BHV327" s="9"/>
      <c r="BHW327" s="9"/>
      <c r="BHX327" s="9"/>
      <c r="BHY327" s="9"/>
      <c r="BHZ327" s="9"/>
      <c r="BIA327" s="9"/>
      <c r="BIB327" s="9"/>
      <c r="BIC327" s="9"/>
    </row>
    <row r="328" spans="1:1589" s="10" customFormat="1" ht="45" customHeight="1">
      <c r="A328" s="235" t="s">
        <v>231</v>
      </c>
      <c r="B328" s="51"/>
      <c r="C328" s="347"/>
      <c r="D328" s="339"/>
      <c r="E328" s="197">
        <v>42736</v>
      </c>
      <c r="F328" s="197">
        <v>43100</v>
      </c>
      <c r="G328" s="93" t="s">
        <v>220</v>
      </c>
      <c r="H328" s="121"/>
      <c r="I328" s="121">
        <v>2826978</v>
      </c>
      <c r="J328" s="121"/>
      <c r="K328" s="121"/>
      <c r="L328" s="121"/>
      <c r="M328" s="121">
        <v>2826978</v>
      </c>
      <c r="N328" s="121"/>
      <c r="O328" s="121"/>
      <c r="P328" s="121"/>
      <c r="Q328" s="121">
        <v>2826978</v>
      </c>
      <c r="R328" s="121"/>
      <c r="S328" s="121"/>
      <c r="T328" s="150"/>
      <c r="U328" s="150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  <c r="IQ328" s="9"/>
      <c r="IR328" s="9"/>
      <c r="IS328" s="9"/>
      <c r="IT328" s="9"/>
      <c r="IU328" s="9"/>
      <c r="IV328" s="9"/>
      <c r="IW328" s="9"/>
      <c r="IX328" s="9"/>
      <c r="IY328" s="9"/>
      <c r="IZ328" s="9"/>
      <c r="JA328" s="9"/>
      <c r="JB328" s="9"/>
      <c r="JC328" s="9"/>
      <c r="JD328" s="9"/>
      <c r="JE328" s="9"/>
      <c r="JF328" s="9"/>
      <c r="JG328" s="9"/>
      <c r="JH328" s="9"/>
      <c r="JI328" s="9"/>
      <c r="JJ328" s="9"/>
      <c r="JK328" s="9"/>
      <c r="JL328" s="9"/>
      <c r="JM328" s="9"/>
      <c r="JN328" s="9"/>
      <c r="JO328" s="9"/>
      <c r="JP328" s="9"/>
      <c r="JQ328" s="9"/>
      <c r="JR328" s="9"/>
      <c r="JS328" s="9"/>
      <c r="JT328" s="9"/>
      <c r="JU328" s="9"/>
      <c r="JV328" s="9"/>
      <c r="JW328" s="9"/>
      <c r="JX328" s="9"/>
      <c r="JY328" s="9"/>
      <c r="JZ328" s="9"/>
      <c r="KA328" s="9"/>
      <c r="KB328" s="9"/>
      <c r="KC328" s="9"/>
      <c r="KD328" s="9"/>
      <c r="KE328" s="9"/>
      <c r="KF328" s="9"/>
      <c r="KG328" s="9"/>
      <c r="KH328" s="9"/>
      <c r="KI328" s="9"/>
      <c r="KJ328" s="9"/>
      <c r="KK328" s="9"/>
      <c r="KL328" s="9"/>
      <c r="KM328" s="9"/>
      <c r="KN328" s="9"/>
      <c r="KO328" s="9"/>
      <c r="KP328" s="9"/>
      <c r="KQ328" s="9"/>
      <c r="KR328" s="9"/>
      <c r="KS328" s="9"/>
      <c r="KT328" s="9"/>
      <c r="KU328" s="9"/>
      <c r="KV328" s="9"/>
      <c r="KW328" s="9"/>
      <c r="KX328" s="9"/>
      <c r="KY328" s="9"/>
      <c r="KZ328" s="9"/>
      <c r="LA328" s="9"/>
      <c r="LB328" s="9"/>
      <c r="LC328" s="9"/>
      <c r="LD328" s="9"/>
      <c r="LE328" s="9"/>
      <c r="LF328" s="9"/>
      <c r="LG328" s="9"/>
      <c r="LH328" s="9"/>
      <c r="LI328" s="9"/>
      <c r="LJ328" s="9"/>
      <c r="LK328" s="9"/>
      <c r="LL328" s="9"/>
      <c r="LM328" s="9"/>
      <c r="LN328" s="9"/>
      <c r="LO328" s="9"/>
      <c r="LP328" s="9"/>
      <c r="LQ328" s="9"/>
      <c r="LR328" s="9"/>
      <c r="LS328" s="9"/>
      <c r="LT328" s="9"/>
      <c r="LU328" s="9"/>
      <c r="LV328" s="9"/>
      <c r="LW328" s="9"/>
      <c r="LX328" s="9"/>
      <c r="LY328" s="9"/>
      <c r="LZ328" s="9"/>
      <c r="MA328" s="9"/>
      <c r="MB328" s="9"/>
      <c r="MC328" s="9"/>
      <c r="MD328" s="9"/>
      <c r="ME328" s="9"/>
      <c r="MF328" s="9"/>
      <c r="MG328" s="9"/>
      <c r="MH328" s="9"/>
      <c r="MI328" s="9"/>
      <c r="MJ328" s="9"/>
      <c r="MK328" s="9"/>
      <c r="ML328" s="9"/>
      <c r="MM328" s="9"/>
      <c r="MN328" s="9"/>
      <c r="MO328" s="9"/>
      <c r="MP328" s="9"/>
      <c r="MQ328" s="9"/>
      <c r="MR328" s="9"/>
      <c r="MS328" s="9"/>
      <c r="MT328" s="9"/>
      <c r="MU328" s="9"/>
      <c r="MV328" s="9"/>
      <c r="MW328" s="9"/>
      <c r="MX328" s="9"/>
      <c r="MY328" s="9"/>
      <c r="MZ328" s="9"/>
      <c r="NA328" s="9"/>
      <c r="NB328" s="9"/>
      <c r="NC328" s="9"/>
      <c r="ND328" s="9"/>
      <c r="NE328" s="9"/>
      <c r="NF328" s="9"/>
      <c r="NG328" s="9"/>
      <c r="NH328" s="9"/>
      <c r="NI328" s="9"/>
      <c r="NJ328" s="9"/>
      <c r="NK328" s="9"/>
      <c r="NL328" s="9"/>
      <c r="NM328" s="9"/>
      <c r="NN328" s="9"/>
      <c r="NO328" s="9"/>
      <c r="NP328" s="9"/>
      <c r="NQ328" s="9"/>
      <c r="NR328" s="9"/>
      <c r="NS328" s="9"/>
      <c r="NT328" s="9"/>
      <c r="NU328" s="9"/>
      <c r="NV328" s="9"/>
      <c r="NW328" s="9"/>
      <c r="NX328" s="9"/>
      <c r="NY328" s="9"/>
      <c r="NZ328" s="9"/>
      <c r="OA328" s="9"/>
      <c r="OB328" s="9"/>
      <c r="OC328" s="9"/>
      <c r="OD328" s="9"/>
      <c r="OE328" s="9"/>
      <c r="OF328" s="9"/>
      <c r="OG328" s="9"/>
      <c r="OH328" s="9"/>
      <c r="OI328" s="9"/>
      <c r="OJ328" s="9"/>
      <c r="OK328" s="9"/>
      <c r="OL328" s="9"/>
      <c r="OM328" s="9"/>
      <c r="ON328" s="9"/>
      <c r="OO328" s="9"/>
      <c r="OP328" s="9"/>
      <c r="OQ328" s="9"/>
      <c r="OR328" s="9"/>
      <c r="OS328" s="9"/>
      <c r="OT328" s="9"/>
      <c r="OU328" s="9"/>
      <c r="OV328" s="9"/>
      <c r="OW328" s="9"/>
      <c r="OX328" s="9"/>
      <c r="OY328" s="9"/>
      <c r="OZ328" s="9"/>
      <c r="PA328" s="9"/>
      <c r="PB328" s="9"/>
      <c r="PC328" s="9"/>
      <c r="PD328" s="9"/>
      <c r="PE328" s="9"/>
      <c r="PF328" s="9"/>
      <c r="PG328" s="9"/>
      <c r="PH328" s="9"/>
      <c r="PI328" s="9"/>
      <c r="PJ328" s="9"/>
      <c r="PK328" s="9"/>
      <c r="PL328" s="9"/>
      <c r="PM328" s="9"/>
      <c r="PN328" s="9"/>
      <c r="PO328" s="9"/>
      <c r="PP328" s="9"/>
      <c r="PQ328" s="9"/>
      <c r="PR328" s="9"/>
      <c r="PS328" s="9"/>
      <c r="PT328" s="9"/>
      <c r="PU328" s="9"/>
      <c r="PV328" s="9"/>
      <c r="PW328" s="9"/>
      <c r="PX328" s="9"/>
      <c r="PY328" s="9"/>
      <c r="PZ328" s="9"/>
      <c r="QA328" s="9"/>
      <c r="QB328" s="9"/>
      <c r="QC328" s="9"/>
      <c r="QD328" s="9"/>
      <c r="QE328" s="9"/>
      <c r="QF328" s="9"/>
      <c r="QG328" s="9"/>
      <c r="QH328" s="9"/>
      <c r="QI328" s="9"/>
      <c r="QJ328" s="9"/>
      <c r="QK328" s="9"/>
      <c r="QL328" s="9"/>
      <c r="QM328" s="9"/>
      <c r="QN328" s="9"/>
      <c r="QO328" s="9"/>
      <c r="QP328" s="9"/>
      <c r="QQ328" s="9"/>
      <c r="QR328" s="9"/>
      <c r="QS328" s="9"/>
      <c r="QT328" s="9"/>
      <c r="QU328" s="9"/>
      <c r="QV328" s="9"/>
      <c r="QW328" s="9"/>
      <c r="QX328" s="9"/>
      <c r="QY328" s="9"/>
      <c r="QZ328" s="9"/>
      <c r="RA328" s="9"/>
      <c r="RB328" s="9"/>
      <c r="RC328" s="9"/>
      <c r="RD328" s="9"/>
      <c r="RE328" s="9"/>
      <c r="RF328" s="9"/>
      <c r="RG328" s="9"/>
      <c r="RH328" s="9"/>
      <c r="RI328" s="9"/>
      <c r="RJ328" s="9"/>
      <c r="RK328" s="9"/>
      <c r="RL328" s="9"/>
      <c r="RM328" s="9"/>
      <c r="RN328" s="9"/>
      <c r="RO328" s="9"/>
      <c r="RP328" s="9"/>
      <c r="RQ328" s="9"/>
      <c r="RR328" s="9"/>
      <c r="RS328" s="9"/>
      <c r="RT328" s="9"/>
      <c r="RU328" s="9"/>
      <c r="RV328" s="9"/>
      <c r="RW328" s="9"/>
      <c r="RX328" s="9"/>
      <c r="RY328" s="9"/>
      <c r="RZ328" s="9"/>
      <c r="SA328" s="9"/>
      <c r="SB328" s="9"/>
      <c r="SC328" s="9"/>
      <c r="SD328" s="9"/>
      <c r="SE328" s="9"/>
      <c r="SF328" s="9"/>
      <c r="SG328" s="9"/>
      <c r="SH328" s="9"/>
      <c r="SI328" s="9"/>
      <c r="SJ328" s="9"/>
      <c r="SK328" s="9"/>
      <c r="SL328" s="9"/>
      <c r="SM328" s="9"/>
      <c r="SN328" s="9"/>
      <c r="SO328" s="9"/>
      <c r="SP328" s="9"/>
      <c r="SQ328" s="9"/>
      <c r="SR328" s="9"/>
      <c r="SS328" s="9"/>
      <c r="ST328" s="9"/>
      <c r="SU328" s="9"/>
      <c r="SV328" s="9"/>
      <c r="SW328" s="9"/>
      <c r="SX328" s="9"/>
      <c r="SY328" s="9"/>
      <c r="SZ328" s="9"/>
      <c r="TA328" s="9"/>
      <c r="TB328" s="9"/>
      <c r="TC328" s="9"/>
      <c r="TD328" s="9"/>
      <c r="TE328" s="9"/>
      <c r="TF328" s="9"/>
      <c r="TG328" s="9"/>
      <c r="TH328" s="9"/>
      <c r="TI328" s="9"/>
      <c r="TJ328" s="9"/>
      <c r="TK328" s="9"/>
      <c r="TL328" s="9"/>
      <c r="TM328" s="9"/>
      <c r="TN328" s="9"/>
      <c r="TO328" s="9"/>
      <c r="TP328" s="9"/>
      <c r="TQ328" s="9"/>
      <c r="TR328" s="9"/>
      <c r="TS328" s="9"/>
      <c r="TT328" s="9"/>
      <c r="TU328" s="9"/>
      <c r="TV328" s="9"/>
      <c r="TW328" s="9"/>
      <c r="TX328" s="9"/>
      <c r="TY328" s="9"/>
      <c r="TZ328" s="9"/>
      <c r="UA328" s="9"/>
      <c r="UB328" s="9"/>
      <c r="UC328" s="9"/>
      <c r="UD328" s="9"/>
      <c r="UE328" s="9"/>
      <c r="UF328" s="9"/>
      <c r="UG328" s="9"/>
      <c r="UH328" s="9"/>
      <c r="UI328" s="9"/>
      <c r="UJ328" s="9"/>
      <c r="UK328" s="9"/>
      <c r="UL328" s="9"/>
      <c r="UM328" s="9"/>
      <c r="UN328" s="9"/>
      <c r="UO328" s="9"/>
      <c r="UP328" s="9"/>
      <c r="UQ328" s="9"/>
      <c r="UR328" s="9"/>
      <c r="US328" s="9"/>
      <c r="UT328" s="9"/>
      <c r="UU328" s="9"/>
      <c r="UV328" s="9"/>
      <c r="UW328" s="9"/>
      <c r="UX328" s="9"/>
      <c r="UY328" s="9"/>
      <c r="UZ328" s="9"/>
      <c r="VA328" s="9"/>
      <c r="VB328" s="9"/>
      <c r="VC328" s="9"/>
      <c r="VD328" s="9"/>
      <c r="VE328" s="9"/>
      <c r="VF328" s="9"/>
      <c r="VG328" s="9"/>
      <c r="VH328" s="9"/>
      <c r="VI328" s="9"/>
      <c r="VJ328" s="9"/>
      <c r="VK328" s="9"/>
      <c r="VL328" s="9"/>
      <c r="VM328" s="9"/>
      <c r="VN328" s="9"/>
      <c r="VO328" s="9"/>
      <c r="VP328" s="9"/>
      <c r="VQ328" s="9"/>
      <c r="VR328" s="9"/>
      <c r="VS328" s="9"/>
      <c r="VT328" s="9"/>
      <c r="VU328" s="9"/>
      <c r="VV328" s="9"/>
      <c r="VW328" s="9"/>
      <c r="VX328" s="9"/>
      <c r="VY328" s="9"/>
      <c r="VZ328" s="9"/>
      <c r="WA328" s="9"/>
      <c r="WB328" s="9"/>
      <c r="WC328" s="9"/>
      <c r="WD328" s="9"/>
      <c r="WE328" s="9"/>
      <c r="WF328" s="9"/>
      <c r="WG328" s="9"/>
      <c r="WH328" s="9"/>
      <c r="WI328" s="9"/>
      <c r="WJ328" s="9"/>
      <c r="WK328" s="9"/>
      <c r="WL328" s="9"/>
      <c r="WM328" s="9"/>
      <c r="WN328" s="9"/>
      <c r="WO328" s="9"/>
      <c r="WP328" s="9"/>
      <c r="WQ328" s="9"/>
      <c r="WR328" s="9"/>
      <c r="WS328" s="9"/>
      <c r="WT328" s="9"/>
      <c r="WU328" s="9"/>
      <c r="WV328" s="9"/>
      <c r="WW328" s="9"/>
      <c r="WX328" s="9"/>
      <c r="WY328" s="9"/>
      <c r="WZ328" s="9"/>
      <c r="XA328" s="9"/>
      <c r="XB328" s="9"/>
      <c r="XC328" s="9"/>
      <c r="XD328" s="9"/>
      <c r="XE328" s="9"/>
      <c r="XF328" s="9"/>
      <c r="XG328" s="9"/>
      <c r="XH328" s="9"/>
      <c r="XI328" s="9"/>
      <c r="XJ328" s="9"/>
      <c r="XK328" s="9"/>
      <c r="XL328" s="9"/>
      <c r="XM328" s="9"/>
      <c r="XN328" s="9"/>
      <c r="XO328" s="9"/>
      <c r="XP328" s="9"/>
      <c r="XQ328" s="9"/>
      <c r="XR328" s="9"/>
      <c r="XS328" s="9"/>
      <c r="XT328" s="9"/>
      <c r="XU328" s="9"/>
      <c r="XV328" s="9"/>
      <c r="XW328" s="9"/>
      <c r="XX328" s="9"/>
      <c r="XY328" s="9"/>
      <c r="XZ328" s="9"/>
      <c r="YA328" s="9"/>
      <c r="YB328" s="9"/>
      <c r="YC328" s="9"/>
      <c r="YD328" s="9"/>
      <c r="YE328" s="9"/>
      <c r="YF328" s="9"/>
      <c r="YG328" s="9"/>
      <c r="YH328" s="9"/>
      <c r="YI328" s="9"/>
      <c r="YJ328" s="9"/>
      <c r="YK328" s="9"/>
      <c r="YL328" s="9"/>
      <c r="YM328" s="9"/>
      <c r="YN328" s="9"/>
      <c r="YO328" s="9"/>
      <c r="YP328" s="9"/>
      <c r="YQ328" s="9"/>
      <c r="YR328" s="9"/>
      <c r="YS328" s="9"/>
      <c r="YT328" s="9"/>
      <c r="YU328" s="9"/>
      <c r="YV328" s="9"/>
      <c r="YW328" s="9"/>
      <c r="YX328" s="9"/>
      <c r="YY328" s="9"/>
      <c r="YZ328" s="9"/>
      <c r="ZA328" s="9"/>
      <c r="ZB328" s="9"/>
      <c r="ZC328" s="9"/>
      <c r="ZD328" s="9"/>
      <c r="ZE328" s="9"/>
      <c r="ZF328" s="9"/>
      <c r="ZG328" s="9"/>
      <c r="ZH328" s="9"/>
      <c r="ZI328" s="9"/>
      <c r="ZJ328" s="9"/>
      <c r="ZK328" s="9"/>
      <c r="ZL328" s="9"/>
      <c r="ZM328" s="9"/>
      <c r="ZN328" s="9"/>
      <c r="ZO328" s="9"/>
      <c r="ZP328" s="9"/>
      <c r="ZQ328" s="9"/>
      <c r="ZR328" s="9"/>
      <c r="ZS328" s="9"/>
      <c r="ZT328" s="9"/>
      <c r="ZU328" s="9"/>
      <c r="ZV328" s="9"/>
      <c r="ZW328" s="9"/>
      <c r="ZX328" s="9"/>
      <c r="ZY328" s="9"/>
      <c r="ZZ328" s="9"/>
      <c r="AAA328" s="9"/>
      <c r="AAB328" s="9"/>
      <c r="AAC328" s="9"/>
      <c r="AAD328" s="9"/>
      <c r="AAE328" s="9"/>
      <c r="AAF328" s="9"/>
      <c r="AAG328" s="9"/>
      <c r="AAH328" s="9"/>
      <c r="AAI328" s="9"/>
      <c r="AAJ328" s="9"/>
      <c r="AAK328" s="9"/>
      <c r="AAL328" s="9"/>
      <c r="AAM328" s="9"/>
      <c r="AAN328" s="9"/>
      <c r="AAO328" s="9"/>
      <c r="AAP328" s="9"/>
      <c r="AAQ328" s="9"/>
      <c r="AAR328" s="9"/>
      <c r="AAS328" s="9"/>
      <c r="AAT328" s="9"/>
      <c r="AAU328" s="9"/>
      <c r="AAV328" s="9"/>
      <c r="AAW328" s="9"/>
      <c r="AAX328" s="9"/>
      <c r="AAY328" s="9"/>
      <c r="AAZ328" s="9"/>
      <c r="ABA328" s="9"/>
      <c r="ABB328" s="9"/>
      <c r="ABC328" s="9"/>
      <c r="ABD328" s="9"/>
      <c r="ABE328" s="9"/>
      <c r="ABF328" s="9"/>
      <c r="ABG328" s="9"/>
      <c r="ABH328" s="9"/>
      <c r="ABI328" s="9"/>
      <c r="ABJ328" s="9"/>
      <c r="ABK328" s="9"/>
      <c r="ABL328" s="9"/>
      <c r="ABM328" s="9"/>
      <c r="ABN328" s="9"/>
      <c r="ABO328" s="9"/>
      <c r="ABP328" s="9"/>
      <c r="ABQ328" s="9"/>
      <c r="ABR328" s="9"/>
      <c r="ABS328" s="9"/>
      <c r="ABT328" s="9"/>
      <c r="ABU328" s="9"/>
      <c r="ABV328" s="9"/>
      <c r="ABW328" s="9"/>
      <c r="ABX328" s="9"/>
      <c r="ABY328" s="9"/>
      <c r="ABZ328" s="9"/>
      <c r="ACA328" s="9"/>
      <c r="ACB328" s="9"/>
      <c r="ACC328" s="9"/>
      <c r="ACD328" s="9"/>
      <c r="ACE328" s="9"/>
      <c r="ACF328" s="9"/>
      <c r="ACG328" s="9"/>
      <c r="ACH328" s="9"/>
      <c r="ACI328" s="9"/>
      <c r="ACJ328" s="9"/>
      <c r="ACK328" s="9"/>
      <c r="ACL328" s="9"/>
      <c r="ACM328" s="9"/>
      <c r="ACN328" s="9"/>
      <c r="ACO328" s="9"/>
      <c r="ACP328" s="9"/>
      <c r="ACQ328" s="9"/>
      <c r="ACR328" s="9"/>
      <c r="ACS328" s="9"/>
      <c r="ACT328" s="9"/>
      <c r="ACU328" s="9"/>
      <c r="ACV328" s="9"/>
      <c r="ACW328" s="9"/>
      <c r="ACX328" s="9"/>
      <c r="ACY328" s="9"/>
      <c r="ACZ328" s="9"/>
      <c r="ADA328" s="9"/>
      <c r="ADB328" s="9"/>
      <c r="ADC328" s="9"/>
      <c r="ADD328" s="9"/>
      <c r="ADE328" s="9"/>
      <c r="ADF328" s="9"/>
      <c r="ADG328" s="9"/>
      <c r="ADH328" s="9"/>
      <c r="ADI328" s="9"/>
      <c r="ADJ328" s="9"/>
      <c r="ADK328" s="9"/>
      <c r="ADL328" s="9"/>
      <c r="ADM328" s="9"/>
      <c r="ADN328" s="9"/>
      <c r="ADO328" s="9"/>
      <c r="ADP328" s="9"/>
      <c r="ADQ328" s="9"/>
      <c r="ADR328" s="9"/>
      <c r="ADS328" s="9"/>
      <c r="ADT328" s="9"/>
      <c r="ADU328" s="9"/>
      <c r="ADV328" s="9"/>
      <c r="ADW328" s="9"/>
      <c r="ADX328" s="9"/>
      <c r="ADY328" s="9"/>
      <c r="ADZ328" s="9"/>
      <c r="AEA328" s="9"/>
      <c r="AEB328" s="9"/>
      <c r="AEC328" s="9"/>
      <c r="AED328" s="9"/>
      <c r="AEE328" s="9"/>
      <c r="AEF328" s="9"/>
      <c r="AEG328" s="9"/>
      <c r="AEH328" s="9"/>
      <c r="AEI328" s="9"/>
      <c r="AEJ328" s="9"/>
      <c r="AEK328" s="9"/>
      <c r="AEL328" s="9"/>
      <c r="AEM328" s="9"/>
      <c r="AEN328" s="9"/>
      <c r="AEO328" s="9"/>
      <c r="AEP328" s="9"/>
      <c r="AEQ328" s="9"/>
      <c r="AER328" s="9"/>
      <c r="AES328" s="9"/>
      <c r="AET328" s="9"/>
      <c r="AEU328" s="9"/>
      <c r="AEV328" s="9"/>
      <c r="AEW328" s="9"/>
      <c r="AEX328" s="9"/>
      <c r="AEY328" s="9"/>
      <c r="AEZ328" s="9"/>
      <c r="AFA328" s="9"/>
      <c r="AFB328" s="9"/>
      <c r="AFC328" s="9"/>
      <c r="AFD328" s="9"/>
      <c r="AFE328" s="9"/>
      <c r="AFF328" s="9"/>
      <c r="AFG328" s="9"/>
      <c r="AFH328" s="9"/>
      <c r="AFI328" s="9"/>
      <c r="AFJ328" s="9"/>
      <c r="AFK328" s="9"/>
      <c r="AFL328" s="9"/>
      <c r="AFM328" s="9"/>
      <c r="AFN328" s="9"/>
      <c r="AFO328" s="9"/>
      <c r="AFP328" s="9"/>
      <c r="AFQ328" s="9"/>
      <c r="AFR328" s="9"/>
      <c r="AFS328" s="9"/>
      <c r="AFT328" s="9"/>
      <c r="AFU328" s="9"/>
      <c r="AFV328" s="9"/>
      <c r="AFW328" s="9"/>
      <c r="AFX328" s="9"/>
      <c r="AFY328" s="9"/>
      <c r="AFZ328" s="9"/>
      <c r="AGA328" s="9"/>
      <c r="AGB328" s="9"/>
      <c r="AGC328" s="9"/>
      <c r="AGD328" s="9"/>
      <c r="AGE328" s="9"/>
      <c r="AGF328" s="9"/>
      <c r="AGG328" s="9"/>
      <c r="AGH328" s="9"/>
      <c r="AGI328" s="9"/>
      <c r="AGJ328" s="9"/>
      <c r="AGK328" s="9"/>
      <c r="AGL328" s="9"/>
      <c r="AGM328" s="9"/>
      <c r="AGN328" s="9"/>
      <c r="AGO328" s="9"/>
      <c r="AGP328" s="9"/>
      <c r="AGQ328" s="9"/>
      <c r="AGR328" s="9"/>
      <c r="AGS328" s="9"/>
      <c r="AGT328" s="9"/>
      <c r="AGU328" s="9"/>
      <c r="AGV328" s="9"/>
      <c r="AGW328" s="9"/>
      <c r="AGX328" s="9"/>
      <c r="AGY328" s="9"/>
      <c r="AGZ328" s="9"/>
      <c r="AHA328" s="9"/>
      <c r="AHB328" s="9"/>
      <c r="AHC328" s="9"/>
      <c r="AHD328" s="9"/>
      <c r="AHE328" s="9"/>
      <c r="AHF328" s="9"/>
      <c r="AHG328" s="9"/>
      <c r="AHH328" s="9"/>
      <c r="AHI328" s="9"/>
      <c r="AHJ328" s="9"/>
      <c r="AHK328" s="9"/>
      <c r="AHL328" s="9"/>
      <c r="AHM328" s="9"/>
      <c r="AHN328" s="9"/>
      <c r="AHO328" s="9"/>
      <c r="AHP328" s="9"/>
      <c r="AHQ328" s="9"/>
      <c r="AHR328" s="9"/>
      <c r="AHS328" s="9"/>
      <c r="AHT328" s="9"/>
      <c r="AHU328" s="9"/>
      <c r="AHV328" s="9"/>
      <c r="AHW328" s="9"/>
      <c r="AHX328" s="9"/>
      <c r="AHY328" s="9"/>
      <c r="AHZ328" s="9"/>
      <c r="AIA328" s="9"/>
      <c r="AIB328" s="9"/>
      <c r="AIC328" s="9"/>
      <c r="AID328" s="9"/>
      <c r="AIE328" s="9"/>
      <c r="AIF328" s="9"/>
      <c r="AIG328" s="9"/>
      <c r="AIH328" s="9"/>
      <c r="AII328" s="9"/>
      <c r="AIJ328" s="9"/>
      <c r="AIK328" s="9"/>
      <c r="AIL328" s="9"/>
      <c r="AIM328" s="9"/>
      <c r="AIN328" s="9"/>
      <c r="AIO328" s="9"/>
      <c r="AIP328" s="9"/>
      <c r="AIQ328" s="9"/>
      <c r="AIR328" s="9"/>
      <c r="AIS328" s="9"/>
      <c r="AIT328" s="9"/>
      <c r="AIU328" s="9"/>
      <c r="AIV328" s="9"/>
      <c r="AIW328" s="9"/>
      <c r="AIX328" s="9"/>
      <c r="AIY328" s="9"/>
      <c r="AIZ328" s="9"/>
      <c r="AJA328" s="9"/>
      <c r="AJB328" s="9"/>
      <c r="AJC328" s="9"/>
      <c r="AJD328" s="9"/>
      <c r="AJE328" s="9"/>
      <c r="AJF328" s="9"/>
      <c r="AJG328" s="9"/>
      <c r="AJH328" s="9"/>
      <c r="AJI328" s="9"/>
      <c r="AJJ328" s="9"/>
      <c r="AJK328" s="9"/>
      <c r="AJL328" s="9"/>
      <c r="AJM328" s="9"/>
      <c r="AJN328" s="9"/>
      <c r="AJO328" s="9"/>
      <c r="AJP328" s="9"/>
      <c r="AJQ328" s="9"/>
      <c r="AJR328" s="9"/>
      <c r="AJS328" s="9"/>
      <c r="AJT328" s="9"/>
      <c r="AJU328" s="9"/>
      <c r="AJV328" s="9"/>
      <c r="AJW328" s="9"/>
      <c r="AJX328" s="9"/>
      <c r="AJY328" s="9"/>
      <c r="AJZ328" s="9"/>
      <c r="AKA328" s="9"/>
      <c r="AKB328" s="9"/>
      <c r="AKC328" s="9"/>
      <c r="AKD328" s="9"/>
      <c r="AKE328" s="9"/>
      <c r="AKF328" s="9"/>
      <c r="AKG328" s="9"/>
      <c r="AKH328" s="9"/>
      <c r="AKI328" s="9"/>
      <c r="AKJ328" s="9"/>
      <c r="AKK328" s="9"/>
      <c r="AKL328" s="9"/>
      <c r="AKM328" s="9"/>
      <c r="AKN328" s="9"/>
      <c r="AKO328" s="9"/>
      <c r="AKP328" s="9"/>
      <c r="AKQ328" s="9"/>
      <c r="AKR328" s="9"/>
      <c r="AKS328" s="9"/>
      <c r="AKT328" s="9"/>
      <c r="AKU328" s="9"/>
      <c r="AKV328" s="9"/>
      <c r="AKW328" s="9"/>
      <c r="AKX328" s="9"/>
      <c r="AKY328" s="9"/>
      <c r="AKZ328" s="9"/>
      <c r="ALA328" s="9"/>
      <c r="ALB328" s="9"/>
      <c r="ALC328" s="9"/>
      <c r="ALD328" s="9"/>
      <c r="ALE328" s="9"/>
      <c r="ALF328" s="9"/>
      <c r="ALG328" s="9"/>
      <c r="ALH328" s="9"/>
      <c r="ALI328" s="9"/>
      <c r="ALJ328" s="9"/>
      <c r="ALK328" s="9"/>
      <c r="ALL328" s="9"/>
      <c r="ALM328" s="9"/>
      <c r="ALN328" s="9"/>
      <c r="ALO328" s="9"/>
      <c r="ALP328" s="9"/>
      <c r="ALQ328" s="9"/>
      <c r="ALR328" s="9"/>
      <c r="ALS328" s="9"/>
      <c r="ALT328" s="9"/>
      <c r="ALU328" s="9"/>
      <c r="ALV328" s="9"/>
      <c r="ALW328" s="9"/>
      <c r="ALX328" s="9"/>
      <c r="ALY328" s="9"/>
      <c r="ALZ328" s="9"/>
      <c r="AMA328" s="9"/>
      <c r="AMB328" s="9"/>
      <c r="AMC328" s="9"/>
      <c r="AMD328" s="9"/>
      <c r="AME328" s="9"/>
      <c r="AMF328" s="9"/>
      <c r="AMG328" s="9"/>
      <c r="AMH328" s="9"/>
      <c r="AMI328" s="9"/>
      <c r="AMJ328" s="9"/>
      <c r="AMK328" s="9"/>
      <c r="AML328" s="9"/>
      <c r="AMM328" s="9"/>
      <c r="AMN328" s="9"/>
      <c r="AMO328" s="9"/>
      <c r="AMP328" s="9"/>
      <c r="AMQ328" s="9"/>
      <c r="AMR328" s="9"/>
      <c r="AMS328" s="9"/>
      <c r="AMT328" s="9"/>
      <c r="AMU328" s="9"/>
      <c r="AMV328" s="9"/>
      <c r="AMW328" s="9"/>
      <c r="AMX328" s="9"/>
      <c r="AMY328" s="9"/>
      <c r="AMZ328" s="9"/>
      <c r="ANA328" s="9"/>
      <c r="ANB328" s="9"/>
      <c r="ANC328" s="9"/>
      <c r="AND328" s="9"/>
      <c r="ANE328" s="9"/>
      <c r="ANF328" s="9"/>
      <c r="ANG328" s="9"/>
      <c r="ANH328" s="9"/>
      <c r="ANI328" s="9"/>
      <c r="ANJ328" s="9"/>
      <c r="ANK328" s="9"/>
      <c r="ANL328" s="9"/>
      <c r="ANM328" s="9"/>
      <c r="ANN328" s="9"/>
      <c r="ANO328" s="9"/>
      <c r="ANP328" s="9"/>
      <c r="ANQ328" s="9"/>
      <c r="ANR328" s="9"/>
      <c r="ANS328" s="9"/>
      <c r="ANT328" s="9"/>
      <c r="ANU328" s="9"/>
      <c r="ANV328" s="9"/>
      <c r="ANW328" s="9"/>
      <c r="ANX328" s="9"/>
      <c r="ANY328" s="9"/>
      <c r="ANZ328" s="9"/>
      <c r="AOA328" s="9"/>
      <c r="AOB328" s="9"/>
      <c r="AOC328" s="9"/>
      <c r="AOD328" s="9"/>
      <c r="AOE328" s="9"/>
      <c r="AOF328" s="9"/>
      <c r="AOG328" s="9"/>
      <c r="AOH328" s="9"/>
      <c r="AOI328" s="9"/>
      <c r="AOJ328" s="9"/>
      <c r="AOK328" s="9"/>
      <c r="AOL328" s="9"/>
      <c r="AOM328" s="9"/>
      <c r="AON328" s="9"/>
      <c r="AOO328" s="9"/>
      <c r="AOP328" s="9"/>
      <c r="AOQ328" s="9"/>
      <c r="AOR328" s="9"/>
      <c r="AOS328" s="9"/>
      <c r="AOT328" s="9"/>
      <c r="AOU328" s="9"/>
      <c r="AOV328" s="9"/>
      <c r="AOW328" s="9"/>
      <c r="AOX328" s="9"/>
      <c r="AOY328" s="9"/>
      <c r="AOZ328" s="9"/>
      <c r="APA328" s="9"/>
      <c r="APB328" s="9"/>
      <c r="APC328" s="9"/>
      <c r="APD328" s="9"/>
      <c r="APE328" s="9"/>
      <c r="APF328" s="9"/>
      <c r="APG328" s="9"/>
      <c r="APH328" s="9"/>
      <c r="API328" s="9"/>
      <c r="APJ328" s="9"/>
      <c r="APK328" s="9"/>
      <c r="APL328" s="9"/>
      <c r="APM328" s="9"/>
      <c r="APN328" s="9"/>
      <c r="APO328" s="9"/>
      <c r="APP328" s="9"/>
      <c r="APQ328" s="9"/>
      <c r="APR328" s="9"/>
      <c r="APS328" s="9"/>
      <c r="APT328" s="9"/>
      <c r="APU328" s="9"/>
      <c r="APV328" s="9"/>
      <c r="APW328" s="9"/>
      <c r="APX328" s="9"/>
      <c r="APY328" s="9"/>
      <c r="APZ328" s="9"/>
      <c r="AQA328" s="9"/>
      <c r="AQB328" s="9"/>
      <c r="AQC328" s="9"/>
      <c r="AQD328" s="9"/>
      <c r="AQE328" s="9"/>
      <c r="AQF328" s="9"/>
      <c r="AQG328" s="9"/>
      <c r="AQH328" s="9"/>
      <c r="AQI328" s="9"/>
      <c r="AQJ328" s="9"/>
      <c r="AQK328" s="9"/>
      <c r="AQL328" s="9"/>
      <c r="AQM328" s="9"/>
      <c r="AQN328" s="9"/>
      <c r="AQO328" s="9"/>
      <c r="AQP328" s="9"/>
      <c r="AQQ328" s="9"/>
      <c r="AQR328" s="9"/>
      <c r="AQS328" s="9"/>
      <c r="AQT328" s="9"/>
      <c r="AQU328" s="9"/>
      <c r="AQV328" s="9"/>
      <c r="AQW328" s="9"/>
      <c r="AQX328" s="9"/>
      <c r="AQY328" s="9"/>
      <c r="AQZ328" s="9"/>
      <c r="ARA328" s="9"/>
      <c r="ARB328" s="9"/>
      <c r="ARC328" s="9"/>
      <c r="ARD328" s="9"/>
      <c r="ARE328" s="9"/>
      <c r="ARF328" s="9"/>
      <c r="ARG328" s="9"/>
      <c r="ARH328" s="9"/>
      <c r="ARI328" s="9"/>
      <c r="ARJ328" s="9"/>
      <c r="ARK328" s="9"/>
      <c r="ARL328" s="9"/>
      <c r="ARM328" s="9"/>
      <c r="ARN328" s="9"/>
      <c r="ARO328" s="9"/>
      <c r="ARP328" s="9"/>
      <c r="ARQ328" s="9"/>
      <c r="ARR328" s="9"/>
      <c r="ARS328" s="9"/>
      <c r="ART328" s="9"/>
      <c r="ARU328" s="9"/>
      <c r="ARV328" s="9"/>
      <c r="ARW328" s="9"/>
      <c r="ARX328" s="9"/>
      <c r="ARY328" s="9"/>
      <c r="ARZ328" s="9"/>
      <c r="ASA328" s="9"/>
      <c r="ASB328" s="9"/>
      <c r="ASC328" s="9"/>
      <c r="ASD328" s="9"/>
      <c r="ASE328" s="9"/>
      <c r="ASF328" s="9"/>
      <c r="ASG328" s="9"/>
      <c r="ASH328" s="9"/>
      <c r="ASI328" s="9"/>
      <c r="ASJ328" s="9"/>
      <c r="ASK328" s="9"/>
      <c r="ASL328" s="9"/>
      <c r="ASM328" s="9"/>
      <c r="ASN328" s="9"/>
      <c r="ASO328" s="9"/>
      <c r="ASP328" s="9"/>
      <c r="ASQ328" s="9"/>
      <c r="ASR328" s="9"/>
      <c r="ASS328" s="9"/>
      <c r="AST328" s="9"/>
      <c r="ASU328" s="9"/>
      <c r="ASV328" s="9"/>
      <c r="ASW328" s="9"/>
      <c r="ASX328" s="9"/>
      <c r="ASY328" s="9"/>
      <c r="ASZ328" s="9"/>
      <c r="ATA328" s="9"/>
      <c r="ATB328" s="9"/>
      <c r="ATC328" s="9"/>
      <c r="ATD328" s="9"/>
      <c r="ATE328" s="9"/>
      <c r="ATF328" s="9"/>
      <c r="ATG328" s="9"/>
      <c r="ATH328" s="9"/>
      <c r="ATI328" s="9"/>
      <c r="ATJ328" s="9"/>
      <c r="ATK328" s="9"/>
      <c r="ATL328" s="9"/>
      <c r="ATM328" s="9"/>
      <c r="ATN328" s="9"/>
      <c r="ATO328" s="9"/>
      <c r="ATP328" s="9"/>
      <c r="ATQ328" s="9"/>
      <c r="ATR328" s="9"/>
      <c r="ATS328" s="9"/>
      <c r="ATT328" s="9"/>
      <c r="ATU328" s="9"/>
      <c r="ATV328" s="9"/>
      <c r="ATW328" s="9"/>
      <c r="ATX328" s="9"/>
      <c r="ATY328" s="9"/>
      <c r="ATZ328" s="9"/>
      <c r="AUA328" s="9"/>
      <c r="AUB328" s="9"/>
      <c r="AUC328" s="9"/>
      <c r="AUD328" s="9"/>
      <c r="AUE328" s="9"/>
      <c r="AUF328" s="9"/>
      <c r="AUG328" s="9"/>
      <c r="AUH328" s="9"/>
      <c r="AUI328" s="9"/>
      <c r="AUJ328" s="9"/>
      <c r="AUK328" s="9"/>
      <c r="AUL328" s="9"/>
      <c r="AUM328" s="9"/>
      <c r="AUN328" s="9"/>
      <c r="AUO328" s="9"/>
      <c r="AUP328" s="9"/>
      <c r="AUQ328" s="9"/>
      <c r="AUR328" s="9"/>
      <c r="AUS328" s="9"/>
      <c r="AUT328" s="9"/>
      <c r="AUU328" s="9"/>
      <c r="AUV328" s="9"/>
      <c r="AUW328" s="9"/>
      <c r="AUX328" s="9"/>
      <c r="AUY328" s="9"/>
      <c r="AUZ328" s="9"/>
      <c r="AVA328" s="9"/>
      <c r="AVB328" s="9"/>
      <c r="AVC328" s="9"/>
      <c r="AVD328" s="9"/>
      <c r="AVE328" s="9"/>
      <c r="AVF328" s="9"/>
      <c r="AVG328" s="9"/>
      <c r="AVH328" s="9"/>
      <c r="AVI328" s="9"/>
      <c r="AVJ328" s="9"/>
      <c r="AVK328" s="9"/>
      <c r="AVL328" s="9"/>
      <c r="AVM328" s="9"/>
      <c r="AVN328" s="9"/>
      <c r="AVO328" s="9"/>
      <c r="AVP328" s="9"/>
      <c r="AVQ328" s="9"/>
      <c r="AVR328" s="9"/>
      <c r="AVS328" s="9"/>
      <c r="AVT328" s="9"/>
      <c r="AVU328" s="9"/>
      <c r="AVV328" s="9"/>
      <c r="AVW328" s="9"/>
      <c r="AVX328" s="9"/>
      <c r="AVY328" s="9"/>
      <c r="AVZ328" s="9"/>
      <c r="AWA328" s="9"/>
      <c r="AWB328" s="9"/>
      <c r="AWC328" s="9"/>
      <c r="AWD328" s="9"/>
      <c r="AWE328" s="9"/>
      <c r="AWF328" s="9"/>
      <c r="AWG328" s="9"/>
      <c r="AWH328" s="9"/>
      <c r="AWI328" s="9"/>
      <c r="AWJ328" s="9"/>
      <c r="AWK328" s="9"/>
      <c r="AWL328" s="9"/>
      <c r="AWM328" s="9"/>
      <c r="AWN328" s="9"/>
      <c r="AWO328" s="9"/>
      <c r="AWP328" s="9"/>
      <c r="AWQ328" s="9"/>
      <c r="AWR328" s="9"/>
      <c r="AWS328" s="9"/>
      <c r="AWT328" s="9"/>
      <c r="AWU328" s="9"/>
      <c r="AWV328" s="9"/>
      <c r="AWW328" s="9"/>
      <c r="AWX328" s="9"/>
      <c r="AWY328" s="9"/>
      <c r="AWZ328" s="9"/>
      <c r="AXA328" s="9"/>
      <c r="AXB328" s="9"/>
      <c r="AXC328" s="9"/>
      <c r="AXD328" s="9"/>
      <c r="AXE328" s="9"/>
      <c r="AXF328" s="9"/>
      <c r="AXG328" s="9"/>
      <c r="AXH328" s="9"/>
      <c r="AXI328" s="9"/>
      <c r="AXJ328" s="9"/>
      <c r="AXK328" s="9"/>
      <c r="AXL328" s="9"/>
      <c r="AXM328" s="9"/>
      <c r="AXN328" s="9"/>
      <c r="AXO328" s="9"/>
      <c r="AXP328" s="9"/>
      <c r="AXQ328" s="9"/>
      <c r="AXR328" s="9"/>
      <c r="AXS328" s="9"/>
      <c r="AXT328" s="9"/>
      <c r="AXU328" s="9"/>
      <c r="AXV328" s="9"/>
      <c r="AXW328" s="9"/>
      <c r="AXX328" s="9"/>
      <c r="AXY328" s="9"/>
      <c r="AXZ328" s="9"/>
      <c r="AYA328" s="9"/>
      <c r="AYB328" s="9"/>
      <c r="AYC328" s="9"/>
      <c r="AYD328" s="9"/>
      <c r="AYE328" s="9"/>
      <c r="AYF328" s="9"/>
      <c r="AYG328" s="9"/>
      <c r="AYH328" s="9"/>
      <c r="AYI328" s="9"/>
      <c r="AYJ328" s="9"/>
      <c r="AYK328" s="9"/>
      <c r="AYL328" s="9"/>
      <c r="AYM328" s="9"/>
      <c r="AYN328" s="9"/>
      <c r="AYO328" s="9"/>
      <c r="AYP328" s="9"/>
      <c r="AYQ328" s="9"/>
      <c r="AYR328" s="9"/>
      <c r="AYS328" s="9"/>
      <c r="AYT328" s="9"/>
      <c r="AYU328" s="9"/>
      <c r="AYV328" s="9"/>
      <c r="AYW328" s="9"/>
      <c r="AYX328" s="9"/>
      <c r="AYY328" s="9"/>
      <c r="AYZ328" s="9"/>
      <c r="AZA328" s="9"/>
      <c r="AZB328" s="9"/>
      <c r="AZC328" s="9"/>
      <c r="AZD328" s="9"/>
      <c r="AZE328" s="9"/>
      <c r="AZF328" s="9"/>
      <c r="AZG328" s="9"/>
      <c r="AZH328" s="9"/>
      <c r="AZI328" s="9"/>
      <c r="AZJ328" s="9"/>
      <c r="AZK328" s="9"/>
      <c r="AZL328" s="9"/>
      <c r="AZM328" s="9"/>
      <c r="AZN328" s="9"/>
      <c r="AZO328" s="9"/>
      <c r="AZP328" s="9"/>
      <c r="AZQ328" s="9"/>
      <c r="AZR328" s="9"/>
      <c r="AZS328" s="9"/>
      <c r="AZT328" s="9"/>
      <c r="AZU328" s="9"/>
      <c r="AZV328" s="9"/>
      <c r="AZW328" s="9"/>
      <c r="AZX328" s="9"/>
      <c r="AZY328" s="9"/>
      <c r="AZZ328" s="9"/>
      <c r="BAA328" s="9"/>
      <c r="BAB328" s="9"/>
      <c r="BAC328" s="9"/>
      <c r="BAD328" s="9"/>
      <c r="BAE328" s="9"/>
      <c r="BAF328" s="9"/>
      <c r="BAG328" s="9"/>
      <c r="BAH328" s="9"/>
      <c r="BAI328" s="9"/>
      <c r="BAJ328" s="9"/>
      <c r="BAK328" s="9"/>
      <c r="BAL328" s="9"/>
      <c r="BAM328" s="9"/>
      <c r="BAN328" s="9"/>
      <c r="BAO328" s="9"/>
      <c r="BAP328" s="9"/>
      <c r="BAQ328" s="9"/>
      <c r="BAR328" s="9"/>
      <c r="BAS328" s="9"/>
      <c r="BAT328" s="9"/>
      <c r="BAU328" s="9"/>
      <c r="BAV328" s="9"/>
      <c r="BAW328" s="9"/>
      <c r="BAX328" s="9"/>
      <c r="BAY328" s="9"/>
      <c r="BAZ328" s="9"/>
      <c r="BBA328" s="9"/>
      <c r="BBB328" s="9"/>
      <c r="BBC328" s="9"/>
      <c r="BBD328" s="9"/>
      <c r="BBE328" s="9"/>
      <c r="BBF328" s="9"/>
      <c r="BBG328" s="9"/>
      <c r="BBH328" s="9"/>
      <c r="BBI328" s="9"/>
      <c r="BBJ328" s="9"/>
      <c r="BBK328" s="9"/>
      <c r="BBL328" s="9"/>
      <c r="BBM328" s="9"/>
      <c r="BBN328" s="9"/>
      <c r="BBO328" s="9"/>
      <c r="BBP328" s="9"/>
      <c r="BBQ328" s="9"/>
      <c r="BBR328" s="9"/>
      <c r="BBS328" s="9"/>
      <c r="BBT328" s="9"/>
      <c r="BBU328" s="9"/>
      <c r="BBV328" s="9"/>
      <c r="BBW328" s="9"/>
      <c r="BBX328" s="9"/>
      <c r="BBY328" s="9"/>
      <c r="BBZ328" s="9"/>
      <c r="BCA328" s="9"/>
      <c r="BCB328" s="9"/>
      <c r="BCC328" s="9"/>
      <c r="BCD328" s="9"/>
      <c r="BCE328" s="9"/>
      <c r="BCF328" s="9"/>
      <c r="BCG328" s="9"/>
      <c r="BCH328" s="9"/>
      <c r="BCI328" s="9"/>
      <c r="BCJ328" s="9"/>
      <c r="BCK328" s="9"/>
      <c r="BCL328" s="9"/>
      <c r="BCM328" s="9"/>
      <c r="BCN328" s="9"/>
      <c r="BCO328" s="9"/>
      <c r="BCP328" s="9"/>
      <c r="BCQ328" s="9"/>
      <c r="BCR328" s="9"/>
      <c r="BCS328" s="9"/>
      <c r="BCT328" s="9"/>
      <c r="BCU328" s="9"/>
      <c r="BCV328" s="9"/>
      <c r="BCW328" s="9"/>
      <c r="BCX328" s="9"/>
      <c r="BCY328" s="9"/>
      <c r="BCZ328" s="9"/>
      <c r="BDA328" s="9"/>
      <c r="BDB328" s="9"/>
      <c r="BDC328" s="9"/>
      <c r="BDD328" s="9"/>
      <c r="BDE328" s="9"/>
      <c r="BDF328" s="9"/>
      <c r="BDG328" s="9"/>
      <c r="BDH328" s="9"/>
      <c r="BDI328" s="9"/>
      <c r="BDJ328" s="9"/>
      <c r="BDK328" s="9"/>
      <c r="BDL328" s="9"/>
      <c r="BDM328" s="9"/>
      <c r="BDN328" s="9"/>
      <c r="BDO328" s="9"/>
      <c r="BDP328" s="9"/>
      <c r="BDQ328" s="9"/>
      <c r="BDR328" s="9"/>
      <c r="BDS328" s="9"/>
      <c r="BDT328" s="9"/>
      <c r="BDU328" s="9"/>
      <c r="BDV328" s="9"/>
      <c r="BDW328" s="9"/>
      <c r="BDX328" s="9"/>
      <c r="BDY328" s="9"/>
      <c r="BDZ328" s="9"/>
      <c r="BEA328" s="9"/>
      <c r="BEB328" s="9"/>
      <c r="BEC328" s="9"/>
      <c r="BED328" s="9"/>
      <c r="BEE328" s="9"/>
      <c r="BEF328" s="9"/>
      <c r="BEG328" s="9"/>
      <c r="BEH328" s="9"/>
      <c r="BEI328" s="9"/>
      <c r="BEJ328" s="9"/>
      <c r="BEK328" s="9"/>
      <c r="BEL328" s="9"/>
      <c r="BEM328" s="9"/>
      <c r="BEN328" s="9"/>
      <c r="BEO328" s="9"/>
      <c r="BEP328" s="9"/>
      <c r="BEQ328" s="9"/>
      <c r="BER328" s="9"/>
      <c r="BES328" s="9"/>
      <c r="BET328" s="9"/>
      <c r="BEU328" s="9"/>
      <c r="BEV328" s="9"/>
      <c r="BEW328" s="9"/>
      <c r="BEX328" s="9"/>
      <c r="BEY328" s="9"/>
      <c r="BEZ328" s="9"/>
      <c r="BFA328" s="9"/>
      <c r="BFB328" s="9"/>
      <c r="BFC328" s="9"/>
      <c r="BFD328" s="9"/>
      <c r="BFE328" s="9"/>
      <c r="BFF328" s="9"/>
      <c r="BFG328" s="9"/>
      <c r="BFH328" s="9"/>
      <c r="BFI328" s="9"/>
      <c r="BFJ328" s="9"/>
      <c r="BFK328" s="9"/>
      <c r="BFL328" s="9"/>
      <c r="BFM328" s="9"/>
      <c r="BFN328" s="9"/>
      <c r="BFO328" s="9"/>
      <c r="BFP328" s="9"/>
      <c r="BFQ328" s="9"/>
      <c r="BFR328" s="9"/>
      <c r="BFS328" s="9"/>
      <c r="BFT328" s="9"/>
      <c r="BFU328" s="9"/>
      <c r="BFV328" s="9"/>
      <c r="BFW328" s="9"/>
      <c r="BFX328" s="9"/>
      <c r="BFY328" s="9"/>
      <c r="BFZ328" s="9"/>
      <c r="BGA328" s="9"/>
      <c r="BGB328" s="9"/>
      <c r="BGC328" s="9"/>
      <c r="BGD328" s="9"/>
      <c r="BGE328" s="9"/>
      <c r="BGF328" s="9"/>
      <c r="BGG328" s="9"/>
      <c r="BGH328" s="9"/>
      <c r="BGI328" s="9"/>
      <c r="BGJ328" s="9"/>
      <c r="BGK328" s="9"/>
      <c r="BGL328" s="9"/>
      <c r="BGM328" s="9"/>
      <c r="BGN328" s="9"/>
      <c r="BGO328" s="9"/>
      <c r="BGP328" s="9"/>
      <c r="BGQ328" s="9"/>
      <c r="BGR328" s="9"/>
      <c r="BGS328" s="9"/>
      <c r="BGT328" s="9"/>
      <c r="BGU328" s="9"/>
      <c r="BGV328" s="9"/>
      <c r="BGW328" s="9"/>
      <c r="BGX328" s="9"/>
      <c r="BGY328" s="9"/>
      <c r="BGZ328" s="9"/>
      <c r="BHA328" s="9"/>
      <c r="BHB328" s="9"/>
      <c r="BHC328" s="9"/>
      <c r="BHD328" s="9"/>
      <c r="BHE328" s="9"/>
      <c r="BHF328" s="9"/>
      <c r="BHG328" s="9"/>
      <c r="BHH328" s="9"/>
      <c r="BHI328" s="9"/>
      <c r="BHJ328" s="9"/>
      <c r="BHK328" s="9"/>
      <c r="BHL328" s="9"/>
      <c r="BHM328" s="9"/>
      <c r="BHN328" s="9"/>
      <c r="BHO328" s="9"/>
      <c r="BHP328" s="9"/>
      <c r="BHQ328" s="9"/>
      <c r="BHR328" s="9"/>
      <c r="BHS328" s="9"/>
      <c r="BHT328" s="9"/>
      <c r="BHU328" s="9"/>
      <c r="BHV328" s="9"/>
      <c r="BHW328" s="9"/>
      <c r="BHX328" s="9"/>
      <c r="BHY328" s="9"/>
      <c r="BHZ328" s="9"/>
      <c r="BIA328" s="9"/>
      <c r="BIB328" s="9"/>
      <c r="BIC328" s="9"/>
    </row>
    <row r="329" spans="1:1589" s="10" customFormat="1" ht="45" customHeight="1">
      <c r="A329" s="164" t="s">
        <v>231</v>
      </c>
      <c r="B329" s="51"/>
      <c r="C329" s="347"/>
      <c r="D329" s="340"/>
      <c r="E329" s="197">
        <v>43101</v>
      </c>
      <c r="F329" s="197">
        <v>43465</v>
      </c>
      <c r="G329" s="93" t="s">
        <v>115</v>
      </c>
      <c r="H329" s="121"/>
      <c r="I329" s="121">
        <v>2646050</v>
      </c>
      <c r="J329" s="118"/>
      <c r="K329" s="121"/>
      <c r="L329" s="121"/>
      <c r="M329" s="121">
        <v>2646050</v>
      </c>
      <c r="N329" s="121"/>
      <c r="O329" s="121"/>
      <c r="P329" s="121"/>
      <c r="Q329" s="121">
        <v>2646050</v>
      </c>
      <c r="R329" s="121"/>
      <c r="S329" s="121"/>
      <c r="T329" s="150"/>
      <c r="U329" s="150"/>
      <c r="V329" s="7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  <c r="IQ329" s="9"/>
      <c r="IR329" s="9"/>
      <c r="IS329" s="9"/>
      <c r="IT329" s="9"/>
      <c r="IU329" s="9"/>
      <c r="IV329" s="9"/>
      <c r="IW329" s="9"/>
      <c r="IX329" s="9"/>
      <c r="IY329" s="9"/>
      <c r="IZ329" s="9"/>
      <c r="JA329" s="9"/>
      <c r="JB329" s="9"/>
      <c r="JC329" s="9"/>
      <c r="JD329" s="9"/>
      <c r="JE329" s="9"/>
      <c r="JF329" s="9"/>
      <c r="JG329" s="9"/>
      <c r="JH329" s="9"/>
      <c r="JI329" s="9"/>
      <c r="JJ329" s="9"/>
      <c r="JK329" s="9"/>
      <c r="JL329" s="9"/>
      <c r="JM329" s="9"/>
      <c r="JN329" s="9"/>
      <c r="JO329" s="9"/>
      <c r="JP329" s="9"/>
      <c r="JQ329" s="9"/>
      <c r="JR329" s="9"/>
      <c r="JS329" s="9"/>
      <c r="JT329" s="9"/>
      <c r="JU329" s="9"/>
      <c r="JV329" s="9"/>
      <c r="JW329" s="9"/>
      <c r="JX329" s="9"/>
      <c r="JY329" s="9"/>
      <c r="JZ329" s="9"/>
      <c r="KA329" s="9"/>
      <c r="KB329" s="9"/>
      <c r="KC329" s="9"/>
      <c r="KD329" s="9"/>
      <c r="KE329" s="9"/>
      <c r="KF329" s="9"/>
      <c r="KG329" s="9"/>
      <c r="KH329" s="9"/>
      <c r="KI329" s="9"/>
      <c r="KJ329" s="9"/>
      <c r="KK329" s="9"/>
      <c r="KL329" s="9"/>
      <c r="KM329" s="9"/>
      <c r="KN329" s="9"/>
      <c r="KO329" s="9"/>
      <c r="KP329" s="9"/>
      <c r="KQ329" s="9"/>
      <c r="KR329" s="9"/>
      <c r="KS329" s="9"/>
      <c r="KT329" s="9"/>
      <c r="KU329" s="9"/>
      <c r="KV329" s="9"/>
      <c r="KW329" s="9"/>
      <c r="KX329" s="9"/>
      <c r="KY329" s="9"/>
      <c r="KZ329" s="9"/>
      <c r="LA329" s="9"/>
      <c r="LB329" s="9"/>
      <c r="LC329" s="9"/>
      <c r="LD329" s="9"/>
      <c r="LE329" s="9"/>
      <c r="LF329" s="9"/>
      <c r="LG329" s="9"/>
      <c r="LH329" s="9"/>
      <c r="LI329" s="9"/>
      <c r="LJ329" s="9"/>
      <c r="LK329" s="9"/>
      <c r="LL329" s="9"/>
      <c r="LM329" s="9"/>
      <c r="LN329" s="9"/>
      <c r="LO329" s="9"/>
      <c r="LP329" s="9"/>
      <c r="LQ329" s="9"/>
      <c r="LR329" s="9"/>
      <c r="LS329" s="9"/>
      <c r="LT329" s="9"/>
      <c r="LU329" s="9"/>
      <c r="LV329" s="9"/>
      <c r="LW329" s="9"/>
      <c r="LX329" s="9"/>
      <c r="LY329" s="9"/>
      <c r="LZ329" s="9"/>
      <c r="MA329" s="9"/>
      <c r="MB329" s="9"/>
      <c r="MC329" s="9"/>
      <c r="MD329" s="9"/>
      <c r="ME329" s="9"/>
      <c r="MF329" s="9"/>
      <c r="MG329" s="9"/>
      <c r="MH329" s="9"/>
      <c r="MI329" s="9"/>
      <c r="MJ329" s="9"/>
      <c r="MK329" s="9"/>
      <c r="ML329" s="9"/>
      <c r="MM329" s="9"/>
      <c r="MN329" s="9"/>
      <c r="MO329" s="9"/>
      <c r="MP329" s="9"/>
      <c r="MQ329" s="9"/>
      <c r="MR329" s="9"/>
      <c r="MS329" s="9"/>
      <c r="MT329" s="9"/>
      <c r="MU329" s="9"/>
      <c r="MV329" s="9"/>
      <c r="MW329" s="9"/>
      <c r="MX329" s="9"/>
      <c r="MY329" s="9"/>
      <c r="MZ329" s="9"/>
      <c r="NA329" s="9"/>
      <c r="NB329" s="9"/>
      <c r="NC329" s="9"/>
      <c r="ND329" s="9"/>
      <c r="NE329" s="9"/>
      <c r="NF329" s="9"/>
      <c r="NG329" s="9"/>
      <c r="NH329" s="9"/>
      <c r="NI329" s="9"/>
      <c r="NJ329" s="9"/>
      <c r="NK329" s="9"/>
      <c r="NL329" s="9"/>
      <c r="NM329" s="9"/>
      <c r="NN329" s="9"/>
      <c r="NO329" s="9"/>
      <c r="NP329" s="9"/>
      <c r="NQ329" s="9"/>
      <c r="NR329" s="9"/>
      <c r="NS329" s="9"/>
      <c r="NT329" s="9"/>
      <c r="NU329" s="9"/>
      <c r="NV329" s="9"/>
      <c r="NW329" s="9"/>
      <c r="NX329" s="9"/>
      <c r="NY329" s="9"/>
      <c r="NZ329" s="9"/>
      <c r="OA329" s="9"/>
      <c r="OB329" s="9"/>
      <c r="OC329" s="9"/>
      <c r="OD329" s="9"/>
      <c r="OE329" s="9"/>
      <c r="OF329" s="9"/>
      <c r="OG329" s="9"/>
      <c r="OH329" s="9"/>
      <c r="OI329" s="9"/>
      <c r="OJ329" s="9"/>
      <c r="OK329" s="9"/>
      <c r="OL329" s="9"/>
      <c r="OM329" s="9"/>
      <c r="ON329" s="9"/>
      <c r="OO329" s="9"/>
      <c r="OP329" s="9"/>
      <c r="OQ329" s="9"/>
      <c r="OR329" s="9"/>
      <c r="OS329" s="9"/>
      <c r="OT329" s="9"/>
      <c r="OU329" s="9"/>
      <c r="OV329" s="9"/>
      <c r="OW329" s="9"/>
      <c r="OX329" s="9"/>
      <c r="OY329" s="9"/>
      <c r="OZ329" s="9"/>
      <c r="PA329" s="9"/>
      <c r="PB329" s="9"/>
      <c r="PC329" s="9"/>
      <c r="PD329" s="9"/>
      <c r="PE329" s="9"/>
      <c r="PF329" s="9"/>
      <c r="PG329" s="9"/>
      <c r="PH329" s="9"/>
      <c r="PI329" s="9"/>
      <c r="PJ329" s="9"/>
      <c r="PK329" s="9"/>
      <c r="PL329" s="9"/>
      <c r="PM329" s="9"/>
      <c r="PN329" s="9"/>
      <c r="PO329" s="9"/>
      <c r="PP329" s="9"/>
      <c r="PQ329" s="9"/>
      <c r="PR329" s="9"/>
      <c r="PS329" s="9"/>
      <c r="PT329" s="9"/>
      <c r="PU329" s="9"/>
      <c r="PV329" s="9"/>
      <c r="PW329" s="9"/>
      <c r="PX329" s="9"/>
      <c r="PY329" s="9"/>
      <c r="PZ329" s="9"/>
      <c r="QA329" s="9"/>
      <c r="QB329" s="9"/>
      <c r="QC329" s="9"/>
      <c r="QD329" s="9"/>
      <c r="QE329" s="9"/>
      <c r="QF329" s="9"/>
      <c r="QG329" s="9"/>
      <c r="QH329" s="9"/>
      <c r="QI329" s="9"/>
      <c r="QJ329" s="9"/>
      <c r="QK329" s="9"/>
      <c r="QL329" s="9"/>
      <c r="QM329" s="9"/>
      <c r="QN329" s="9"/>
      <c r="QO329" s="9"/>
      <c r="QP329" s="9"/>
      <c r="QQ329" s="9"/>
      <c r="QR329" s="9"/>
      <c r="QS329" s="9"/>
      <c r="QT329" s="9"/>
      <c r="QU329" s="9"/>
      <c r="QV329" s="9"/>
      <c r="QW329" s="9"/>
      <c r="QX329" s="9"/>
      <c r="QY329" s="9"/>
      <c r="QZ329" s="9"/>
      <c r="RA329" s="9"/>
      <c r="RB329" s="9"/>
      <c r="RC329" s="9"/>
      <c r="RD329" s="9"/>
      <c r="RE329" s="9"/>
      <c r="RF329" s="9"/>
      <c r="RG329" s="9"/>
      <c r="RH329" s="9"/>
      <c r="RI329" s="9"/>
      <c r="RJ329" s="9"/>
      <c r="RK329" s="9"/>
      <c r="RL329" s="9"/>
      <c r="RM329" s="9"/>
      <c r="RN329" s="9"/>
      <c r="RO329" s="9"/>
      <c r="RP329" s="9"/>
      <c r="RQ329" s="9"/>
      <c r="RR329" s="9"/>
      <c r="RS329" s="9"/>
      <c r="RT329" s="9"/>
      <c r="RU329" s="9"/>
      <c r="RV329" s="9"/>
      <c r="RW329" s="9"/>
      <c r="RX329" s="9"/>
      <c r="RY329" s="9"/>
      <c r="RZ329" s="9"/>
      <c r="SA329" s="9"/>
      <c r="SB329" s="9"/>
      <c r="SC329" s="9"/>
      <c r="SD329" s="9"/>
      <c r="SE329" s="9"/>
      <c r="SF329" s="9"/>
      <c r="SG329" s="9"/>
      <c r="SH329" s="9"/>
      <c r="SI329" s="9"/>
      <c r="SJ329" s="9"/>
      <c r="SK329" s="9"/>
      <c r="SL329" s="9"/>
      <c r="SM329" s="9"/>
      <c r="SN329" s="9"/>
      <c r="SO329" s="9"/>
      <c r="SP329" s="9"/>
      <c r="SQ329" s="9"/>
      <c r="SR329" s="9"/>
      <c r="SS329" s="9"/>
      <c r="ST329" s="9"/>
      <c r="SU329" s="9"/>
      <c r="SV329" s="9"/>
      <c r="SW329" s="9"/>
      <c r="SX329" s="9"/>
      <c r="SY329" s="9"/>
      <c r="SZ329" s="9"/>
      <c r="TA329" s="9"/>
      <c r="TB329" s="9"/>
      <c r="TC329" s="9"/>
      <c r="TD329" s="9"/>
      <c r="TE329" s="9"/>
      <c r="TF329" s="9"/>
      <c r="TG329" s="9"/>
      <c r="TH329" s="9"/>
      <c r="TI329" s="9"/>
      <c r="TJ329" s="9"/>
      <c r="TK329" s="9"/>
      <c r="TL329" s="9"/>
      <c r="TM329" s="9"/>
      <c r="TN329" s="9"/>
      <c r="TO329" s="9"/>
      <c r="TP329" s="9"/>
      <c r="TQ329" s="9"/>
      <c r="TR329" s="9"/>
      <c r="TS329" s="9"/>
      <c r="TT329" s="9"/>
      <c r="TU329" s="9"/>
      <c r="TV329" s="9"/>
      <c r="TW329" s="9"/>
      <c r="TX329" s="9"/>
      <c r="TY329" s="9"/>
      <c r="TZ329" s="9"/>
      <c r="UA329" s="9"/>
      <c r="UB329" s="9"/>
      <c r="UC329" s="9"/>
      <c r="UD329" s="9"/>
      <c r="UE329" s="9"/>
      <c r="UF329" s="9"/>
      <c r="UG329" s="9"/>
      <c r="UH329" s="9"/>
      <c r="UI329" s="9"/>
      <c r="UJ329" s="9"/>
      <c r="UK329" s="9"/>
      <c r="UL329" s="9"/>
      <c r="UM329" s="9"/>
      <c r="UN329" s="9"/>
      <c r="UO329" s="9"/>
      <c r="UP329" s="9"/>
      <c r="UQ329" s="9"/>
      <c r="UR329" s="9"/>
      <c r="US329" s="9"/>
      <c r="UT329" s="9"/>
      <c r="UU329" s="9"/>
      <c r="UV329" s="9"/>
      <c r="UW329" s="9"/>
      <c r="UX329" s="9"/>
      <c r="UY329" s="9"/>
      <c r="UZ329" s="9"/>
      <c r="VA329" s="9"/>
      <c r="VB329" s="9"/>
      <c r="VC329" s="9"/>
      <c r="VD329" s="9"/>
      <c r="VE329" s="9"/>
      <c r="VF329" s="9"/>
      <c r="VG329" s="9"/>
      <c r="VH329" s="9"/>
      <c r="VI329" s="9"/>
      <c r="VJ329" s="9"/>
      <c r="VK329" s="9"/>
      <c r="VL329" s="9"/>
      <c r="VM329" s="9"/>
      <c r="VN329" s="9"/>
      <c r="VO329" s="9"/>
      <c r="VP329" s="9"/>
      <c r="VQ329" s="9"/>
      <c r="VR329" s="9"/>
      <c r="VS329" s="9"/>
      <c r="VT329" s="9"/>
      <c r="VU329" s="9"/>
      <c r="VV329" s="9"/>
      <c r="VW329" s="9"/>
      <c r="VX329" s="9"/>
      <c r="VY329" s="9"/>
      <c r="VZ329" s="9"/>
      <c r="WA329" s="9"/>
      <c r="WB329" s="9"/>
      <c r="WC329" s="9"/>
      <c r="WD329" s="9"/>
      <c r="WE329" s="9"/>
      <c r="WF329" s="9"/>
      <c r="WG329" s="9"/>
      <c r="WH329" s="9"/>
      <c r="WI329" s="9"/>
      <c r="WJ329" s="9"/>
      <c r="WK329" s="9"/>
      <c r="WL329" s="9"/>
      <c r="WM329" s="9"/>
      <c r="WN329" s="9"/>
      <c r="WO329" s="9"/>
      <c r="WP329" s="9"/>
      <c r="WQ329" s="9"/>
      <c r="WR329" s="9"/>
      <c r="WS329" s="9"/>
      <c r="WT329" s="9"/>
      <c r="WU329" s="9"/>
      <c r="WV329" s="9"/>
      <c r="WW329" s="9"/>
      <c r="WX329" s="9"/>
      <c r="WY329" s="9"/>
      <c r="WZ329" s="9"/>
      <c r="XA329" s="9"/>
      <c r="XB329" s="9"/>
      <c r="XC329" s="9"/>
      <c r="XD329" s="9"/>
      <c r="XE329" s="9"/>
      <c r="XF329" s="9"/>
      <c r="XG329" s="9"/>
      <c r="XH329" s="9"/>
      <c r="XI329" s="9"/>
      <c r="XJ329" s="9"/>
      <c r="XK329" s="9"/>
      <c r="XL329" s="9"/>
      <c r="XM329" s="9"/>
      <c r="XN329" s="9"/>
      <c r="XO329" s="9"/>
      <c r="XP329" s="9"/>
      <c r="XQ329" s="9"/>
      <c r="XR329" s="9"/>
      <c r="XS329" s="9"/>
      <c r="XT329" s="9"/>
      <c r="XU329" s="9"/>
      <c r="XV329" s="9"/>
      <c r="XW329" s="9"/>
      <c r="XX329" s="9"/>
      <c r="XY329" s="9"/>
      <c r="XZ329" s="9"/>
      <c r="YA329" s="9"/>
      <c r="YB329" s="9"/>
      <c r="YC329" s="9"/>
      <c r="YD329" s="9"/>
      <c r="YE329" s="9"/>
      <c r="YF329" s="9"/>
      <c r="YG329" s="9"/>
      <c r="YH329" s="9"/>
      <c r="YI329" s="9"/>
      <c r="YJ329" s="9"/>
      <c r="YK329" s="9"/>
      <c r="YL329" s="9"/>
      <c r="YM329" s="9"/>
      <c r="YN329" s="9"/>
      <c r="YO329" s="9"/>
      <c r="YP329" s="9"/>
      <c r="YQ329" s="9"/>
      <c r="YR329" s="9"/>
      <c r="YS329" s="9"/>
      <c r="YT329" s="9"/>
      <c r="YU329" s="9"/>
      <c r="YV329" s="9"/>
      <c r="YW329" s="9"/>
      <c r="YX329" s="9"/>
      <c r="YY329" s="9"/>
      <c r="YZ329" s="9"/>
      <c r="ZA329" s="9"/>
      <c r="ZB329" s="9"/>
      <c r="ZC329" s="9"/>
      <c r="ZD329" s="9"/>
      <c r="ZE329" s="9"/>
      <c r="ZF329" s="9"/>
      <c r="ZG329" s="9"/>
      <c r="ZH329" s="9"/>
      <c r="ZI329" s="9"/>
      <c r="ZJ329" s="9"/>
      <c r="ZK329" s="9"/>
      <c r="ZL329" s="9"/>
      <c r="ZM329" s="9"/>
      <c r="ZN329" s="9"/>
      <c r="ZO329" s="9"/>
      <c r="ZP329" s="9"/>
      <c r="ZQ329" s="9"/>
      <c r="ZR329" s="9"/>
      <c r="ZS329" s="9"/>
      <c r="ZT329" s="9"/>
      <c r="ZU329" s="9"/>
      <c r="ZV329" s="9"/>
      <c r="ZW329" s="9"/>
      <c r="ZX329" s="9"/>
      <c r="ZY329" s="9"/>
      <c r="ZZ329" s="9"/>
      <c r="AAA329" s="9"/>
      <c r="AAB329" s="9"/>
      <c r="AAC329" s="9"/>
      <c r="AAD329" s="9"/>
      <c r="AAE329" s="9"/>
      <c r="AAF329" s="9"/>
      <c r="AAG329" s="9"/>
      <c r="AAH329" s="9"/>
      <c r="AAI329" s="9"/>
      <c r="AAJ329" s="9"/>
      <c r="AAK329" s="9"/>
      <c r="AAL329" s="9"/>
      <c r="AAM329" s="9"/>
      <c r="AAN329" s="9"/>
      <c r="AAO329" s="9"/>
      <c r="AAP329" s="9"/>
      <c r="AAQ329" s="9"/>
      <c r="AAR329" s="9"/>
      <c r="AAS329" s="9"/>
      <c r="AAT329" s="9"/>
      <c r="AAU329" s="9"/>
      <c r="AAV329" s="9"/>
      <c r="AAW329" s="9"/>
      <c r="AAX329" s="9"/>
      <c r="AAY329" s="9"/>
      <c r="AAZ329" s="9"/>
      <c r="ABA329" s="9"/>
      <c r="ABB329" s="9"/>
      <c r="ABC329" s="9"/>
      <c r="ABD329" s="9"/>
      <c r="ABE329" s="9"/>
      <c r="ABF329" s="9"/>
      <c r="ABG329" s="9"/>
      <c r="ABH329" s="9"/>
      <c r="ABI329" s="9"/>
      <c r="ABJ329" s="9"/>
      <c r="ABK329" s="9"/>
      <c r="ABL329" s="9"/>
      <c r="ABM329" s="9"/>
      <c r="ABN329" s="9"/>
      <c r="ABO329" s="9"/>
      <c r="ABP329" s="9"/>
      <c r="ABQ329" s="9"/>
      <c r="ABR329" s="9"/>
      <c r="ABS329" s="9"/>
      <c r="ABT329" s="9"/>
      <c r="ABU329" s="9"/>
      <c r="ABV329" s="9"/>
      <c r="ABW329" s="9"/>
      <c r="ABX329" s="9"/>
      <c r="ABY329" s="9"/>
      <c r="ABZ329" s="9"/>
      <c r="ACA329" s="9"/>
      <c r="ACB329" s="9"/>
      <c r="ACC329" s="9"/>
      <c r="ACD329" s="9"/>
      <c r="ACE329" s="9"/>
      <c r="ACF329" s="9"/>
      <c r="ACG329" s="9"/>
      <c r="ACH329" s="9"/>
      <c r="ACI329" s="9"/>
      <c r="ACJ329" s="9"/>
      <c r="ACK329" s="9"/>
      <c r="ACL329" s="9"/>
      <c r="ACM329" s="9"/>
      <c r="ACN329" s="9"/>
      <c r="ACO329" s="9"/>
      <c r="ACP329" s="9"/>
      <c r="ACQ329" s="9"/>
      <c r="ACR329" s="9"/>
      <c r="ACS329" s="9"/>
      <c r="ACT329" s="9"/>
      <c r="ACU329" s="9"/>
      <c r="ACV329" s="9"/>
      <c r="ACW329" s="9"/>
      <c r="ACX329" s="9"/>
      <c r="ACY329" s="9"/>
      <c r="ACZ329" s="9"/>
      <c r="ADA329" s="9"/>
      <c r="ADB329" s="9"/>
      <c r="ADC329" s="9"/>
      <c r="ADD329" s="9"/>
      <c r="ADE329" s="9"/>
      <c r="ADF329" s="9"/>
      <c r="ADG329" s="9"/>
      <c r="ADH329" s="9"/>
      <c r="ADI329" s="9"/>
      <c r="ADJ329" s="9"/>
      <c r="ADK329" s="9"/>
      <c r="ADL329" s="9"/>
      <c r="ADM329" s="9"/>
      <c r="ADN329" s="9"/>
      <c r="ADO329" s="9"/>
      <c r="ADP329" s="9"/>
      <c r="ADQ329" s="9"/>
      <c r="ADR329" s="9"/>
      <c r="ADS329" s="9"/>
      <c r="ADT329" s="9"/>
      <c r="ADU329" s="9"/>
      <c r="ADV329" s="9"/>
      <c r="ADW329" s="9"/>
      <c r="ADX329" s="9"/>
      <c r="ADY329" s="9"/>
      <c r="ADZ329" s="9"/>
      <c r="AEA329" s="9"/>
      <c r="AEB329" s="9"/>
      <c r="AEC329" s="9"/>
      <c r="AED329" s="9"/>
      <c r="AEE329" s="9"/>
      <c r="AEF329" s="9"/>
      <c r="AEG329" s="9"/>
      <c r="AEH329" s="9"/>
      <c r="AEI329" s="9"/>
      <c r="AEJ329" s="9"/>
      <c r="AEK329" s="9"/>
      <c r="AEL329" s="9"/>
      <c r="AEM329" s="9"/>
      <c r="AEN329" s="9"/>
      <c r="AEO329" s="9"/>
      <c r="AEP329" s="9"/>
      <c r="AEQ329" s="9"/>
      <c r="AER329" s="9"/>
      <c r="AES329" s="9"/>
      <c r="AET329" s="9"/>
      <c r="AEU329" s="9"/>
      <c r="AEV329" s="9"/>
      <c r="AEW329" s="9"/>
      <c r="AEX329" s="9"/>
      <c r="AEY329" s="9"/>
      <c r="AEZ329" s="9"/>
      <c r="AFA329" s="9"/>
      <c r="AFB329" s="9"/>
      <c r="AFC329" s="9"/>
      <c r="AFD329" s="9"/>
      <c r="AFE329" s="9"/>
      <c r="AFF329" s="9"/>
      <c r="AFG329" s="9"/>
      <c r="AFH329" s="9"/>
      <c r="AFI329" s="9"/>
      <c r="AFJ329" s="9"/>
      <c r="AFK329" s="9"/>
      <c r="AFL329" s="9"/>
      <c r="AFM329" s="9"/>
      <c r="AFN329" s="9"/>
      <c r="AFO329" s="9"/>
      <c r="AFP329" s="9"/>
      <c r="AFQ329" s="9"/>
      <c r="AFR329" s="9"/>
      <c r="AFS329" s="9"/>
      <c r="AFT329" s="9"/>
      <c r="AFU329" s="9"/>
      <c r="AFV329" s="9"/>
      <c r="AFW329" s="9"/>
      <c r="AFX329" s="9"/>
      <c r="AFY329" s="9"/>
      <c r="AFZ329" s="9"/>
      <c r="AGA329" s="9"/>
      <c r="AGB329" s="9"/>
      <c r="AGC329" s="9"/>
      <c r="AGD329" s="9"/>
      <c r="AGE329" s="9"/>
      <c r="AGF329" s="9"/>
      <c r="AGG329" s="9"/>
      <c r="AGH329" s="9"/>
      <c r="AGI329" s="9"/>
      <c r="AGJ329" s="9"/>
      <c r="AGK329" s="9"/>
      <c r="AGL329" s="9"/>
      <c r="AGM329" s="9"/>
      <c r="AGN329" s="9"/>
      <c r="AGO329" s="9"/>
      <c r="AGP329" s="9"/>
      <c r="AGQ329" s="9"/>
      <c r="AGR329" s="9"/>
      <c r="AGS329" s="9"/>
      <c r="AGT329" s="9"/>
      <c r="AGU329" s="9"/>
      <c r="AGV329" s="9"/>
      <c r="AGW329" s="9"/>
      <c r="AGX329" s="9"/>
      <c r="AGY329" s="9"/>
      <c r="AGZ329" s="9"/>
      <c r="AHA329" s="9"/>
      <c r="AHB329" s="9"/>
      <c r="AHC329" s="9"/>
      <c r="AHD329" s="9"/>
      <c r="AHE329" s="9"/>
      <c r="AHF329" s="9"/>
      <c r="AHG329" s="9"/>
      <c r="AHH329" s="9"/>
      <c r="AHI329" s="9"/>
      <c r="AHJ329" s="9"/>
      <c r="AHK329" s="9"/>
      <c r="AHL329" s="9"/>
      <c r="AHM329" s="9"/>
      <c r="AHN329" s="9"/>
      <c r="AHO329" s="9"/>
      <c r="AHP329" s="9"/>
      <c r="AHQ329" s="9"/>
      <c r="AHR329" s="9"/>
      <c r="AHS329" s="9"/>
      <c r="AHT329" s="9"/>
      <c r="AHU329" s="9"/>
      <c r="AHV329" s="9"/>
      <c r="AHW329" s="9"/>
      <c r="AHX329" s="9"/>
      <c r="AHY329" s="9"/>
      <c r="AHZ329" s="9"/>
      <c r="AIA329" s="9"/>
      <c r="AIB329" s="9"/>
      <c r="AIC329" s="9"/>
      <c r="AID329" s="9"/>
      <c r="AIE329" s="9"/>
      <c r="AIF329" s="9"/>
      <c r="AIG329" s="9"/>
      <c r="AIH329" s="9"/>
      <c r="AII329" s="9"/>
      <c r="AIJ329" s="9"/>
      <c r="AIK329" s="9"/>
      <c r="AIL329" s="9"/>
      <c r="AIM329" s="9"/>
      <c r="AIN329" s="9"/>
      <c r="AIO329" s="9"/>
      <c r="AIP329" s="9"/>
      <c r="AIQ329" s="9"/>
      <c r="AIR329" s="9"/>
      <c r="AIS329" s="9"/>
      <c r="AIT329" s="9"/>
      <c r="AIU329" s="9"/>
      <c r="AIV329" s="9"/>
      <c r="AIW329" s="9"/>
      <c r="AIX329" s="9"/>
      <c r="AIY329" s="9"/>
      <c r="AIZ329" s="9"/>
      <c r="AJA329" s="9"/>
      <c r="AJB329" s="9"/>
      <c r="AJC329" s="9"/>
      <c r="AJD329" s="9"/>
      <c r="AJE329" s="9"/>
      <c r="AJF329" s="9"/>
      <c r="AJG329" s="9"/>
      <c r="AJH329" s="9"/>
      <c r="AJI329" s="9"/>
      <c r="AJJ329" s="9"/>
      <c r="AJK329" s="9"/>
      <c r="AJL329" s="9"/>
      <c r="AJM329" s="9"/>
      <c r="AJN329" s="9"/>
      <c r="AJO329" s="9"/>
      <c r="AJP329" s="9"/>
      <c r="AJQ329" s="9"/>
      <c r="AJR329" s="9"/>
      <c r="AJS329" s="9"/>
      <c r="AJT329" s="9"/>
      <c r="AJU329" s="9"/>
      <c r="AJV329" s="9"/>
      <c r="AJW329" s="9"/>
      <c r="AJX329" s="9"/>
      <c r="AJY329" s="9"/>
      <c r="AJZ329" s="9"/>
      <c r="AKA329" s="9"/>
      <c r="AKB329" s="9"/>
      <c r="AKC329" s="9"/>
      <c r="AKD329" s="9"/>
      <c r="AKE329" s="9"/>
      <c r="AKF329" s="9"/>
      <c r="AKG329" s="9"/>
      <c r="AKH329" s="9"/>
      <c r="AKI329" s="9"/>
      <c r="AKJ329" s="9"/>
      <c r="AKK329" s="9"/>
      <c r="AKL329" s="9"/>
      <c r="AKM329" s="9"/>
      <c r="AKN329" s="9"/>
      <c r="AKO329" s="9"/>
      <c r="AKP329" s="9"/>
      <c r="AKQ329" s="9"/>
      <c r="AKR329" s="9"/>
      <c r="AKS329" s="9"/>
      <c r="AKT329" s="9"/>
      <c r="AKU329" s="9"/>
      <c r="AKV329" s="9"/>
      <c r="AKW329" s="9"/>
      <c r="AKX329" s="9"/>
      <c r="AKY329" s="9"/>
      <c r="AKZ329" s="9"/>
      <c r="ALA329" s="9"/>
      <c r="ALB329" s="9"/>
      <c r="ALC329" s="9"/>
      <c r="ALD329" s="9"/>
      <c r="ALE329" s="9"/>
      <c r="ALF329" s="9"/>
      <c r="ALG329" s="9"/>
      <c r="ALH329" s="9"/>
      <c r="ALI329" s="9"/>
      <c r="ALJ329" s="9"/>
      <c r="ALK329" s="9"/>
      <c r="ALL329" s="9"/>
      <c r="ALM329" s="9"/>
      <c r="ALN329" s="9"/>
      <c r="ALO329" s="9"/>
      <c r="ALP329" s="9"/>
      <c r="ALQ329" s="9"/>
      <c r="ALR329" s="9"/>
      <c r="ALS329" s="9"/>
      <c r="ALT329" s="9"/>
      <c r="ALU329" s="9"/>
      <c r="ALV329" s="9"/>
      <c r="ALW329" s="9"/>
      <c r="ALX329" s="9"/>
      <c r="ALY329" s="9"/>
      <c r="ALZ329" s="9"/>
      <c r="AMA329" s="9"/>
      <c r="AMB329" s="9"/>
      <c r="AMC329" s="9"/>
      <c r="AMD329" s="9"/>
      <c r="AME329" s="9"/>
      <c r="AMF329" s="9"/>
      <c r="AMG329" s="9"/>
      <c r="AMH329" s="9"/>
      <c r="AMI329" s="9"/>
      <c r="AMJ329" s="9"/>
      <c r="AMK329" s="9"/>
      <c r="AML329" s="9"/>
      <c r="AMM329" s="9"/>
      <c r="AMN329" s="9"/>
      <c r="AMO329" s="9"/>
      <c r="AMP329" s="9"/>
      <c r="AMQ329" s="9"/>
      <c r="AMR329" s="9"/>
      <c r="AMS329" s="9"/>
      <c r="AMT329" s="9"/>
      <c r="AMU329" s="9"/>
      <c r="AMV329" s="9"/>
      <c r="AMW329" s="9"/>
      <c r="AMX329" s="9"/>
      <c r="AMY329" s="9"/>
      <c r="AMZ329" s="9"/>
      <c r="ANA329" s="9"/>
      <c r="ANB329" s="9"/>
      <c r="ANC329" s="9"/>
      <c r="AND329" s="9"/>
      <c r="ANE329" s="9"/>
      <c r="ANF329" s="9"/>
      <c r="ANG329" s="9"/>
      <c r="ANH329" s="9"/>
      <c r="ANI329" s="9"/>
      <c r="ANJ329" s="9"/>
      <c r="ANK329" s="9"/>
      <c r="ANL329" s="9"/>
      <c r="ANM329" s="9"/>
      <c r="ANN329" s="9"/>
      <c r="ANO329" s="9"/>
      <c r="ANP329" s="9"/>
      <c r="ANQ329" s="9"/>
      <c r="ANR329" s="9"/>
      <c r="ANS329" s="9"/>
      <c r="ANT329" s="9"/>
      <c r="ANU329" s="9"/>
      <c r="ANV329" s="9"/>
      <c r="ANW329" s="9"/>
      <c r="ANX329" s="9"/>
      <c r="ANY329" s="9"/>
      <c r="ANZ329" s="9"/>
      <c r="AOA329" s="9"/>
      <c r="AOB329" s="9"/>
      <c r="AOC329" s="9"/>
      <c r="AOD329" s="9"/>
      <c r="AOE329" s="9"/>
      <c r="AOF329" s="9"/>
      <c r="AOG329" s="9"/>
      <c r="AOH329" s="9"/>
      <c r="AOI329" s="9"/>
      <c r="AOJ329" s="9"/>
      <c r="AOK329" s="9"/>
      <c r="AOL329" s="9"/>
      <c r="AOM329" s="9"/>
      <c r="AON329" s="9"/>
      <c r="AOO329" s="9"/>
      <c r="AOP329" s="9"/>
      <c r="AOQ329" s="9"/>
      <c r="AOR329" s="9"/>
      <c r="AOS329" s="9"/>
      <c r="AOT329" s="9"/>
      <c r="AOU329" s="9"/>
      <c r="AOV329" s="9"/>
      <c r="AOW329" s="9"/>
      <c r="AOX329" s="9"/>
      <c r="AOY329" s="9"/>
      <c r="AOZ329" s="9"/>
      <c r="APA329" s="9"/>
      <c r="APB329" s="9"/>
      <c r="APC329" s="9"/>
      <c r="APD329" s="9"/>
      <c r="APE329" s="9"/>
      <c r="APF329" s="9"/>
      <c r="APG329" s="9"/>
      <c r="APH329" s="9"/>
      <c r="API329" s="9"/>
      <c r="APJ329" s="9"/>
      <c r="APK329" s="9"/>
      <c r="APL329" s="9"/>
      <c r="APM329" s="9"/>
      <c r="APN329" s="9"/>
      <c r="APO329" s="9"/>
      <c r="APP329" s="9"/>
      <c r="APQ329" s="9"/>
      <c r="APR329" s="9"/>
      <c r="APS329" s="9"/>
      <c r="APT329" s="9"/>
      <c r="APU329" s="9"/>
      <c r="APV329" s="9"/>
      <c r="APW329" s="9"/>
      <c r="APX329" s="9"/>
      <c r="APY329" s="9"/>
      <c r="APZ329" s="9"/>
      <c r="AQA329" s="9"/>
      <c r="AQB329" s="9"/>
      <c r="AQC329" s="9"/>
      <c r="AQD329" s="9"/>
      <c r="AQE329" s="9"/>
      <c r="AQF329" s="9"/>
      <c r="AQG329" s="9"/>
      <c r="AQH329" s="9"/>
      <c r="AQI329" s="9"/>
      <c r="AQJ329" s="9"/>
      <c r="AQK329" s="9"/>
      <c r="AQL329" s="9"/>
      <c r="AQM329" s="9"/>
      <c r="AQN329" s="9"/>
      <c r="AQO329" s="9"/>
      <c r="AQP329" s="9"/>
      <c r="AQQ329" s="9"/>
      <c r="AQR329" s="9"/>
      <c r="AQS329" s="9"/>
      <c r="AQT329" s="9"/>
      <c r="AQU329" s="9"/>
      <c r="AQV329" s="9"/>
      <c r="AQW329" s="9"/>
      <c r="AQX329" s="9"/>
      <c r="AQY329" s="9"/>
      <c r="AQZ329" s="9"/>
      <c r="ARA329" s="9"/>
      <c r="ARB329" s="9"/>
      <c r="ARC329" s="9"/>
      <c r="ARD329" s="9"/>
      <c r="ARE329" s="9"/>
      <c r="ARF329" s="9"/>
      <c r="ARG329" s="9"/>
      <c r="ARH329" s="9"/>
      <c r="ARI329" s="9"/>
      <c r="ARJ329" s="9"/>
      <c r="ARK329" s="9"/>
      <c r="ARL329" s="9"/>
      <c r="ARM329" s="9"/>
      <c r="ARN329" s="9"/>
      <c r="ARO329" s="9"/>
      <c r="ARP329" s="9"/>
      <c r="ARQ329" s="9"/>
      <c r="ARR329" s="9"/>
      <c r="ARS329" s="9"/>
      <c r="ART329" s="9"/>
      <c r="ARU329" s="9"/>
      <c r="ARV329" s="9"/>
      <c r="ARW329" s="9"/>
      <c r="ARX329" s="9"/>
      <c r="ARY329" s="9"/>
      <c r="ARZ329" s="9"/>
      <c r="ASA329" s="9"/>
      <c r="ASB329" s="9"/>
      <c r="ASC329" s="9"/>
      <c r="ASD329" s="9"/>
      <c r="ASE329" s="9"/>
      <c r="ASF329" s="9"/>
      <c r="ASG329" s="9"/>
      <c r="ASH329" s="9"/>
      <c r="ASI329" s="9"/>
      <c r="ASJ329" s="9"/>
      <c r="ASK329" s="9"/>
      <c r="ASL329" s="9"/>
      <c r="ASM329" s="9"/>
      <c r="ASN329" s="9"/>
      <c r="ASO329" s="9"/>
      <c r="ASP329" s="9"/>
      <c r="ASQ329" s="9"/>
      <c r="ASR329" s="9"/>
      <c r="ASS329" s="9"/>
      <c r="AST329" s="9"/>
      <c r="ASU329" s="9"/>
      <c r="ASV329" s="9"/>
      <c r="ASW329" s="9"/>
      <c r="ASX329" s="9"/>
      <c r="ASY329" s="9"/>
      <c r="ASZ329" s="9"/>
      <c r="ATA329" s="9"/>
      <c r="ATB329" s="9"/>
      <c r="ATC329" s="9"/>
      <c r="ATD329" s="9"/>
      <c r="ATE329" s="9"/>
      <c r="ATF329" s="9"/>
      <c r="ATG329" s="9"/>
      <c r="ATH329" s="9"/>
      <c r="ATI329" s="9"/>
      <c r="ATJ329" s="9"/>
      <c r="ATK329" s="9"/>
      <c r="ATL329" s="9"/>
      <c r="ATM329" s="9"/>
      <c r="ATN329" s="9"/>
      <c r="ATO329" s="9"/>
      <c r="ATP329" s="9"/>
      <c r="ATQ329" s="9"/>
      <c r="ATR329" s="9"/>
      <c r="ATS329" s="9"/>
      <c r="ATT329" s="9"/>
      <c r="ATU329" s="9"/>
      <c r="ATV329" s="9"/>
      <c r="ATW329" s="9"/>
      <c r="ATX329" s="9"/>
      <c r="ATY329" s="9"/>
      <c r="ATZ329" s="9"/>
      <c r="AUA329" s="9"/>
      <c r="AUB329" s="9"/>
      <c r="AUC329" s="9"/>
      <c r="AUD329" s="9"/>
      <c r="AUE329" s="9"/>
      <c r="AUF329" s="9"/>
      <c r="AUG329" s="9"/>
      <c r="AUH329" s="9"/>
      <c r="AUI329" s="9"/>
      <c r="AUJ329" s="9"/>
      <c r="AUK329" s="9"/>
      <c r="AUL329" s="9"/>
      <c r="AUM329" s="9"/>
      <c r="AUN329" s="9"/>
      <c r="AUO329" s="9"/>
      <c r="AUP329" s="9"/>
      <c r="AUQ329" s="9"/>
      <c r="AUR329" s="9"/>
      <c r="AUS329" s="9"/>
      <c r="AUT329" s="9"/>
      <c r="AUU329" s="9"/>
      <c r="AUV329" s="9"/>
      <c r="AUW329" s="9"/>
      <c r="AUX329" s="9"/>
      <c r="AUY329" s="9"/>
      <c r="AUZ329" s="9"/>
      <c r="AVA329" s="9"/>
      <c r="AVB329" s="9"/>
      <c r="AVC329" s="9"/>
      <c r="AVD329" s="9"/>
      <c r="AVE329" s="9"/>
      <c r="AVF329" s="9"/>
      <c r="AVG329" s="9"/>
      <c r="AVH329" s="9"/>
      <c r="AVI329" s="9"/>
      <c r="AVJ329" s="9"/>
      <c r="AVK329" s="9"/>
      <c r="AVL329" s="9"/>
      <c r="AVM329" s="9"/>
      <c r="AVN329" s="9"/>
      <c r="AVO329" s="9"/>
      <c r="AVP329" s="9"/>
      <c r="AVQ329" s="9"/>
      <c r="AVR329" s="9"/>
      <c r="AVS329" s="9"/>
      <c r="AVT329" s="9"/>
      <c r="AVU329" s="9"/>
      <c r="AVV329" s="9"/>
      <c r="AVW329" s="9"/>
      <c r="AVX329" s="9"/>
      <c r="AVY329" s="9"/>
      <c r="AVZ329" s="9"/>
      <c r="AWA329" s="9"/>
      <c r="AWB329" s="9"/>
      <c r="AWC329" s="9"/>
      <c r="AWD329" s="9"/>
      <c r="AWE329" s="9"/>
      <c r="AWF329" s="9"/>
      <c r="AWG329" s="9"/>
      <c r="AWH329" s="9"/>
      <c r="AWI329" s="9"/>
      <c r="AWJ329" s="9"/>
      <c r="AWK329" s="9"/>
      <c r="AWL329" s="9"/>
      <c r="AWM329" s="9"/>
      <c r="AWN329" s="9"/>
      <c r="AWO329" s="9"/>
      <c r="AWP329" s="9"/>
      <c r="AWQ329" s="9"/>
      <c r="AWR329" s="9"/>
      <c r="AWS329" s="9"/>
      <c r="AWT329" s="9"/>
      <c r="AWU329" s="9"/>
      <c r="AWV329" s="9"/>
      <c r="AWW329" s="9"/>
      <c r="AWX329" s="9"/>
      <c r="AWY329" s="9"/>
      <c r="AWZ329" s="9"/>
      <c r="AXA329" s="9"/>
      <c r="AXB329" s="9"/>
      <c r="AXC329" s="9"/>
      <c r="AXD329" s="9"/>
      <c r="AXE329" s="9"/>
      <c r="AXF329" s="9"/>
      <c r="AXG329" s="9"/>
      <c r="AXH329" s="9"/>
      <c r="AXI329" s="9"/>
      <c r="AXJ329" s="9"/>
      <c r="AXK329" s="9"/>
      <c r="AXL329" s="9"/>
      <c r="AXM329" s="9"/>
      <c r="AXN329" s="9"/>
      <c r="AXO329" s="9"/>
      <c r="AXP329" s="9"/>
      <c r="AXQ329" s="9"/>
      <c r="AXR329" s="9"/>
      <c r="AXS329" s="9"/>
      <c r="AXT329" s="9"/>
      <c r="AXU329" s="9"/>
      <c r="AXV329" s="9"/>
      <c r="AXW329" s="9"/>
      <c r="AXX329" s="9"/>
      <c r="AXY329" s="9"/>
      <c r="AXZ329" s="9"/>
      <c r="AYA329" s="9"/>
      <c r="AYB329" s="9"/>
      <c r="AYC329" s="9"/>
      <c r="AYD329" s="9"/>
      <c r="AYE329" s="9"/>
      <c r="AYF329" s="9"/>
      <c r="AYG329" s="9"/>
      <c r="AYH329" s="9"/>
      <c r="AYI329" s="9"/>
      <c r="AYJ329" s="9"/>
      <c r="AYK329" s="9"/>
      <c r="AYL329" s="9"/>
      <c r="AYM329" s="9"/>
      <c r="AYN329" s="9"/>
      <c r="AYO329" s="9"/>
      <c r="AYP329" s="9"/>
      <c r="AYQ329" s="9"/>
      <c r="AYR329" s="9"/>
      <c r="AYS329" s="9"/>
      <c r="AYT329" s="9"/>
      <c r="AYU329" s="9"/>
      <c r="AYV329" s="9"/>
      <c r="AYW329" s="9"/>
      <c r="AYX329" s="9"/>
      <c r="AYY329" s="9"/>
      <c r="AYZ329" s="9"/>
      <c r="AZA329" s="9"/>
      <c r="AZB329" s="9"/>
      <c r="AZC329" s="9"/>
      <c r="AZD329" s="9"/>
      <c r="AZE329" s="9"/>
      <c r="AZF329" s="9"/>
      <c r="AZG329" s="9"/>
      <c r="AZH329" s="9"/>
      <c r="AZI329" s="9"/>
      <c r="AZJ329" s="9"/>
      <c r="AZK329" s="9"/>
      <c r="AZL329" s="9"/>
      <c r="AZM329" s="9"/>
      <c r="AZN329" s="9"/>
      <c r="AZO329" s="9"/>
      <c r="AZP329" s="9"/>
      <c r="AZQ329" s="9"/>
      <c r="AZR329" s="9"/>
      <c r="AZS329" s="9"/>
      <c r="AZT329" s="9"/>
      <c r="AZU329" s="9"/>
      <c r="AZV329" s="9"/>
      <c r="AZW329" s="9"/>
      <c r="AZX329" s="9"/>
      <c r="AZY329" s="9"/>
      <c r="AZZ329" s="9"/>
      <c r="BAA329" s="9"/>
      <c r="BAB329" s="9"/>
      <c r="BAC329" s="9"/>
      <c r="BAD329" s="9"/>
      <c r="BAE329" s="9"/>
      <c r="BAF329" s="9"/>
      <c r="BAG329" s="9"/>
      <c r="BAH329" s="9"/>
      <c r="BAI329" s="9"/>
      <c r="BAJ329" s="9"/>
      <c r="BAK329" s="9"/>
      <c r="BAL329" s="9"/>
      <c r="BAM329" s="9"/>
      <c r="BAN329" s="9"/>
      <c r="BAO329" s="9"/>
      <c r="BAP329" s="9"/>
      <c r="BAQ329" s="9"/>
      <c r="BAR329" s="9"/>
      <c r="BAS329" s="9"/>
      <c r="BAT329" s="9"/>
      <c r="BAU329" s="9"/>
      <c r="BAV329" s="9"/>
      <c r="BAW329" s="9"/>
      <c r="BAX329" s="9"/>
      <c r="BAY329" s="9"/>
      <c r="BAZ329" s="9"/>
      <c r="BBA329" s="9"/>
      <c r="BBB329" s="9"/>
      <c r="BBC329" s="9"/>
      <c r="BBD329" s="9"/>
      <c r="BBE329" s="9"/>
      <c r="BBF329" s="9"/>
      <c r="BBG329" s="9"/>
      <c r="BBH329" s="9"/>
      <c r="BBI329" s="9"/>
      <c r="BBJ329" s="9"/>
      <c r="BBK329" s="9"/>
      <c r="BBL329" s="9"/>
      <c r="BBM329" s="9"/>
      <c r="BBN329" s="9"/>
      <c r="BBO329" s="9"/>
      <c r="BBP329" s="9"/>
      <c r="BBQ329" s="9"/>
      <c r="BBR329" s="9"/>
      <c r="BBS329" s="9"/>
      <c r="BBT329" s="9"/>
      <c r="BBU329" s="9"/>
      <c r="BBV329" s="9"/>
      <c r="BBW329" s="9"/>
      <c r="BBX329" s="9"/>
      <c r="BBY329" s="9"/>
      <c r="BBZ329" s="9"/>
      <c r="BCA329" s="9"/>
      <c r="BCB329" s="9"/>
      <c r="BCC329" s="9"/>
      <c r="BCD329" s="9"/>
      <c r="BCE329" s="9"/>
      <c r="BCF329" s="9"/>
      <c r="BCG329" s="9"/>
      <c r="BCH329" s="9"/>
      <c r="BCI329" s="9"/>
      <c r="BCJ329" s="9"/>
      <c r="BCK329" s="9"/>
      <c r="BCL329" s="9"/>
      <c r="BCM329" s="9"/>
      <c r="BCN329" s="9"/>
      <c r="BCO329" s="9"/>
      <c r="BCP329" s="9"/>
      <c r="BCQ329" s="9"/>
      <c r="BCR329" s="9"/>
      <c r="BCS329" s="9"/>
      <c r="BCT329" s="9"/>
      <c r="BCU329" s="9"/>
      <c r="BCV329" s="9"/>
      <c r="BCW329" s="9"/>
      <c r="BCX329" s="9"/>
      <c r="BCY329" s="9"/>
      <c r="BCZ329" s="9"/>
      <c r="BDA329" s="9"/>
      <c r="BDB329" s="9"/>
      <c r="BDC329" s="9"/>
      <c r="BDD329" s="9"/>
      <c r="BDE329" s="9"/>
      <c r="BDF329" s="9"/>
      <c r="BDG329" s="9"/>
      <c r="BDH329" s="9"/>
      <c r="BDI329" s="9"/>
      <c r="BDJ329" s="9"/>
      <c r="BDK329" s="9"/>
      <c r="BDL329" s="9"/>
      <c r="BDM329" s="9"/>
      <c r="BDN329" s="9"/>
      <c r="BDO329" s="9"/>
      <c r="BDP329" s="9"/>
      <c r="BDQ329" s="9"/>
      <c r="BDR329" s="9"/>
      <c r="BDS329" s="9"/>
      <c r="BDT329" s="9"/>
      <c r="BDU329" s="9"/>
      <c r="BDV329" s="9"/>
      <c r="BDW329" s="9"/>
      <c r="BDX329" s="9"/>
      <c r="BDY329" s="9"/>
      <c r="BDZ329" s="9"/>
      <c r="BEA329" s="9"/>
      <c r="BEB329" s="9"/>
      <c r="BEC329" s="9"/>
      <c r="BED329" s="9"/>
      <c r="BEE329" s="9"/>
      <c r="BEF329" s="9"/>
      <c r="BEG329" s="9"/>
      <c r="BEH329" s="9"/>
      <c r="BEI329" s="9"/>
      <c r="BEJ329" s="9"/>
      <c r="BEK329" s="9"/>
      <c r="BEL329" s="9"/>
      <c r="BEM329" s="9"/>
      <c r="BEN329" s="9"/>
      <c r="BEO329" s="9"/>
      <c r="BEP329" s="9"/>
      <c r="BEQ329" s="9"/>
      <c r="BER329" s="9"/>
      <c r="BES329" s="9"/>
      <c r="BET329" s="9"/>
      <c r="BEU329" s="9"/>
      <c r="BEV329" s="9"/>
      <c r="BEW329" s="9"/>
      <c r="BEX329" s="9"/>
      <c r="BEY329" s="9"/>
      <c r="BEZ329" s="9"/>
      <c r="BFA329" s="9"/>
      <c r="BFB329" s="9"/>
      <c r="BFC329" s="9"/>
      <c r="BFD329" s="9"/>
      <c r="BFE329" s="9"/>
      <c r="BFF329" s="9"/>
      <c r="BFG329" s="9"/>
      <c r="BFH329" s="9"/>
      <c r="BFI329" s="9"/>
      <c r="BFJ329" s="9"/>
      <c r="BFK329" s="9"/>
      <c r="BFL329" s="9"/>
      <c r="BFM329" s="9"/>
      <c r="BFN329" s="9"/>
      <c r="BFO329" s="9"/>
      <c r="BFP329" s="9"/>
      <c r="BFQ329" s="9"/>
      <c r="BFR329" s="9"/>
      <c r="BFS329" s="9"/>
      <c r="BFT329" s="9"/>
      <c r="BFU329" s="9"/>
      <c r="BFV329" s="9"/>
      <c r="BFW329" s="9"/>
      <c r="BFX329" s="9"/>
      <c r="BFY329" s="9"/>
      <c r="BFZ329" s="9"/>
      <c r="BGA329" s="9"/>
      <c r="BGB329" s="9"/>
      <c r="BGC329" s="9"/>
      <c r="BGD329" s="9"/>
      <c r="BGE329" s="9"/>
      <c r="BGF329" s="9"/>
      <c r="BGG329" s="9"/>
      <c r="BGH329" s="9"/>
      <c r="BGI329" s="9"/>
      <c r="BGJ329" s="9"/>
      <c r="BGK329" s="9"/>
      <c r="BGL329" s="9"/>
      <c r="BGM329" s="9"/>
      <c r="BGN329" s="9"/>
      <c r="BGO329" s="9"/>
      <c r="BGP329" s="9"/>
      <c r="BGQ329" s="9"/>
      <c r="BGR329" s="9"/>
      <c r="BGS329" s="9"/>
      <c r="BGT329" s="9"/>
      <c r="BGU329" s="9"/>
      <c r="BGV329" s="9"/>
      <c r="BGW329" s="9"/>
      <c r="BGX329" s="9"/>
      <c r="BGY329" s="9"/>
      <c r="BGZ329" s="9"/>
      <c r="BHA329" s="9"/>
      <c r="BHB329" s="9"/>
      <c r="BHC329" s="9"/>
      <c r="BHD329" s="9"/>
      <c r="BHE329" s="9"/>
      <c r="BHF329" s="9"/>
      <c r="BHG329" s="9"/>
      <c r="BHH329" s="9"/>
      <c r="BHI329" s="9"/>
      <c r="BHJ329" s="9"/>
      <c r="BHK329" s="9"/>
      <c r="BHL329" s="9"/>
      <c r="BHM329" s="9"/>
      <c r="BHN329" s="9"/>
      <c r="BHO329" s="9"/>
      <c r="BHP329" s="9"/>
      <c r="BHQ329" s="9"/>
      <c r="BHR329" s="9"/>
      <c r="BHS329" s="9"/>
      <c r="BHT329" s="9"/>
      <c r="BHU329" s="9"/>
      <c r="BHV329" s="9"/>
      <c r="BHW329" s="9"/>
      <c r="BHX329" s="9"/>
      <c r="BHY329" s="9"/>
      <c r="BHZ329" s="9"/>
      <c r="BIA329" s="9"/>
      <c r="BIB329" s="9"/>
      <c r="BIC329" s="9"/>
    </row>
    <row r="330" spans="1:1589" s="10" customFormat="1" ht="45" customHeight="1">
      <c r="A330" s="164" t="s">
        <v>231</v>
      </c>
      <c r="B330" s="51"/>
      <c r="C330" s="348"/>
      <c r="D330" s="263"/>
      <c r="E330" s="193">
        <v>43466</v>
      </c>
      <c r="F330" s="193">
        <v>43830</v>
      </c>
      <c r="G330" s="93" t="s">
        <v>234</v>
      </c>
      <c r="H330" s="121"/>
      <c r="I330" s="307">
        <v>2751900</v>
      </c>
      <c r="J330" s="118"/>
      <c r="K330" s="121"/>
      <c r="L330" s="121"/>
      <c r="M330" s="125">
        <v>2751900</v>
      </c>
      <c r="N330" s="121"/>
      <c r="O330" s="121"/>
      <c r="P330" s="121"/>
      <c r="Q330" s="125">
        <v>2751900</v>
      </c>
      <c r="R330" s="121"/>
      <c r="S330" s="121"/>
      <c r="T330" s="150"/>
      <c r="U330" s="150"/>
      <c r="V330" s="7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  <c r="IQ330" s="9"/>
      <c r="IR330" s="9"/>
      <c r="IS330" s="9"/>
      <c r="IT330" s="9"/>
      <c r="IU330" s="9"/>
      <c r="IV330" s="9"/>
      <c r="IW330" s="9"/>
      <c r="IX330" s="9"/>
      <c r="IY330" s="9"/>
      <c r="IZ330" s="9"/>
      <c r="JA330" s="9"/>
      <c r="JB330" s="9"/>
      <c r="JC330" s="9"/>
      <c r="JD330" s="9"/>
      <c r="JE330" s="9"/>
      <c r="JF330" s="9"/>
      <c r="JG330" s="9"/>
      <c r="JH330" s="9"/>
      <c r="JI330" s="9"/>
      <c r="JJ330" s="9"/>
      <c r="JK330" s="9"/>
      <c r="JL330" s="9"/>
      <c r="JM330" s="9"/>
      <c r="JN330" s="9"/>
      <c r="JO330" s="9"/>
      <c r="JP330" s="9"/>
      <c r="JQ330" s="9"/>
      <c r="JR330" s="9"/>
      <c r="JS330" s="9"/>
      <c r="JT330" s="9"/>
      <c r="JU330" s="9"/>
      <c r="JV330" s="9"/>
      <c r="JW330" s="9"/>
      <c r="JX330" s="9"/>
      <c r="JY330" s="9"/>
      <c r="JZ330" s="9"/>
      <c r="KA330" s="9"/>
      <c r="KB330" s="9"/>
      <c r="KC330" s="9"/>
      <c r="KD330" s="9"/>
      <c r="KE330" s="9"/>
      <c r="KF330" s="9"/>
      <c r="KG330" s="9"/>
      <c r="KH330" s="9"/>
      <c r="KI330" s="9"/>
      <c r="KJ330" s="9"/>
      <c r="KK330" s="9"/>
      <c r="KL330" s="9"/>
      <c r="KM330" s="9"/>
      <c r="KN330" s="9"/>
      <c r="KO330" s="9"/>
      <c r="KP330" s="9"/>
      <c r="KQ330" s="9"/>
      <c r="KR330" s="9"/>
      <c r="KS330" s="9"/>
      <c r="KT330" s="9"/>
      <c r="KU330" s="9"/>
      <c r="KV330" s="9"/>
      <c r="KW330" s="9"/>
      <c r="KX330" s="9"/>
      <c r="KY330" s="9"/>
      <c r="KZ330" s="9"/>
      <c r="LA330" s="9"/>
      <c r="LB330" s="9"/>
      <c r="LC330" s="9"/>
      <c r="LD330" s="9"/>
      <c r="LE330" s="9"/>
      <c r="LF330" s="9"/>
      <c r="LG330" s="9"/>
      <c r="LH330" s="9"/>
      <c r="LI330" s="9"/>
      <c r="LJ330" s="9"/>
      <c r="LK330" s="9"/>
      <c r="LL330" s="9"/>
      <c r="LM330" s="9"/>
      <c r="LN330" s="9"/>
      <c r="LO330" s="9"/>
      <c r="LP330" s="9"/>
      <c r="LQ330" s="9"/>
      <c r="LR330" s="9"/>
      <c r="LS330" s="9"/>
      <c r="LT330" s="9"/>
      <c r="LU330" s="9"/>
      <c r="LV330" s="9"/>
      <c r="LW330" s="9"/>
      <c r="LX330" s="9"/>
      <c r="LY330" s="9"/>
      <c r="LZ330" s="9"/>
      <c r="MA330" s="9"/>
      <c r="MB330" s="9"/>
      <c r="MC330" s="9"/>
      <c r="MD330" s="9"/>
      <c r="ME330" s="9"/>
      <c r="MF330" s="9"/>
      <c r="MG330" s="9"/>
      <c r="MH330" s="9"/>
      <c r="MI330" s="9"/>
      <c r="MJ330" s="9"/>
      <c r="MK330" s="9"/>
      <c r="ML330" s="9"/>
      <c r="MM330" s="9"/>
      <c r="MN330" s="9"/>
      <c r="MO330" s="9"/>
      <c r="MP330" s="9"/>
      <c r="MQ330" s="9"/>
      <c r="MR330" s="9"/>
      <c r="MS330" s="9"/>
      <c r="MT330" s="9"/>
      <c r="MU330" s="9"/>
      <c r="MV330" s="9"/>
      <c r="MW330" s="9"/>
      <c r="MX330" s="9"/>
      <c r="MY330" s="9"/>
      <c r="MZ330" s="9"/>
      <c r="NA330" s="9"/>
      <c r="NB330" s="9"/>
      <c r="NC330" s="9"/>
      <c r="ND330" s="9"/>
      <c r="NE330" s="9"/>
      <c r="NF330" s="9"/>
      <c r="NG330" s="9"/>
      <c r="NH330" s="9"/>
      <c r="NI330" s="9"/>
      <c r="NJ330" s="9"/>
      <c r="NK330" s="9"/>
      <c r="NL330" s="9"/>
      <c r="NM330" s="9"/>
      <c r="NN330" s="9"/>
      <c r="NO330" s="9"/>
      <c r="NP330" s="9"/>
      <c r="NQ330" s="9"/>
      <c r="NR330" s="9"/>
      <c r="NS330" s="9"/>
      <c r="NT330" s="9"/>
      <c r="NU330" s="9"/>
      <c r="NV330" s="9"/>
      <c r="NW330" s="9"/>
      <c r="NX330" s="9"/>
      <c r="NY330" s="9"/>
      <c r="NZ330" s="9"/>
      <c r="OA330" s="9"/>
      <c r="OB330" s="9"/>
      <c r="OC330" s="9"/>
      <c r="OD330" s="9"/>
      <c r="OE330" s="9"/>
      <c r="OF330" s="9"/>
      <c r="OG330" s="9"/>
      <c r="OH330" s="9"/>
      <c r="OI330" s="9"/>
      <c r="OJ330" s="9"/>
      <c r="OK330" s="9"/>
      <c r="OL330" s="9"/>
      <c r="OM330" s="9"/>
      <c r="ON330" s="9"/>
      <c r="OO330" s="9"/>
      <c r="OP330" s="9"/>
      <c r="OQ330" s="9"/>
      <c r="OR330" s="9"/>
      <c r="OS330" s="9"/>
      <c r="OT330" s="9"/>
      <c r="OU330" s="9"/>
      <c r="OV330" s="9"/>
      <c r="OW330" s="9"/>
      <c r="OX330" s="9"/>
      <c r="OY330" s="9"/>
      <c r="OZ330" s="9"/>
      <c r="PA330" s="9"/>
      <c r="PB330" s="9"/>
      <c r="PC330" s="9"/>
      <c r="PD330" s="9"/>
      <c r="PE330" s="9"/>
      <c r="PF330" s="9"/>
      <c r="PG330" s="9"/>
      <c r="PH330" s="9"/>
      <c r="PI330" s="9"/>
      <c r="PJ330" s="9"/>
      <c r="PK330" s="9"/>
      <c r="PL330" s="9"/>
      <c r="PM330" s="9"/>
      <c r="PN330" s="9"/>
      <c r="PO330" s="9"/>
      <c r="PP330" s="9"/>
      <c r="PQ330" s="9"/>
      <c r="PR330" s="9"/>
      <c r="PS330" s="9"/>
      <c r="PT330" s="9"/>
      <c r="PU330" s="9"/>
      <c r="PV330" s="9"/>
      <c r="PW330" s="9"/>
      <c r="PX330" s="9"/>
      <c r="PY330" s="9"/>
      <c r="PZ330" s="9"/>
      <c r="QA330" s="9"/>
      <c r="QB330" s="9"/>
      <c r="QC330" s="9"/>
      <c r="QD330" s="9"/>
      <c r="QE330" s="9"/>
      <c r="QF330" s="9"/>
      <c r="QG330" s="9"/>
      <c r="QH330" s="9"/>
      <c r="QI330" s="9"/>
      <c r="QJ330" s="9"/>
      <c r="QK330" s="9"/>
      <c r="QL330" s="9"/>
      <c r="QM330" s="9"/>
      <c r="QN330" s="9"/>
      <c r="QO330" s="9"/>
      <c r="QP330" s="9"/>
      <c r="QQ330" s="9"/>
      <c r="QR330" s="9"/>
      <c r="QS330" s="9"/>
      <c r="QT330" s="9"/>
      <c r="QU330" s="9"/>
      <c r="QV330" s="9"/>
      <c r="QW330" s="9"/>
      <c r="QX330" s="9"/>
      <c r="QY330" s="9"/>
      <c r="QZ330" s="9"/>
      <c r="RA330" s="9"/>
      <c r="RB330" s="9"/>
      <c r="RC330" s="9"/>
      <c r="RD330" s="9"/>
      <c r="RE330" s="9"/>
      <c r="RF330" s="9"/>
      <c r="RG330" s="9"/>
      <c r="RH330" s="9"/>
      <c r="RI330" s="9"/>
      <c r="RJ330" s="9"/>
      <c r="RK330" s="9"/>
      <c r="RL330" s="9"/>
      <c r="RM330" s="9"/>
      <c r="RN330" s="9"/>
      <c r="RO330" s="9"/>
      <c r="RP330" s="9"/>
      <c r="RQ330" s="9"/>
      <c r="RR330" s="9"/>
      <c r="RS330" s="9"/>
      <c r="RT330" s="9"/>
      <c r="RU330" s="9"/>
      <c r="RV330" s="9"/>
      <c r="RW330" s="9"/>
      <c r="RX330" s="9"/>
      <c r="RY330" s="9"/>
      <c r="RZ330" s="9"/>
      <c r="SA330" s="9"/>
      <c r="SB330" s="9"/>
      <c r="SC330" s="9"/>
      <c r="SD330" s="9"/>
      <c r="SE330" s="9"/>
      <c r="SF330" s="9"/>
      <c r="SG330" s="9"/>
      <c r="SH330" s="9"/>
      <c r="SI330" s="9"/>
      <c r="SJ330" s="9"/>
      <c r="SK330" s="9"/>
      <c r="SL330" s="9"/>
      <c r="SM330" s="9"/>
      <c r="SN330" s="9"/>
      <c r="SO330" s="9"/>
      <c r="SP330" s="9"/>
      <c r="SQ330" s="9"/>
      <c r="SR330" s="9"/>
      <c r="SS330" s="9"/>
      <c r="ST330" s="9"/>
      <c r="SU330" s="9"/>
      <c r="SV330" s="9"/>
      <c r="SW330" s="9"/>
      <c r="SX330" s="9"/>
      <c r="SY330" s="9"/>
      <c r="SZ330" s="9"/>
      <c r="TA330" s="9"/>
      <c r="TB330" s="9"/>
      <c r="TC330" s="9"/>
      <c r="TD330" s="9"/>
      <c r="TE330" s="9"/>
      <c r="TF330" s="9"/>
      <c r="TG330" s="9"/>
      <c r="TH330" s="9"/>
      <c r="TI330" s="9"/>
      <c r="TJ330" s="9"/>
      <c r="TK330" s="9"/>
      <c r="TL330" s="9"/>
      <c r="TM330" s="9"/>
      <c r="TN330" s="9"/>
      <c r="TO330" s="9"/>
      <c r="TP330" s="9"/>
      <c r="TQ330" s="9"/>
      <c r="TR330" s="9"/>
      <c r="TS330" s="9"/>
      <c r="TT330" s="9"/>
      <c r="TU330" s="9"/>
      <c r="TV330" s="9"/>
      <c r="TW330" s="9"/>
      <c r="TX330" s="9"/>
      <c r="TY330" s="9"/>
      <c r="TZ330" s="9"/>
      <c r="UA330" s="9"/>
      <c r="UB330" s="9"/>
      <c r="UC330" s="9"/>
      <c r="UD330" s="9"/>
      <c r="UE330" s="9"/>
      <c r="UF330" s="9"/>
      <c r="UG330" s="9"/>
      <c r="UH330" s="9"/>
      <c r="UI330" s="9"/>
      <c r="UJ330" s="9"/>
      <c r="UK330" s="9"/>
      <c r="UL330" s="9"/>
      <c r="UM330" s="9"/>
      <c r="UN330" s="9"/>
      <c r="UO330" s="9"/>
      <c r="UP330" s="9"/>
      <c r="UQ330" s="9"/>
      <c r="UR330" s="9"/>
      <c r="US330" s="9"/>
      <c r="UT330" s="9"/>
      <c r="UU330" s="9"/>
      <c r="UV330" s="9"/>
      <c r="UW330" s="9"/>
      <c r="UX330" s="9"/>
      <c r="UY330" s="9"/>
      <c r="UZ330" s="9"/>
      <c r="VA330" s="9"/>
      <c r="VB330" s="9"/>
      <c r="VC330" s="9"/>
      <c r="VD330" s="9"/>
      <c r="VE330" s="9"/>
      <c r="VF330" s="9"/>
      <c r="VG330" s="9"/>
      <c r="VH330" s="9"/>
      <c r="VI330" s="9"/>
      <c r="VJ330" s="9"/>
      <c r="VK330" s="9"/>
      <c r="VL330" s="9"/>
      <c r="VM330" s="9"/>
      <c r="VN330" s="9"/>
      <c r="VO330" s="9"/>
      <c r="VP330" s="9"/>
      <c r="VQ330" s="9"/>
      <c r="VR330" s="9"/>
      <c r="VS330" s="9"/>
      <c r="VT330" s="9"/>
      <c r="VU330" s="9"/>
      <c r="VV330" s="9"/>
      <c r="VW330" s="9"/>
      <c r="VX330" s="9"/>
      <c r="VY330" s="9"/>
      <c r="VZ330" s="9"/>
      <c r="WA330" s="9"/>
      <c r="WB330" s="9"/>
      <c r="WC330" s="9"/>
      <c r="WD330" s="9"/>
      <c r="WE330" s="9"/>
      <c r="WF330" s="9"/>
      <c r="WG330" s="9"/>
      <c r="WH330" s="9"/>
      <c r="WI330" s="9"/>
      <c r="WJ330" s="9"/>
      <c r="WK330" s="9"/>
      <c r="WL330" s="9"/>
      <c r="WM330" s="9"/>
      <c r="WN330" s="9"/>
      <c r="WO330" s="9"/>
      <c r="WP330" s="9"/>
      <c r="WQ330" s="9"/>
      <c r="WR330" s="9"/>
      <c r="WS330" s="9"/>
      <c r="WT330" s="9"/>
      <c r="WU330" s="9"/>
      <c r="WV330" s="9"/>
      <c r="WW330" s="9"/>
      <c r="WX330" s="9"/>
      <c r="WY330" s="9"/>
      <c r="WZ330" s="9"/>
      <c r="XA330" s="9"/>
      <c r="XB330" s="9"/>
      <c r="XC330" s="9"/>
      <c r="XD330" s="9"/>
      <c r="XE330" s="9"/>
      <c r="XF330" s="9"/>
      <c r="XG330" s="9"/>
      <c r="XH330" s="9"/>
      <c r="XI330" s="9"/>
      <c r="XJ330" s="9"/>
      <c r="XK330" s="9"/>
      <c r="XL330" s="9"/>
      <c r="XM330" s="9"/>
      <c r="XN330" s="9"/>
      <c r="XO330" s="9"/>
      <c r="XP330" s="9"/>
      <c r="XQ330" s="9"/>
      <c r="XR330" s="9"/>
      <c r="XS330" s="9"/>
      <c r="XT330" s="9"/>
      <c r="XU330" s="9"/>
      <c r="XV330" s="9"/>
      <c r="XW330" s="9"/>
      <c r="XX330" s="9"/>
      <c r="XY330" s="9"/>
      <c r="XZ330" s="9"/>
      <c r="YA330" s="9"/>
      <c r="YB330" s="9"/>
      <c r="YC330" s="9"/>
      <c r="YD330" s="9"/>
      <c r="YE330" s="9"/>
      <c r="YF330" s="9"/>
      <c r="YG330" s="9"/>
      <c r="YH330" s="9"/>
      <c r="YI330" s="9"/>
      <c r="YJ330" s="9"/>
      <c r="YK330" s="9"/>
      <c r="YL330" s="9"/>
      <c r="YM330" s="9"/>
      <c r="YN330" s="9"/>
      <c r="YO330" s="9"/>
      <c r="YP330" s="9"/>
      <c r="YQ330" s="9"/>
      <c r="YR330" s="9"/>
      <c r="YS330" s="9"/>
      <c r="YT330" s="9"/>
      <c r="YU330" s="9"/>
      <c r="YV330" s="9"/>
      <c r="YW330" s="9"/>
      <c r="YX330" s="9"/>
      <c r="YY330" s="9"/>
      <c r="YZ330" s="9"/>
      <c r="ZA330" s="9"/>
      <c r="ZB330" s="9"/>
      <c r="ZC330" s="9"/>
      <c r="ZD330" s="9"/>
      <c r="ZE330" s="9"/>
      <c r="ZF330" s="9"/>
      <c r="ZG330" s="9"/>
      <c r="ZH330" s="9"/>
      <c r="ZI330" s="9"/>
      <c r="ZJ330" s="9"/>
      <c r="ZK330" s="9"/>
      <c r="ZL330" s="9"/>
      <c r="ZM330" s="9"/>
      <c r="ZN330" s="9"/>
      <c r="ZO330" s="9"/>
      <c r="ZP330" s="9"/>
      <c r="ZQ330" s="9"/>
      <c r="ZR330" s="9"/>
      <c r="ZS330" s="9"/>
      <c r="ZT330" s="9"/>
      <c r="ZU330" s="9"/>
      <c r="ZV330" s="9"/>
      <c r="ZW330" s="9"/>
      <c r="ZX330" s="9"/>
      <c r="ZY330" s="9"/>
      <c r="ZZ330" s="9"/>
      <c r="AAA330" s="9"/>
      <c r="AAB330" s="9"/>
      <c r="AAC330" s="9"/>
      <c r="AAD330" s="9"/>
      <c r="AAE330" s="9"/>
      <c r="AAF330" s="9"/>
      <c r="AAG330" s="9"/>
      <c r="AAH330" s="9"/>
      <c r="AAI330" s="9"/>
      <c r="AAJ330" s="9"/>
      <c r="AAK330" s="9"/>
      <c r="AAL330" s="9"/>
      <c r="AAM330" s="9"/>
      <c r="AAN330" s="9"/>
      <c r="AAO330" s="9"/>
      <c r="AAP330" s="9"/>
      <c r="AAQ330" s="9"/>
      <c r="AAR330" s="9"/>
      <c r="AAS330" s="9"/>
      <c r="AAT330" s="9"/>
      <c r="AAU330" s="9"/>
      <c r="AAV330" s="9"/>
      <c r="AAW330" s="9"/>
      <c r="AAX330" s="9"/>
      <c r="AAY330" s="9"/>
      <c r="AAZ330" s="9"/>
      <c r="ABA330" s="9"/>
      <c r="ABB330" s="9"/>
      <c r="ABC330" s="9"/>
      <c r="ABD330" s="9"/>
      <c r="ABE330" s="9"/>
      <c r="ABF330" s="9"/>
      <c r="ABG330" s="9"/>
      <c r="ABH330" s="9"/>
      <c r="ABI330" s="9"/>
      <c r="ABJ330" s="9"/>
      <c r="ABK330" s="9"/>
      <c r="ABL330" s="9"/>
      <c r="ABM330" s="9"/>
      <c r="ABN330" s="9"/>
      <c r="ABO330" s="9"/>
      <c r="ABP330" s="9"/>
      <c r="ABQ330" s="9"/>
      <c r="ABR330" s="9"/>
      <c r="ABS330" s="9"/>
      <c r="ABT330" s="9"/>
      <c r="ABU330" s="9"/>
      <c r="ABV330" s="9"/>
      <c r="ABW330" s="9"/>
      <c r="ABX330" s="9"/>
      <c r="ABY330" s="9"/>
      <c r="ABZ330" s="9"/>
      <c r="ACA330" s="9"/>
      <c r="ACB330" s="9"/>
      <c r="ACC330" s="9"/>
      <c r="ACD330" s="9"/>
      <c r="ACE330" s="9"/>
      <c r="ACF330" s="9"/>
      <c r="ACG330" s="9"/>
      <c r="ACH330" s="9"/>
      <c r="ACI330" s="9"/>
      <c r="ACJ330" s="9"/>
      <c r="ACK330" s="9"/>
      <c r="ACL330" s="9"/>
      <c r="ACM330" s="9"/>
      <c r="ACN330" s="9"/>
      <c r="ACO330" s="9"/>
      <c r="ACP330" s="9"/>
      <c r="ACQ330" s="9"/>
      <c r="ACR330" s="9"/>
      <c r="ACS330" s="9"/>
      <c r="ACT330" s="9"/>
      <c r="ACU330" s="9"/>
      <c r="ACV330" s="9"/>
      <c r="ACW330" s="9"/>
      <c r="ACX330" s="9"/>
      <c r="ACY330" s="9"/>
      <c r="ACZ330" s="9"/>
      <c r="ADA330" s="9"/>
      <c r="ADB330" s="9"/>
      <c r="ADC330" s="9"/>
      <c r="ADD330" s="9"/>
      <c r="ADE330" s="9"/>
      <c r="ADF330" s="9"/>
      <c r="ADG330" s="9"/>
      <c r="ADH330" s="9"/>
      <c r="ADI330" s="9"/>
      <c r="ADJ330" s="9"/>
      <c r="ADK330" s="9"/>
      <c r="ADL330" s="9"/>
      <c r="ADM330" s="9"/>
      <c r="ADN330" s="9"/>
      <c r="ADO330" s="9"/>
      <c r="ADP330" s="9"/>
      <c r="ADQ330" s="9"/>
      <c r="ADR330" s="9"/>
      <c r="ADS330" s="9"/>
      <c r="ADT330" s="9"/>
      <c r="ADU330" s="9"/>
      <c r="ADV330" s="9"/>
      <c r="ADW330" s="9"/>
      <c r="ADX330" s="9"/>
      <c r="ADY330" s="9"/>
      <c r="ADZ330" s="9"/>
      <c r="AEA330" s="9"/>
      <c r="AEB330" s="9"/>
      <c r="AEC330" s="9"/>
      <c r="AED330" s="9"/>
      <c r="AEE330" s="9"/>
      <c r="AEF330" s="9"/>
      <c r="AEG330" s="9"/>
      <c r="AEH330" s="9"/>
      <c r="AEI330" s="9"/>
      <c r="AEJ330" s="9"/>
      <c r="AEK330" s="9"/>
      <c r="AEL330" s="9"/>
      <c r="AEM330" s="9"/>
      <c r="AEN330" s="9"/>
      <c r="AEO330" s="9"/>
      <c r="AEP330" s="9"/>
      <c r="AEQ330" s="9"/>
      <c r="AER330" s="9"/>
      <c r="AES330" s="9"/>
      <c r="AET330" s="9"/>
      <c r="AEU330" s="9"/>
      <c r="AEV330" s="9"/>
      <c r="AEW330" s="9"/>
      <c r="AEX330" s="9"/>
      <c r="AEY330" s="9"/>
      <c r="AEZ330" s="9"/>
      <c r="AFA330" s="9"/>
      <c r="AFB330" s="9"/>
      <c r="AFC330" s="9"/>
      <c r="AFD330" s="9"/>
      <c r="AFE330" s="9"/>
      <c r="AFF330" s="9"/>
      <c r="AFG330" s="9"/>
      <c r="AFH330" s="9"/>
      <c r="AFI330" s="9"/>
      <c r="AFJ330" s="9"/>
      <c r="AFK330" s="9"/>
      <c r="AFL330" s="9"/>
      <c r="AFM330" s="9"/>
      <c r="AFN330" s="9"/>
      <c r="AFO330" s="9"/>
      <c r="AFP330" s="9"/>
      <c r="AFQ330" s="9"/>
      <c r="AFR330" s="9"/>
      <c r="AFS330" s="9"/>
      <c r="AFT330" s="9"/>
      <c r="AFU330" s="9"/>
      <c r="AFV330" s="9"/>
      <c r="AFW330" s="9"/>
      <c r="AFX330" s="9"/>
      <c r="AFY330" s="9"/>
      <c r="AFZ330" s="9"/>
      <c r="AGA330" s="9"/>
      <c r="AGB330" s="9"/>
      <c r="AGC330" s="9"/>
      <c r="AGD330" s="9"/>
      <c r="AGE330" s="9"/>
      <c r="AGF330" s="9"/>
      <c r="AGG330" s="9"/>
      <c r="AGH330" s="9"/>
      <c r="AGI330" s="9"/>
      <c r="AGJ330" s="9"/>
      <c r="AGK330" s="9"/>
      <c r="AGL330" s="9"/>
      <c r="AGM330" s="9"/>
      <c r="AGN330" s="9"/>
      <c r="AGO330" s="9"/>
      <c r="AGP330" s="9"/>
      <c r="AGQ330" s="9"/>
      <c r="AGR330" s="9"/>
      <c r="AGS330" s="9"/>
      <c r="AGT330" s="9"/>
      <c r="AGU330" s="9"/>
      <c r="AGV330" s="9"/>
      <c r="AGW330" s="9"/>
      <c r="AGX330" s="9"/>
      <c r="AGY330" s="9"/>
      <c r="AGZ330" s="9"/>
      <c r="AHA330" s="9"/>
      <c r="AHB330" s="9"/>
      <c r="AHC330" s="9"/>
      <c r="AHD330" s="9"/>
      <c r="AHE330" s="9"/>
      <c r="AHF330" s="9"/>
      <c r="AHG330" s="9"/>
      <c r="AHH330" s="9"/>
      <c r="AHI330" s="9"/>
      <c r="AHJ330" s="9"/>
      <c r="AHK330" s="9"/>
      <c r="AHL330" s="9"/>
      <c r="AHM330" s="9"/>
      <c r="AHN330" s="9"/>
      <c r="AHO330" s="9"/>
      <c r="AHP330" s="9"/>
      <c r="AHQ330" s="9"/>
      <c r="AHR330" s="9"/>
      <c r="AHS330" s="9"/>
      <c r="AHT330" s="9"/>
      <c r="AHU330" s="9"/>
      <c r="AHV330" s="9"/>
      <c r="AHW330" s="9"/>
      <c r="AHX330" s="9"/>
      <c r="AHY330" s="9"/>
      <c r="AHZ330" s="9"/>
      <c r="AIA330" s="9"/>
      <c r="AIB330" s="9"/>
      <c r="AIC330" s="9"/>
      <c r="AID330" s="9"/>
      <c r="AIE330" s="9"/>
      <c r="AIF330" s="9"/>
      <c r="AIG330" s="9"/>
      <c r="AIH330" s="9"/>
      <c r="AII330" s="9"/>
      <c r="AIJ330" s="9"/>
      <c r="AIK330" s="9"/>
      <c r="AIL330" s="9"/>
      <c r="AIM330" s="9"/>
      <c r="AIN330" s="9"/>
      <c r="AIO330" s="9"/>
      <c r="AIP330" s="9"/>
      <c r="AIQ330" s="9"/>
      <c r="AIR330" s="9"/>
      <c r="AIS330" s="9"/>
      <c r="AIT330" s="9"/>
      <c r="AIU330" s="9"/>
      <c r="AIV330" s="9"/>
      <c r="AIW330" s="9"/>
      <c r="AIX330" s="9"/>
      <c r="AIY330" s="9"/>
      <c r="AIZ330" s="9"/>
      <c r="AJA330" s="9"/>
      <c r="AJB330" s="9"/>
      <c r="AJC330" s="9"/>
      <c r="AJD330" s="9"/>
      <c r="AJE330" s="9"/>
      <c r="AJF330" s="9"/>
      <c r="AJG330" s="9"/>
      <c r="AJH330" s="9"/>
      <c r="AJI330" s="9"/>
      <c r="AJJ330" s="9"/>
      <c r="AJK330" s="9"/>
      <c r="AJL330" s="9"/>
      <c r="AJM330" s="9"/>
      <c r="AJN330" s="9"/>
      <c r="AJO330" s="9"/>
      <c r="AJP330" s="9"/>
      <c r="AJQ330" s="9"/>
      <c r="AJR330" s="9"/>
      <c r="AJS330" s="9"/>
      <c r="AJT330" s="9"/>
      <c r="AJU330" s="9"/>
      <c r="AJV330" s="9"/>
      <c r="AJW330" s="9"/>
      <c r="AJX330" s="9"/>
      <c r="AJY330" s="9"/>
      <c r="AJZ330" s="9"/>
      <c r="AKA330" s="9"/>
      <c r="AKB330" s="9"/>
      <c r="AKC330" s="9"/>
      <c r="AKD330" s="9"/>
      <c r="AKE330" s="9"/>
      <c r="AKF330" s="9"/>
      <c r="AKG330" s="9"/>
      <c r="AKH330" s="9"/>
      <c r="AKI330" s="9"/>
      <c r="AKJ330" s="9"/>
      <c r="AKK330" s="9"/>
      <c r="AKL330" s="9"/>
      <c r="AKM330" s="9"/>
      <c r="AKN330" s="9"/>
      <c r="AKO330" s="9"/>
      <c r="AKP330" s="9"/>
      <c r="AKQ330" s="9"/>
      <c r="AKR330" s="9"/>
      <c r="AKS330" s="9"/>
      <c r="AKT330" s="9"/>
      <c r="AKU330" s="9"/>
      <c r="AKV330" s="9"/>
      <c r="AKW330" s="9"/>
      <c r="AKX330" s="9"/>
      <c r="AKY330" s="9"/>
      <c r="AKZ330" s="9"/>
      <c r="ALA330" s="9"/>
      <c r="ALB330" s="9"/>
      <c r="ALC330" s="9"/>
      <c r="ALD330" s="9"/>
      <c r="ALE330" s="9"/>
      <c r="ALF330" s="9"/>
      <c r="ALG330" s="9"/>
      <c r="ALH330" s="9"/>
      <c r="ALI330" s="9"/>
      <c r="ALJ330" s="9"/>
      <c r="ALK330" s="9"/>
      <c r="ALL330" s="9"/>
      <c r="ALM330" s="9"/>
      <c r="ALN330" s="9"/>
      <c r="ALO330" s="9"/>
      <c r="ALP330" s="9"/>
      <c r="ALQ330" s="9"/>
      <c r="ALR330" s="9"/>
      <c r="ALS330" s="9"/>
      <c r="ALT330" s="9"/>
      <c r="ALU330" s="9"/>
      <c r="ALV330" s="9"/>
      <c r="ALW330" s="9"/>
      <c r="ALX330" s="9"/>
      <c r="ALY330" s="9"/>
      <c r="ALZ330" s="9"/>
      <c r="AMA330" s="9"/>
      <c r="AMB330" s="9"/>
      <c r="AMC330" s="9"/>
      <c r="AMD330" s="9"/>
      <c r="AME330" s="9"/>
      <c r="AMF330" s="9"/>
      <c r="AMG330" s="9"/>
      <c r="AMH330" s="9"/>
      <c r="AMI330" s="9"/>
      <c r="AMJ330" s="9"/>
      <c r="AMK330" s="9"/>
      <c r="AML330" s="9"/>
      <c r="AMM330" s="9"/>
      <c r="AMN330" s="9"/>
      <c r="AMO330" s="9"/>
      <c r="AMP330" s="9"/>
      <c r="AMQ330" s="9"/>
      <c r="AMR330" s="9"/>
      <c r="AMS330" s="9"/>
      <c r="AMT330" s="9"/>
      <c r="AMU330" s="9"/>
      <c r="AMV330" s="9"/>
      <c r="AMW330" s="9"/>
      <c r="AMX330" s="9"/>
      <c r="AMY330" s="9"/>
      <c r="AMZ330" s="9"/>
      <c r="ANA330" s="9"/>
      <c r="ANB330" s="9"/>
      <c r="ANC330" s="9"/>
      <c r="AND330" s="9"/>
      <c r="ANE330" s="9"/>
      <c r="ANF330" s="9"/>
      <c r="ANG330" s="9"/>
      <c r="ANH330" s="9"/>
      <c r="ANI330" s="9"/>
      <c r="ANJ330" s="9"/>
      <c r="ANK330" s="9"/>
      <c r="ANL330" s="9"/>
      <c r="ANM330" s="9"/>
      <c r="ANN330" s="9"/>
      <c r="ANO330" s="9"/>
      <c r="ANP330" s="9"/>
      <c r="ANQ330" s="9"/>
      <c r="ANR330" s="9"/>
      <c r="ANS330" s="9"/>
      <c r="ANT330" s="9"/>
      <c r="ANU330" s="9"/>
      <c r="ANV330" s="9"/>
      <c r="ANW330" s="9"/>
      <c r="ANX330" s="9"/>
      <c r="ANY330" s="9"/>
      <c r="ANZ330" s="9"/>
      <c r="AOA330" s="9"/>
      <c r="AOB330" s="9"/>
      <c r="AOC330" s="9"/>
      <c r="AOD330" s="9"/>
      <c r="AOE330" s="9"/>
      <c r="AOF330" s="9"/>
      <c r="AOG330" s="9"/>
      <c r="AOH330" s="9"/>
      <c r="AOI330" s="9"/>
      <c r="AOJ330" s="9"/>
      <c r="AOK330" s="9"/>
      <c r="AOL330" s="9"/>
      <c r="AOM330" s="9"/>
      <c r="AON330" s="9"/>
      <c r="AOO330" s="9"/>
      <c r="AOP330" s="9"/>
      <c r="AOQ330" s="9"/>
      <c r="AOR330" s="9"/>
      <c r="AOS330" s="9"/>
      <c r="AOT330" s="9"/>
      <c r="AOU330" s="9"/>
      <c r="AOV330" s="9"/>
      <c r="AOW330" s="9"/>
      <c r="AOX330" s="9"/>
      <c r="AOY330" s="9"/>
      <c r="AOZ330" s="9"/>
      <c r="APA330" s="9"/>
      <c r="APB330" s="9"/>
      <c r="APC330" s="9"/>
      <c r="APD330" s="9"/>
      <c r="APE330" s="9"/>
      <c r="APF330" s="9"/>
      <c r="APG330" s="9"/>
      <c r="APH330" s="9"/>
      <c r="API330" s="9"/>
      <c r="APJ330" s="9"/>
      <c r="APK330" s="9"/>
      <c r="APL330" s="9"/>
      <c r="APM330" s="9"/>
      <c r="APN330" s="9"/>
      <c r="APO330" s="9"/>
      <c r="APP330" s="9"/>
      <c r="APQ330" s="9"/>
      <c r="APR330" s="9"/>
      <c r="APS330" s="9"/>
      <c r="APT330" s="9"/>
      <c r="APU330" s="9"/>
      <c r="APV330" s="9"/>
      <c r="APW330" s="9"/>
      <c r="APX330" s="9"/>
      <c r="APY330" s="9"/>
      <c r="APZ330" s="9"/>
      <c r="AQA330" s="9"/>
      <c r="AQB330" s="9"/>
      <c r="AQC330" s="9"/>
      <c r="AQD330" s="9"/>
      <c r="AQE330" s="9"/>
      <c r="AQF330" s="9"/>
      <c r="AQG330" s="9"/>
      <c r="AQH330" s="9"/>
      <c r="AQI330" s="9"/>
      <c r="AQJ330" s="9"/>
      <c r="AQK330" s="9"/>
      <c r="AQL330" s="9"/>
      <c r="AQM330" s="9"/>
      <c r="AQN330" s="9"/>
      <c r="AQO330" s="9"/>
      <c r="AQP330" s="9"/>
      <c r="AQQ330" s="9"/>
      <c r="AQR330" s="9"/>
      <c r="AQS330" s="9"/>
      <c r="AQT330" s="9"/>
      <c r="AQU330" s="9"/>
      <c r="AQV330" s="9"/>
      <c r="AQW330" s="9"/>
      <c r="AQX330" s="9"/>
      <c r="AQY330" s="9"/>
      <c r="AQZ330" s="9"/>
      <c r="ARA330" s="9"/>
      <c r="ARB330" s="9"/>
      <c r="ARC330" s="9"/>
      <c r="ARD330" s="9"/>
      <c r="ARE330" s="9"/>
      <c r="ARF330" s="9"/>
      <c r="ARG330" s="9"/>
      <c r="ARH330" s="9"/>
      <c r="ARI330" s="9"/>
      <c r="ARJ330" s="9"/>
      <c r="ARK330" s="9"/>
      <c r="ARL330" s="9"/>
      <c r="ARM330" s="9"/>
      <c r="ARN330" s="9"/>
      <c r="ARO330" s="9"/>
      <c r="ARP330" s="9"/>
      <c r="ARQ330" s="9"/>
      <c r="ARR330" s="9"/>
      <c r="ARS330" s="9"/>
      <c r="ART330" s="9"/>
      <c r="ARU330" s="9"/>
      <c r="ARV330" s="9"/>
      <c r="ARW330" s="9"/>
      <c r="ARX330" s="9"/>
      <c r="ARY330" s="9"/>
      <c r="ARZ330" s="9"/>
      <c r="ASA330" s="9"/>
      <c r="ASB330" s="9"/>
      <c r="ASC330" s="9"/>
      <c r="ASD330" s="9"/>
      <c r="ASE330" s="9"/>
      <c r="ASF330" s="9"/>
      <c r="ASG330" s="9"/>
      <c r="ASH330" s="9"/>
      <c r="ASI330" s="9"/>
      <c r="ASJ330" s="9"/>
      <c r="ASK330" s="9"/>
      <c r="ASL330" s="9"/>
      <c r="ASM330" s="9"/>
      <c r="ASN330" s="9"/>
      <c r="ASO330" s="9"/>
      <c r="ASP330" s="9"/>
      <c r="ASQ330" s="9"/>
      <c r="ASR330" s="9"/>
      <c r="ASS330" s="9"/>
      <c r="AST330" s="9"/>
      <c r="ASU330" s="9"/>
      <c r="ASV330" s="9"/>
      <c r="ASW330" s="9"/>
      <c r="ASX330" s="9"/>
      <c r="ASY330" s="9"/>
      <c r="ASZ330" s="9"/>
      <c r="ATA330" s="9"/>
      <c r="ATB330" s="9"/>
      <c r="ATC330" s="9"/>
      <c r="ATD330" s="9"/>
      <c r="ATE330" s="9"/>
      <c r="ATF330" s="9"/>
      <c r="ATG330" s="9"/>
      <c r="ATH330" s="9"/>
      <c r="ATI330" s="9"/>
      <c r="ATJ330" s="9"/>
      <c r="ATK330" s="9"/>
      <c r="ATL330" s="9"/>
      <c r="ATM330" s="9"/>
      <c r="ATN330" s="9"/>
      <c r="ATO330" s="9"/>
      <c r="ATP330" s="9"/>
      <c r="ATQ330" s="9"/>
      <c r="ATR330" s="9"/>
      <c r="ATS330" s="9"/>
      <c r="ATT330" s="9"/>
      <c r="ATU330" s="9"/>
      <c r="ATV330" s="9"/>
      <c r="ATW330" s="9"/>
      <c r="ATX330" s="9"/>
      <c r="ATY330" s="9"/>
      <c r="ATZ330" s="9"/>
      <c r="AUA330" s="9"/>
      <c r="AUB330" s="9"/>
      <c r="AUC330" s="9"/>
      <c r="AUD330" s="9"/>
      <c r="AUE330" s="9"/>
      <c r="AUF330" s="9"/>
      <c r="AUG330" s="9"/>
      <c r="AUH330" s="9"/>
      <c r="AUI330" s="9"/>
      <c r="AUJ330" s="9"/>
      <c r="AUK330" s="9"/>
      <c r="AUL330" s="9"/>
      <c r="AUM330" s="9"/>
      <c r="AUN330" s="9"/>
      <c r="AUO330" s="9"/>
      <c r="AUP330" s="9"/>
      <c r="AUQ330" s="9"/>
      <c r="AUR330" s="9"/>
      <c r="AUS330" s="9"/>
      <c r="AUT330" s="9"/>
      <c r="AUU330" s="9"/>
      <c r="AUV330" s="9"/>
      <c r="AUW330" s="9"/>
      <c r="AUX330" s="9"/>
      <c r="AUY330" s="9"/>
      <c r="AUZ330" s="9"/>
      <c r="AVA330" s="9"/>
      <c r="AVB330" s="9"/>
      <c r="AVC330" s="9"/>
      <c r="AVD330" s="9"/>
      <c r="AVE330" s="9"/>
      <c r="AVF330" s="9"/>
      <c r="AVG330" s="9"/>
      <c r="AVH330" s="9"/>
      <c r="AVI330" s="9"/>
      <c r="AVJ330" s="9"/>
      <c r="AVK330" s="9"/>
      <c r="AVL330" s="9"/>
      <c r="AVM330" s="9"/>
      <c r="AVN330" s="9"/>
      <c r="AVO330" s="9"/>
      <c r="AVP330" s="9"/>
      <c r="AVQ330" s="9"/>
      <c r="AVR330" s="9"/>
      <c r="AVS330" s="9"/>
      <c r="AVT330" s="9"/>
      <c r="AVU330" s="9"/>
      <c r="AVV330" s="9"/>
      <c r="AVW330" s="9"/>
      <c r="AVX330" s="9"/>
      <c r="AVY330" s="9"/>
      <c r="AVZ330" s="9"/>
      <c r="AWA330" s="9"/>
      <c r="AWB330" s="9"/>
      <c r="AWC330" s="9"/>
      <c r="AWD330" s="9"/>
      <c r="AWE330" s="9"/>
      <c r="AWF330" s="9"/>
      <c r="AWG330" s="9"/>
      <c r="AWH330" s="9"/>
      <c r="AWI330" s="9"/>
      <c r="AWJ330" s="9"/>
      <c r="AWK330" s="9"/>
      <c r="AWL330" s="9"/>
      <c r="AWM330" s="9"/>
      <c r="AWN330" s="9"/>
      <c r="AWO330" s="9"/>
      <c r="AWP330" s="9"/>
      <c r="AWQ330" s="9"/>
      <c r="AWR330" s="9"/>
      <c r="AWS330" s="9"/>
      <c r="AWT330" s="9"/>
      <c r="AWU330" s="9"/>
      <c r="AWV330" s="9"/>
      <c r="AWW330" s="9"/>
      <c r="AWX330" s="9"/>
      <c r="AWY330" s="9"/>
      <c r="AWZ330" s="9"/>
      <c r="AXA330" s="9"/>
      <c r="AXB330" s="9"/>
      <c r="AXC330" s="9"/>
      <c r="AXD330" s="9"/>
      <c r="AXE330" s="9"/>
      <c r="AXF330" s="9"/>
      <c r="AXG330" s="9"/>
      <c r="AXH330" s="9"/>
      <c r="AXI330" s="9"/>
      <c r="AXJ330" s="9"/>
      <c r="AXK330" s="9"/>
      <c r="AXL330" s="9"/>
      <c r="AXM330" s="9"/>
      <c r="AXN330" s="9"/>
      <c r="AXO330" s="9"/>
      <c r="AXP330" s="9"/>
      <c r="AXQ330" s="9"/>
      <c r="AXR330" s="9"/>
      <c r="AXS330" s="9"/>
      <c r="AXT330" s="9"/>
      <c r="AXU330" s="9"/>
      <c r="AXV330" s="9"/>
      <c r="AXW330" s="9"/>
      <c r="AXX330" s="9"/>
      <c r="AXY330" s="9"/>
      <c r="AXZ330" s="9"/>
      <c r="AYA330" s="9"/>
      <c r="AYB330" s="9"/>
      <c r="AYC330" s="9"/>
      <c r="AYD330" s="9"/>
      <c r="AYE330" s="9"/>
      <c r="AYF330" s="9"/>
      <c r="AYG330" s="9"/>
      <c r="AYH330" s="9"/>
      <c r="AYI330" s="9"/>
      <c r="AYJ330" s="9"/>
      <c r="AYK330" s="9"/>
      <c r="AYL330" s="9"/>
      <c r="AYM330" s="9"/>
      <c r="AYN330" s="9"/>
      <c r="AYO330" s="9"/>
      <c r="AYP330" s="9"/>
      <c r="AYQ330" s="9"/>
      <c r="AYR330" s="9"/>
      <c r="AYS330" s="9"/>
      <c r="AYT330" s="9"/>
      <c r="AYU330" s="9"/>
      <c r="AYV330" s="9"/>
      <c r="AYW330" s="9"/>
      <c r="AYX330" s="9"/>
      <c r="AYY330" s="9"/>
      <c r="AYZ330" s="9"/>
      <c r="AZA330" s="9"/>
      <c r="AZB330" s="9"/>
      <c r="AZC330" s="9"/>
      <c r="AZD330" s="9"/>
      <c r="AZE330" s="9"/>
      <c r="AZF330" s="9"/>
      <c r="AZG330" s="9"/>
      <c r="AZH330" s="9"/>
      <c r="AZI330" s="9"/>
      <c r="AZJ330" s="9"/>
      <c r="AZK330" s="9"/>
      <c r="AZL330" s="9"/>
      <c r="AZM330" s="9"/>
      <c r="AZN330" s="9"/>
      <c r="AZO330" s="9"/>
      <c r="AZP330" s="9"/>
      <c r="AZQ330" s="9"/>
      <c r="AZR330" s="9"/>
      <c r="AZS330" s="9"/>
      <c r="AZT330" s="9"/>
      <c r="AZU330" s="9"/>
      <c r="AZV330" s="9"/>
      <c r="AZW330" s="9"/>
      <c r="AZX330" s="9"/>
      <c r="AZY330" s="9"/>
      <c r="AZZ330" s="9"/>
      <c r="BAA330" s="9"/>
      <c r="BAB330" s="9"/>
      <c r="BAC330" s="9"/>
      <c r="BAD330" s="9"/>
      <c r="BAE330" s="9"/>
      <c r="BAF330" s="9"/>
      <c r="BAG330" s="9"/>
      <c r="BAH330" s="9"/>
      <c r="BAI330" s="9"/>
      <c r="BAJ330" s="9"/>
      <c r="BAK330" s="9"/>
      <c r="BAL330" s="9"/>
      <c r="BAM330" s="9"/>
      <c r="BAN330" s="9"/>
      <c r="BAO330" s="9"/>
      <c r="BAP330" s="9"/>
      <c r="BAQ330" s="9"/>
      <c r="BAR330" s="9"/>
      <c r="BAS330" s="9"/>
      <c r="BAT330" s="9"/>
      <c r="BAU330" s="9"/>
      <c r="BAV330" s="9"/>
      <c r="BAW330" s="9"/>
      <c r="BAX330" s="9"/>
      <c r="BAY330" s="9"/>
      <c r="BAZ330" s="9"/>
      <c r="BBA330" s="9"/>
      <c r="BBB330" s="9"/>
      <c r="BBC330" s="9"/>
      <c r="BBD330" s="9"/>
      <c r="BBE330" s="9"/>
      <c r="BBF330" s="9"/>
      <c r="BBG330" s="9"/>
      <c r="BBH330" s="9"/>
      <c r="BBI330" s="9"/>
      <c r="BBJ330" s="9"/>
      <c r="BBK330" s="9"/>
      <c r="BBL330" s="9"/>
      <c r="BBM330" s="9"/>
      <c r="BBN330" s="9"/>
      <c r="BBO330" s="9"/>
      <c r="BBP330" s="9"/>
      <c r="BBQ330" s="9"/>
      <c r="BBR330" s="9"/>
      <c r="BBS330" s="9"/>
      <c r="BBT330" s="9"/>
      <c r="BBU330" s="9"/>
      <c r="BBV330" s="9"/>
      <c r="BBW330" s="9"/>
      <c r="BBX330" s="9"/>
      <c r="BBY330" s="9"/>
      <c r="BBZ330" s="9"/>
      <c r="BCA330" s="9"/>
      <c r="BCB330" s="9"/>
      <c r="BCC330" s="9"/>
      <c r="BCD330" s="9"/>
      <c r="BCE330" s="9"/>
      <c r="BCF330" s="9"/>
      <c r="BCG330" s="9"/>
      <c r="BCH330" s="9"/>
      <c r="BCI330" s="9"/>
      <c r="BCJ330" s="9"/>
      <c r="BCK330" s="9"/>
      <c r="BCL330" s="9"/>
      <c r="BCM330" s="9"/>
      <c r="BCN330" s="9"/>
      <c r="BCO330" s="9"/>
      <c r="BCP330" s="9"/>
      <c r="BCQ330" s="9"/>
      <c r="BCR330" s="9"/>
      <c r="BCS330" s="9"/>
      <c r="BCT330" s="9"/>
      <c r="BCU330" s="9"/>
      <c r="BCV330" s="9"/>
      <c r="BCW330" s="9"/>
      <c r="BCX330" s="9"/>
      <c r="BCY330" s="9"/>
      <c r="BCZ330" s="9"/>
      <c r="BDA330" s="9"/>
      <c r="BDB330" s="9"/>
      <c r="BDC330" s="9"/>
      <c r="BDD330" s="9"/>
      <c r="BDE330" s="9"/>
      <c r="BDF330" s="9"/>
      <c r="BDG330" s="9"/>
      <c r="BDH330" s="9"/>
      <c r="BDI330" s="9"/>
      <c r="BDJ330" s="9"/>
      <c r="BDK330" s="9"/>
      <c r="BDL330" s="9"/>
      <c r="BDM330" s="9"/>
      <c r="BDN330" s="9"/>
      <c r="BDO330" s="9"/>
      <c r="BDP330" s="9"/>
      <c r="BDQ330" s="9"/>
      <c r="BDR330" s="9"/>
      <c r="BDS330" s="9"/>
      <c r="BDT330" s="9"/>
      <c r="BDU330" s="9"/>
      <c r="BDV330" s="9"/>
      <c r="BDW330" s="9"/>
      <c r="BDX330" s="9"/>
      <c r="BDY330" s="9"/>
      <c r="BDZ330" s="9"/>
      <c r="BEA330" s="9"/>
      <c r="BEB330" s="9"/>
      <c r="BEC330" s="9"/>
      <c r="BED330" s="9"/>
      <c r="BEE330" s="9"/>
      <c r="BEF330" s="9"/>
      <c r="BEG330" s="9"/>
      <c r="BEH330" s="9"/>
      <c r="BEI330" s="9"/>
      <c r="BEJ330" s="9"/>
      <c r="BEK330" s="9"/>
      <c r="BEL330" s="9"/>
      <c r="BEM330" s="9"/>
      <c r="BEN330" s="9"/>
      <c r="BEO330" s="9"/>
      <c r="BEP330" s="9"/>
      <c r="BEQ330" s="9"/>
      <c r="BER330" s="9"/>
      <c r="BES330" s="9"/>
      <c r="BET330" s="9"/>
      <c r="BEU330" s="9"/>
      <c r="BEV330" s="9"/>
      <c r="BEW330" s="9"/>
      <c r="BEX330" s="9"/>
      <c r="BEY330" s="9"/>
      <c r="BEZ330" s="9"/>
      <c r="BFA330" s="9"/>
      <c r="BFB330" s="9"/>
      <c r="BFC330" s="9"/>
      <c r="BFD330" s="9"/>
      <c r="BFE330" s="9"/>
      <c r="BFF330" s="9"/>
      <c r="BFG330" s="9"/>
      <c r="BFH330" s="9"/>
      <c r="BFI330" s="9"/>
      <c r="BFJ330" s="9"/>
      <c r="BFK330" s="9"/>
      <c r="BFL330" s="9"/>
      <c r="BFM330" s="9"/>
      <c r="BFN330" s="9"/>
      <c r="BFO330" s="9"/>
      <c r="BFP330" s="9"/>
      <c r="BFQ330" s="9"/>
      <c r="BFR330" s="9"/>
      <c r="BFS330" s="9"/>
      <c r="BFT330" s="9"/>
      <c r="BFU330" s="9"/>
      <c r="BFV330" s="9"/>
      <c r="BFW330" s="9"/>
      <c r="BFX330" s="9"/>
      <c r="BFY330" s="9"/>
      <c r="BFZ330" s="9"/>
      <c r="BGA330" s="9"/>
      <c r="BGB330" s="9"/>
      <c r="BGC330" s="9"/>
      <c r="BGD330" s="9"/>
      <c r="BGE330" s="9"/>
      <c r="BGF330" s="9"/>
      <c r="BGG330" s="9"/>
      <c r="BGH330" s="9"/>
      <c r="BGI330" s="9"/>
      <c r="BGJ330" s="9"/>
      <c r="BGK330" s="9"/>
      <c r="BGL330" s="9"/>
      <c r="BGM330" s="9"/>
      <c r="BGN330" s="9"/>
      <c r="BGO330" s="9"/>
      <c r="BGP330" s="9"/>
      <c r="BGQ330" s="9"/>
      <c r="BGR330" s="9"/>
      <c r="BGS330" s="9"/>
      <c r="BGT330" s="9"/>
      <c r="BGU330" s="9"/>
      <c r="BGV330" s="9"/>
      <c r="BGW330" s="9"/>
      <c r="BGX330" s="9"/>
      <c r="BGY330" s="9"/>
      <c r="BGZ330" s="9"/>
      <c r="BHA330" s="9"/>
      <c r="BHB330" s="9"/>
      <c r="BHC330" s="9"/>
      <c r="BHD330" s="9"/>
      <c r="BHE330" s="9"/>
      <c r="BHF330" s="9"/>
      <c r="BHG330" s="9"/>
      <c r="BHH330" s="9"/>
      <c r="BHI330" s="9"/>
      <c r="BHJ330" s="9"/>
      <c r="BHK330" s="9"/>
      <c r="BHL330" s="9"/>
      <c r="BHM330" s="9"/>
      <c r="BHN330" s="9"/>
      <c r="BHO330" s="9"/>
      <c r="BHP330" s="9"/>
      <c r="BHQ330" s="9"/>
      <c r="BHR330" s="9"/>
      <c r="BHS330" s="9"/>
      <c r="BHT330" s="9"/>
      <c r="BHU330" s="9"/>
      <c r="BHV330" s="9"/>
      <c r="BHW330" s="9"/>
      <c r="BHX330" s="9"/>
      <c r="BHY330" s="9"/>
      <c r="BHZ330" s="9"/>
      <c r="BIA330" s="9"/>
      <c r="BIB330" s="9"/>
      <c r="BIC330" s="9"/>
    </row>
    <row r="331" spans="1:1589" s="23" customFormat="1" ht="44.25" customHeight="1">
      <c r="A331" s="70"/>
      <c r="B331" s="46"/>
      <c r="C331" s="349" t="s">
        <v>91</v>
      </c>
      <c r="D331" s="351" t="s">
        <v>10</v>
      </c>
      <c r="E331" s="90">
        <v>41640</v>
      </c>
      <c r="F331" s="90">
        <v>42004</v>
      </c>
      <c r="G331" s="88" t="s">
        <v>6</v>
      </c>
      <c r="H331" s="79">
        <f>H332+H333+H337+H338+H339+H343+H344+H345+H349+H350+H351+H355+H356+H357</f>
        <v>0</v>
      </c>
      <c r="I331" s="186">
        <f>I337+I343+I349+I355+I358</f>
        <v>0</v>
      </c>
      <c r="J331" s="186">
        <f>J337+J343+J349+J355+J358</f>
        <v>18553997</v>
      </c>
      <c r="K331" s="79">
        <f>K332+K333+K337+K338+K339+K343+K344+K345+K349+K350+K351+K355+K356+K357</f>
        <v>0</v>
      </c>
      <c r="L331" s="79">
        <f>L337+L343+L349+L355</f>
        <v>0</v>
      </c>
      <c r="M331" s="79">
        <f>M337+M343+M349+M355</f>
        <v>0</v>
      </c>
      <c r="N331" s="79">
        <f>N337+N343+N349+N355+N358</f>
        <v>18553835.02</v>
      </c>
      <c r="O331" s="79"/>
      <c r="P331" s="79"/>
      <c r="Q331" s="79"/>
      <c r="R331" s="79">
        <f>R337+R343+R349+R355+R358</f>
        <v>18553835.02</v>
      </c>
      <c r="S331" s="79"/>
      <c r="T331" s="7"/>
      <c r="U331" s="83">
        <f>U337</f>
        <v>161.98000000044703</v>
      </c>
      <c r="V331" s="7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  <c r="IM331" s="9"/>
      <c r="IN331" s="9"/>
      <c r="IO331" s="9"/>
      <c r="IP331" s="9"/>
      <c r="IQ331" s="9"/>
      <c r="IR331" s="9"/>
      <c r="IS331" s="9"/>
      <c r="IT331" s="9"/>
      <c r="IU331" s="9"/>
      <c r="IV331" s="9"/>
      <c r="IW331" s="9"/>
      <c r="IX331" s="9"/>
      <c r="IY331" s="9"/>
      <c r="IZ331" s="9"/>
      <c r="JA331" s="9"/>
      <c r="JB331" s="9"/>
      <c r="JC331" s="9"/>
      <c r="JD331" s="9"/>
      <c r="JE331" s="9"/>
      <c r="JF331" s="9"/>
      <c r="JG331" s="9"/>
      <c r="JH331" s="9"/>
      <c r="JI331" s="9"/>
      <c r="JJ331" s="9"/>
      <c r="JK331" s="9"/>
      <c r="JL331" s="9"/>
      <c r="JM331" s="9"/>
      <c r="JN331" s="9"/>
      <c r="JO331" s="9"/>
      <c r="JP331" s="9"/>
      <c r="JQ331" s="9"/>
      <c r="JR331" s="9"/>
      <c r="JS331" s="9"/>
      <c r="JT331" s="9"/>
      <c r="JU331" s="9"/>
      <c r="JV331" s="9"/>
      <c r="JW331" s="9"/>
      <c r="JX331" s="9"/>
      <c r="JY331" s="9"/>
      <c r="JZ331" s="9"/>
      <c r="KA331" s="9"/>
      <c r="KB331" s="9"/>
      <c r="KC331" s="9"/>
      <c r="KD331" s="9"/>
      <c r="KE331" s="9"/>
      <c r="KF331" s="9"/>
      <c r="KG331" s="9"/>
      <c r="KH331" s="9"/>
      <c r="KI331" s="9"/>
      <c r="KJ331" s="9"/>
      <c r="KK331" s="9"/>
      <c r="KL331" s="9"/>
      <c r="KM331" s="9"/>
      <c r="KN331" s="9"/>
      <c r="KO331" s="9"/>
      <c r="KP331" s="9"/>
      <c r="KQ331" s="9"/>
      <c r="KR331" s="9"/>
      <c r="KS331" s="9"/>
      <c r="KT331" s="9"/>
      <c r="KU331" s="9"/>
      <c r="KV331" s="9"/>
      <c r="KW331" s="9"/>
      <c r="KX331" s="9"/>
      <c r="KY331" s="9"/>
      <c r="KZ331" s="9"/>
      <c r="LA331" s="9"/>
      <c r="LB331" s="9"/>
      <c r="LC331" s="9"/>
      <c r="LD331" s="9"/>
      <c r="LE331" s="9"/>
      <c r="LF331" s="9"/>
      <c r="LG331" s="9"/>
      <c r="LH331" s="9"/>
      <c r="LI331" s="9"/>
      <c r="LJ331" s="9"/>
      <c r="LK331" s="9"/>
      <c r="LL331" s="9"/>
      <c r="LM331" s="9"/>
      <c r="LN331" s="9"/>
      <c r="LO331" s="9"/>
      <c r="LP331" s="9"/>
      <c r="LQ331" s="9"/>
      <c r="LR331" s="9"/>
      <c r="LS331" s="9"/>
      <c r="LT331" s="9"/>
      <c r="LU331" s="9"/>
      <c r="LV331" s="9"/>
      <c r="LW331" s="9"/>
      <c r="LX331" s="9"/>
      <c r="LY331" s="9"/>
      <c r="LZ331" s="9"/>
      <c r="MA331" s="9"/>
      <c r="MB331" s="9"/>
      <c r="MC331" s="9"/>
      <c r="MD331" s="9"/>
      <c r="ME331" s="9"/>
      <c r="MF331" s="9"/>
      <c r="MG331" s="9"/>
      <c r="MH331" s="9"/>
      <c r="MI331" s="9"/>
      <c r="MJ331" s="9"/>
      <c r="MK331" s="9"/>
      <c r="ML331" s="9"/>
      <c r="MM331" s="9"/>
      <c r="MN331" s="9"/>
      <c r="MO331" s="9"/>
      <c r="MP331" s="9"/>
      <c r="MQ331" s="9"/>
      <c r="MR331" s="9"/>
      <c r="MS331" s="9"/>
      <c r="MT331" s="9"/>
      <c r="MU331" s="9"/>
      <c r="MV331" s="9"/>
      <c r="MW331" s="9"/>
      <c r="MX331" s="9"/>
      <c r="MY331" s="9"/>
      <c r="MZ331" s="9"/>
      <c r="NA331" s="9"/>
      <c r="NB331" s="9"/>
      <c r="NC331" s="9"/>
      <c r="ND331" s="9"/>
      <c r="NE331" s="9"/>
      <c r="NF331" s="9"/>
      <c r="NG331" s="9"/>
      <c r="NH331" s="9"/>
      <c r="NI331" s="9"/>
      <c r="NJ331" s="9"/>
      <c r="NK331" s="9"/>
      <c r="NL331" s="9"/>
      <c r="NM331" s="9"/>
      <c r="NN331" s="9"/>
      <c r="NO331" s="9"/>
      <c r="NP331" s="9"/>
      <c r="NQ331" s="9"/>
      <c r="NR331" s="9"/>
      <c r="NS331" s="9"/>
      <c r="NT331" s="9"/>
      <c r="NU331" s="9"/>
      <c r="NV331" s="9"/>
      <c r="NW331" s="9"/>
      <c r="NX331" s="9"/>
      <c r="NY331" s="9"/>
      <c r="NZ331" s="9"/>
      <c r="OA331" s="9"/>
      <c r="OB331" s="9"/>
      <c r="OC331" s="9"/>
      <c r="OD331" s="9"/>
      <c r="OE331" s="9"/>
      <c r="OF331" s="9"/>
      <c r="OG331" s="9"/>
      <c r="OH331" s="9"/>
      <c r="OI331" s="9"/>
      <c r="OJ331" s="9"/>
      <c r="OK331" s="9"/>
      <c r="OL331" s="9"/>
      <c r="OM331" s="9"/>
      <c r="ON331" s="9"/>
      <c r="OO331" s="9"/>
      <c r="OP331" s="9"/>
      <c r="OQ331" s="9"/>
      <c r="OR331" s="9"/>
      <c r="OS331" s="9"/>
      <c r="OT331" s="9"/>
      <c r="OU331" s="9"/>
      <c r="OV331" s="9"/>
      <c r="OW331" s="9"/>
      <c r="OX331" s="9"/>
      <c r="OY331" s="9"/>
      <c r="OZ331" s="9"/>
      <c r="PA331" s="9"/>
      <c r="PB331" s="9"/>
      <c r="PC331" s="9"/>
      <c r="PD331" s="9"/>
      <c r="PE331" s="9"/>
      <c r="PF331" s="9"/>
      <c r="PG331" s="9"/>
      <c r="PH331" s="9"/>
      <c r="PI331" s="9"/>
      <c r="PJ331" s="9"/>
      <c r="PK331" s="9"/>
      <c r="PL331" s="9"/>
      <c r="PM331" s="9"/>
      <c r="PN331" s="9"/>
      <c r="PO331" s="9"/>
      <c r="PP331" s="9"/>
      <c r="PQ331" s="9"/>
      <c r="PR331" s="9"/>
      <c r="PS331" s="9"/>
      <c r="PT331" s="9"/>
      <c r="PU331" s="9"/>
      <c r="PV331" s="9"/>
      <c r="PW331" s="9"/>
      <c r="PX331" s="9"/>
      <c r="PY331" s="9"/>
      <c r="PZ331" s="9"/>
      <c r="QA331" s="9"/>
      <c r="QB331" s="9"/>
      <c r="QC331" s="9"/>
      <c r="QD331" s="9"/>
      <c r="QE331" s="9"/>
      <c r="QF331" s="9"/>
      <c r="QG331" s="9"/>
      <c r="QH331" s="9"/>
      <c r="QI331" s="9"/>
      <c r="QJ331" s="9"/>
      <c r="QK331" s="9"/>
      <c r="QL331" s="9"/>
      <c r="QM331" s="9"/>
      <c r="QN331" s="9"/>
      <c r="QO331" s="9"/>
      <c r="QP331" s="9"/>
      <c r="QQ331" s="9"/>
      <c r="QR331" s="9"/>
      <c r="QS331" s="9"/>
      <c r="QT331" s="9"/>
      <c r="QU331" s="9"/>
      <c r="QV331" s="9"/>
      <c r="QW331" s="9"/>
      <c r="QX331" s="9"/>
      <c r="QY331" s="9"/>
      <c r="QZ331" s="9"/>
      <c r="RA331" s="9"/>
      <c r="RB331" s="9"/>
      <c r="RC331" s="9"/>
      <c r="RD331" s="9"/>
      <c r="RE331" s="9"/>
      <c r="RF331" s="9"/>
      <c r="RG331" s="9"/>
      <c r="RH331" s="9"/>
      <c r="RI331" s="9"/>
      <c r="RJ331" s="9"/>
      <c r="RK331" s="9"/>
      <c r="RL331" s="9"/>
      <c r="RM331" s="9"/>
      <c r="RN331" s="9"/>
      <c r="RO331" s="9"/>
      <c r="RP331" s="9"/>
      <c r="RQ331" s="9"/>
      <c r="RR331" s="9"/>
      <c r="RS331" s="9"/>
      <c r="RT331" s="9"/>
      <c r="RU331" s="9"/>
      <c r="RV331" s="9"/>
      <c r="RW331" s="9"/>
      <c r="RX331" s="9"/>
      <c r="RY331" s="9"/>
      <c r="RZ331" s="9"/>
      <c r="SA331" s="9"/>
      <c r="SB331" s="9"/>
      <c r="SC331" s="9"/>
      <c r="SD331" s="9"/>
      <c r="SE331" s="9"/>
      <c r="SF331" s="9"/>
      <c r="SG331" s="9"/>
      <c r="SH331" s="9"/>
      <c r="SI331" s="9"/>
      <c r="SJ331" s="9"/>
      <c r="SK331" s="9"/>
      <c r="SL331" s="9"/>
      <c r="SM331" s="9"/>
      <c r="SN331" s="9"/>
      <c r="SO331" s="9"/>
      <c r="SP331" s="9"/>
      <c r="SQ331" s="9"/>
      <c r="SR331" s="9"/>
      <c r="SS331" s="9"/>
      <c r="ST331" s="9"/>
      <c r="SU331" s="9"/>
      <c r="SV331" s="9"/>
      <c r="SW331" s="9"/>
      <c r="SX331" s="9"/>
      <c r="SY331" s="9"/>
      <c r="SZ331" s="9"/>
      <c r="TA331" s="9"/>
      <c r="TB331" s="9"/>
      <c r="TC331" s="9"/>
      <c r="TD331" s="9"/>
      <c r="TE331" s="9"/>
      <c r="TF331" s="9"/>
      <c r="TG331" s="9"/>
      <c r="TH331" s="9"/>
      <c r="TI331" s="9"/>
      <c r="TJ331" s="9"/>
      <c r="TK331" s="9"/>
      <c r="TL331" s="9"/>
      <c r="TM331" s="9"/>
      <c r="TN331" s="9"/>
      <c r="TO331" s="9"/>
      <c r="TP331" s="9"/>
      <c r="TQ331" s="9"/>
      <c r="TR331" s="9"/>
      <c r="TS331" s="9"/>
      <c r="TT331" s="9"/>
      <c r="TU331" s="9"/>
      <c r="TV331" s="9"/>
      <c r="TW331" s="9"/>
      <c r="TX331" s="9"/>
      <c r="TY331" s="9"/>
      <c r="TZ331" s="9"/>
      <c r="UA331" s="9"/>
      <c r="UB331" s="9"/>
      <c r="UC331" s="9"/>
      <c r="UD331" s="9"/>
      <c r="UE331" s="9"/>
      <c r="UF331" s="9"/>
      <c r="UG331" s="9"/>
      <c r="UH331" s="9"/>
      <c r="UI331" s="9"/>
      <c r="UJ331" s="9"/>
      <c r="UK331" s="9"/>
      <c r="UL331" s="9"/>
      <c r="UM331" s="9"/>
      <c r="UN331" s="9"/>
      <c r="UO331" s="9"/>
      <c r="UP331" s="9"/>
      <c r="UQ331" s="9"/>
      <c r="UR331" s="9"/>
      <c r="US331" s="9"/>
      <c r="UT331" s="9"/>
      <c r="UU331" s="9"/>
      <c r="UV331" s="9"/>
      <c r="UW331" s="9"/>
      <c r="UX331" s="9"/>
      <c r="UY331" s="9"/>
      <c r="UZ331" s="9"/>
      <c r="VA331" s="9"/>
      <c r="VB331" s="9"/>
      <c r="VC331" s="9"/>
      <c r="VD331" s="9"/>
      <c r="VE331" s="9"/>
      <c r="VF331" s="9"/>
      <c r="VG331" s="9"/>
      <c r="VH331" s="9"/>
      <c r="VI331" s="9"/>
      <c r="VJ331" s="9"/>
      <c r="VK331" s="9"/>
      <c r="VL331" s="9"/>
      <c r="VM331" s="9"/>
      <c r="VN331" s="9"/>
      <c r="VO331" s="9"/>
      <c r="VP331" s="9"/>
      <c r="VQ331" s="9"/>
      <c r="VR331" s="9"/>
      <c r="VS331" s="9"/>
      <c r="VT331" s="9"/>
      <c r="VU331" s="9"/>
      <c r="VV331" s="9"/>
      <c r="VW331" s="9"/>
      <c r="VX331" s="9"/>
      <c r="VY331" s="9"/>
      <c r="VZ331" s="9"/>
      <c r="WA331" s="9"/>
      <c r="WB331" s="9"/>
      <c r="WC331" s="9"/>
      <c r="WD331" s="9"/>
      <c r="WE331" s="9"/>
      <c r="WF331" s="9"/>
      <c r="WG331" s="9"/>
      <c r="WH331" s="9"/>
      <c r="WI331" s="9"/>
      <c r="WJ331" s="9"/>
      <c r="WK331" s="9"/>
      <c r="WL331" s="9"/>
      <c r="WM331" s="9"/>
      <c r="WN331" s="9"/>
      <c r="WO331" s="9"/>
      <c r="WP331" s="9"/>
      <c r="WQ331" s="9"/>
      <c r="WR331" s="9"/>
      <c r="WS331" s="9"/>
      <c r="WT331" s="9"/>
      <c r="WU331" s="9"/>
      <c r="WV331" s="9"/>
      <c r="WW331" s="9"/>
      <c r="WX331" s="9"/>
      <c r="WY331" s="9"/>
      <c r="WZ331" s="9"/>
      <c r="XA331" s="9"/>
      <c r="XB331" s="9"/>
      <c r="XC331" s="9"/>
      <c r="XD331" s="9"/>
      <c r="XE331" s="9"/>
      <c r="XF331" s="9"/>
      <c r="XG331" s="9"/>
      <c r="XH331" s="9"/>
      <c r="XI331" s="9"/>
      <c r="XJ331" s="9"/>
      <c r="XK331" s="9"/>
      <c r="XL331" s="9"/>
      <c r="XM331" s="9"/>
      <c r="XN331" s="9"/>
      <c r="XO331" s="9"/>
      <c r="XP331" s="9"/>
      <c r="XQ331" s="9"/>
      <c r="XR331" s="9"/>
      <c r="XS331" s="9"/>
      <c r="XT331" s="9"/>
      <c r="XU331" s="9"/>
      <c r="XV331" s="9"/>
      <c r="XW331" s="9"/>
      <c r="XX331" s="9"/>
      <c r="XY331" s="9"/>
      <c r="XZ331" s="9"/>
      <c r="YA331" s="9"/>
      <c r="YB331" s="9"/>
      <c r="YC331" s="9"/>
      <c r="YD331" s="9"/>
      <c r="YE331" s="9"/>
      <c r="YF331" s="9"/>
      <c r="YG331" s="9"/>
      <c r="YH331" s="9"/>
      <c r="YI331" s="9"/>
      <c r="YJ331" s="9"/>
      <c r="YK331" s="9"/>
      <c r="YL331" s="9"/>
      <c r="YM331" s="9"/>
      <c r="YN331" s="9"/>
      <c r="YO331" s="9"/>
      <c r="YP331" s="9"/>
      <c r="YQ331" s="9"/>
      <c r="YR331" s="9"/>
      <c r="YS331" s="9"/>
      <c r="YT331" s="9"/>
      <c r="YU331" s="9"/>
      <c r="YV331" s="9"/>
      <c r="YW331" s="9"/>
      <c r="YX331" s="9"/>
      <c r="YY331" s="9"/>
      <c r="YZ331" s="9"/>
      <c r="ZA331" s="9"/>
      <c r="ZB331" s="9"/>
      <c r="ZC331" s="9"/>
      <c r="ZD331" s="9"/>
      <c r="ZE331" s="9"/>
      <c r="ZF331" s="9"/>
      <c r="ZG331" s="9"/>
      <c r="ZH331" s="9"/>
      <c r="ZI331" s="9"/>
      <c r="ZJ331" s="9"/>
      <c r="ZK331" s="9"/>
      <c r="ZL331" s="9"/>
      <c r="ZM331" s="9"/>
      <c r="ZN331" s="9"/>
      <c r="ZO331" s="9"/>
      <c r="ZP331" s="9"/>
      <c r="ZQ331" s="9"/>
      <c r="ZR331" s="9"/>
      <c r="ZS331" s="9"/>
      <c r="ZT331" s="9"/>
      <c r="ZU331" s="9"/>
      <c r="ZV331" s="9"/>
      <c r="ZW331" s="9"/>
      <c r="ZX331" s="9"/>
      <c r="ZY331" s="9"/>
      <c r="ZZ331" s="9"/>
      <c r="AAA331" s="9"/>
      <c r="AAB331" s="9"/>
      <c r="AAC331" s="9"/>
      <c r="AAD331" s="9"/>
      <c r="AAE331" s="9"/>
      <c r="AAF331" s="9"/>
      <c r="AAG331" s="9"/>
      <c r="AAH331" s="9"/>
      <c r="AAI331" s="9"/>
      <c r="AAJ331" s="9"/>
      <c r="AAK331" s="9"/>
      <c r="AAL331" s="9"/>
      <c r="AAM331" s="9"/>
      <c r="AAN331" s="9"/>
      <c r="AAO331" s="9"/>
      <c r="AAP331" s="9"/>
      <c r="AAQ331" s="9"/>
      <c r="AAR331" s="9"/>
      <c r="AAS331" s="9"/>
      <c r="AAT331" s="9"/>
      <c r="AAU331" s="9"/>
      <c r="AAV331" s="9"/>
      <c r="AAW331" s="9"/>
      <c r="AAX331" s="9"/>
      <c r="AAY331" s="9"/>
      <c r="AAZ331" s="9"/>
      <c r="ABA331" s="9"/>
      <c r="ABB331" s="9"/>
      <c r="ABC331" s="9"/>
      <c r="ABD331" s="9"/>
      <c r="ABE331" s="9"/>
      <c r="ABF331" s="9"/>
      <c r="ABG331" s="9"/>
      <c r="ABH331" s="9"/>
      <c r="ABI331" s="9"/>
      <c r="ABJ331" s="9"/>
      <c r="ABK331" s="9"/>
      <c r="ABL331" s="9"/>
      <c r="ABM331" s="9"/>
      <c r="ABN331" s="9"/>
      <c r="ABO331" s="9"/>
      <c r="ABP331" s="9"/>
      <c r="ABQ331" s="9"/>
      <c r="ABR331" s="9"/>
      <c r="ABS331" s="9"/>
      <c r="ABT331" s="9"/>
      <c r="ABU331" s="9"/>
      <c r="ABV331" s="9"/>
      <c r="ABW331" s="9"/>
      <c r="ABX331" s="9"/>
      <c r="ABY331" s="9"/>
      <c r="ABZ331" s="9"/>
      <c r="ACA331" s="9"/>
      <c r="ACB331" s="9"/>
      <c r="ACC331" s="9"/>
      <c r="ACD331" s="9"/>
      <c r="ACE331" s="9"/>
      <c r="ACF331" s="9"/>
      <c r="ACG331" s="9"/>
      <c r="ACH331" s="9"/>
      <c r="ACI331" s="9"/>
      <c r="ACJ331" s="9"/>
      <c r="ACK331" s="9"/>
      <c r="ACL331" s="9"/>
      <c r="ACM331" s="9"/>
      <c r="ACN331" s="9"/>
      <c r="ACO331" s="9"/>
      <c r="ACP331" s="9"/>
      <c r="ACQ331" s="9"/>
      <c r="ACR331" s="9"/>
      <c r="ACS331" s="9"/>
      <c r="ACT331" s="9"/>
      <c r="ACU331" s="9"/>
      <c r="ACV331" s="9"/>
      <c r="ACW331" s="9"/>
      <c r="ACX331" s="9"/>
      <c r="ACY331" s="9"/>
      <c r="ACZ331" s="9"/>
      <c r="ADA331" s="9"/>
      <c r="ADB331" s="9"/>
      <c r="ADC331" s="9"/>
      <c r="ADD331" s="9"/>
      <c r="ADE331" s="9"/>
      <c r="ADF331" s="9"/>
      <c r="ADG331" s="9"/>
      <c r="ADH331" s="9"/>
      <c r="ADI331" s="9"/>
      <c r="ADJ331" s="9"/>
      <c r="ADK331" s="9"/>
      <c r="ADL331" s="9"/>
      <c r="ADM331" s="9"/>
      <c r="ADN331" s="9"/>
      <c r="ADO331" s="9"/>
      <c r="ADP331" s="9"/>
      <c r="ADQ331" s="9"/>
      <c r="ADR331" s="9"/>
      <c r="ADS331" s="9"/>
      <c r="ADT331" s="9"/>
      <c r="ADU331" s="9"/>
      <c r="ADV331" s="9"/>
      <c r="ADW331" s="9"/>
      <c r="ADX331" s="9"/>
      <c r="ADY331" s="9"/>
      <c r="ADZ331" s="9"/>
      <c r="AEA331" s="9"/>
      <c r="AEB331" s="9"/>
      <c r="AEC331" s="9"/>
      <c r="AED331" s="9"/>
      <c r="AEE331" s="9"/>
      <c r="AEF331" s="9"/>
      <c r="AEG331" s="9"/>
      <c r="AEH331" s="9"/>
      <c r="AEI331" s="9"/>
      <c r="AEJ331" s="9"/>
      <c r="AEK331" s="9"/>
      <c r="AEL331" s="9"/>
      <c r="AEM331" s="9"/>
      <c r="AEN331" s="9"/>
      <c r="AEO331" s="9"/>
      <c r="AEP331" s="9"/>
      <c r="AEQ331" s="9"/>
      <c r="AER331" s="9"/>
      <c r="AES331" s="9"/>
      <c r="AET331" s="9"/>
      <c r="AEU331" s="9"/>
      <c r="AEV331" s="9"/>
      <c r="AEW331" s="9"/>
      <c r="AEX331" s="9"/>
      <c r="AEY331" s="9"/>
      <c r="AEZ331" s="9"/>
      <c r="AFA331" s="9"/>
      <c r="AFB331" s="9"/>
      <c r="AFC331" s="9"/>
      <c r="AFD331" s="9"/>
      <c r="AFE331" s="9"/>
      <c r="AFF331" s="9"/>
      <c r="AFG331" s="9"/>
      <c r="AFH331" s="9"/>
      <c r="AFI331" s="9"/>
      <c r="AFJ331" s="9"/>
      <c r="AFK331" s="9"/>
      <c r="AFL331" s="9"/>
      <c r="AFM331" s="9"/>
      <c r="AFN331" s="9"/>
      <c r="AFO331" s="9"/>
      <c r="AFP331" s="9"/>
      <c r="AFQ331" s="9"/>
      <c r="AFR331" s="9"/>
      <c r="AFS331" s="9"/>
      <c r="AFT331" s="9"/>
      <c r="AFU331" s="9"/>
      <c r="AFV331" s="9"/>
      <c r="AFW331" s="9"/>
      <c r="AFX331" s="9"/>
      <c r="AFY331" s="9"/>
      <c r="AFZ331" s="9"/>
      <c r="AGA331" s="9"/>
      <c r="AGB331" s="9"/>
      <c r="AGC331" s="9"/>
      <c r="AGD331" s="9"/>
      <c r="AGE331" s="9"/>
      <c r="AGF331" s="9"/>
      <c r="AGG331" s="9"/>
      <c r="AGH331" s="9"/>
      <c r="AGI331" s="9"/>
      <c r="AGJ331" s="9"/>
      <c r="AGK331" s="9"/>
      <c r="AGL331" s="9"/>
      <c r="AGM331" s="9"/>
      <c r="AGN331" s="9"/>
      <c r="AGO331" s="9"/>
      <c r="AGP331" s="9"/>
      <c r="AGQ331" s="9"/>
      <c r="AGR331" s="9"/>
      <c r="AGS331" s="9"/>
      <c r="AGT331" s="9"/>
      <c r="AGU331" s="9"/>
      <c r="AGV331" s="9"/>
      <c r="AGW331" s="9"/>
      <c r="AGX331" s="9"/>
      <c r="AGY331" s="9"/>
      <c r="AGZ331" s="9"/>
      <c r="AHA331" s="9"/>
      <c r="AHB331" s="9"/>
      <c r="AHC331" s="9"/>
      <c r="AHD331" s="9"/>
      <c r="AHE331" s="9"/>
      <c r="AHF331" s="9"/>
      <c r="AHG331" s="9"/>
      <c r="AHH331" s="9"/>
      <c r="AHI331" s="9"/>
      <c r="AHJ331" s="9"/>
      <c r="AHK331" s="9"/>
      <c r="AHL331" s="9"/>
      <c r="AHM331" s="9"/>
      <c r="AHN331" s="9"/>
      <c r="AHO331" s="9"/>
      <c r="AHP331" s="9"/>
      <c r="AHQ331" s="9"/>
      <c r="AHR331" s="9"/>
      <c r="AHS331" s="9"/>
      <c r="AHT331" s="9"/>
      <c r="AHU331" s="9"/>
      <c r="AHV331" s="9"/>
      <c r="AHW331" s="9"/>
      <c r="AHX331" s="9"/>
      <c r="AHY331" s="9"/>
      <c r="AHZ331" s="9"/>
      <c r="AIA331" s="9"/>
      <c r="AIB331" s="9"/>
      <c r="AIC331" s="9"/>
      <c r="AID331" s="9"/>
      <c r="AIE331" s="9"/>
      <c r="AIF331" s="9"/>
      <c r="AIG331" s="9"/>
      <c r="AIH331" s="9"/>
      <c r="AII331" s="9"/>
      <c r="AIJ331" s="9"/>
      <c r="AIK331" s="9"/>
      <c r="AIL331" s="9"/>
      <c r="AIM331" s="9"/>
      <c r="AIN331" s="9"/>
      <c r="AIO331" s="9"/>
      <c r="AIP331" s="9"/>
      <c r="AIQ331" s="9"/>
      <c r="AIR331" s="9"/>
      <c r="AIS331" s="9"/>
      <c r="AIT331" s="9"/>
      <c r="AIU331" s="9"/>
      <c r="AIV331" s="9"/>
      <c r="AIW331" s="9"/>
      <c r="AIX331" s="9"/>
      <c r="AIY331" s="9"/>
      <c r="AIZ331" s="9"/>
      <c r="AJA331" s="9"/>
      <c r="AJB331" s="9"/>
      <c r="AJC331" s="9"/>
      <c r="AJD331" s="9"/>
      <c r="AJE331" s="9"/>
      <c r="AJF331" s="9"/>
      <c r="AJG331" s="9"/>
      <c r="AJH331" s="9"/>
      <c r="AJI331" s="9"/>
      <c r="AJJ331" s="9"/>
      <c r="AJK331" s="9"/>
      <c r="AJL331" s="9"/>
      <c r="AJM331" s="9"/>
      <c r="AJN331" s="9"/>
      <c r="AJO331" s="9"/>
      <c r="AJP331" s="9"/>
      <c r="AJQ331" s="9"/>
      <c r="AJR331" s="9"/>
      <c r="AJS331" s="9"/>
      <c r="AJT331" s="9"/>
      <c r="AJU331" s="9"/>
      <c r="AJV331" s="9"/>
      <c r="AJW331" s="9"/>
      <c r="AJX331" s="9"/>
      <c r="AJY331" s="9"/>
      <c r="AJZ331" s="9"/>
      <c r="AKA331" s="9"/>
      <c r="AKB331" s="9"/>
      <c r="AKC331" s="9"/>
      <c r="AKD331" s="9"/>
      <c r="AKE331" s="9"/>
      <c r="AKF331" s="9"/>
      <c r="AKG331" s="9"/>
      <c r="AKH331" s="9"/>
      <c r="AKI331" s="9"/>
      <c r="AKJ331" s="9"/>
      <c r="AKK331" s="9"/>
      <c r="AKL331" s="9"/>
      <c r="AKM331" s="9"/>
      <c r="AKN331" s="9"/>
      <c r="AKO331" s="9"/>
      <c r="AKP331" s="9"/>
      <c r="AKQ331" s="9"/>
      <c r="AKR331" s="9"/>
      <c r="AKS331" s="9"/>
      <c r="AKT331" s="9"/>
      <c r="AKU331" s="9"/>
      <c r="AKV331" s="9"/>
      <c r="AKW331" s="9"/>
      <c r="AKX331" s="9"/>
      <c r="AKY331" s="9"/>
      <c r="AKZ331" s="9"/>
      <c r="ALA331" s="9"/>
      <c r="ALB331" s="9"/>
      <c r="ALC331" s="9"/>
      <c r="ALD331" s="9"/>
      <c r="ALE331" s="9"/>
      <c r="ALF331" s="9"/>
      <c r="ALG331" s="9"/>
      <c r="ALH331" s="9"/>
      <c r="ALI331" s="9"/>
      <c r="ALJ331" s="9"/>
      <c r="ALK331" s="9"/>
      <c r="ALL331" s="9"/>
      <c r="ALM331" s="9"/>
      <c r="ALN331" s="9"/>
      <c r="ALO331" s="9"/>
      <c r="ALP331" s="9"/>
      <c r="ALQ331" s="9"/>
      <c r="ALR331" s="9"/>
      <c r="ALS331" s="9"/>
      <c r="ALT331" s="9"/>
      <c r="ALU331" s="9"/>
      <c r="ALV331" s="9"/>
      <c r="ALW331" s="9"/>
      <c r="ALX331" s="9"/>
      <c r="ALY331" s="9"/>
      <c r="ALZ331" s="9"/>
      <c r="AMA331" s="9"/>
      <c r="AMB331" s="9"/>
      <c r="AMC331" s="9"/>
      <c r="AMD331" s="9"/>
      <c r="AME331" s="9"/>
      <c r="AMF331" s="9"/>
      <c r="AMG331" s="9"/>
      <c r="AMH331" s="9"/>
      <c r="AMI331" s="9"/>
      <c r="AMJ331" s="9"/>
      <c r="AMK331" s="9"/>
      <c r="AML331" s="9"/>
      <c r="AMM331" s="9"/>
      <c r="AMN331" s="9"/>
      <c r="AMO331" s="9"/>
      <c r="AMP331" s="9"/>
      <c r="AMQ331" s="9"/>
      <c r="AMR331" s="9"/>
      <c r="AMS331" s="9"/>
      <c r="AMT331" s="9"/>
      <c r="AMU331" s="9"/>
      <c r="AMV331" s="9"/>
      <c r="AMW331" s="9"/>
      <c r="AMX331" s="9"/>
      <c r="AMY331" s="9"/>
      <c r="AMZ331" s="9"/>
      <c r="ANA331" s="9"/>
      <c r="ANB331" s="9"/>
      <c r="ANC331" s="9"/>
      <c r="AND331" s="9"/>
      <c r="ANE331" s="9"/>
      <c r="ANF331" s="9"/>
      <c r="ANG331" s="9"/>
      <c r="ANH331" s="9"/>
      <c r="ANI331" s="9"/>
      <c r="ANJ331" s="9"/>
      <c r="ANK331" s="9"/>
      <c r="ANL331" s="9"/>
      <c r="ANM331" s="9"/>
      <c r="ANN331" s="9"/>
      <c r="ANO331" s="9"/>
      <c r="ANP331" s="9"/>
      <c r="ANQ331" s="9"/>
      <c r="ANR331" s="9"/>
      <c r="ANS331" s="9"/>
      <c r="ANT331" s="9"/>
      <c r="ANU331" s="9"/>
      <c r="ANV331" s="9"/>
      <c r="ANW331" s="9"/>
      <c r="ANX331" s="9"/>
      <c r="ANY331" s="9"/>
      <c r="ANZ331" s="9"/>
      <c r="AOA331" s="9"/>
      <c r="AOB331" s="9"/>
      <c r="AOC331" s="9"/>
      <c r="AOD331" s="9"/>
      <c r="AOE331" s="9"/>
      <c r="AOF331" s="9"/>
      <c r="AOG331" s="9"/>
      <c r="AOH331" s="9"/>
      <c r="AOI331" s="9"/>
      <c r="AOJ331" s="9"/>
      <c r="AOK331" s="9"/>
      <c r="AOL331" s="9"/>
      <c r="AOM331" s="9"/>
      <c r="AON331" s="9"/>
      <c r="AOO331" s="9"/>
      <c r="AOP331" s="9"/>
      <c r="AOQ331" s="9"/>
      <c r="AOR331" s="9"/>
      <c r="AOS331" s="9"/>
      <c r="AOT331" s="9"/>
      <c r="AOU331" s="9"/>
      <c r="AOV331" s="9"/>
      <c r="AOW331" s="9"/>
      <c r="AOX331" s="9"/>
      <c r="AOY331" s="9"/>
      <c r="AOZ331" s="9"/>
      <c r="APA331" s="9"/>
      <c r="APB331" s="9"/>
      <c r="APC331" s="9"/>
      <c r="APD331" s="9"/>
      <c r="APE331" s="9"/>
      <c r="APF331" s="9"/>
      <c r="APG331" s="9"/>
      <c r="APH331" s="9"/>
      <c r="API331" s="9"/>
      <c r="APJ331" s="9"/>
      <c r="APK331" s="9"/>
      <c r="APL331" s="9"/>
      <c r="APM331" s="9"/>
      <c r="APN331" s="9"/>
      <c r="APO331" s="9"/>
      <c r="APP331" s="9"/>
      <c r="APQ331" s="9"/>
      <c r="APR331" s="9"/>
      <c r="APS331" s="9"/>
      <c r="APT331" s="9"/>
      <c r="APU331" s="9"/>
      <c r="APV331" s="9"/>
      <c r="APW331" s="9"/>
      <c r="APX331" s="9"/>
      <c r="APY331" s="9"/>
      <c r="APZ331" s="9"/>
      <c r="AQA331" s="9"/>
      <c r="AQB331" s="9"/>
      <c r="AQC331" s="9"/>
      <c r="AQD331" s="9"/>
      <c r="AQE331" s="9"/>
      <c r="AQF331" s="9"/>
      <c r="AQG331" s="9"/>
      <c r="AQH331" s="9"/>
      <c r="AQI331" s="9"/>
      <c r="AQJ331" s="9"/>
      <c r="AQK331" s="9"/>
      <c r="AQL331" s="9"/>
      <c r="AQM331" s="9"/>
      <c r="AQN331" s="9"/>
      <c r="AQO331" s="9"/>
      <c r="AQP331" s="9"/>
      <c r="AQQ331" s="9"/>
      <c r="AQR331" s="9"/>
      <c r="AQS331" s="9"/>
      <c r="AQT331" s="9"/>
      <c r="AQU331" s="9"/>
      <c r="AQV331" s="9"/>
      <c r="AQW331" s="9"/>
      <c r="AQX331" s="9"/>
      <c r="AQY331" s="9"/>
      <c r="AQZ331" s="9"/>
      <c r="ARA331" s="9"/>
      <c r="ARB331" s="9"/>
      <c r="ARC331" s="9"/>
      <c r="ARD331" s="9"/>
      <c r="ARE331" s="9"/>
      <c r="ARF331" s="9"/>
      <c r="ARG331" s="9"/>
      <c r="ARH331" s="9"/>
      <c r="ARI331" s="9"/>
      <c r="ARJ331" s="9"/>
      <c r="ARK331" s="9"/>
      <c r="ARL331" s="9"/>
      <c r="ARM331" s="9"/>
      <c r="ARN331" s="9"/>
      <c r="ARO331" s="9"/>
      <c r="ARP331" s="9"/>
      <c r="ARQ331" s="9"/>
      <c r="ARR331" s="9"/>
      <c r="ARS331" s="9"/>
      <c r="ART331" s="9"/>
      <c r="ARU331" s="9"/>
      <c r="ARV331" s="9"/>
      <c r="ARW331" s="9"/>
      <c r="ARX331" s="9"/>
      <c r="ARY331" s="9"/>
      <c r="ARZ331" s="9"/>
      <c r="ASA331" s="9"/>
      <c r="ASB331" s="9"/>
      <c r="ASC331" s="9"/>
      <c r="ASD331" s="9"/>
      <c r="ASE331" s="9"/>
      <c r="ASF331" s="9"/>
      <c r="ASG331" s="9"/>
      <c r="ASH331" s="9"/>
      <c r="ASI331" s="9"/>
      <c r="ASJ331" s="9"/>
      <c r="ASK331" s="9"/>
      <c r="ASL331" s="9"/>
      <c r="ASM331" s="9"/>
      <c r="ASN331" s="9"/>
      <c r="ASO331" s="9"/>
      <c r="ASP331" s="9"/>
      <c r="ASQ331" s="9"/>
      <c r="ASR331" s="9"/>
      <c r="ASS331" s="9"/>
      <c r="AST331" s="9"/>
      <c r="ASU331" s="9"/>
      <c r="ASV331" s="9"/>
      <c r="ASW331" s="9"/>
      <c r="ASX331" s="9"/>
      <c r="ASY331" s="9"/>
      <c r="ASZ331" s="9"/>
      <c r="ATA331" s="9"/>
      <c r="ATB331" s="9"/>
      <c r="ATC331" s="9"/>
      <c r="ATD331" s="9"/>
      <c r="ATE331" s="9"/>
      <c r="ATF331" s="9"/>
      <c r="ATG331" s="9"/>
      <c r="ATH331" s="9"/>
      <c r="ATI331" s="9"/>
      <c r="ATJ331" s="9"/>
      <c r="ATK331" s="9"/>
      <c r="ATL331" s="9"/>
      <c r="ATM331" s="9"/>
      <c r="ATN331" s="9"/>
      <c r="ATO331" s="9"/>
      <c r="ATP331" s="9"/>
      <c r="ATQ331" s="9"/>
      <c r="ATR331" s="9"/>
      <c r="ATS331" s="9"/>
      <c r="ATT331" s="9"/>
      <c r="ATU331" s="9"/>
      <c r="ATV331" s="9"/>
      <c r="ATW331" s="9"/>
      <c r="ATX331" s="9"/>
      <c r="ATY331" s="9"/>
      <c r="ATZ331" s="9"/>
      <c r="AUA331" s="9"/>
      <c r="AUB331" s="9"/>
      <c r="AUC331" s="9"/>
      <c r="AUD331" s="9"/>
      <c r="AUE331" s="9"/>
      <c r="AUF331" s="9"/>
      <c r="AUG331" s="9"/>
      <c r="AUH331" s="9"/>
      <c r="AUI331" s="9"/>
      <c r="AUJ331" s="9"/>
      <c r="AUK331" s="9"/>
      <c r="AUL331" s="9"/>
      <c r="AUM331" s="9"/>
      <c r="AUN331" s="9"/>
      <c r="AUO331" s="9"/>
      <c r="AUP331" s="9"/>
      <c r="AUQ331" s="9"/>
      <c r="AUR331" s="9"/>
      <c r="AUS331" s="9"/>
      <c r="AUT331" s="9"/>
      <c r="AUU331" s="9"/>
      <c r="AUV331" s="9"/>
      <c r="AUW331" s="9"/>
      <c r="AUX331" s="9"/>
      <c r="AUY331" s="9"/>
      <c r="AUZ331" s="9"/>
      <c r="AVA331" s="9"/>
      <c r="AVB331" s="9"/>
      <c r="AVC331" s="9"/>
      <c r="AVD331" s="9"/>
      <c r="AVE331" s="9"/>
      <c r="AVF331" s="9"/>
      <c r="AVG331" s="9"/>
      <c r="AVH331" s="9"/>
      <c r="AVI331" s="9"/>
      <c r="AVJ331" s="9"/>
      <c r="AVK331" s="9"/>
      <c r="AVL331" s="9"/>
      <c r="AVM331" s="9"/>
      <c r="AVN331" s="9"/>
      <c r="AVO331" s="9"/>
      <c r="AVP331" s="9"/>
      <c r="AVQ331" s="9"/>
      <c r="AVR331" s="9"/>
      <c r="AVS331" s="9"/>
      <c r="AVT331" s="9"/>
      <c r="AVU331" s="9"/>
      <c r="AVV331" s="9"/>
      <c r="AVW331" s="9"/>
      <c r="AVX331" s="9"/>
      <c r="AVY331" s="9"/>
      <c r="AVZ331" s="9"/>
      <c r="AWA331" s="9"/>
      <c r="AWB331" s="9"/>
      <c r="AWC331" s="9"/>
      <c r="AWD331" s="9"/>
      <c r="AWE331" s="9"/>
      <c r="AWF331" s="9"/>
      <c r="AWG331" s="9"/>
      <c r="AWH331" s="9"/>
      <c r="AWI331" s="9"/>
      <c r="AWJ331" s="9"/>
      <c r="AWK331" s="9"/>
      <c r="AWL331" s="9"/>
      <c r="AWM331" s="9"/>
      <c r="AWN331" s="9"/>
      <c r="AWO331" s="9"/>
      <c r="AWP331" s="9"/>
      <c r="AWQ331" s="9"/>
      <c r="AWR331" s="9"/>
      <c r="AWS331" s="9"/>
      <c r="AWT331" s="9"/>
      <c r="AWU331" s="9"/>
      <c r="AWV331" s="9"/>
      <c r="AWW331" s="9"/>
      <c r="AWX331" s="9"/>
      <c r="AWY331" s="9"/>
      <c r="AWZ331" s="9"/>
      <c r="AXA331" s="9"/>
      <c r="AXB331" s="9"/>
      <c r="AXC331" s="9"/>
      <c r="AXD331" s="9"/>
      <c r="AXE331" s="9"/>
      <c r="AXF331" s="9"/>
      <c r="AXG331" s="9"/>
      <c r="AXH331" s="9"/>
      <c r="AXI331" s="9"/>
      <c r="AXJ331" s="9"/>
      <c r="AXK331" s="9"/>
      <c r="AXL331" s="9"/>
      <c r="AXM331" s="9"/>
      <c r="AXN331" s="9"/>
      <c r="AXO331" s="9"/>
      <c r="AXP331" s="9"/>
      <c r="AXQ331" s="9"/>
      <c r="AXR331" s="9"/>
      <c r="AXS331" s="9"/>
      <c r="AXT331" s="9"/>
      <c r="AXU331" s="9"/>
      <c r="AXV331" s="9"/>
      <c r="AXW331" s="9"/>
      <c r="AXX331" s="9"/>
      <c r="AXY331" s="9"/>
      <c r="AXZ331" s="9"/>
      <c r="AYA331" s="9"/>
      <c r="AYB331" s="9"/>
      <c r="AYC331" s="9"/>
      <c r="AYD331" s="9"/>
      <c r="AYE331" s="9"/>
      <c r="AYF331" s="9"/>
      <c r="AYG331" s="9"/>
      <c r="AYH331" s="9"/>
      <c r="AYI331" s="9"/>
      <c r="AYJ331" s="9"/>
      <c r="AYK331" s="9"/>
      <c r="AYL331" s="9"/>
      <c r="AYM331" s="9"/>
      <c r="AYN331" s="9"/>
      <c r="AYO331" s="9"/>
      <c r="AYP331" s="9"/>
      <c r="AYQ331" s="9"/>
      <c r="AYR331" s="9"/>
      <c r="AYS331" s="9"/>
      <c r="AYT331" s="9"/>
      <c r="AYU331" s="9"/>
      <c r="AYV331" s="9"/>
      <c r="AYW331" s="9"/>
      <c r="AYX331" s="9"/>
      <c r="AYY331" s="9"/>
      <c r="AYZ331" s="9"/>
      <c r="AZA331" s="9"/>
      <c r="AZB331" s="9"/>
      <c r="AZC331" s="9"/>
      <c r="AZD331" s="9"/>
      <c r="AZE331" s="9"/>
      <c r="AZF331" s="9"/>
      <c r="AZG331" s="9"/>
      <c r="AZH331" s="9"/>
      <c r="AZI331" s="9"/>
      <c r="AZJ331" s="9"/>
      <c r="AZK331" s="9"/>
      <c r="AZL331" s="9"/>
      <c r="AZM331" s="9"/>
      <c r="AZN331" s="9"/>
      <c r="AZO331" s="9"/>
      <c r="AZP331" s="9"/>
      <c r="AZQ331" s="9"/>
      <c r="AZR331" s="9"/>
      <c r="AZS331" s="9"/>
      <c r="AZT331" s="9"/>
      <c r="AZU331" s="9"/>
      <c r="AZV331" s="9"/>
      <c r="AZW331" s="9"/>
      <c r="AZX331" s="9"/>
      <c r="AZY331" s="9"/>
      <c r="AZZ331" s="9"/>
      <c r="BAA331" s="9"/>
      <c r="BAB331" s="9"/>
      <c r="BAC331" s="9"/>
      <c r="BAD331" s="9"/>
      <c r="BAE331" s="9"/>
      <c r="BAF331" s="9"/>
      <c r="BAG331" s="9"/>
      <c r="BAH331" s="9"/>
      <c r="BAI331" s="9"/>
      <c r="BAJ331" s="9"/>
      <c r="BAK331" s="9"/>
      <c r="BAL331" s="9"/>
      <c r="BAM331" s="9"/>
      <c r="BAN331" s="9"/>
      <c r="BAO331" s="9"/>
      <c r="BAP331" s="9"/>
      <c r="BAQ331" s="9"/>
      <c r="BAR331" s="9"/>
      <c r="BAS331" s="9"/>
      <c r="BAT331" s="9"/>
      <c r="BAU331" s="9"/>
      <c r="BAV331" s="9"/>
      <c r="BAW331" s="9"/>
      <c r="BAX331" s="9"/>
      <c r="BAY331" s="9"/>
      <c r="BAZ331" s="9"/>
      <c r="BBA331" s="9"/>
      <c r="BBB331" s="9"/>
      <c r="BBC331" s="9"/>
      <c r="BBD331" s="9"/>
      <c r="BBE331" s="9"/>
      <c r="BBF331" s="9"/>
      <c r="BBG331" s="9"/>
      <c r="BBH331" s="9"/>
      <c r="BBI331" s="9"/>
      <c r="BBJ331" s="9"/>
      <c r="BBK331" s="9"/>
      <c r="BBL331" s="9"/>
      <c r="BBM331" s="9"/>
      <c r="BBN331" s="9"/>
      <c r="BBO331" s="9"/>
      <c r="BBP331" s="9"/>
      <c r="BBQ331" s="9"/>
      <c r="BBR331" s="9"/>
      <c r="BBS331" s="9"/>
      <c r="BBT331" s="9"/>
      <c r="BBU331" s="9"/>
      <c r="BBV331" s="9"/>
      <c r="BBW331" s="9"/>
      <c r="BBX331" s="9"/>
      <c r="BBY331" s="9"/>
      <c r="BBZ331" s="9"/>
      <c r="BCA331" s="9"/>
      <c r="BCB331" s="9"/>
      <c r="BCC331" s="9"/>
      <c r="BCD331" s="9"/>
      <c r="BCE331" s="9"/>
      <c r="BCF331" s="9"/>
      <c r="BCG331" s="9"/>
      <c r="BCH331" s="9"/>
      <c r="BCI331" s="9"/>
      <c r="BCJ331" s="9"/>
      <c r="BCK331" s="9"/>
      <c r="BCL331" s="9"/>
      <c r="BCM331" s="9"/>
      <c r="BCN331" s="9"/>
      <c r="BCO331" s="9"/>
      <c r="BCP331" s="9"/>
      <c r="BCQ331" s="9"/>
      <c r="BCR331" s="9"/>
      <c r="BCS331" s="9"/>
      <c r="BCT331" s="9"/>
      <c r="BCU331" s="9"/>
      <c r="BCV331" s="9"/>
      <c r="BCW331" s="9"/>
      <c r="BCX331" s="9"/>
      <c r="BCY331" s="9"/>
      <c r="BCZ331" s="9"/>
      <c r="BDA331" s="9"/>
      <c r="BDB331" s="9"/>
      <c r="BDC331" s="9"/>
      <c r="BDD331" s="9"/>
      <c r="BDE331" s="9"/>
      <c r="BDF331" s="9"/>
      <c r="BDG331" s="9"/>
      <c r="BDH331" s="9"/>
      <c r="BDI331" s="9"/>
      <c r="BDJ331" s="9"/>
      <c r="BDK331" s="9"/>
      <c r="BDL331" s="9"/>
      <c r="BDM331" s="9"/>
      <c r="BDN331" s="9"/>
      <c r="BDO331" s="9"/>
      <c r="BDP331" s="9"/>
      <c r="BDQ331" s="9"/>
      <c r="BDR331" s="9"/>
      <c r="BDS331" s="9"/>
      <c r="BDT331" s="9"/>
      <c r="BDU331" s="9"/>
      <c r="BDV331" s="9"/>
      <c r="BDW331" s="9"/>
      <c r="BDX331" s="9"/>
      <c r="BDY331" s="9"/>
      <c r="BDZ331" s="9"/>
      <c r="BEA331" s="9"/>
      <c r="BEB331" s="9"/>
      <c r="BEC331" s="9"/>
      <c r="BED331" s="9"/>
      <c r="BEE331" s="9"/>
      <c r="BEF331" s="9"/>
      <c r="BEG331" s="9"/>
      <c r="BEH331" s="9"/>
      <c r="BEI331" s="9"/>
      <c r="BEJ331" s="9"/>
      <c r="BEK331" s="9"/>
      <c r="BEL331" s="9"/>
      <c r="BEM331" s="9"/>
      <c r="BEN331" s="9"/>
      <c r="BEO331" s="9"/>
      <c r="BEP331" s="9"/>
      <c r="BEQ331" s="9"/>
      <c r="BER331" s="9"/>
      <c r="BES331" s="9"/>
      <c r="BET331" s="9"/>
      <c r="BEU331" s="9"/>
      <c r="BEV331" s="9"/>
      <c r="BEW331" s="9"/>
      <c r="BEX331" s="9"/>
      <c r="BEY331" s="9"/>
      <c r="BEZ331" s="9"/>
      <c r="BFA331" s="9"/>
      <c r="BFB331" s="9"/>
      <c r="BFC331" s="9"/>
      <c r="BFD331" s="9"/>
      <c r="BFE331" s="9"/>
      <c r="BFF331" s="9"/>
      <c r="BFG331" s="9"/>
      <c r="BFH331" s="9"/>
      <c r="BFI331" s="9"/>
      <c r="BFJ331" s="9"/>
      <c r="BFK331" s="9"/>
      <c r="BFL331" s="9"/>
      <c r="BFM331" s="9"/>
      <c r="BFN331" s="9"/>
      <c r="BFO331" s="9"/>
      <c r="BFP331" s="9"/>
      <c r="BFQ331" s="9"/>
      <c r="BFR331" s="9"/>
      <c r="BFS331" s="9"/>
      <c r="BFT331" s="9"/>
      <c r="BFU331" s="9"/>
      <c r="BFV331" s="9"/>
      <c r="BFW331" s="9"/>
      <c r="BFX331" s="9"/>
      <c r="BFY331" s="9"/>
      <c r="BFZ331" s="9"/>
      <c r="BGA331" s="9"/>
      <c r="BGB331" s="9"/>
      <c r="BGC331" s="9"/>
      <c r="BGD331" s="9"/>
      <c r="BGE331" s="9"/>
      <c r="BGF331" s="9"/>
      <c r="BGG331" s="9"/>
      <c r="BGH331" s="9"/>
      <c r="BGI331" s="9"/>
      <c r="BGJ331" s="9"/>
      <c r="BGK331" s="9"/>
      <c r="BGL331" s="9"/>
      <c r="BGM331" s="9"/>
      <c r="BGN331" s="9"/>
      <c r="BGO331" s="9"/>
      <c r="BGP331" s="9"/>
      <c r="BGQ331" s="9"/>
      <c r="BGR331" s="9"/>
      <c r="BGS331" s="9"/>
      <c r="BGT331" s="9"/>
      <c r="BGU331" s="9"/>
      <c r="BGV331" s="9"/>
      <c r="BGW331" s="9"/>
      <c r="BGX331" s="9"/>
      <c r="BGY331" s="9"/>
      <c r="BGZ331" s="9"/>
      <c r="BHA331" s="9"/>
      <c r="BHB331" s="9"/>
      <c r="BHC331" s="9"/>
      <c r="BHD331" s="9"/>
      <c r="BHE331" s="9"/>
      <c r="BHF331" s="9"/>
      <c r="BHG331" s="9"/>
      <c r="BHH331" s="9"/>
      <c r="BHI331" s="9"/>
      <c r="BHJ331" s="9"/>
      <c r="BHK331" s="9"/>
      <c r="BHL331" s="9"/>
      <c r="BHM331" s="9"/>
      <c r="BHN331" s="9"/>
      <c r="BHO331" s="9"/>
      <c r="BHP331" s="9"/>
      <c r="BHQ331" s="9"/>
      <c r="BHR331" s="9"/>
      <c r="BHS331" s="9"/>
      <c r="BHT331" s="9"/>
      <c r="BHU331" s="9"/>
      <c r="BHV331" s="9"/>
      <c r="BHW331" s="9"/>
      <c r="BHX331" s="9"/>
      <c r="BHY331" s="9"/>
      <c r="BHZ331" s="9"/>
      <c r="BIA331" s="9"/>
      <c r="BIB331" s="9"/>
      <c r="BIC331" s="9"/>
    </row>
    <row r="332" spans="1:1589" s="23" customFormat="1" ht="30.75" customHeight="1">
      <c r="A332" s="70"/>
      <c r="B332" s="46"/>
      <c r="C332" s="350"/>
      <c r="D332" s="352"/>
      <c r="E332" s="100" t="s">
        <v>9</v>
      </c>
      <c r="F332" s="100">
        <v>42369</v>
      </c>
      <c r="G332" s="101" t="s">
        <v>7</v>
      </c>
      <c r="H332" s="130"/>
      <c r="I332" s="131">
        <f t="shared" ref="I332" si="26">I338+I344+I350+I356</f>
        <v>0</v>
      </c>
      <c r="J332" s="131">
        <f t="shared" ref="J332" si="27">J338+J344+J350+J356</f>
        <v>19181488</v>
      </c>
      <c r="K332" s="130"/>
      <c r="L332" s="130">
        <f t="shared" ref="L332" si="28">L338+L344+L350+L356</f>
        <v>0</v>
      </c>
      <c r="M332" s="130">
        <f t="shared" ref="M332" si="29">M338+M344+M350+M356</f>
        <v>0</v>
      </c>
      <c r="N332" s="130">
        <f>N338+N344+N350+N356+N359</f>
        <v>20068232.199999999</v>
      </c>
      <c r="O332" s="128"/>
      <c r="P332" s="128"/>
      <c r="Q332" s="128"/>
      <c r="R332" s="127">
        <f>R338+R344+R350+R356+R359</f>
        <v>20068232.199999999</v>
      </c>
      <c r="S332" s="128"/>
      <c r="T332" s="7"/>
      <c r="U332" s="150">
        <f>J332-R332</f>
        <v>-886744.19999999925</v>
      </c>
      <c r="V332" s="7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  <c r="IQ332" s="9"/>
      <c r="IR332" s="9"/>
      <c r="IS332" s="9"/>
      <c r="IT332" s="9"/>
      <c r="IU332" s="9"/>
      <c r="IV332" s="9"/>
      <c r="IW332" s="9"/>
      <c r="IX332" s="9"/>
      <c r="IY332" s="9"/>
      <c r="IZ332" s="9"/>
      <c r="JA332" s="9"/>
      <c r="JB332" s="9"/>
      <c r="JC332" s="9"/>
      <c r="JD332" s="9"/>
      <c r="JE332" s="9"/>
      <c r="JF332" s="9"/>
      <c r="JG332" s="9"/>
      <c r="JH332" s="9"/>
      <c r="JI332" s="9"/>
      <c r="JJ332" s="9"/>
      <c r="JK332" s="9"/>
      <c r="JL332" s="9"/>
      <c r="JM332" s="9"/>
      <c r="JN332" s="9"/>
      <c r="JO332" s="9"/>
      <c r="JP332" s="9"/>
      <c r="JQ332" s="9"/>
      <c r="JR332" s="9"/>
      <c r="JS332" s="9"/>
      <c r="JT332" s="9"/>
      <c r="JU332" s="9"/>
      <c r="JV332" s="9"/>
      <c r="JW332" s="9"/>
      <c r="JX332" s="9"/>
      <c r="JY332" s="9"/>
      <c r="JZ332" s="9"/>
      <c r="KA332" s="9"/>
      <c r="KB332" s="9"/>
      <c r="KC332" s="9"/>
      <c r="KD332" s="9"/>
      <c r="KE332" s="9"/>
      <c r="KF332" s="9"/>
      <c r="KG332" s="9"/>
      <c r="KH332" s="9"/>
      <c r="KI332" s="9"/>
      <c r="KJ332" s="9"/>
      <c r="KK332" s="9"/>
      <c r="KL332" s="9"/>
      <c r="KM332" s="9"/>
      <c r="KN332" s="9"/>
      <c r="KO332" s="9"/>
      <c r="KP332" s="9"/>
      <c r="KQ332" s="9"/>
      <c r="KR332" s="9"/>
      <c r="KS332" s="9"/>
      <c r="KT332" s="9"/>
      <c r="KU332" s="9"/>
      <c r="KV332" s="9"/>
      <c r="KW332" s="9"/>
      <c r="KX332" s="9"/>
      <c r="KY332" s="9"/>
      <c r="KZ332" s="9"/>
      <c r="LA332" s="9"/>
      <c r="LB332" s="9"/>
      <c r="LC332" s="9"/>
      <c r="LD332" s="9"/>
      <c r="LE332" s="9"/>
      <c r="LF332" s="9"/>
      <c r="LG332" s="9"/>
      <c r="LH332" s="9"/>
      <c r="LI332" s="9"/>
      <c r="LJ332" s="9"/>
      <c r="LK332" s="9"/>
      <c r="LL332" s="9"/>
      <c r="LM332" s="9"/>
      <c r="LN332" s="9"/>
      <c r="LO332" s="9"/>
      <c r="LP332" s="9"/>
      <c r="LQ332" s="9"/>
      <c r="LR332" s="9"/>
      <c r="LS332" s="9"/>
      <c r="LT332" s="9"/>
      <c r="LU332" s="9"/>
      <c r="LV332" s="9"/>
      <c r="LW332" s="9"/>
      <c r="LX332" s="9"/>
      <c r="LY332" s="9"/>
      <c r="LZ332" s="9"/>
      <c r="MA332" s="9"/>
      <c r="MB332" s="9"/>
      <c r="MC332" s="9"/>
      <c r="MD332" s="9"/>
      <c r="ME332" s="9"/>
      <c r="MF332" s="9"/>
      <c r="MG332" s="9"/>
      <c r="MH332" s="9"/>
      <c r="MI332" s="9"/>
      <c r="MJ332" s="9"/>
      <c r="MK332" s="9"/>
      <c r="ML332" s="9"/>
      <c r="MM332" s="9"/>
      <c r="MN332" s="9"/>
      <c r="MO332" s="9"/>
      <c r="MP332" s="9"/>
      <c r="MQ332" s="9"/>
      <c r="MR332" s="9"/>
      <c r="MS332" s="9"/>
      <c r="MT332" s="9"/>
      <c r="MU332" s="9"/>
      <c r="MV332" s="9"/>
      <c r="MW332" s="9"/>
      <c r="MX332" s="9"/>
      <c r="MY332" s="9"/>
      <c r="MZ332" s="9"/>
      <c r="NA332" s="9"/>
      <c r="NB332" s="9"/>
      <c r="NC332" s="9"/>
      <c r="ND332" s="9"/>
      <c r="NE332" s="9"/>
      <c r="NF332" s="9"/>
      <c r="NG332" s="9"/>
      <c r="NH332" s="9"/>
      <c r="NI332" s="9"/>
      <c r="NJ332" s="9"/>
      <c r="NK332" s="9"/>
      <c r="NL332" s="9"/>
      <c r="NM332" s="9"/>
      <c r="NN332" s="9"/>
      <c r="NO332" s="9"/>
      <c r="NP332" s="9"/>
      <c r="NQ332" s="9"/>
      <c r="NR332" s="9"/>
      <c r="NS332" s="9"/>
      <c r="NT332" s="9"/>
      <c r="NU332" s="9"/>
      <c r="NV332" s="9"/>
      <c r="NW332" s="9"/>
      <c r="NX332" s="9"/>
      <c r="NY332" s="9"/>
      <c r="NZ332" s="9"/>
      <c r="OA332" s="9"/>
      <c r="OB332" s="9"/>
      <c r="OC332" s="9"/>
      <c r="OD332" s="9"/>
      <c r="OE332" s="9"/>
      <c r="OF332" s="9"/>
      <c r="OG332" s="9"/>
      <c r="OH332" s="9"/>
      <c r="OI332" s="9"/>
      <c r="OJ332" s="9"/>
      <c r="OK332" s="9"/>
      <c r="OL332" s="9"/>
      <c r="OM332" s="9"/>
      <c r="ON332" s="9"/>
      <c r="OO332" s="9"/>
      <c r="OP332" s="9"/>
      <c r="OQ332" s="9"/>
      <c r="OR332" s="9"/>
      <c r="OS332" s="9"/>
      <c r="OT332" s="9"/>
      <c r="OU332" s="9"/>
      <c r="OV332" s="9"/>
      <c r="OW332" s="9"/>
      <c r="OX332" s="9"/>
      <c r="OY332" s="9"/>
      <c r="OZ332" s="9"/>
      <c r="PA332" s="9"/>
      <c r="PB332" s="9"/>
      <c r="PC332" s="9"/>
      <c r="PD332" s="9"/>
      <c r="PE332" s="9"/>
      <c r="PF332" s="9"/>
      <c r="PG332" s="9"/>
      <c r="PH332" s="9"/>
      <c r="PI332" s="9"/>
      <c r="PJ332" s="9"/>
      <c r="PK332" s="9"/>
      <c r="PL332" s="9"/>
      <c r="PM332" s="9"/>
      <c r="PN332" s="9"/>
      <c r="PO332" s="9"/>
      <c r="PP332" s="9"/>
      <c r="PQ332" s="9"/>
      <c r="PR332" s="9"/>
      <c r="PS332" s="9"/>
      <c r="PT332" s="9"/>
      <c r="PU332" s="9"/>
      <c r="PV332" s="9"/>
      <c r="PW332" s="9"/>
      <c r="PX332" s="9"/>
      <c r="PY332" s="9"/>
      <c r="PZ332" s="9"/>
      <c r="QA332" s="9"/>
      <c r="QB332" s="9"/>
      <c r="QC332" s="9"/>
      <c r="QD332" s="9"/>
      <c r="QE332" s="9"/>
      <c r="QF332" s="9"/>
      <c r="QG332" s="9"/>
      <c r="QH332" s="9"/>
      <c r="QI332" s="9"/>
      <c r="QJ332" s="9"/>
      <c r="QK332" s="9"/>
      <c r="QL332" s="9"/>
      <c r="QM332" s="9"/>
      <c r="QN332" s="9"/>
      <c r="QO332" s="9"/>
      <c r="QP332" s="9"/>
      <c r="QQ332" s="9"/>
      <c r="QR332" s="9"/>
      <c r="QS332" s="9"/>
      <c r="QT332" s="9"/>
      <c r="QU332" s="9"/>
      <c r="QV332" s="9"/>
      <c r="QW332" s="9"/>
      <c r="QX332" s="9"/>
      <c r="QY332" s="9"/>
      <c r="QZ332" s="9"/>
      <c r="RA332" s="9"/>
      <c r="RB332" s="9"/>
      <c r="RC332" s="9"/>
      <c r="RD332" s="9"/>
      <c r="RE332" s="9"/>
      <c r="RF332" s="9"/>
      <c r="RG332" s="9"/>
      <c r="RH332" s="9"/>
      <c r="RI332" s="9"/>
      <c r="RJ332" s="9"/>
      <c r="RK332" s="9"/>
      <c r="RL332" s="9"/>
      <c r="RM332" s="9"/>
      <c r="RN332" s="9"/>
      <c r="RO332" s="9"/>
      <c r="RP332" s="9"/>
      <c r="RQ332" s="9"/>
      <c r="RR332" s="9"/>
      <c r="RS332" s="9"/>
      <c r="RT332" s="9"/>
      <c r="RU332" s="9"/>
      <c r="RV332" s="9"/>
      <c r="RW332" s="9"/>
      <c r="RX332" s="9"/>
      <c r="RY332" s="9"/>
      <c r="RZ332" s="9"/>
      <c r="SA332" s="9"/>
      <c r="SB332" s="9"/>
      <c r="SC332" s="9"/>
      <c r="SD332" s="9"/>
      <c r="SE332" s="9"/>
      <c r="SF332" s="9"/>
      <c r="SG332" s="9"/>
      <c r="SH332" s="9"/>
      <c r="SI332" s="9"/>
      <c r="SJ332" s="9"/>
      <c r="SK332" s="9"/>
      <c r="SL332" s="9"/>
      <c r="SM332" s="9"/>
      <c r="SN332" s="9"/>
      <c r="SO332" s="9"/>
      <c r="SP332" s="9"/>
      <c r="SQ332" s="9"/>
      <c r="SR332" s="9"/>
      <c r="SS332" s="9"/>
      <c r="ST332" s="9"/>
      <c r="SU332" s="9"/>
      <c r="SV332" s="9"/>
      <c r="SW332" s="9"/>
      <c r="SX332" s="9"/>
      <c r="SY332" s="9"/>
      <c r="SZ332" s="9"/>
      <c r="TA332" s="9"/>
      <c r="TB332" s="9"/>
      <c r="TC332" s="9"/>
      <c r="TD332" s="9"/>
      <c r="TE332" s="9"/>
      <c r="TF332" s="9"/>
      <c r="TG332" s="9"/>
      <c r="TH332" s="9"/>
      <c r="TI332" s="9"/>
      <c r="TJ332" s="9"/>
      <c r="TK332" s="9"/>
      <c r="TL332" s="9"/>
      <c r="TM332" s="9"/>
      <c r="TN332" s="9"/>
      <c r="TO332" s="9"/>
      <c r="TP332" s="9"/>
      <c r="TQ332" s="9"/>
      <c r="TR332" s="9"/>
      <c r="TS332" s="9"/>
      <c r="TT332" s="9"/>
      <c r="TU332" s="9"/>
      <c r="TV332" s="9"/>
      <c r="TW332" s="9"/>
      <c r="TX332" s="9"/>
      <c r="TY332" s="9"/>
      <c r="TZ332" s="9"/>
      <c r="UA332" s="9"/>
      <c r="UB332" s="9"/>
      <c r="UC332" s="9"/>
      <c r="UD332" s="9"/>
      <c r="UE332" s="9"/>
      <c r="UF332" s="9"/>
      <c r="UG332" s="9"/>
      <c r="UH332" s="9"/>
      <c r="UI332" s="9"/>
      <c r="UJ332" s="9"/>
      <c r="UK332" s="9"/>
      <c r="UL332" s="9"/>
      <c r="UM332" s="9"/>
      <c r="UN332" s="9"/>
      <c r="UO332" s="9"/>
      <c r="UP332" s="9"/>
      <c r="UQ332" s="9"/>
      <c r="UR332" s="9"/>
      <c r="US332" s="9"/>
      <c r="UT332" s="9"/>
      <c r="UU332" s="9"/>
      <c r="UV332" s="9"/>
      <c r="UW332" s="9"/>
      <c r="UX332" s="9"/>
      <c r="UY332" s="9"/>
      <c r="UZ332" s="9"/>
      <c r="VA332" s="9"/>
      <c r="VB332" s="9"/>
      <c r="VC332" s="9"/>
      <c r="VD332" s="9"/>
      <c r="VE332" s="9"/>
      <c r="VF332" s="9"/>
      <c r="VG332" s="9"/>
      <c r="VH332" s="9"/>
      <c r="VI332" s="9"/>
      <c r="VJ332" s="9"/>
      <c r="VK332" s="9"/>
      <c r="VL332" s="9"/>
      <c r="VM332" s="9"/>
      <c r="VN332" s="9"/>
      <c r="VO332" s="9"/>
      <c r="VP332" s="9"/>
      <c r="VQ332" s="9"/>
      <c r="VR332" s="9"/>
      <c r="VS332" s="9"/>
      <c r="VT332" s="9"/>
      <c r="VU332" s="9"/>
      <c r="VV332" s="9"/>
      <c r="VW332" s="9"/>
      <c r="VX332" s="9"/>
      <c r="VY332" s="9"/>
      <c r="VZ332" s="9"/>
      <c r="WA332" s="9"/>
      <c r="WB332" s="9"/>
      <c r="WC332" s="9"/>
      <c r="WD332" s="9"/>
      <c r="WE332" s="9"/>
      <c r="WF332" s="9"/>
      <c r="WG332" s="9"/>
      <c r="WH332" s="9"/>
      <c r="WI332" s="9"/>
      <c r="WJ332" s="9"/>
      <c r="WK332" s="9"/>
      <c r="WL332" s="9"/>
      <c r="WM332" s="9"/>
      <c r="WN332" s="9"/>
      <c r="WO332" s="9"/>
      <c r="WP332" s="9"/>
      <c r="WQ332" s="9"/>
      <c r="WR332" s="9"/>
      <c r="WS332" s="9"/>
      <c r="WT332" s="9"/>
      <c r="WU332" s="9"/>
      <c r="WV332" s="9"/>
      <c r="WW332" s="9"/>
      <c r="WX332" s="9"/>
      <c r="WY332" s="9"/>
      <c r="WZ332" s="9"/>
      <c r="XA332" s="9"/>
      <c r="XB332" s="9"/>
      <c r="XC332" s="9"/>
      <c r="XD332" s="9"/>
      <c r="XE332" s="9"/>
      <c r="XF332" s="9"/>
      <c r="XG332" s="9"/>
      <c r="XH332" s="9"/>
      <c r="XI332" s="9"/>
      <c r="XJ332" s="9"/>
      <c r="XK332" s="9"/>
      <c r="XL332" s="9"/>
      <c r="XM332" s="9"/>
      <c r="XN332" s="9"/>
      <c r="XO332" s="9"/>
      <c r="XP332" s="9"/>
      <c r="XQ332" s="9"/>
      <c r="XR332" s="9"/>
      <c r="XS332" s="9"/>
      <c r="XT332" s="9"/>
      <c r="XU332" s="9"/>
      <c r="XV332" s="9"/>
      <c r="XW332" s="9"/>
      <c r="XX332" s="9"/>
      <c r="XY332" s="9"/>
      <c r="XZ332" s="9"/>
      <c r="YA332" s="9"/>
      <c r="YB332" s="9"/>
      <c r="YC332" s="9"/>
      <c r="YD332" s="9"/>
      <c r="YE332" s="9"/>
      <c r="YF332" s="9"/>
      <c r="YG332" s="9"/>
      <c r="YH332" s="9"/>
      <c r="YI332" s="9"/>
      <c r="YJ332" s="9"/>
      <c r="YK332" s="9"/>
      <c r="YL332" s="9"/>
      <c r="YM332" s="9"/>
      <c r="YN332" s="9"/>
      <c r="YO332" s="9"/>
      <c r="YP332" s="9"/>
      <c r="YQ332" s="9"/>
      <c r="YR332" s="9"/>
      <c r="YS332" s="9"/>
      <c r="YT332" s="9"/>
      <c r="YU332" s="9"/>
      <c r="YV332" s="9"/>
      <c r="YW332" s="9"/>
      <c r="YX332" s="9"/>
      <c r="YY332" s="9"/>
      <c r="YZ332" s="9"/>
      <c r="ZA332" s="9"/>
      <c r="ZB332" s="9"/>
      <c r="ZC332" s="9"/>
      <c r="ZD332" s="9"/>
      <c r="ZE332" s="9"/>
      <c r="ZF332" s="9"/>
      <c r="ZG332" s="9"/>
      <c r="ZH332" s="9"/>
      <c r="ZI332" s="9"/>
      <c r="ZJ332" s="9"/>
      <c r="ZK332" s="9"/>
      <c r="ZL332" s="9"/>
      <c r="ZM332" s="9"/>
      <c r="ZN332" s="9"/>
      <c r="ZO332" s="9"/>
      <c r="ZP332" s="9"/>
      <c r="ZQ332" s="9"/>
      <c r="ZR332" s="9"/>
      <c r="ZS332" s="9"/>
      <c r="ZT332" s="9"/>
      <c r="ZU332" s="9"/>
      <c r="ZV332" s="9"/>
      <c r="ZW332" s="9"/>
      <c r="ZX332" s="9"/>
      <c r="ZY332" s="9"/>
      <c r="ZZ332" s="9"/>
      <c r="AAA332" s="9"/>
      <c r="AAB332" s="9"/>
      <c r="AAC332" s="9"/>
      <c r="AAD332" s="9"/>
      <c r="AAE332" s="9"/>
      <c r="AAF332" s="9"/>
      <c r="AAG332" s="9"/>
      <c r="AAH332" s="9"/>
      <c r="AAI332" s="9"/>
      <c r="AAJ332" s="9"/>
      <c r="AAK332" s="9"/>
      <c r="AAL332" s="9"/>
      <c r="AAM332" s="9"/>
      <c r="AAN332" s="9"/>
      <c r="AAO332" s="9"/>
      <c r="AAP332" s="9"/>
      <c r="AAQ332" s="9"/>
      <c r="AAR332" s="9"/>
      <c r="AAS332" s="9"/>
      <c r="AAT332" s="9"/>
      <c r="AAU332" s="9"/>
      <c r="AAV332" s="9"/>
      <c r="AAW332" s="9"/>
      <c r="AAX332" s="9"/>
      <c r="AAY332" s="9"/>
      <c r="AAZ332" s="9"/>
      <c r="ABA332" s="9"/>
      <c r="ABB332" s="9"/>
      <c r="ABC332" s="9"/>
      <c r="ABD332" s="9"/>
      <c r="ABE332" s="9"/>
      <c r="ABF332" s="9"/>
      <c r="ABG332" s="9"/>
      <c r="ABH332" s="9"/>
      <c r="ABI332" s="9"/>
      <c r="ABJ332" s="9"/>
      <c r="ABK332" s="9"/>
      <c r="ABL332" s="9"/>
      <c r="ABM332" s="9"/>
      <c r="ABN332" s="9"/>
      <c r="ABO332" s="9"/>
      <c r="ABP332" s="9"/>
      <c r="ABQ332" s="9"/>
      <c r="ABR332" s="9"/>
      <c r="ABS332" s="9"/>
      <c r="ABT332" s="9"/>
      <c r="ABU332" s="9"/>
      <c r="ABV332" s="9"/>
      <c r="ABW332" s="9"/>
      <c r="ABX332" s="9"/>
      <c r="ABY332" s="9"/>
      <c r="ABZ332" s="9"/>
      <c r="ACA332" s="9"/>
      <c r="ACB332" s="9"/>
      <c r="ACC332" s="9"/>
      <c r="ACD332" s="9"/>
      <c r="ACE332" s="9"/>
      <c r="ACF332" s="9"/>
      <c r="ACG332" s="9"/>
      <c r="ACH332" s="9"/>
      <c r="ACI332" s="9"/>
      <c r="ACJ332" s="9"/>
      <c r="ACK332" s="9"/>
      <c r="ACL332" s="9"/>
      <c r="ACM332" s="9"/>
      <c r="ACN332" s="9"/>
      <c r="ACO332" s="9"/>
      <c r="ACP332" s="9"/>
      <c r="ACQ332" s="9"/>
      <c r="ACR332" s="9"/>
      <c r="ACS332" s="9"/>
      <c r="ACT332" s="9"/>
      <c r="ACU332" s="9"/>
      <c r="ACV332" s="9"/>
      <c r="ACW332" s="9"/>
      <c r="ACX332" s="9"/>
      <c r="ACY332" s="9"/>
      <c r="ACZ332" s="9"/>
      <c r="ADA332" s="9"/>
      <c r="ADB332" s="9"/>
      <c r="ADC332" s="9"/>
      <c r="ADD332" s="9"/>
      <c r="ADE332" s="9"/>
      <c r="ADF332" s="9"/>
      <c r="ADG332" s="9"/>
      <c r="ADH332" s="9"/>
      <c r="ADI332" s="9"/>
      <c r="ADJ332" s="9"/>
      <c r="ADK332" s="9"/>
      <c r="ADL332" s="9"/>
      <c r="ADM332" s="9"/>
      <c r="ADN332" s="9"/>
      <c r="ADO332" s="9"/>
      <c r="ADP332" s="9"/>
      <c r="ADQ332" s="9"/>
      <c r="ADR332" s="9"/>
      <c r="ADS332" s="9"/>
      <c r="ADT332" s="9"/>
      <c r="ADU332" s="9"/>
      <c r="ADV332" s="9"/>
      <c r="ADW332" s="9"/>
      <c r="ADX332" s="9"/>
      <c r="ADY332" s="9"/>
      <c r="ADZ332" s="9"/>
      <c r="AEA332" s="9"/>
      <c r="AEB332" s="9"/>
      <c r="AEC332" s="9"/>
      <c r="AED332" s="9"/>
      <c r="AEE332" s="9"/>
      <c r="AEF332" s="9"/>
      <c r="AEG332" s="9"/>
      <c r="AEH332" s="9"/>
      <c r="AEI332" s="9"/>
      <c r="AEJ332" s="9"/>
      <c r="AEK332" s="9"/>
      <c r="AEL332" s="9"/>
      <c r="AEM332" s="9"/>
      <c r="AEN332" s="9"/>
      <c r="AEO332" s="9"/>
      <c r="AEP332" s="9"/>
      <c r="AEQ332" s="9"/>
      <c r="AER332" s="9"/>
      <c r="AES332" s="9"/>
      <c r="AET332" s="9"/>
      <c r="AEU332" s="9"/>
      <c r="AEV332" s="9"/>
      <c r="AEW332" s="9"/>
      <c r="AEX332" s="9"/>
      <c r="AEY332" s="9"/>
      <c r="AEZ332" s="9"/>
      <c r="AFA332" s="9"/>
      <c r="AFB332" s="9"/>
      <c r="AFC332" s="9"/>
      <c r="AFD332" s="9"/>
      <c r="AFE332" s="9"/>
      <c r="AFF332" s="9"/>
      <c r="AFG332" s="9"/>
      <c r="AFH332" s="9"/>
      <c r="AFI332" s="9"/>
      <c r="AFJ332" s="9"/>
      <c r="AFK332" s="9"/>
      <c r="AFL332" s="9"/>
      <c r="AFM332" s="9"/>
      <c r="AFN332" s="9"/>
      <c r="AFO332" s="9"/>
      <c r="AFP332" s="9"/>
      <c r="AFQ332" s="9"/>
      <c r="AFR332" s="9"/>
      <c r="AFS332" s="9"/>
      <c r="AFT332" s="9"/>
      <c r="AFU332" s="9"/>
      <c r="AFV332" s="9"/>
      <c r="AFW332" s="9"/>
      <c r="AFX332" s="9"/>
      <c r="AFY332" s="9"/>
      <c r="AFZ332" s="9"/>
      <c r="AGA332" s="9"/>
      <c r="AGB332" s="9"/>
      <c r="AGC332" s="9"/>
      <c r="AGD332" s="9"/>
      <c r="AGE332" s="9"/>
      <c r="AGF332" s="9"/>
      <c r="AGG332" s="9"/>
      <c r="AGH332" s="9"/>
      <c r="AGI332" s="9"/>
      <c r="AGJ332" s="9"/>
      <c r="AGK332" s="9"/>
      <c r="AGL332" s="9"/>
      <c r="AGM332" s="9"/>
      <c r="AGN332" s="9"/>
      <c r="AGO332" s="9"/>
      <c r="AGP332" s="9"/>
      <c r="AGQ332" s="9"/>
      <c r="AGR332" s="9"/>
      <c r="AGS332" s="9"/>
      <c r="AGT332" s="9"/>
      <c r="AGU332" s="9"/>
      <c r="AGV332" s="9"/>
      <c r="AGW332" s="9"/>
      <c r="AGX332" s="9"/>
      <c r="AGY332" s="9"/>
      <c r="AGZ332" s="9"/>
      <c r="AHA332" s="9"/>
      <c r="AHB332" s="9"/>
      <c r="AHC332" s="9"/>
      <c r="AHD332" s="9"/>
      <c r="AHE332" s="9"/>
      <c r="AHF332" s="9"/>
      <c r="AHG332" s="9"/>
      <c r="AHH332" s="9"/>
      <c r="AHI332" s="9"/>
      <c r="AHJ332" s="9"/>
      <c r="AHK332" s="9"/>
      <c r="AHL332" s="9"/>
      <c r="AHM332" s="9"/>
      <c r="AHN332" s="9"/>
      <c r="AHO332" s="9"/>
      <c r="AHP332" s="9"/>
      <c r="AHQ332" s="9"/>
      <c r="AHR332" s="9"/>
      <c r="AHS332" s="9"/>
      <c r="AHT332" s="9"/>
      <c r="AHU332" s="9"/>
      <c r="AHV332" s="9"/>
      <c r="AHW332" s="9"/>
      <c r="AHX332" s="9"/>
      <c r="AHY332" s="9"/>
      <c r="AHZ332" s="9"/>
      <c r="AIA332" s="9"/>
      <c r="AIB332" s="9"/>
      <c r="AIC332" s="9"/>
      <c r="AID332" s="9"/>
      <c r="AIE332" s="9"/>
      <c r="AIF332" s="9"/>
      <c r="AIG332" s="9"/>
      <c r="AIH332" s="9"/>
      <c r="AII332" s="9"/>
      <c r="AIJ332" s="9"/>
      <c r="AIK332" s="9"/>
      <c r="AIL332" s="9"/>
      <c r="AIM332" s="9"/>
      <c r="AIN332" s="9"/>
      <c r="AIO332" s="9"/>
      <c r="AIP332" s="9"/>
      <c r="AIQ332" s="9"/>
      <c r="AIR332" s="9"/>
      <c r="AIS332" s="9"/>
      <c r="AIT332" s="9"/>
      <c r="AIU332" s="9"/>
      <c r="AIV332" s="9"/>
      <c r="AIW332" s="9"/>
      <c r="AIX332" s="9"/>
      <c r="AIY332" s="9"/>
      <c r="AIZ332" s="9"/>
      <c r="AJA332" s="9"/>
      <c r="AJB332" s="9"/>
      <c r="AJC332" s="9"/>
      <c r="AJD332" s="9"/>
      <c r="AJE332" s="9"/>
      <c r="AJF332" s="9"/>
      <c r="AJG332" s="9"/>
      <c r="AJH332" s="9"/>
      <c r="AJI332" s="9"/>
      <c r="AJJ332" s="9"/>
      <c r="AJK332" s="9"/>
      <c r="AJL332" s="9"/>
      <c r="AJM332" s="9"/>
      <c r="AJN332" s="9"/>
      <c r="AJO332" s="9"/>
      <c r="AJP332" s="9"/>
      <c r="AJQ332" s="9"/>
      <c r="AJR332" s="9"/>
      <c r="AJS332" s="9"/>
      <c r="AJT332" s="9"/>
      <c r="AJU332" s="9"/>
      <c r="AJV332" s="9"/>
      <c r="AJW332" s="9"/>
      <c r="AJX332" s="9"/>
      <c r="AJY332" s="9"/>
      <c r="AJZ332" s="9"/>
      <c r="AKA332" s="9"/>
      <c r="AKB332" s="9"/>
      <c r="AKC332" s="9"/>
      <c r="AKD332" s="9"/>
      <c r="AKE332" s="9"/>
      <c r="AKF332" s="9"/>
      <c r="AKG332" s="9"/>
      <c r="AKH332" s="9"/>
      <c r="AKI332" s="9"/>
      <c r="AKJ332" s="9"/>
      <c r="AKK332" s="9"/>
      <c r="AKL332" s="9"/>
      <c r="AKM332" s="9"/>
      <c r="AKN332" s="9"/>
      <c r="AKO332" s="9"/>
      <c r="AKP332" s="9"/>
      <c r="AKQ332" s="9"/>
      <c r="AKR332" s="9"/>
      <c r="AKS332" s="9"/>
      <c r="AKT332" s="9"/>
      <c r="AKU332" s="9"/>
      <c r="AKV332" s="9"/>
      <c r="AKW332" s="9"/>
      <c r="AKX332" s="9"/>
      <c r="AKY332" s="9"/>
      <c r="AKZ332" s="9"/>
      <c r="ALA332" s="9"/>
      <c r="ALB332" s="9"/>
      <c r="ALC332" s="9"/>
      <c r="ALD332" s="9"/>
      <c r="ALE332" s="9"/>
      <c r="ALF332" s="9"/>
      <c r="ALG332" s="9"/>
      <c r="ALH332" s="9"/>
      <c r="ALI332" s="9"/>
      <c r="ALJ332" s="9"/>
      <c r="ALK332" s="9"/>
      <c r="ALL332" s="9"/>
      <c r="ALM332" s="9"/>
      <c r="ALN332" s="9"/>
      <c r="ALO332" s="9"/>
      <c r="ALP332" s="9"/>
      <c r="ALQ332" s="9"/>
      <c r="ALR332" s="9"/>
      <c r="ALS332" s="9"/>
      <c r="ALT332" s="9"/>
      <c r="ALU332" s="9"/>
      <c r="ALV332" s="9"/>
      <c r="ALW332" s="9"/>
      <c r="ALX332" s="9"/>
      <c r="ALY332" s="9"/>
      <c r="ALZ332" s="9"/>
      <c r="AMA332" s="9"/>
      <c r="AMB332" s="9"/>
      <c r="AMC332" s="9"/>
      <c r="AMD332" s="9"/>
      <c r="AME332" s="9"/>
      <c r="AMF332" s="9"/>
      <c r="AMG332" s="9"/>
      <c r="AMH332" s="9"/>
      <c r="AMI332" s="9"/>
      <c r="AMJ332" s="9"/>
      <c r="AMK332" s="9"/>
      <c r="AML332" s="9"/>
      <c r="AMM332" s="9"/>
      <c r="AMN332" s="9"/>
      <c r="AMO332" s="9"/>
      <c r="AMP332" s="9"/>
      <c r="AMQ332" s="9"/>
      <c r="AMR332" s="9"/>
      <c r="AMS332" s="9"/>
      <c r="AMT332" s="9"/>
      <c r="AMU332" s="9"/>
      <c r="AMV332" s="9"/>
      <c r="AMW332" s="9"/>
      <c r="AMX332" s="9"/>
      <c r="AMY332" s="9"/>
      <c r="AMZ332" s="9"/>
      <c r="ANA332" s="9"/>
      <c r="ANB332" s="9"/>
      <c r="ANC332" s="9"/>
      <c r="AND332" s="9"/>
      <c r="ANE332" s="9"/>
      <c r="ANF332" s="9"/>
      <c r="ANG332" s="9"/>
      <c r="ANH332" s="9"/>
      <c r="ANI332" s="9"/>
      <c r="ANJ332" s="9"/>
      <c r="ANK332" s="9"/>
      <c r="ANL332" s="9"/>
      <c r="ANM332" s="9"/>
      <c r="ANN332" s="9"/>
      <c r="ANO332" s="9"/>
      <c r="ANP332" s="9"/>
      <c r="ANQ332" s="9"/>
      <c r="ANR332" s="9"/>
      <c r="ANS332" s="9"/>
      <c r="ANT332" s="9"/>
      <c r="ANU332" s="9"/>
      <c r="ANV332" s="9"/>
      <c r="ANW332" s="9"/>
      <c r="ANX332" s="9"/>
      <c r="ANY332" s="9"/>
      <c r="ANZ332" s="9"/>
      <c r="AOA332" s="9"/>
      <c r="AOB332" s="9"/>
      <c r="AOC332" s="9"/>
      <c r="AOD332" s="9"/>
      <c r="AOE332" s="9"/>
      <c r="AOF332" s="9"/>
      <c r="AOG332" s="9"/>
      <c r="AOH332" s="9"/>
      <c r="AOI332" s="9"/>
      <c r="AOJ332" s="9"/>
      <c r="AOK332" s="9"/>
      <c r="AOL332" s="9"/>
      <c r="AOM332" s="9"/>
      <c r="AON332" s="9"/>
      <c r="AOO332" s="9"/>
      <c r="AOP332" s="9"/>
      <c r="AOQ332" s="9"/>
      <c r="AOR332" s="9"/>
      <c r="AOS332" s="9"/>
      <c r="AOT332" s="9"/>
      <c r="AOU332" s="9"/>
      <c r="AOV332" s="9"/>
      <c r="AOW332" s="9"/>
      <c r="AOX332" s="9"/>
      <c r="AOY332" s="9"/>
      <c r="AOZ332" s="9"/>
      <c r="APA332" s="9"/>
      <c r="APB332" s="9"/>
      <c r="APC332" s="9"/>
      <c r="APD332" s="9"/>
      <c r="APE332" s="9"/>
      <c r="APF332" s="9"/>
      <c r="APG332" s="9"/>
      <c r="APH332" s="9"/>
      <c r="API332" s="9"/>
      <c r="APJ332" s="9"/>
      <c r="APK332" s="9"/>
      <c r="APL332" s="9"/>
      <c r="APM332" s="9"/>
      <c r="APN332" s="9"/>
      <c r="APO332" s="9"/>
      <c r="APP332" s="9"/>
      <c r="APQ332" s="9"/>
      <c r="APR332" s="9"/>
      <c r="APS332" s="9"/>
      <c r="APT332" s="9"/>
      <c r="APU332" s="9"/>
      <c r="APV332" s="9"/>
      <c r="APW332" s="9"/>
      <c r="APX332" s="9"/>
      <c r="APY332" s="9"/>
      <c r="APZ332" s="9"/>
      <c r="AQA332" s="9"/>
      <c r="AQB332" s="9"/>
      <c r="AQC332" s="9"/>
      <c r="AQD332" s="9"/>
      <c r="AQE332" s="9"/>
      <c r="AQF332" s="9"/>
      <c r="AQG332" s="9"/>
      <c r="AQH332" s="9"/>
      <c r="AQI332" s="9"/>
      <c r="AQJ332" s="9"/>
      <c r="AQK332" s="9"/>
      <c r="AQL332" s="9"/>
      <c r="AQM332" s="9"/>
      <c r="AQN332" s="9"/>
      <c r="AQO332" s="9"/>
      <c r="AQP332" s="9"/>
      <c r="AQQ332" s="9"/>
      <c r="AQR332" s="9"/>
      <c r="AQS332" s="9"/>
      <c r="AQT332" s="9"/>
      <c r="AQU332" s="9"/>
      <c r="AQV332" s="9"/>
      <c r="AQW332" s="9"/>
      <c r="AQX332" s="9"/>
      <c r="AQY332" s="9"/>
      <c r="AQZ332" s="9"/>
      <c r="ARA332" s="9"/>
      <c r="ARB332" s="9"/>
      <c r="ARC332" s="9"/>
      <c r="ARD332" s="9"/>
      <c r="ARE332" s="9"/>
      <c r="ARF332" s="9"/>
      <c r="ARG332" s="9"/>
      <c r="ARH332" s="9"/>
      <c r="ARI332" s="9"/>
      <c r="ARJ332" s="9"/>
      <c r="ARK332" s="9"/>
      <c r="ARL332" s="9"/>
      <c r="ARM332" s="9"/>
      <c r="ARN332" s="9"/>
      <c r="ARO332" s="9"/>
      <c r="ARP332" s="9"/>
      <c r="ARQ332" s="9"/>
      <c r="ARR332" s="9"/>
      <c r="ARS332" s="9"/>
      <c r="ART332" s="9"/>
      <c r="ARU332" s="9"/>
      <c r="ARV332" s="9"/>
      <c r="ARW332" s="9"/>
      <c r="ARX332" s="9"/>
      <c r="ARY332" s="9"/>
      <c r="ARZ332" s="9"/>
      <c r="ASA332" s="9"/>
      <c r="ASB332" s="9"/>
      <c r="ASC332" s="9"/>
      <c r="ASD332" s="9"/>
      <c r="ASE332" s="9"/>
      <c r="ASF332" s="9"/>
      <c r="ASG332" s="9"/>
      <c r="ASH332" s="9"/>
      <c r="ASI332" s="9"/>
      <c r="ASJ332" s="9"/>
      <c r="ASK332" s="9"/>
      <c r="ASL332" s="9"/>
      <c r="ASM332" s="9"/>
      <c r="ASN332" s="9"/>
      <c r="ASO332" s="9"/>
      <c r="ASP332" s="9"/>
      <c r="ASQ332" s="9"/>
      <c r="ASR332" s="9"/>
      <c r="ASS332" s="9"/>
      <c r="AST332" s="9"/>
      <c r="ASU332" s="9"/>
      <c r="ASV332" s="9"/>
      <c r="ASW332" s="9"/>
      <c r="ASX332" s="9"/>
      <c r="ASY332" s="9"/>
      <c r="ASZ332" s="9"/>
      <c r="ATA332" s="9"/>
      <c r="ATB332" s="9"/>
      <c r="ATC332" s="9"/>
      <c r="ATD332" s="9"/>
      <c r="ATE332" s="9"/>
      <c r="ATF332" s="9"/>
      <c r="ATG332" s="9"/>
      <c r="ATH332" s="9"/>
      <c r="ATI332" s="9"/>
      <c r="ATJ332" s="9"/>
      <c r="ATK332" s="9"/>
      <c r="ATL332" s="9"/>
      <c r="ATM332" s="9"/>
      <c r="ATN332" s="9"/>
      <c r="ATO332" s="9"/>
      <c r="ATP332" s="9"/>
      <c r="ATQ332" s="9"/>
      <c r="ATR332" s="9"/>
      <c r="ATS332" s="9"/>
      <c r="ATT332" s="9"/>
      <c r="ATU332" s="9"/>
      <c r="ATV332" s="9"/>
      <c r="ATW332" s="9"/>
      <c r="ATX332" s="9"/>
      <c r="ATY332" s="9"/>
      <c r="ATZ332" s="9"/>
      <c r="AUA332" s="9"/>
      <c r="AUB332" s="9"/>
      <c r="AUC332" s="9"/>
      <c r="AUD332" s="9"/>
      <c r="AUE332" s="9"/>
      <c r="AUF332" s="9"/>
      <c r="AUG332" s="9"/>
      <c r="AUH332" s="9"/>
      <c r="AUI332" s="9"/>
      <c r="AUJ332" s="9"/>
      <c r="AUK332" s="9"/>
      <c r="AUL332" s="9"/>
      <c r="AUM332" s="9"/>
      <c r="AUN332" s="9"/>
      <c r="AUO332" s="9"/>
      <c r="AUP332" s="9"/>
      <c r="AUQ332" s="9"/>
      <c r="AUR332" s="9"/>
      <c r="AUS332" s="9"/>
      <c r="AUT332" s="9"/>
      <c r="AUU332" s="9"/>
      <c r="AUV332" s="9"/>
      <c r="AUW332" s="9"/>
      <c r="AUX332" s="9"/>
      <c r="AUY332" s="9"/>
      <c r="AUZ332" s="9"/>
      <c r="AVA332" s="9"/>
      <c r="AVB332" s="9"/>
      <c r="AVC332" s="9"/>
      <c r="AVD332" s="9"/>
      <c r="AVE332" s="9"/>
      <c r="AVF332" s="9"/>
      <c r="AVG332" s="9"/>
      <c r="AVH332" s="9"/>
      <c r="AVI332" s="9"/>
      <c r="AVJ332" s="9"/>
      <c r="AVK332" s="9"/>
      <c r="AVL332" s="9"/>
      <c r="AVM332" s="9"/>
      <c r="AVN332" s="9"/>
      <c r="AVO332" s="9"/>
      <c r="AVP332" s="9"/>
      <c r="AVQ332" s="9"/>
      <c r="AVR332" s="9"/>
      <c r="AVS332" s="9"/>
      <c r="AVT332" s="9"/>
      <c r="AVU332" s="9"/>
      <c r="AVV332" s="9"/>
      <c r="AVW332" s="9"/>
      <c r="AVX332" s="9"/>
      <c r="AVY332" s="9"/>
      <c r="AVZ332" s="9"/>
      <c r="AWA332" s="9"/>
      <c r="AWB332" s="9"/>
      <c r="AWC332" s="9"/>
      <c r="AWD332" s="9"/>
      <c r="AWE332" s="9"/>
      <c r="AWF332" s="9"/>
      <c r="AWG332" s="9"/>
      <c r="AWH332" s="9"/>
      <c r="AWI332" s="9"/>
      <c r="AWJ332" s="9"/>
      <c r="AWK332" s="9"/>
      <c r="AWL332" s="9"/>
      <c r="AWM332" s="9"/>
      <c r="AWN332" s="9"/>
      <c r="AWO332" s="9"/>
      <c r="AWP332" s="9"/>
      <c r="AWQ332" s="9"/>
      <c r="AWR332" s="9"/>
      <c r="AWS332" s="9"/>
      <c r="AWT332" s="9"/>
      <c r="AWU332" s="9"/>
      <c r="AWV332" s="9"/>
      <c r="AWW332" s="9"/>
      <c r="AWX332" s="9"/>
      <c r="AWY332" s="9"/>
      <c r="AWZ332" s="9"/>
      <c r="AXA332" s="9"/>
      <c r="AXB332" s="9"/>
      <c r="AXC332" s="9"/>
      <c r="AXD332" s="9"/>
      <c r="AXE332" s="9"/>
      <c r="AXF332" s="9"/>
      <c r="AXG332" s="9"/>
      <c r="AXH332" s="9"/>
      <c r="AXI332" s="9"/>
      <c r="AXJ332" s="9"/>
      <c r="AXK332" s="9"/>
      <c r="AXL332" s="9"/>
      <c r="AXM332" s="9"/>
      <c r="AXN332" s="9"/>
      <c r="AXO332" s="9"/>
      <c r="AXP332" s="9"/>
      <c r="AXQ332" s="9"/>
      <c r="AXR332" s="9"/>
      <c r="AXS332" s="9"/>
      <c r="AXT332" s="9"/>
      <c r="AXU332" s="9"/>
      <c r="AXV332" s="9"/>
      <c r="AXW332" s="9"/>
      <c r="AXX332" s="9"/>
      <c r="AXY332" s="9"/>
      <c r="AXZ332" s="9"/>
      <c r="AYA332" s="9"/>
      <c r="AYB332" s="9"/>
      <c r="AYC332" s="9"/>
      <c r="AYD332" s="9"/>
      <c r="AYE332" s="9"/>
      <c r="AYF332" s="9"/>
      <c r="AYG332" s="9"/>
      <c r="AYH332" s="9"/>
      <c r="AYI332" s="9"/>
      <c r="AYJ332" s="9"/>
      <c r="AYK332" s="9"/>
      <c r="AYL332" s="9"/>
      <c r="AYM332" s="9"/>
      <c r="AYN332" s="9"/>
      <c r="AYO332" s="9"/>
      <c r="AYP332" s="9"/>
      <c r="AYQ332" s="9"/>
      <c r="AYR332" s="9"/>
      <c r="AYS332" s="9"/>
      <c r="AYT332" s="9"/>
      <c r="AYU332" s="9"/>
      <c r="AYV332" s="9"/>
      <c r="AYW332" s="9"/>
      <c r="AYX332" s="9"/>
      <c r="AYY332" s="9"/>
      <c r="AYZ332" s="9"/>
      <c r="AZA332" s="9"/>
      <c r="AZB332" s="9"/>
      <c r="AZC332" s="9"/>
      <c r="AZD332" s="9"/>
      <c r="AZE332" s="9"/>
      <c r="AZF332" s="9"/>
      <c r="AZG332" s="9"/>
      <c r="AZH332" s="9"/>
      <c r="AZI332" s="9"/>
      <c r="AZJ332" s="9"/>
      <c r="AZK332" s="9"/>
      <c r="AZL332" s="9"/>
      <c r="AZM332" s="9"/>
      <c r="AZN332" s="9"/>
      <c r="AZO332" s="9"/>
      <c r="AZP332" s="9"/>
      <c r="AZQ332" s="9"/>
      <c r="AZR332" s="9"/>
      <c r="AZS332" s="9"/>
      <c r="AZT332" s="9"/>
      <c r="AZU332" s="9"/>
      <c r="AZV332" s="9"/>
      <c r="AZW332" s="9"/>
      <c r="AZX332" s="9"/>
      <c r="AZY332" s="9"/>
      <c r="AZZ332" s="9"/>
      <c r="BAA332" s="9"/>
      <c r="BAB332" s="9"/>
      <c r="BAC332" s="9"/>
      <c r="BAD332" s="9"/>
      <c r="BAE332" s="9"/>
      <c r="BAF332" s="9"/>
      <c r="BAG332" s="9"/>
      <c r="BAH332" s="9"/>
      <c r="BAI332" s="9"/>
      <c r="BAJ332" s="9"/>
      <c r="BAK332" s="9"/>
      <c r="BAL332" s="9"/>
      <c r="BAM332" s="9"/>
      <c r="BAN332" s="9"/>
      <c r="BAO332" s="9"/>
      <c r="BAP332" s="9"/>
      <c r="BAQ332" s="9"/>
      <c r="BAR332" s="9"/>
      <c r="BAS332" s="9"/>
      <c r="BAT332" s="9"/>
      <c r="BAU332" s="9"/>
      <c r="BAV332" s="9"/>
      <c r="BAW332" s="9"/>
      <c r="BAX332" s="9"/>
      <c r="BAY332" s="9"/>
      <c r="BAZ332" s="9"/>
      <c r="BBA332" s="9"/>
      <c r="BBB332" s="9"/>
      <c r="BBC332" s="9"/>
      <c r="BBD332" s="9"/>
      <c r="BBE332" s="9"/>
      <c r="BBF332" s="9"/>
      <c r="BBG332" s="9"/>
      <c r="BBH332" s="9"/>
      <c r="BBI332" s="9"/>
      <c r="BBJ332" s="9"/>
      <c r="BBK332" s="9"/>
      <c r="BBL332" s="9"/>
      <c r="BBM332" s="9"/>
      <c r="BBN332" s="9"/>
      <c r="BBO332" s="9"/>
      <c r="BBP332" s="9"/>
      <c r="BBQ332" s="9"/>
      <c r="BBR332" s="9"/>
      <c r="BBS332" s="9"/>
      <c r="BBT332" s="9"/>
      <c r="BBU332" s="9"/>
      <c r="BBV332" s="9"/>
      <c r="BBW332" s="9"/>
      <c r="BBX332" s="9"/>
      <c r="BBY332" s="9"/>
      <c r="BBZ332" s="9"/>
      <c r="BCA332" s="9"/>
      <c r="BCB332" s="9"/>
      <c r="BCC332" s="9"/>
      <c r="BCD332" s="9"/>
      <c r="BCE332" s="9"/>
      <c r="BCF332" s="9"/>
      <c r="BCG332" s="9"/>
      <c r="BCH332" s="9"/>
      <c r="BCI332" s="9"/>
      <c r="BCJ332" s="9"/>
      <c r="BCK332" s="9"/>
      <c r="BCL332" s="9"/>
      <c r="BCM332" s="9"/>
      <c r="BCN332" s="9"/>
      <c r="BCO332" s="9"/>
      <c r="BCP332" s="9"/>
      <c r="BCQ332" s="9"/>
      <c r="BCR332" s="9"/>
      <c r="BCS332" s="9"/>
      <c r="BCT332" s="9"/>
      <c r="BCU332" s="9"/>
      <c r="BCV332" s="9"/>
      <c r="BCW332" s="9"/>
      <c r="BCX332" s="9"/>
      <c r="BCY332" s="9"/>
      <c r="BCZ332" s="9"/>
      <c r="BDA332" s="9"/>
      <c r="BDB332" s="9"/>
      <c r="BDC332" s="9"/>
      <c r="BDD332" s="9"/>
      <c r="BDE332" s="9"/>
      <c r="BDF332" s="9"/>
      <c r="BDG332" s="9"/>
      <c r="BDH332" s="9"/>
      <c r="BDI332" s="9"/>
      <c r="BDJ332" s="9"/>
      <c r="BDK332" s="9"/>
      <c r="BDL332" s="9"/>
      <c r="BDM332" s="9"/>
      <c r="BDN332" s="9"/>
      <c r="BDO332" s="9"/>
      <c r="BDP332" s="9"/>
      <c r="BDQ332" s="9"/>
      <c r="BDR332" s="9"/>
      <c r="BDS332" s="9"/>
      <c r="BDT332" s="9"/>
      <c r="BDU332" s="9"/>
      <c r="BDV332" s="9"/>
      <c r="BDW332" s="9"/>
      <c r="BDX332" s="9"/>
      <c r="BDY332" s="9"/>
      <c r="BDZ332" s="9"/>
      <c r="BEA332" s="9"/>
      <c r="BEB332" s="9"/>
      <c r="BEC332" s="9"/>
      <c r="BED332" s="9"/>
      <c r="BEE332" s="9"/>
      <c r="BEF332" s="9"/>
      <c r="BEG332" s="9"/>
      <c r="BEH332" s="9"/>
      <c r="BEI332" s="9"/>
      <c r="BEJ332" s="9"/>
      <c r="BEK332" s="9"/>
      <c r="BEL332" s="9"/>
      <c r="BEM332" s="9"/>
      <c r="BEN332" s="9"/>
      <c r="BEO332" s="9"/>
      <c r="BEP332" s="9"/>
      <c r="BEQ332" s="9"/>
      <c r="BER332" s="9"/>
      <c r="BES332" s="9"/>
      <c r="BET332" s="9"/>
      <c r="BEU332" s="9"/>
      <c r="BEV332" s="9"/>
      <c r="BEW332" s="9"/>
      <c r="BEX332" s="9"/>
      <c r="BEY332" s="9"/>
      <c r="BEZ332" s="9"/>
      <c r="BFA332" s="9"/>
      <c r="BFB332" s="9"/>
      <c r="BFC332" s="9"/>
      <c r="BFD332" s="9"/>
      <c r="BFE332" s="9"/>
      <c r="BFF332" s="9"/>
      <c r="BFG332" s="9"/>
      <c r="BFH332" s="9"/>
      <c r="BFI332" s="9"/>
      <c r="BFJ332" s="9"/>
      <c r="BFK332" s="9"/>
      <c r="BFL332" s="9"/>
      <c r="BFM332" s="9"/>
      <c r="BFN332" s="9"/>
      <c r="BFO332" s="9"/>
      <c r="BFP332" s="9"/>
      <c r="BFQ332" s="9"/>
      <c r="BFR332" s="9"/>
      <c r="BFS332" s="9"/>
      <c r="BFT332" s="9"/>
      <c r="BFU332" s="9"/>
      <c r="BFV332" s="9"/>
      <c r="BFW332" s="9"/>
      <c r="BFX332" s="9"/>
      <c r="BFY332" s="9"/>
      <c r="BFZ332" s="9"/>
      <c r="BGA332" s="9"/>
      <c r="BGB332" s="9"/>
      <c r="BGC332" s="9"/>
      <c r="BGD332" s="9"/>
      <c r="BGE332" s="9"/>
      <c r="BGF332" s="9"/>
      <c r="BGG332" s="9"/>
      <c r="BGH332" s="9"/>
      <c r="BGI332" s="9"/>
      <c r="BGJ332" s="9"/>
      <c r="BGK332" s="9"/>
      <c r="BGL332" s="9"/>
      <c r="BGM332" s="9"/>
      <c r="BGN332" s="9"/>
      <c r="BGO332" s="9"/>
      <c r="BGP332" s="9"/>
      <c r="BGQ332" s="9"/>
      <c r="BGR332" s="9"/>
      <c r="BGS332" s="9"/>
      <c r="BGT332" s="9"/>
      <c r="BGU332" s="9"/>
      <c r="BGV332" s="9"/>
      <c r="BGW332" s="9"/>
      <c r="BGX332" s="9"/>
      <c r="BGY332" s="9"/>
      <c r="BGZ332" s="9"/>
      <c r="BHA332" s="9"/>
      <c r="BHB332" s="9"/>
      <c r="BHC332" s="9"/>
      <c r="BHD332" s="9"/>
      <c r="BHE332" s="9"/>
      <c r="BHF332" s="9"/>
      <c r="BHG332" s="9"/>
      <c r="BHH332" s="9"/>
      <c r="BHI332" s="9"/>
      <c r="BHJ332" s="9"/>
      <c r="BHK332" s="9"/>
      <c r="BHL332" s="9"/>
      <c r="BHM332" s="9"/>
      <c r="BHN332" s="9"/>
      <c r="BHO332" s="9"/>
      <c r="BHP332" s="9"/>
      <c r="BHQ332" s="9"/>
      <c r="BHR332" s="9"/>
      <c r="BHS332" s="9"/>
      <c r="BHT332" s="9"/>
      <c r="BHU332" s="9"/>
      <c r="BHV332" s="9"/>
      <c r="BHW332" s="9"/>
      <c r="BHX332" s="9"/>
      <c r="BHY332" s="9"/>
      <c r="BHZ332" s="9"/>
      <c r="BIA332" s="9"/>
      <c r="BIB332" s="9"/>
      <c r="BIC332" s="9"/>
    </row>
    <row r="333" spans="1:1589" s="10" customFormat="1" ht="43.5" customHeight="1">
      <c r="A333" s="70"/>
      <c r="B333" s="46"/>
      <c r="C333" s="350"/>
      <c r="D333" s="352"/>
      <c r="E333" s="158" t="s">
        <v>98</v>
      </c>
      <c r="F333" s="158">
        <v>42735</v>
      </c>
      <c r="G333" s="162" t="s">
        <v>8</v>
      </c>
      <c r="H333" s="163">
        <f>H339+H345+H351+H359+H363</f>
        <v>0</v>
      </c>
      <c r="I333" s="163">
        <f>I339+I345+I351+I359+I363+I367+I370</f>
        <v>370000</v>
      </c>
      <c r="J333" s="163">
        <f t="shared" ref="J333:S333" si="30">J339+J345+J351+J359+J363+J367+J370</f>
        <v>23394938</v>
      </c>
      <c r="K333" s="163">
        <f t="shared" si="30"/>
        <v>0</v>
      </c>
      <c r="L333" s="163">
        <f t="shared" si="30"/>
        <v>0</v>
      </c>
      <c r="M333" s="163">
        <f t="shared" si="30"/>
        <v>370000</v>
      </c>
      <c r="N333" s="163">
        <f t="shared" si="30"/>
        <v>23275038.629999999</v>
      </c>
      <c r="O333" s="163">
        <f t="shared" si="30"/>
        <v>0</v>
      </c>
      <c r="P333" s="163">
        <f t="shared" si="30"/>
        <v>0</v>
      </c>
      <c r="Q333" s="163">
        <f t="shared" si="30"/>
        <v>370000</v>
      </c>
      <c r="R333" s="163">
        <f t="shared" si="30"/>
        <v>23275038.629999999</v>
      </c>
      <c r="S333" s="163">
        <f t="shared" si="30"/>
        <v>0</v>
      </c>
      <c r="T333" s="150">
        <f>T339+T345+T351+T359+T363+T367+T370</f>
        <v>0</v>
      </c>
      <c r="U333" s="150">
        <f>U339+U345+U351+U359+U363+U367+U370</f>
        <v>119899.37000000034</v>
      </c>
      <c r="V333" s="7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  <c r="IL333" s="9"/>
      <c r="IM333" s="9"/>
      <c r="IN333" s="9"/>
      <c r="IO333" s="9"/>
      <c r="IP333" s="9"/>
      <c r="IQ333" s="9"/>
      <c r="IR333" s="9"/>
      <c r="IS333" s="9"/>
      <c r="IT333" s="9"/>
      <c r="IU333" s="9"/>
      <c r="IV333" s="9"/>
      <c r="IW333" s="9"/>
      <c r="IX333" s="9"/>
      <c r="IY333" s="9"/>
      <c r="IZ333" s="9"/>
      <c r="JA333" s="9"/>
      <c r="JB333" s="9"/>
      <c r="JC333" s="9"/>
      <c r="JD333" s="9"/>
      <c r="JE333" s="9"/>
      <c r="JF333" s="9"/>
      <c r="JG333" s="9"/>
      <c r="JH333" s="9"/>
      <c r="JI333" s="9"/>
      <c r="JJ333" s="9"/>
      <c r="JK333" s="9"/>
      <c r="JL333" s="9"/>
      <c r="JM333" s="9"/>
      <c r="JN333" s="9"/>
      <c r="JO333" s="9"/>
      <c r="JP333" s="9"/>
      <c r="JQ333" s="9"/>
      <c r="JR333" s="9"/>
      <c r="JS333" s="9"/>
      <c r="JT333" s="9"/>
      <c r="JU333" s="9"/>
      <c r="JV333" s="9"/>
      <c r="JW333" s="9"/>
      <c r="JX333" s="9"/>
      <c r="JY333" s="9"/>
      <c r="JZ333" s="9"/>
      <c r="KA333" s="9"/>
      <c r="KB333" s="9"/>
      <c r="KC333" s="9"/>
      <c r="KD333" s="9"/>
      <c r="KE333" s="9"/>
      <c r="KF333" s="9"/>
      <c r="KG333" s="9"/>
      <c r="KH333" s="9"/>
      <c r="KI333" s="9"/>
      <c r="KJ333" s="9"/>
      <c r="KK333" s="9"/>
      <c r="KL333" s="9"/>
      <c r="KM333" s="9"/>
      <c r="KN333" s="9"/>
      <c r="KO333" s="9"/>
      <c r="KP333" s="9"/>
      <c r="KQ333" s="9"/>
      <c r="KR333" s="9"/>
      <c r="KS333" s="9"/>
      <c r="KT333" s="9"/>
      <c r="KU333" s="9"/>
      <c r="KV333" s="9"/>
      <c r="KW333" s="9"/>
      <c r="KX333" s="9"/>
      <c r="KY333" s="9"/>
      <c r="KZ333" s="9"/>
      <c r="LA333" s="9"/>
      <c r="LB333" s="9"/>
      <c r="LC333" s="9"/>
      <c r="LD333" s="9"/>
      <c r="LE333" s="9"/>
      <c r="LF333" s="9"/>
      <c r="LG333" s="9"/>
      <c r="LH333" s="9"/>
      <c r="LI333" s="9"/>
      <c r="LJ333" s="9"/>
      <c r="LK333" s="9"/>
      <c r="LL333" s="9"/>
      <c r="LM333" s="9"/>
      <c r="LN333" s="9"/>
      <c r="LO333" s="9"/>
      <c r="LP333" s="9"/>
      <c r="LQ333" s="9"/>
      <c r="LR333" s="9"/>
      <c r="LS333" s="9"/>
      <c r="LT333" s="9"/>
      <c r="LU333" s="9"/>
      <c r="LV333" s="9"/>
      <c r="LW333" s="9"/>
      <c r="LX333" s="9"/>
      <c r="LY333" s="9"/>
      <c r="LZ333" s="9"/>
      <c r="MA333" s="9"/>
      <c r="MB333" s="9"/>
      <c r="MC333" s="9"/>
      <c r="MD333" s="9"/>
      <c r="ME333" s="9"/>
      <c r="MF333" s="9"/>
      <c r="MG333" s="9"/>
      <c r="MH333" s="9"/>
      <c r="MI333" s="9"/>
      <c r="MJ333" s="9"/>
      <c r="MK333" s="9"/>
      <c r="ML333" s="9"/>
      <c r="MM333" s="9"/>
      <c r="MN333" s="9"/>
      <c r="MO333" s="9"/>
      <c r="MP333" s="9"/>
      <c r="MQ333" s="9"/>
      <c r="MR333" s="9"/>
      <c r="MS333" s="9"/>
      <c r="MT333" s="9"/>
      <c r="MU333" s="9"/>
      <c r="MV333" s="9"/>
      <c r="MW333" s="9"/>
      <c r="MX333" s="9"/>
      <c r="MY333" s="9"/>
      <c r="MZ333" s="9"/>
      <c r="NA333" s="9"/>
      <c r="NB333" s="9"/>
      <c r="NC333" s="9"/>
      <c r="ND333" s="9"/>
      <c r="NE333" s="9"/>
      <c r="NF333" s="9"/>
      <c r="NG333" s="9"/>
      <c r="NH333" s="9"/>
      <c r="NI333" s="9"/>
      <c r="NJ333" s="9"/>
      <c r="NK333" s="9"/>
      <c r="NL333" s="9"/>
      <c r="NM333" s="9"/>
      <c r="NN333" s="9"/>
      <c r="NO333" s="9"/>
      <c r="NP333" s="9"/>
      <c r="NQ333" s="9"/>
      <c r="NR333" s="9"/>
      <c r="NS333" s="9"/>
      <c r="NT333" s="9"/>
      <c r="NU333" s="9"/>
      <c r="NV333" s="9"/>
      <c r="NW333" s="9"/>
      <c r="NX333" s="9"/>
      <c r="NY333" s="9"/>
      <c r="NZ333" s="9"/>
      <c r="OA333" s="9"/>
      <c r="OB333" s="9"/>
      <c r="OC333" s="9"/>
      <c r="OD333" s="9"/>
      <c r="OE333" s="9"/>
      <c r="OF333" s="9"/>
      <c r="OG333" s="9"/>
      <c r="OH333" s="9"/>
      <c r="OI333" s="9"/>
      <c r="OJ333" s="9"/>
      <c r="OK333" s="9"/>
      <c r="OL333" s="9"/>
      <c r="OM333" s="9"/>
      <c r="ON333" s="9"/>
      <c r="OO333" s="9"/>
      <c r="OP333" s="9"/>
      <c r="OQ333" s="9"/>
      <c r="OR333" s="9"/>
      <c r="OS333" s="9"/>
      <c r="OT333" s="9"/>
      <c r="OU333" s="9"/>
      <c r="OV333" s="9"/>
      <c r="OW333" s="9"/>
      <c r="OX333" s="9"/>
      <c r="OY333" s="9"/>
      <c r="OZ333" s="9"/>
      <c r="PA333" s="9"/>
      <c r="PB333" s="9"/>
      <c r="PC333" s="9"/>
      <c r="PD333" s="9"/>
      <c r="PE333" s="9"/>
      <c r="PF333" s="9"/>
      <c r="PG333" s="9"/>
      <c r="PH333" s="9"/>
      <c r="PI333" s="9"/>
      <c r="PJ333" s="9"/>
      <c r="PK333" s="9"/>
      <c r="PL333" s="9"/>
      <c r="PM333" s="9"/>
      <c r="PN333" s="9"/>
      <c r="PO333" s="9"/>
      <c r="PP333" s="9"/>
      <c r="PQ333" s="9"/>
      <c r="PR333" s="9"/>
      <c r="PS333" s="9"/>
      <c r="PT333" s="9"/>
      <c r="PU333" s="9"/>
      <c r="PV333" s="9"/>
      <c r="PW333" s="9"/>
      <c r="PX333" s="9"/>
      <c r="PY333" s="9"/>
      <c r="PZ333" s="9"/>
      <c r="QA333" s="9"/>
      <c r="QB333" s="9"/>
      <c r="QC333" s="9"/>
      <c r="QD333" s="9"/>
      <c r="QE333" s="9"/>
      <c r="QF333" s="9"/>
      <c r="QG333" s="9"/>
      <c r="QH333" s="9"/>
      <c r="QI333" s="9"/>
      <c r="QJ333" s="9"/>
      <c r="QK333" s="9"/>
      <c r="QL333" s="9"/>
      <c r="QM333" s="9"/>
      <c r="QN333" s="9"/>
      <c r="QO333" s="9"/>
      <c r="QP333" s="9"/>
      <c r="QQ333" s="9"/>
      <c r="QR333" s="9"/>
      <c r="QS333" s="9"/>
      <c r="QT333" s="9"/>
      <c r="QU333" s="9"/>
      <c r="QV333" s="9"/>
      <c r="QW333" s="9"/>
      <c r="QX333" s="9"/>
      <c r="QY333" s="9"/>
      <c r="QZ333" s="9"/>
      <c r="RA333" s="9"/>
      <c r="RB333" s="9"/>
      <c r="RC333" s="9"/>
      <c r="RD333" s="9"/>
      <c r="RE333" s="9"/>
      <c r="RF333" s="9"/>
      <c r="RG333" s="9"/>
      <c r="RH333" s="9"/>
      <c r="RI333" s="9"/>
      <c r="RJ333" s="9"/>
      <c r="RK333" s="9"/>
      <c r="RL333" s="9"/>
      <c r="RM333" s="9"/>
      <c r="RN333" s="9"/>
      <c r="RO333" s="9"/>
      <c r="RP333" s="9"/>
      <c r="RQ333" s="9"/>
      <c r="RR333" s="9"/>
      <c r="RS333" s="9"/>
      <c r="RT333" s="9"/>
      <c r="RU333" s="9"/>
      <c r="RV333" s="9"/>
      <c r="RW333" s="9"/>
      <c r="RX333" s="9"/>
      <c r="RY333" s="9"/>
      <c r="RZ333" s="9"/>
      <c r="SA333" s="9"/>
      <c r="SB333" s="9"/>
      <c r="SC333" s="9"/>
      <c r="SD333" s="9"/>
      <c r="SE333" s="9"/>
      <c r="SF333" s="9"/>
      <c r="SG333" s="9"/>
      <c r="SH333" s="9"/>
      <c r="SI333" s="9"/>
      <c r="SJ333" s="9"/>
      <c r="SK333" s="9"/>
      <c r="SL333" s="9"/>
      <c r="SM333" s="9"/>
      <c r="SN333" s="9"/>
      <c r="SO333" s="9"/>
      <c r="SP333" s="9"/>
      <c r="SQ333" s="9"/>
      <c r="SR333" s="9"/>
      <c r="SS333" s="9"/>
      <c r="ST333" s="9"/>
      <c r="SU333" s="9"/>
      <c r="SV333" s="9"/>
      <c r="SW333" s="9"/>
      <c r="SX333" s="9"/>
      <c r="SY333" s="9"/>
      <c r="SZ333" s="9"/>
      <c r="TA333" s="9"/>
      <c r="TB333" s="9"/>
      <c r="TC333" s="9"/>
      <c r="TD333" s="9"/>
      <c r="TE333" s="9"/>
      <c r="TF333" s="9"/>
      <c r="TG333" s="9"/>
      <c r="TH333" s="9"/>
      <c r="TI333" s="9"/>
      <c r="TJ333" s="9"/>
      <c r="TK333" s="9"/>
      <c r="TL333" s="9"/>
      <c r="TM333" s="9"/>
      <c r="TN333" s="9"/>
      <c r="TO333" s="9"/>
      <c r="TP333" s="9"/>
      <c r="TQ333" s="9"/>
      <c r="TR333" s="9"/>
      <c r="TS333" s="9"/>
      <c r="TT333" s="9"/>
      <c r="TU333" s="9"/>
      <c r="TV333" s="9"/>
      <c r="TW333" s="9"/>
      <c r="TX333" s="9"/>
      <c r="TY333" s="9"/>
      <c r="TZ333" s="9"/>
      <c r="UA333" s="9"/>
      <c r="UB333" s="9"/>
      <c r="UC333" s="9"/>
      <c r="UD333" s="9"/>
      <c r="UE333" s="9"/>
      <c r="UF333" s="9"/>
      <c r="UG333" s="9"/>
      <c r="UH333" s="9"/>
      <c r="UI333" s="9"/>
      <c r="UJ333" s="9"/>
      <c r="UK333" s="9"/>
      <c r="UL333" s="9"/>
      <c r="UM333" s="9"/>
      <c r="UN333" s="9"/>
      <c r="UO333" s="9"/>
      <c r="UP333" s="9"/>
      <c r="UQ333" s="9"/>
      <c r="UR333" s="9"/>
      <c r="US333" s="9"/>
      <c r="UT333" s="9"/>
      <c r="UU333" s="9"/>
      <c r="UV333" s="9"/>
      <c r="UW333" s="9"/>
      <c r="UX333" s="9"/>
      <c r="UY333" s="9"/>
      <c r="UZ333" s="9"/>
      <c r="VA333" s="9"/>
      <c r="VB333" s="9"/>
      <c r="VC333" s="9"/>
      <c r="VD333" s="9"/>
      <c r="VE333" s="9"/>
      <c r="VF333" s="9"/>
      <c r="VG333" s="9"/>
      <c r="VH333" s="9"/>
      <c r="VI333" s="9"/>
      <c r="VJ333" s="9"/>
      <c r="VK333" s="9"/>
      <c r="VL333" s="9"/>
      <c r="VM333" s="9"/>
      <c r="VN333" s="9"/>
      <c r="VO333" s="9"/>
      <c r="VP333" s="9"/>
      <c r="VQ333" s="9"/>
      <c r="VR333" s="9"/>
      <c r="VS333" s="9"/>
      <c r="VT333" s="9"/>
      <c r="VU333" s="9"/>
      <c r="VV333" s="9"/>
      <c r="VW333" s="9"/>
      <c r="VX333" s="9"/>
      <c r="VY333" s="9"/>
      <c r="VZ333" s="9"/>
      <c r="WA333" s="9"/>
      <c r="WB333" s="9"/>
      <c r="WC333" s="9"/>
      <c r="WD333" s="9"/>
      <c r="WE333" s="9"/>
      <c r="WF333" s="9"/>
      <c r="WG333" s="9"/>
      <c r="WH333" s="9"/>
      <c r="WI333" s="9"/>
      <c r="WJ333" s="9"/>
      <c r="WK333" s="9"/>
      <c r="WL333" s="9"/>
      <c r="WM333" s="9"/>
      <c r="WN333" s="9"/>
      <c r="WO333" s="9"/>
      <c r="WP333" s="9"/>
      <c r="WQ333" s="9"/>
      <c r="WR333" s="9"/>
      <c r="WS333" s="9"/>
      <c r="WT333" s="9"/>
      <c r="WU333" s="9"/>
      <c r="WV333" s="9"/>
      <c r="WW333" s="9"/>
      <c r="WX333" s="9"/>
      <c r="WY333" s="9"/>
      <c r="WZ333" s="9"/>
      <c r="XA333" s="9"/>
      <c r="XB333" s="9"/>
      <c r="XC333" s="9"/>
      <c r="XD333" s="9"/>
      <c r="XE333" s="9"/>
      <c r="XF333" s="9"/>
      <c r="XG333" s="9"/>
      <c r="XH333" s="9"/>
      <c r="XI333" s="9"/>
      <c r="XJ333" s="9"/>
      <c r="XK333" s="9"/>
      <c r="XL333" s="9"/>
      <c r="XM333" s="9"/>
      <c r="XN333" s="9"/>
      <c r="XO333" s="9"/>
      <c r="XP333" s="9"/>
      <c r="XQ333" s="9"/>
      <c r="XR333" s="9"/>
      <c r="XS333" s="9"/>
      <c r="XT333" s="9"/>
      <c r="XU333" s="9"/>
      <c r="XV333" s="9"/>
      <c r="XW333" s="9"/>
      <c r="XX333" s="9"/>
      <c r="XY333" s="9"/>
      <c r="XZ333" s="9"/>
      <c r="YA333" s="9"/>
      <c r="YB333" s="9"/>
      <c r="YC333" s="9"/>
      <c r="YD333" s="9"/>
      <c r="YE333" s="9"/>
      <c r="YF333" s="9"/>
      <c r="YG333" s="9"/>
      <c r="YH333" s="9"/>
      <c r="YI333" s="9"/>
      <c r="YJ333" s="9"/>
      <c r="YK333" s="9"/>
      <c r="YL333" s="9"/>
      <c r="YM333" s="9"/>
      <c r="YN333" s="9"/>
      <c r="YO333" s="9"/>
      <c r="YP333" s="9"/>
      <c r="YQ333" s="9"/>
      <c r="YR333" s="9"/>
      <c r="YS333" s="9"/>
      <c r="YT333" s="9"/>
      <c r="YU333" s="9"/>
      <c r="YV333" s="9"/>
      <c r="YW333" s="9"/>
      <c r="YX333" s="9"/>
      <c r="YY333" s="9"/>
      <c r="YZ333" s="9"/>
      <c r="ZA333" s="9"/>
      <c r="ZB333" s="9"/>
      <c r="ZC333" s="9"/>
      <c r="ZD333" s="9"/>
      <c r="ZE333" s="9"/>
      <c r="ZF333" s="9"/>
      <c r="ZG333" s="9"/>
      <c r="ZH333" s="9"/>
      <c r="ZI333" s="9"/>
      <c r="ZJ333" s="9"/>
      <c r="ZK333" s="9"/>
      <c r="ZL333" s="9"/>
      <c r="ZM333" s="9"/>
      <c r="ZN333" s="9"/>
      <c r="ZO333" s="9"/>
      <c r="ZP333" s="9"/>
      <c r="ZQ333" s="9"/>
      <c r="ZR333" s="9"/>
      <c r="ZS333" s="9"/>
      <c r="ZT333" s="9"/>
      <c r="ZU333" s="9"/>
      <c r="ZV333" s="9"/>
      <c r="ZW333" s="9"/>
      <c r="ZX333" s="9"/>
      <c r="ZY333" s="9"/>
      <c r="ZZ333" s="9"/>
      <c r="AAA333" s="9"/>
      <c r="AAB333" s="9"/>
      <c r="AAC333" s="9"/>
      <c r="AAD333" s="9"/>
      <c r="AAE333" s="9"/>
      <c r="AAF333" s="9"/>
      <c r="AAG333" s="9"/>
      <c r="AAH333" s="9"/>
      <c r="AAI333" s="9"/>
      <c r="AAJ333" s="9"/>
      <c r="AAK333" s="9"/>
      <c r="AAL333" s="9"/>
      <c r="AAM333" s="9"/>
      <c r="AAN333" s="9"/>
      <c r="AAO333" s="9"/>
      <c r="AAP333" s="9"/>
      <c r="AAQ333" s="9"/>
      <c r="AAR333" s="9"/>
      <c r="AAS333" s="9"/>
      <c r="AAT333" s="9"/>
      <c r="AAU333" s="9"/>
      <c r="AAV333" s="9"/>
      <c r="AAW333" s="9"/>
      <c r="AAX333" s="9"/>
      <c r="AAY333" s="9"/>
      <c r="AAZ333" s="9"/>
      <c r="ABA333" s="9"/>
      <c r="ABB333" s="9"/>
      <c r="ABC333" s="9"/>
      <c r="ABD333" s="9"/>
      <c r="ABE333" s="9"/>
      <c r="ABF333" s="9"/>
      <c r="ABG333" s="9"/>
      <c r="ABH333" s="9"/>
      <c r="ABI333" s="9"/>
      <c r="ABJ333" s="9"/>
      <c r="ABK333" s="9"/>
      <c r="ABL333" s="9"/>
      <c r="ABM333" s="9"/>
      <c r="ABN333" s="9"/>
      <c r="ABO333" s="9"/>
      <c r="ABP333" s="9"/>
      <c r="ABQ333" s="9"/>
      <c r="ABR333" s="9"/>
      <c r="ABS333" s="9"/>
      <c r="ABT333" s="9"/>
      <c r="ABU333" s="9"/>
      <c r="ABV333" s="9"/>
      <c r="ABW333" s="9"/>
      <c r="ABX333" s="9"/>
      <c r="ABY333" s="9"/>
      <c r="ABZ333" s="9"/>
      <c r="ACA333" s="9"/>
      <c r="ACB333" s="9"/>
      <c r="ACC333" s="9"/>
      <c r="ACD333" s="9"/>
      <c r="ACE333" s="9"/>
      <c r="ACF333" s="9"/>
      <c r="ACG333" s="9"/>
      <c r="ACH333" s="9"/>
      <c r="ACI333" s="9"/>
      <c r="ACJ333" s="9"/>
      <c r="ACK333" s="9"/>
      <c r="ACL333" s="9"/>
      <c r="ACM333" s="9"/>
      <c r="ACN333" s="9"/>
      <c r="ACO333" s="9"/>
      <c r="ACP333" s="9"/>
      <c r="ACQ333" s="9"/>
      <c r="ACR333" s="9"/>
      <c r="ACS333" s="9"/>
      <c r="ACT333" s="9"/>
      <c r="ACU333" s="9"/>
      <c r="ACV333" s="9"/>
      <c r="ACW333" s="9"/>
      <c r="ACX333" s="9"/>
      <c r="ACY333" s="9"/>
      <c r="ACZ333" s="9"/>
      <c r="ADA333" s="9"/>
      <c r="ADB333" s="9"/>
      <c r="ADC333" s="9"/>
      <c r="ADD333" s="9"/>
      <c r="ADE333" s="9"/>
      <c r="ADF333" s="9"/>
      <c r="ADG333" s="9"/>
      <c r="ADH333" s="9"/>
      <c r="ADI333" s="9"/>
      <c r="ADJ333" s="9"/>
      <c r="ADK333" s="9"/>
      <c r="ADL333" s="9"/>
      <c r="ADM333" s="9"/>
      <c r="ADN333" s="9"/>
      <c r="ADO333" s="9"/>
      <c r="ADP333" s="9"/>
      <c r="ADQ333" s="9"/>
      <c r="ADR333" s="9"/>
      <c r="ADS333" s="9"/>
      <c r="ADT333" s="9"/>
      <c r="ADU333" s="9"/>
      <c r="ADV333" s="9"/>
      <c r="ADW333" s="9"/>
      <c r="ADX333" s="9"/>
      <c r="ADY333" s="9"/>
      <c r="ADZ333" s="9"/>
      <c r="AEA333" s="9"/>
      <c r="AEB333" s="9"/>
      <c r="AEC333" s="9"/>
      <c r="AED333" s="9"/>
      <c r="AEE333" s="9"/>
      <c r="AEF333" s="9"/>
      <c r="AEG333" s="9"/>
      <c r="AEH333" s="9"/>
      <c r="AEI333" s="9"/>
      <c r="AEJ333" s="9"/>
      <c r="AEK333" s="9"/>
      <c r="AEL333" s="9"/>
      <c r="AEM333" s="9"/>
      <c r="AEN333" s="9"/>
      <c r="AEO333" s="9"/>
      <c r="AEP333" s="9"/>
      <c r="AEQ333" s="9"/>
      <c r="AER333" s="9"/>
      <c r="AES333" s="9"/>
      <c r="AET333" s="9"/>
      <c r="AEU333" s="9"/>
      <c r="AEV333" s="9"/>
      <c r="AEW333" s="9"/>
      <c r="AEX333" s="9"/>
      <c r="AEY333" s="9"/>
      <c r="AEZ333" s="9"/>
      <c r="AFA333" s="9"/>
      <c r="AFB333" s="9"/>
      <c r="AFC333" s="9"/>
      <c r="AFD333" s="9"/>
      <c r="AFE333" s="9"/>
      <c r="AFF333" s="9"/>
      <c r="AFG333" s="9"/>
      <c r="AFH333" s="9"/>
      <c r="AFI333" s="9"/>
      <c r="AFJ333" s="9"/>
      <c r="AFK333" s="9"/>
      <c r="AFL333" s="9"/>
      <c r="AFM333" s="9"/>
      <c r="AFN333" s="9"/>
      <c r="AFO333" s="9"/>
      <c r="AFP333" s="9"/>
      <c r="AFQ333" s="9"/>
      <c r="AFR333" s="9"/>
      <c r="AFS333" s="9"/>
      <c r="AFT333" s="9"/>
      <c r="AFU333" s="9"/>
      <c r="AFV333" s="9"/>
      <c r="AFW333" s="9"/>
      <c r="AFX333" s="9"/>
      <c r="AFY333" s="9"/>
      <c r="AFZ333" s="9"/>
      <c r="AGA333" s="9"/>
      <c r="AGB333" s="9"/>
      <c r="AGC333" s="9"/>
      <c r="AGD333" s="9"/>
      <c r="AGE333" s="9"/>
      <c r="AGF333" s="9"/>
      <c r="AGG333" s="9"/>
      <c r="AGH333" s="9"/>
      <c r="AGI333" s="9"/>
      <c r="AGJ333" s="9"/>
      <c r="AGK333" s="9"/>
      <c r="AGL333" s="9"/>
      <c r="AGM333" s="9"/>
      <c r="AGN333" s="9"/>
      <c r="AGO333" s="9"/>
      <c r="AGP333" s="9"/>
      <c r="AGQ333" s="9"/>
      <c r="AGR333" s="9"/>
      <c r="AGS333" s="9"/>
      <c r="AGT333" s="9"/>
      <c r="AGU333" s="9"/>
      <c r="AGV333" s="9"/>
      <c r="AGW333" s="9"/>
      <c r="AGX333" s="9"/>
      <c r="AGY333" s="9"/>
      <c r="AGZ333" s="9"/>
      <c r="AHA333" s="9"/>
      <c r="AHB333" s="9"/>
      <c r="AHC333" s="9"/>
      <c r="AHD333" s="9"/>
      <c r="AHE333" s="9"/>
      <c r="AHF333" s="9"/>
      <c r="AHG333" s="9"/>
      <c r="AHH333" s="9"/>
      <c r="AHI333" s="9"/>
      <c r="AHJ333" s="9"/>
      <c r="AHK333" s="9"/>
      <c r="AHL333" s="9"/>
      <c r="AHM333" s="9"/>
      <c r="AHN333" s="9"/>
      <c r="AHO333" s="9"/>
      <c r="AHP333" s="9"/>
      <c r="AHQ333" s="9"/>
      <c r="AHR333" s="9"/>
      <c r="AHS333" s="9"/>
      <c r="AHT333" s="9"/>
      <c r="AHU333" s="9"/>
      <c r="AHV333" s="9"/>
      <c r="AHW333" s="9"/>
      <c r="AHX333" s="9"/>
      <c r="AHY333" s="9"/>
      <c r="AHZ333" s="9"/>
      <c r="AIA333" s="9"/>
      <c r="AIB333" s="9"/>
      <c r="AIC333" s="9"/>
      <c r="AID333" s="9"/>
      <c r="AIE333" s="9"/>
      <c r="AIF333" s="9"/>
      <c r="AIG333" s="9"/>
      <c r="AIH333" s="9"/>
      <c r="AII333" s="9"/>
      <c r="AIJ333" s="9"/>
      <c r="AIK333" s="9"/>
      <c r="AIL333" s="9"/>
      <c r="AIM333" s="9"/>
      <c r="AIN333" s="9"/>
      <c r="AIO333" s="9"/>
      <c r="AIP333" s="9"/>
      <c r="AIQ333" s="9"/>
      <c r="AIR333" s="9"/>
      <c r="AIS333" s="9"/>
      <c r="AIT333" s="9"/>
      <c r="AIU333" s="9"/>
      <c r="AIV333" s="9"/>
      <c r="AIW333" s="9"/>
      <c r="AIX333" s="9"/>
      <c r="AIY333" s="9"/>
      <c r="AIZ333" s="9"/>
      <c r="AJA333" s="9"/>
      <c r="AJB333" s="9"/>
      <c r="AJC333" s="9"/>
      <c r="AJD333" s="9"/>
      <c r="AJE333" s="9"/>
      <c r="AJF333" s="9"/>
      <c r="AJG333" s="9"/>
      <c r="AJH333" s="9"/>
      <c r="AJI333" s="9"/>
      <c r="AJJ333" s="9"/>
      <c r="AJK333" s="9"/>
      <c r="AJL333" s="9"/>
      <c r="AJM333" s="9"/>
      <c r="AJN333" s="9"/>
      <c r="AJO333" s="9"/>
      <c r="AJP333" s="9"/>
      <c r="AJQ333" s="9"/>
      <c r="AJR333" s="9"/>
      <c r="AJS333" s="9"/>
      <c r="AJT333" s="9"/>
      <c r="AJU333" s="9"/>
      <c r="AJV333" s="9"/>
      <c r="AJW333" s="9"/>
      <c r="AJX333" s="9"/>
      <c r="AJY333" s="9"/>
      <c r="AJZ333" s="9"/>
      <c r="AKA333" s="9"/>
      <c r="AKB333" s="9"/>
      <c r="AKC333" s="9"/>
      <c r="AKD333" s="9"/>
      <c r="AKE333" s="9"/>
      <c r="AKF333" s="9"/>
      <c r="AKG333" s="9"/>
      <c r="AKH333" s="9"/>
      <c r="AKI333" s="9"/>
      <c r="AKJ333" s="9"/>
      <c r="AKK333" s="9"/>
      <c r="AKL333" s="9"/>
      <c r="AKM333" s="9"/>
      <c r="AKN333" s="9"/>
      <c r="AKO333" s="9"/>
      <c r="AKP333" s="9"/>
      <c r="AKQ333" s="9"/>
      <c r="AKR333" s="9"/>
      <c r="AKS333" s="9"/>
      <c r="AKT333" s="9"/>
      <c r="AKU333" s="9"/>
      <c r="AKV333" s="9"/>
      <c r="AKW333" s="9"/>
      <c r="AKX333" s="9"/>
      <c r="AKY333" s="9"/>
      <c r="AKZ333" s="9"/>
      <c r="ALA333" s="9"/>
      <c r="ALB333" s="9"/>
      <c r="ALC333" s="9"/>
      <c r="ALD333" s="9"/>
      <c r="ALE333" s="9"/>
      <c r="ALF333" s="9"/>
      <c r="ALG333" s="9"/>
      <c r="ALH333" s="9"/>
      <c r="ALI333" s="9"/>
      <c r="ALJ333" s="9"/>
      <c r="ALK333" s="9"/>
      <c r="ALL333" s="9"/>
      <c r="ALM333" s="9"/>
      <c r="ALN333" s="9"/>
      <c r="ALO333" s="9"/>
      <c r="ALP333" s="9"/>
      <c r="ALQ333" s="9"/>
      <c r="ALR333" s="9"/>
      <c r="ALS333" s="9"/>
      <c r="ALT333" s="9"/>
      <c r="ALU333" s="9"/>
      <c r="ALV333" s="9"/>
      <c r="ALW333" s="9"/>
      <c r="ALX333" s="9"/>
      <c r="ALY333" s="9"/>
      <c r="ALZ333" s="9"/>
      <c r="AMA333" s="9"/>
      <c r="AMB333" s="9"/>
      <c r="AMC333" s="9"/>
      <c r="AMD333" s="9"/>
      <c r="AME333" s="9"/>
      <c r="AMF333" s="9"/>
      <c r="AMG333" s="9"/>
      <c r="AMH333" s="9"/>
      <c r="AMI333" s="9"/>
      <c r="AMJ333" s="9"/>
      <c r="AMK333" s="9"/>
      <c r="AML333" s="9"/>
      <c r="AMM333" s="9"/>
      <c r="AMN333" s="9"/>
      <c r="AMO333" s="9"/>
      <c r="AMP333" s="9"/>
      <c r="AMQ333" s="9"/>
      <c r="AMR333" s="9"/>
      <c r="AMS333" s="9"/>
      <c r="AMT333" s="9"/>
      <c r="AMU333" s="9"/>
      <c r="AMV333" s="9"/>
      <c r="AMW333" s="9"/>
      <c r="AMX333" s="9"/>
      <c r="AMY333" s="9"/>
      <c r="AMZ333" s="9"/>
      <c r="ANA333" s="9"/>
      <c r="ANB333" s="9"/>
      <c r="ANC333" s="9"/>
      <c r="AND333" s="9"/>
      <c r="ANE333" s="9"/>
      <c r="ANF333" s="9"/>
      <c r="ANG333" s="9"/>
      <c r="ANH333" s="9"/>
      <c r="ANI333" s="9"/>
      <c r="ANJ333" s="9"/>
      <c r="ANK333" s="9"/>
      <c r="ANL333" s="9"/>
      <c r="ANM333" s="9"/>
      <c r="ANN333" s="9"/>
      <c r="ANO333" s="9"/>
      <c r="ANP333" s="9"/>
      <c r="ANQ333" s="9"/>
      <c r="ANR333" s="9"/>
      <c r="ANS333" s="9"/>
      <c r="ANT333" s="9"/>
      <c r="ANU333" s="9"/>
      <c r="ANV333" s="9"/>
      <c r="ANW333" s="9"/>
      <c r="ANX333" s="9"/>
      <c r="ANY333" s="9"/>
      <c r="ANZ333" s="9"/>
      <c r="AOA333" s="9"/>
      <c r="AOB333" s="9"/>
      <c r="AOC333" s="9"/>
      <c r="AOD333" s="9"/>
      <c r="AOE333" s="9"/>
      <c r="AOF333" s="9"/>
      <c r="AOG333" s="9"/>
      <c r="AOH333" s="9"/>
      <c r="AOI333" s="9"/>
      <c r="AOJ333" s="9"/>
      <c r="AOK333" s="9"/>
      <c r="AOL333" s="9"/>
      <c r="AOM333" s="9"/>
      <c r="AON333" s="9"/>
      <c r="AOO333" s="9"/>
      <c r="AOP333" s="9"/>
      <c r="AOQ333" s="9"/>
      <c r="AOR333" s="9"/>
      <c r="AOS333" s="9"/>
      <c r="AOT333" s="9"/>
      <c r="AOU333" s="9"/>
      <c r="AOV333" s="9"/>
      <c r="AOW333" s="9"/>
      <c r="AOX333" s="9"/>
      <c r="AOY333" s="9"/>
      <c r="AOZ333" s="9"/>
      <c r="APA333" s="9"/>
      <c r="APB333" s="9"/>
      <c r="APC333" s="9"/>
      <c r="APD333" s="9"/>
      <c r="APE333" s="9"/>
      <c r="APF333" s="9"/>
      <c r="APG333" s="9"/>
      <c r="APH333" s="9"/>
      <c r="API333" s="9"/>
      <c r="APJ333" s="9"/>
      <c r="APK333" s="9"/>
      <c r="APL333" s="9"/>
      <c r="APM333" s="9"/>
      <c r="APN333" s="9"/>
      <c r="APO333" s="9"/>
      <c r="APP333" s="9"/>
      <c r="APQ333" s="9"/>
      <c r="APR333" s="9"/>
      <c r="APS333" s="9"/>
      <c r="APT333" s="9"/>
      <c r="APU333" s="9"/>
      <c r="APV333" s="9"/>
      <c r="APW333" s="9"/>
      <c r="APX333" s="9"/>
      <c r="APY333" s="9"/>
      <c r="APZ333" s="9"/>
      <c r="AQA333" s="9"/>
      <c r="AQB333" s="9"/>
      <c r="AQC333" s="9"/>
      <c r="AQD333" s="9"/>
      <c r="AQE333" s="9"/>
      <c r="AQF333" s="9"/>
      <c r="AQG333" s="9"/>
      <c r="AQH333" s="9"/>
      <c r="AQI333" s="9"/>
      <c r="AQJ333" s="9"/>
      <c r="AQK333" s="9"/>
      <c r="AQL333" s="9"/>
      <c r="AQM333" s="9"/>
      <c r="AQN333" s="9"/>
      <c r="AQO333" s="9"/>
      <c r="AQP333" s="9"/>
      <c r="AQQ333" s="9"/>
      <c r="AQR333" s="9"/>
      <c r="AQS333" s="9"/>
      <c r="AQT333" s="9"/>
      <c r="AQU333" s="9"/>
      <c r="AQV333" s="9"/>
      <c r="AQW333" s="9"/>
      <c r="AQX333" s="9"/>
      <c r="AQY333" s="9"/>
      <c r="AQZ333" s="9"/>
      <c r="ARA333" s="9"/>
      <c r="ARB333" s="9"/>
      <c r="ARC333" s="9"/>
      <c r="ARD333" s="9"/>
      <c r="ARE333" s="9"/>
      <c r="ARF333" s="9"/>
      <c r="ARG333" s="9"/>
      <c r="ARH333" s="9"/>
      <c r="ARI333" s="9"/>
      <c r="ARJ333" s="9"/>
      <c r="ARK333" s="9"/>
      <c r="ARL333" s="9"/>
      <c r="ARM333" s="9"/>
      <c r="ARN333" s="9"/>
      <c r="ARO333" s="9"/>
      <c r="ARP333" s="9"/>
      <c r="ARQ333" s="9"/>
      <c r="ARR333" s="9"/>
      <c r="ARS333" s="9"/>
      <c r="ART333" s="9"/>
      <c r="ARU333" s="9"/>
      <c r="ARV333" s="9"/>
      <c r="ARW333" s="9"/>
      <c r="ARX333" s="9"/>
      <c r="ARY333" s="9"/>
      <c r="ARZ333" s="9"/>
      <c r="ASA333" s="9"/>
      <c r="ASB333" s="9"/>
      <c r="ASC333" s="9"/>
      <c r="ASD333" s="9"/>
      <c r="ASE333" s="9"/>
      <c r="ASF333" s="9"/>
      <c r="ASG333" s="9"/>
      <c r="ASH333" s="9"/>
      <c r="ASI333" s="9"/>
      <c r="ASJ333" s="9"/>
      <c r="ASK333" s="9"/>
      <c r="ASL333" s="9"/>
      <c r="ASM333" s="9"/>
      <c r="ASN333" s="9"/>
      <c r="ASO333" s="9"/>
      <c r="ASP333" s="9"/>
      <c r="ASQ333" s="9"/>
      <c r="ASR333" s="9"/>
      <c r="ASS333" s="9"/>
      <c r="AST333" s="9"/>
      <c r="ASU333" s="9"/>
      <c r="ASV333" s="9"/>
      <c r="ASW333" s="9"/>
      <c r="ASX333" s="9"/>
      <c r="ASY333" s="9"/>
      <c r="ASZ333" s="9"/>
      <c r="ATA333" s="9"/>
      <c r="ATB333" s="9"/>
      <c r="ATC333" s="9"/>
      <c r="ATD333" s="9"/>
      <c r="ATE333" s="9"/>
      <c r="ATF333" s="9"/>
      <c r="ATG333" s="9"/>
      <c r="ATH333" s="9"/>
      <c r="ATI333" s="9"/>
      <c r="ATJ333" s="9"/>
      <c r="ATK333" s="9"/>
      <c r="ATL333" s="9"/>
      <c r="ATM333" s="9"/>
      <c r="ATN333" s="9"/>
      <c r="ATO333" s="9"/>
      <c r="ATP333" s="9"/>
      <c r="ATQ333" s="9"/>
      <c r="ATR333" s="9"/>
      <c r="ATS333" s="9"/>
      <c r="ATT333" s="9"/>
      <c r="ATU333" s="9"/>
      <c r="ATV333" s="9"/>
      <c r="ATW333" s="9"/>
      <c r="ATX333" s="9"/>
      <c r="ATY333" s="9"/>
      <c r="ATZ333" s="9"/>
      <c r="AUA333" s="9"/>
      <c r="AUB333" s="9"/>
      <c r="AUC333" s="9"/>
      <c r="AUD333" s="9"/>
      <c r="AUE333" s="9"/>
      <c r="AUF333" s="9"/>
      <c r="AUG333" s="9"/>
      <c r="AUH333" s="9"/>
      <c r="AUI333" s="9"/>
      <c r="AUJ333" s="9"/>
      <c r="AUK333" s="9"/>
      <c r="AUL333" s="9"/>
      <c r="AUM333" s="9"/>
      <c r="AUN333" s="9"/>
      <c r="AUO333" s="9"/>
      <c r="AUP333" s="9"/>
      <c r="AUQ333" s="9"/>
      <c r="AUR333" s="9"/>
      <c r="AUS333" s="9"/>
      <c r="AUT333" s="9"/>
      <c r="AUU333" s="9"/>
      <c r="AUV333" s="9"/>
      <c r="AUW333" s="9"/>
      <c r="AUX333" s="9"/>
      <c r="AUY333" s="9"/>
      <c r="AUZ333" s="9"/>
      <c r="AVA333" s="9"/>
      <c r="AVB333" s="9"/>
      <c r="AVC333" s="9"/>
      <c r="AVD333" s="9"/>
      <c r="AVE333" s="9"/>
      <c r="AVF333" s="9"/>
      <c r="AVG333" s="9"/>
      <c r="AVH333" s="9"/>
      <c r="AVI333" s="9"/>
      <c r="AVJ333" s="9"/>
      <c r="AVK333" s="9"/>
      <c r="AVL333" s="9"/>
      <c r="AVM333" s="9"/>
      <c r="AVN333" s="9"/>
      <c r="AVO333" s="9"/>
      <c r="AVP333" s="9"/>
      <c r="AVQ333" s="9"/>
      <c r="AVR333" s="9"/>
      <c r="AVS333" s="9"/>
      <c r="AVT333" s="9"/>
      <c r="AVU333" s="9"/>
      <c r="AVV333" s="9"/>
      <c r="AVW333" s="9"/>
      <c r="AVX333" s="9"/>
      <c r="AVY333" s="9"/>
      <c r="AVZ333" s="9"/>
      <c r="AWA333" s="9"/>
      <c r="AWB333" s="9"/>
      <c r="AWC333" s="9"/>
      <c r="AWD333" s="9"/>
      <c r="AWE333" s="9"/>
      <c r="AWF333" s="9"/>
      <c r="AWG333" s="9"/>
      <c r="AWH333" s="9"/>
      <c r="AWI333" s="9"/>
      <c r="AWJ333" s="9"/>
      <c r="AWK333" s="9"/>
      <c r="AWL333" s="9"/>
      <c r="AWM333" s="9"/>
      <c r="AWN333" s="9"/>
      <c r="AWO333" s="9"/>
      <c r="AWP333" s="9"/>
      <c r="AWQ333" s="9"/>
      <c r="AWR333" s="9"/>
      <c r="AWS333" s="9"/>
      <c r="AWT333" s="9"/>
      <c r="AWU333" s="9"/>
      <c r="AWV333" s="9"/>
      <c r="AWW333" s="9"/>
      <c r="AWX333" s="9"/>
      <c r="AWY333" s="9"/>
      <c r="AWZ333" s="9"/>
      <c r="AXA333" s="9"/>
      <c r="AXB333" s="9"/>
      <c r="AXC333" s="9"/>
      <c r="AXD333" s="9"/>
      <c r="AXE333" s="9"/>
      <c r="AXF333" s="9"/>
      <c r="AXG333" s="9"/>
      <c r="AXH333" s="9"/>
      <c r="AXI333" s="9"/>
      <c r="AXJ333" s="9"/>
      <c r="AXK333" s="9"/>
      <c r="AXL333" s="9"/>
      <c r="AXM333" s="9"/>
      <c r="AXN333" s="9"/>
      <c r="AXO333" s="9"/>
      <c r="AXP333" s="9"/>
      <c r="AXQ333" s="9"/>
      <c r="AXR333" s="9"/>
      <c r="AXS333" s="9"/>
      <c r="AXT333" s="9"/>
      <c r="AXU333" s="9"/>
      <c r="AXV333" s="9"/>
      <c r="AXW333" s="9"/>
      <c r="AXX333" s="9"/>
      <c r="AXY333" s="9"/>
      <c r="AXZ333" s="9"/>
      <c r="AYA333" s="9"/>
      <c r="AYB333" s="9"/>
      <c r="AYC333" s="9"/>
      <c r="AYD333" s="9"/>
      <c r="AYE333" s="9"/>
      <c r="AYF333" s="9"/>
      <c r="AYG333" s="9"/>
      <c r="AYH333" s="9"/>
      <c r="AYI333" s="9"/>
      <c r="AYJ333" s="9"/>
      <c r="AYK333" s="9"/>
      <c r="AYL333" s="9"/>
      <c r="AYM333" s="9"/>
      <c r="AYN333" s="9"/>
      <c r="AYO333" s="9"/>
      <c r="AYP333" s="9"/>
      <c r="AYQ333" s="9"/>
      <c r="AYR333" s="9"/>
      <c r="AYS333" s="9"/>
      <c r="AYT333" s="9"/>
      <c r="AYU333" s="9"/>
      <c r="AYV333" s="9"/>
      <c r="AYW333" s="9"/>
      <c r="AYX333" s="9"/>
      <c r="AYY333" s="9"/>
      <c r="AYZ333" s="9"/>
      <c r="AZA333" s="9"/>
      <c r="AZB333" s="9"/>
      <c r="AZC333" s="9"/>
      <c r="AZD333" s="9"/>
      <c r="AZE333" s="9"/>
      <c r="AZF333" s="9"/>
      <c r="AZG333" s="9"/>
      <c r="AZH333" s="9"/>
      <c r="AZI333" s="9"/>
      <c r="AZJ333" s="9"/>
      <c r="AZK333" s="9"/>
      <c r="AZL333" s="9"/>
      <c r="AZM333" s="9"/>
      <c r="AZN333" s="9"/>
      <c r="AZO333" s="9"/>
      <c r="AZP333" s="9"/>
      <c r="AZQ333" s="9"/>
      <c r="AZR333" s="9"/>
      <c r="AZS333" s="9"/>
      <c r="AZT333" s="9"/>
      <c r="AZU333" s="9"/>
      <c r="AZV333" s="9"/>
      <c r="AZW333" s="9"/>
      <c r="AZX333" s="9"/>
      <c r="AZY333" s="9"/>
      <c r="AZZ333" s="9"/>
      <c r="BAA333" s="9"/>
      <c r="BAB333" s="9"/>
      <c r="BAC333" s="9"/>
      <c r="BAD333" s="9"/>
      <c r="BAE333" s="9"/>
      <c r="BAF333" s="9"/>
      <c r="BAG333" s="9"/>
      <c r="BAH333" s="9"/>
      <c r="BAI333" s="9"/>
      <c r="BAJ333" s="9"/>
      <c r="BAK333" s="9"/>
      <c r="BAL333" s="9"/>
      <c r="BAM333" s="9"/>
      <c r="BAN333" s="9"/>
      <c r="BAO333" s="9"/>
      <c r="BAP333" s="9"/>
      <c r="BAQ333" s="9"/>
      <c r="BAR333" s="9"/>
      <c r="BAS333" s="9"/>
      <c r="BAT333" s="9"/>
      <c r="BAU333" s="9"/>
      <c r="BAV333" s="9"/>
      <c r="BAW333" s="9"/>
      <c r="BAX333" s="9"/>
      <c r="BAY333" s="9"/>
      <c r="BAZ333" s="9"/>
      <c r="BBA333" s="9"/>
      <c r="BBB333" s="9"/>
      <c r="BBC333" s="9"/>
      <c r="BBD333" s="9"/>
      <c r="BBE333" s="9"/>
      <c r="BBF333" s="9"/>
      <c r="BBG333" s="9"/>
      <c r="BBH333" s="9"/>
      <c r="BBI333" s="9"/>
      <c r="BBJ333" s="9"/>
      <c r="BBK333" s="9"/>
      <c r="BBL333" s="9"/>
      <c r="BBM333" s="9"/>
      <c r="BBN333" s="9"/>
      <c r="BBO333" s="9"/>
      <c r="BBP333" s="9"/>
      <c r="BBQ333" s="9"/>
      <c r="BBR333" s="9"/>
      <c r="BBS333" s="9"/>
      <c r="BBT333" s="9"/>
      <c r="BBU333" s="9"/>
      <c r="BBV333" s="9"/>
      <c r="BBW333" s="9"/>
      <c r="BBX333" s="9"/>
      <c r="BBY333" s="9"/>
      <c r="BBZ333" s="9"/>
      <c r="BCA333" s="9"/>
      <c r="BCB333" s="9"/>
      <c r="BCC333" s="9"/>
      <c r="BCD333" s="9"/>
      <c r="BCE333" s="9"/>
      <c r="BCF333" s="9"/>
      <c r="BCG333" s="9"/>
      <c r="BCH333" s="9"/>
      <c r="BCI333" s="9"/>
      <c r="BCJ333" s="9"/>
      <c r="BCK333" s="9"/>
      <c r="BCL333" s="9"/>
      <c r="BCM333" s="9"/>
      <c r="BCN333" s="9"/>
      <c r="BCO333" s="9"/>
      <c r="BCP333" s="9"/>
      <c r="BCQ333" s="9"/>
      <c r="BCR333" s="9"/>
      <c r="BCS333" s="9"/>
      <c r="BCT333" s="9"/>
      <c r="BCU333" s="9"/>
      <c r="BCV333" s="9"/>
      <c r="BCW333" s="9"/>
      <c r="BCX333" s="9"/>
      <c r="BCY333" s="9"/>
      <c r="BCZ333" s="9"/>
      <c r="BDA333" s="9"/>
      <c r="BDB333" s="9"/>
      <c r="BDC333" s="9"/>
      <c r="BDD333" s="9"/>
      <c r="BDE333" s="9"/>
      <c r="BDF333" s="9"/>
      <c r="BDG333" s="9"/>
      <c r="BDH333" s="9"/>
      <c r="BDI333" s="9"/>
      <c r="BDJ333" s="9"/>
      <c r="BDK333" s="9"/>
      <c r="BDL333" s="9"/>
      <c r="BDM333" s="9"/>
      <c r="BDN333" s="9"/>
      <c r="BDO333" s="9"/>
      <c r="BDP333" s="9"/>
      <c r="BDQ333" s="9"/>
      <c r="BDR333" s="9"/>
      <c r="BDS333" s="9"/>
      <c r="BDT333" s="9"/>
      <c r="BDU333" s="9"/>
      <c r="BDV333" s="9"/>
      <c r="BDW333" s="9"/>
      <c r="BDX333" s="9"/>
      <c r="BDY333" s="9"/>
      <c r="BDZ333" s="9"/>
      <c r="BEA333" s="9"/>
      <c r="BEB333" s="9"/>
      <c r="BEC333" s="9"/>
      <c r="BED333" s="9"/>
      <c r="BEE333" s="9"/>
      <c r="BEF333" s="9"/>
      <c r="BEG333" s="9"/>
      <c r="BEH333" s="9"/>
      <c r="BEI333" s="9"/>
      <c r="BEJ333" s="9"/>
      <c r="BEK333" s="9"/>
      <c r="BEL333" s="9"/>
      <c r="BEM333" s="9"/>
      <c r="BEN333" s="9"/>
      <c r="BEO333" s="9"/>
      <c r="BEP333" s="9"/>
      <c r="BEQ333" s="9"/>
      <c r="BER333" s="9"/>
      <c r="BES333" s="9"/>
      <c r="BET333" s="9"/>
      <c r="BEU333" s="9"/>
      <c r="BEV333" s="9"/>
      <c r="BEW333" s="9"/>
      <c r="BEX333" s="9"/>
      <c r="BEY333" s="9"/>
      <c r="BEZ333" s="9"/>
      <c r="BFA333" s="9"/>
      <c r="BFB333" s="9"/>
      <c r="BFC333" s="9"/>
      <c r="BFD333" s="9"/>
      <c r="BFE333" s="9"/>
      <c r="BFF333" s="9"/>
      <c r="BFG333" s="9"/>
      <c r="BFH333" s="9"/>
      <c r="BFI333" s="9"/>
      <c r="BFJ333" s="9"/>
      <c r="BFK333" s="9"/>
      <c r="BFL333" s="9"/>
      <c r="BFM333" s="9"/>
      <c r="BFN333" s="9"/>
      <c r="BFO333" s="9"/>
      <c r="BFP333" s="9"/>
      <c r="BFQ333" s="9"/>
      <c r="BFR333" s="9"/>
      <c r="BFS333" s="9"/>
      <c r="BFT333" s="9"/>
      <c r="BFU333" s="9"/>
      <c r="BFV333" s="9"/>
      <c r="BFW333" s="9"/>
      <c r="BFX333" s="9"/>
      <c r="BFY333" s="9"/>
      <c r="BFZ333" s="9"/>
      <c r="BGA333" s="9"/>
      <c r="BGB333" s="9"/>
      <c r="BGC333" s="9"/>
      <c r="BGD333" s="9"/>
      <c r="BGE333" s="9"/>
      <c r="BGF333" s="9"/>
      <c r="BGG333" s="9"/>
      <c r="BGH333" s="9"/>
      <c r="BGI333" s="9"/>
      <c r="BGJ333" s="9"/>
      <c r="BGK333" s="9"/>
      <c r="BGL333" s="9"/>
      <c r="BGM333" s="9"/>
      <c r="BGN333" s="9"/>
      <c r="BGO333" s="9"/>
      <c r="BGP333" s="9"/>
      <c r="BGQ333" s="9"/>
      <c r="BGR333" s="9"/>
      <c r="BGS333" s="9"/>
      <c r="BGT333" s="9"/>
      <c r="BGU333" s="9"/>
      <c r="BGV333" s="9"/>
      <c r="BGW333" s="9"/>
      <c r="BGX333" s="9"/>
      <c r="BGY333" s="9"/>
      <c r="BGZ333" s="9"/>
      <c r="BHA333" s="9"/>
      <c r="BHB333" s="9"/>
      <c r="BHC333" s="9"/>
      <c r="BHD333" s="9"/>
      <c r="BHE333" s="9"/>
      <c r="BHF333" s="9"/>
      <c r="BHG333" s="9"/>
      <c r="BHH333" s="9"/>
      <c r="BHI333" s="9"/>
      <c r="BHJ333" s="9"/>
      <c r="BHK333" s="9"/>
      <c r="BHL333" s="9"/>
      <c r="BHM333" s="9"/>
      <c r="BHN333" s="9"/>
      <c r="BHO333" s="9"/>
      <c r="BHP333" s="9"/>
      <c r="BHQ333" s="9"/>
      <c r="BHR333" s="9"/>
      <c r="BHS333" s="9"/>
      <c r="BHT333" s="9"/>
      <c r="BHU333" s="9"/>
      <c r="BHV333" s="9"/>
      <c r="BHW333" s="9"/>
      <c r="BHX333" s="9"/>
      <c r="BHY333" s="9"/>
      <c r="BHZ333" s="9"/>
      <c r="BIA333" s="9"/>
      <c r="BIB333" s="9"/>
      <c r="BIC333" s="9"/>
    </row>
    <row r="334" spans="1:1589" s="10" customFormat="1" ht="43.5" customHeight="1">
      <c r="A334" s="198"/>
      <c r="B334" s="199"/>
      <c r="C334" s="323"/>
      <c r="D334" s="339"/>
      <c r="E334" s="230">
        <v>42736</v>
      </c>
      <c r="F334" s="230">
        <v>43100</v>
      </c>
      <c r="G334" s="201" t="s">
        <v>220</v>
      </c>
      <c r="H334" s="202">
        <f>H340+H346+H360+H364+H368+H371</f>
        <v>0</v>
      </c>
      <c r="I334" s="202">
        <f t="shared" ref="I334:S334" si="31">I340+I346+I360+I364+I368+I371</f>
        <v>420000</v>
      </c>
      <c r="J334" s="202">
        <f>J340+J346+J360+J364+J368+J371+J352</f>
        <v>23454443</v>
      </c>
      <c r="K334" s="202">
        <f t="shared" si="31"/>
        <v>0</v>
      </c>
      <c r="L334" s="202">
        <f t="shared" si="31"/>
        <v>0</v>
      </c>
      <c r="M334" s="202">
        <f t="shared" si="31"/>
        <v>420000</v>
      </c>
      <c r="N334" s="202">
        <f>N340+N346+N360+N364+N368+N371+N352</f>
        <v>23425927.48</v>
      </c>
      <c r="O334" s="202">
        <f t="shared" si="31"/>
        <v>0</v>
      </c>
      <c r="P334" s="202">
        <f t="shared" si="31"/>
        <v>0</v>
      </c>
      <c r="Q334" s="202">
        <f t="shared" si="31"/>
        <v>420000</v>
      </c>
      <c r="R334" s="202">
        <f>R340+R346+R360+R364+R368+R371+R352</f>
        <v>23425927.48</v>
      </c>
      <c r="S334" s="202">
        <f t="shared" si="31"/>
        <v>0</v>
      </c>
      <c r="T334" s="150"/>
      <c r="U334" s="150"/>
      <c r="V334" s="7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9"/>
      <c r="IL334" s="9"/>
      <c r="IM334" s="9"/>
      <c r="IN334" s="9"/>
      <c r="IO334" s="9"/>
      <c r="IP334" s="9"/>
      <c r="IQ334" s="9"/>
      <c r="IR334" s="9"/>
      <c r="IS334" s="9"/>
      <c r="IT334" s="9"/>
      <c r="IU334" s="9"/>
      <c r="IV334" s="9"/>
      <c r="IW334" s="9"/>
      <c r="IX334" s="9"/>
      <c r="IY334" s="9"/>
      <c r="IZ334" s="9"/>
      <c r="JA334" s="9"/>
      <c r="JB334" s="9"/>
      <c r="JC334" s="9"/>
      <c r="JD334" s="9"/>
      <c r="JE334" s="9"/>
      <c r="JF334" s="9"/>
      <c r="JG334" s="9"/>
      <c r="JH334" s="9"/>
      <c r="JI334" s="9"/>
      <c r="JJ334" s="9"/>
      <c r="JK334" s="9"/>
      <c r="JL334" s="9"/>
      <c r="JM334" s="9"/>
      <c r="JN334" s="9"/>
      <c r="JO334" s="9"/>
      <c r="JP334" s="9"/>
      <c r="JQ334" s="9"/>
      <c r="JR334" s="9"/>
      <c r="JS334" s="9"/>
      <c r="JT334" s="9"/>
      <c r="JU334" s="9"/>
      <c r="JV334" s="9"/>
      <c r="JW334" s="9"/>
      <c r="JX334" s="9"/>
      <c r="JY334" s="9"/>
      <c r="JZ334" s="9"/>
      <c r="KA334" s="9"/>
      <c r="KB334" s="9"/>
      <c r="KC334" s="9"/>
      <c r="KD334" s="9"/>
      <c r="KE334" s="9"/>
      <c r="KF334" s="9"/>
      <c r="KG334" s="9"/>
      <c r="KH334" s="9"/>
      <c r="KI334" s="9"/>
      <c r="KJ334" s="9"/>
      <c r="KK334" s="9"/>
      <c r="KL334" s="9"/>
      <c r="KM334" s="9"/>
      <c r="KN334" s="9"/>
      <c r="KO334" s="9"/>
      <c r="KP334" s="9"/>
      <c r="KQ334" s="9"/>
      <c r="KR334" s="9"/>
      <c r="KS334" s="9"/>
      <c r="KT334" s="9"/>
      <c r="KU334" s="9"/>
      <c r="KV334" s="9"/>
      <c r="KW334" s="9"/>
      <c r="KX334" s="9"/>
      <c r="KY334" s="9"/>
      <c r="KZ334" s="9"/>
      <c r="LA334" s="9"/>
      <c r="LB334" s="9"/>
      <c r="LC334" s="9"/>
      <c r="LD334" s="9"/>
      <c r="LE334" s="9"/>
      <c r="LF334" s="9"/>
      <c r="LG334" s="9"/>
      <c r="LH334" s="9"/>
      <c r="LI334" s="9"/>
      <c r="LJ334" s="9"/>
      <c r="LK334" s="9"/>
      <c r="LL334" s="9"/>
      <c r="LM334" s="9"/>
      <c r="LN334" s="9"/>
      <c r="LO334" s="9"/>
      <c r="LP334" s="9"/>
      <c r="LQ334" s="9"/>
      <c r="LR334" s="9"/>
      <c r="LS334" s="9"/>
      <c r="LT334" s="9"/>
      <c r="LU334" s="9"/>
      <c r="LV334" s="9"/>
      <c r="LW334" s="9"/>
      <c r="LX334" s="9"/>
      <c r="LY334" s="9"/>
      <c r="LZ334" s="9"/>
      <c r="MA334" s="9"/>
      <c r="MB334" s="9"/>
      <c r="MC334" s="9"/>
      <c r="MD334" s="9"/>
      <c r="ME334" s="9"/>
      <c r="MF334" s="9"/>
      <c r="MG334" s="9"/>
      <c r="MH334" s="9"/>
      <c r="MI334" s="9"/>
      <c r="MJ334" s="9"/>
      <c r="MK334" s="9"/>
      <c r="ML334" s="9"/>
      <c r="MM334" s="9"/>
      <c r="MN334" s="9"/>
      <c r="MO334" s="9"/>
      <c r="MP334" s="9"/>
      <c r="MQ334" s="9"/>
      <c r="MR334" s="9"/>
      <c r="MS334" s="9"/>
      <c r="MT334" s="9"/>
      <c r="MU334" s="9"/>
      <c r="MV334" s="9"/>
      <c r="MW334" s="9"/>
      <c r="MX334" s="9"/>
      <c r="MY334" s="9"/>
      <c r="MZ334" s="9"/>
      <c r="NA334" s="9"/>
      <c r="NB334" s="9"/>
      <c r="NC334" s="9"/>
      <c r="ND334" s="9"/>
      <c r="NE334" s="9"/>
      <c r="NF334" s="9"/>
      <c r="NG334" s="9"/>
      <c r="NH334" s="9"/>
      <c r="NI334" s="9"/>
      <c r="NJ334" s="9"/>
      <c r="NK334" s="9"/>
      <c r="NL334" s="9"/>
      <c r="NM334" s="9"/>
      <c r="NN334" s="9"/>
      <c r="NO334" s="9"/>
      <c r="NP334" s="9"/>
      <c r="NQ334" s="9"/>
      <c r="NR334" s="9"/>
      <c r="NS334" s="9"/>
      <c r="NT334" s="9"/>
      <c r="NU334" s="9"/>
      <c r="NV334" s="9"/>
      <c r="NW334" s="9"/>
      <c r="NX334" s="9"/>
      <c r="NY334" s="9"/>
      <c r="NZ334" s="9"/>
      <c r="OA334" s="9"/>
      <c r="OB334" s="9"/>
      <c r="OC334" s="9"/>
      <c r="OD334" s="9"/>
      <c r="OE334" s="9"/>
      <c r="OF334" s="9"/>
      <c r="OG334" s="9"/>
      <c r="OH334" s="9"/>
      <c r="OI334" s="9"/>
      <c r="OJ334" s="9"/>
      <c r="OK334" s="9"/>
      <c r="OL334" s="9"/>
      <c r="OM334" s="9"/>
      <c r="ON334" s="9"/>
      <c r="OO334" s="9"/>
      <c r="OP334" s="9"/>
      <c r="OQ334" s="9"/>
      <c r="OR334" s="9"/>
      <c r="OS334" s="9"/>
      <c r="OT334" s="9"/>
      <c r="OU334" s="9"/>
      <c r="OV334" s="9"/>
      <c r="OW334" s="9"/>
      <c r="OX334" s="9"/>
      <c r="OY334" s="9"/>
      <c r="OZ334" s="9"/>
      <c r="PA334" s="9"/>
      <c r="PB334" s="9"/>
      <c r="PC334" s="9"/>
      <c r="PD334" s="9"/>
      <c r="PE334" s="9"/>
      <c r="PF334" s="9"/>
      <c r="PG334" s="9"/>
      <c r="PH334" s="9"/>
      <c r="PI334" s="9"/>
      <c r="PJ334" s="9"/>
      <c r="PK334" s="9"/>
      <c r="PL334" s="9"/>
      <c r="PM334" s="9"/>
      <c r="PN334" s="9"/>
      <c r="PO334" s="9"/>
      <c r="PP334" s="9"/>
      <c r="PQ334" s="9"/>
      <c r="PR334" s="9"/>
      <c r="PS334" s="9"/>
      <c r="PT334" s="9"/>
      <c r="PU334" s="9"/>
      <c r="PV334" s="9"/>
      <c r="PW334" s="9"/>
      <c r="PX334" s="9"/>
      <c r="PY334" s="9"/>
      <c r="PZ334" s="9"/>
      <c r="QA334" s="9"/>
      <c r="QB334" s="9"/>
      <c r="QC334" s="9"/>
      <c r="QD334" s="9"/>
      <c r="QE334" s="9"/>
      <c r="QF334" s="9"/>
      <c r="QG334" s="9"/>
      <c r="QH334" s="9"/>
      <c r="QI334" s="9"/>
      <c r="QJ334" s="9"/>
      <c r="QK334" s="9"/>
      <c r="QL334" s="9"/>
      <c r="QM334" s="9"/>
      <c r="QN334" s="9"/>
      <c r="QO334" s="9"/>
      <c r="QP334" s="9"/>
      <c r="QQ334" s="9"/>
      <c r="QR334" s="9"/>
      <c r="QS334" s="9"/>
      <c r="QT334" s="9"/>
      <c r="QU334" s="9"/>
      <c r="QV334" s="9"/>
      <c r="QW334" s="9"/>
      <c r="QX334" s="9"/>
      <c r="QY334" s="9"/>
      <c r="QZ334" s="9"/>
      <c r="RA334" s="9"/>
      <c r="RB334" s="9"/>
      <c r="RC334" s="9"/>
      <c r="RD334" s="9"/>
      <c r="RE334" s="9"/>
      <c r="RF334" s="9"/>
      <c r="RG334" s="9"/>
      <c r="RH334" s="9"/>
      <c r="RI334" s="9"/>
      <c r="RJ334" s="9"/>
      <c r="RK334" s="9"/>
      <c r="RL334" s="9"/>
      <c r="RM334" s="9"/>
      <c r="RN334" s="9"/>
      <c r="RO334" s="9"/>
      <c r="RP334" s="9"/>
      <c r="RQ334" s="9"/>
      <c r="RR334" s="9"/>
      <c r="RS334" s="9"/>
      <c r="RT334" s="9"/>
      <c r="RU334" s="9"/>
      <c r="RV334" s="9"/>
      <c r="RW334" s="9"/>
      <c r="RX334" s="9"/>
      <c r="RY334" s="9"/>
      <c r="RZ334" s="9"/>
      <c r="SA334" s="9"/>
      <c r="SB334" s="9"/>
      <c r="SC334" s="9"/>
      <c r="SD334" s="9"/>
      <c r="SE334" s="9"/>
      <c r="SF334" s="9"/>
      <c r="SG334" s="9"/>
      <c r="SH334" s="9"/>
      <c r="SI334" s="9"/>
      <c r="SJ334" s="9"/>
      <c r="SK334" s="9"/>
      <c r="SL334" s="9"/>
      <c r="SM334" s="9"/>
      <c r="SN334" s="9"/>
      <c r="SO334" s="9"/>
      <c r="SP334" s="9"/>
      <c r="SQ334" s="9"/>
      <c r="SR334" s="9"/>
      <c r="SS334" s="9"/>
      <c r="ST334" s="9"/>
      <c r="SU334" s="9"/>
      <c r="SV334" s="9"/>
      <c r="SW334" s="9"/>
      <c r="SX334" s="9"/>
      <c r="SY334" s="9"/>
      <c r="SZ334" s="9"/>
      <c r="TA334" s="9"/>
      <c r="TB334" s="9"/>
      <c r="TC334" s="9"/>
      <c r="TD334" s="9"/>
      <c r="TE334" s="9"/>
      <c r="TF334" s="9"/>
      <c r="TG334" s="9"/>
      <c r="TH334" s="9"/>
      <c r="TI334" s="9"/>
      <c r="TJ334" s="9"/>
      <c r="TK334" s="9"/>
      <c r="TL334" s="9"/>
      <c r="TM334" s="9"/>
      <c r="TN334" s="9"/>
      <c r="TO334" s="9"/>
      <c r="TP334" s="9"/>
      <c r="TQ334" s="9"/>
      <c r="TR334" s="9"/>
      <c r="TS334" s="9"/>
      <c r="TT334" s="9"/>
      <c r="TU334" s="9"/>
      <c r="TV334" s="9"/>
      <c r="TW334" s="9"/>
      <c r="TX334" s="9"/>
      <c r="TY334" s="9"/>
      <c r="TZ334" s="9"/>
      <c r="UA334" s="9"/>
      <c r="UB334" s="9"/>
      <c r="UC334" s="9"/>
      <c r="UD334" s="9"/>
      <c r="UE334" s="9"/>
      <c r="UF334" s="9"/>
      <c r="UG334" s="9"/>
      <c r="UH334" s="9"/>
      <c r="UI334" s="9"/>
      <c r="UJ334" s="9"/>
      <c r="UK334" s="9"/>
      <c r="UL334" s="9"/>
      <c r="UM334" s="9"/>
      <c r="UN334" s="9"/>
      <c r="UO334" s="9"/>
      <c r="UP334" s="9"/>
      <c r="UQ334" s="9"/>
      <c r="UR334" s="9"/>
      <c r="US334" s="9"/>
      <c r="UT334" s="9"/>
      <c r="UU334" s="9"/>
      <c r="UV334" s="9"/>
      <c r="UW334" s="9"/>
      <c r="UX334" s="9"/>
      <c r="UY334" s="9"/>
      <c r="UZ334" s="9"/>
      <c r="VA334" s="9"/>
      <c r="VB334" s="9"/>
      <c r="VC334" s="9"/>
      <c r="VD334" s="9"/>
      <c r="VE334" s="9"/>
      <c r="VF334" s="9"/>
      <c r="VG334" s="9"/>
      <c r="VH334" s="9"/>
      <c r="VI334" s="9"/>
      <c r="VJ334" s="9"/>
      <c r="VK334" s="9"/>
      <c r="VL334" s="9"/>
      <c r="VM334" s="9"/>
      <c r="VN334" s="9"/>
      <c r="VO334" s="9"/>
      <c r="VP334" s="9"/>
      <c r="VQ334" s="9"/>
      <c r="VR334" s="9"/>
      <c r="VS334" s="9"/>
      <c r="VT334" s="9"/>
      <c r="VU334" s="9"/>
      <c r="VV334" s="9"/>
      <c r="VW334" s="9"/>
      <c r="VX334" s="9"/>
      <c r="VY334" s="9"/>
      <c r="VZ334" s="9"/>
      <c r="WA334" s="9"/>
      <c r="WB334" s="9"/>
      <c r="WC334" s="9"/>
      <c r="WD334" s="9"/>
      <c r="WE334" s="9"/>
      <c r="WF334" s="9"/>
      <c r="WG334" s="9"/>
      <c r="WH334" s="9"/>
      <c r="WI334" s="9"/>
      <c r="WJ334" s="9"/>
      <c r="WK334" s="9"/>
      <c r="WL334" s="9"/>
      <c r="WM334" s="9"/>
      <c r="WN334" s="9"/>
      <c r="WO334" s="9"/>
      <c r="WP334" s="9"/>
      <c r="WQ334" s="9"/>
      <c r="WR334" s="9"/>
      <c r="WS334" s="9"/>
      <c r="WT334" s="9"/>
      <c r="WU334" s="9"/>
      <c r="WV334" s="9"/>
      <c r="WW334" s="9"/>
      <c r="WX334" s="9"/>
      <c r="WY334" s="9"/>
      <c r="WZ334" s="9"/>
      <c r="XA334" s="9"/>
      <c r="XB334" s="9"/>
      <c r="XC334" s="9"/>
      <c r="XD334" s="9"/>
      <c r="XE334" s="9"/>
      <c r="XF334" s="9"/>
      <c r="XG334" s="9"/>
      <c r="XH334" s="9"/>
      <c r="XI334" s="9"/>
      <c r="XJ334" s="9"/>
      <c r="XK334" s="9"/>
      <c r="XL334" s="9"/>
      <c r="XM334" s="9"/>
      <c r="XN334" s="9"/>
      <c r="XO334" s="9"/>
      <c r="XP334" s="9"/>
      <c r="XQ334" s="9"/>
      <c r="XR334" s="9"/>
      <c r="XS334" s="9"/>
      <c r="XT334" s="9"/>
      <c r="XU334" s="9"/>
      <c r="XV334" s="9"/>
      <c r="XW334" s="9"/>
      <c r="XX334" s="9"/>
      <c r="XY334" s="9"/>
      <c r="XZ334" s="9"/>
      <c r="YA334" s="9"/>
      <c r="YB334" s="9"/>
      <c r="YC334" s="9"/>
      <c r="YD334" s="9"/>
      <c r="YE334" s="9"/>
      <c r="YF334" s="9"/>
      <c r="YG334" s="9"/>
      <c r="YH334" s="9"/>
      <c r="YI334" s="9"/>
      <c r="YJ334" s="9"/>
      <c r="YK334" s="9"/>
      <c r="YL334" s="9"/>
      <c r="YM334" s="9"/>
      <c r="YN334" s="9"/>
      <c r="YO334" s="9"/>
      <c r="YP334" s="9"/>
      <c r="YQ334" s="9"/>
      <c r="YR334" s="9"/>
      <c r="YS334" s="9"/>
      <c r="YT334" s="9"/>
      <c r="YU334" s="9"/>
      <c r="YV334" s="9"/>
      <c r="YW334" s="9"/>
      <c r="YX334" s="9"/>
      <c r="YY334" s="9"/>
      <c r="YZ334" s="9"/>
      <c r="ZA334" s="9"/>
      <c r="ZB334" s="9"/>
      <c r="ZC334" s="9"/>
      <c r="ZD334" s="9"/>
      <c r="ZE334" s="9"/>
      <c r="ZF334" s="9"/>
      <c r="ZG334" s="9"/>
      <c r="ZH334" s="9"/>
      <c r="ZI334" s="9"/>
      <c r="ZJ334" s="9"/>
      <c r="ZK334" s="9"/>
      <c r="ZL334" s="9"/>
      <c r="ZM334" s="9"/>
      <c r="ZN334" s="9"/>
      <c r="ZO334" s="9"/>
      <c r="ZP334" s="9"/>
      <c r="ZQ334" s="9"/>
      <c r="ZR334" s="9"/>
      <c r="ZS334" s="9"/>
      <c r="ZT334" s="9"/>
      <c r="ZU334" s="9"/>
      <c r="ZV334" s="9"/>
      <c r="ZW334" s="9"/>
      <c r="ZX334" s="9"/>
      <c r="ZY334" s="9"/>
      <c r="ZZ334" s="9"/>
      <c r="AAA334" s="9"/>
      <c r="AAB334" s="9"/>
      <c r="AAC334" s="9"/>
      <c r="AAD334" s="9"/>
      <c r="AAE334" s="9"/>
      <c r="AAF334" s="9"/>
      <c r="AAG334" s="9"/>
      <c r="AAH334" s="9"/>
      <c r="AAI334" s="9"/>
      <c r="AAJ334" s="9"/>
      <c r="AAK334" s="9"/>
      <c r="AAL334" s="9"/>
      <c r="AAM334" s="9"/>
      <c r="AAN334" s="9"/>
      <c r="AAO334" s="9"/>
      <c r="AAP334" s="9"/>
      <c r="AAQ334" s="9"/>
      <c r="AAR334" s="9"/>
      <c r="AAS334" s="9"/>
      <c r="AAT334" s="9"/>
      <c r="AAU334" s="9"/>
      <c r="AAV334" s="9"/>
      <c r="AAW334" s="9"/>
      <c r="AAX334" s="9"/>
      <c r="AAY334" s="9"/>
      <c r="AAZ334" s="9"/>
      <c r="ABA334" s="9"/>
      <c r="ABB334" s="9"/>
      <c r="ABC334" s="9"/>
      <c r="ABD334" s="9"/>
      <c r="ABE334" s="9"/>
      <c r="ABF334" s="9"/>
      <c r="ABG334" s="9"/>
      <c r="ABH334" s="9"/>
      <c r="ABI334" s="9"/>
      <c r="ABJ334" s="9"/>
      <c r="ABK334" s="9"/>
      <c r="ABL334" s="9"/>
      <c r="ABM334" s="9"/>
      <c r="ABN334" s="9"/>
      <c r="ABO334" s="9"/>
      <c r="ABP334" s="9"/>
      <c r="ABQ334" s="9"/>
      <c r="ABR334" s="9"/>
      <c r="ABS334" s="9"/>
      <c r="ABT334" s="9"/>
      <c r="ABU334" s="9"/>
      <c r="ABV334" s="9"/>
      <c r="ABW334" s="9"/>
      <c r="ABX334" s="9"/>
      <c r="ABY334" s="9"/>
      <c r="ABZ334" s="9"/>
      <c r="ACA334" s="9"/>
      <c r="ACB334" s="9"/>
      <c r="ACC334" s="9"/>
      <c r="ACD334" s="9"/>
      <c r="ACE334" s="9"/>
      <c r="ACF334" s="9"/>
      <c r="ACG334" s="9"/>
      <c r="ACH334" s="9"/>
      <c r="ACI334" s="9"/>
      <c r="ACJ334" s="9"/>
      <c r="ACK334" s="9"/>
      <c r="ACL334" s="9"/>
      <c r="ACM334" s="9"/>
      <c r="ACN334" s="9"/>
      <c r="ACO334" s="9"/>
      <c r="ACP334" s="9"/>
      <c r="ACQ334" s="9"/>
      <c r="ACR334" s="9"/>
      <c r="ACS334" s="9"/>
      <c r="ACT334" s="9"/>
      <c r="ACU334" s="9"/>
      <c r="ACV334" s="9"/>
      <c r="ACW334" s="9"/>
      <c r="ACX334" s="9"/>
      <c r="ACY334" s="9"/>
      <c r="ACZ334" s="9"/>
      <c r="ADA334" s="9"/>
      <c r="ADB334" s="9"/>
      <c r="ADC334" s="9"/>
      <c r="ADD334" s="9"/>
      <c r="ADE334" s="9"/>
      <c r="ADF334" s="9"/>
      <c r="ADG334" s="9"/>
      <c r="ADH334" s="9"/>
      <c r="ADI334" s="9"/>
      <c r="ADJ334" s="9"/>
      <c r="ADK334" s="9"/>
      <c r="ADL334" s="9"/>
      <c r="ADM334" s="9"/>
      <c r="ADN334" s="9"/>
      <c r="ADO334" s="9"/>
      <c r="ADP334" s="9"/>
      <c r="ADQ334" s="9"/>
      <c r="ADR334" s="9"/>
      <c r="ADS334" s="9"/>
      <c r="ADT334" s="9"/>
      <c r="ADU334" s="9"/>
      <c r="ADV334" s="9"/>
      <c r="ADW334" s="9"/>
      <c r="ADX334" s="9"/>
      <c r="ADY334" s="9"/>
      <c r="ADZ334" s="9"/>
      <c r="AEA334" s="9"/>
      <c r="AEB334" s="9"/>
      <c r="AEC334" s="9"/>
      <c r="AED334" s="9"/>
      <c r="AEE334" s="9"/>
      <c r="AEF334" s="9"/>
      <c r="AEG334" s="9"/>
      <c r="AEH334" s="9"/>
      <c r="AEI334" s="9"/>
      <c r="AEJ334" s="9"/>
      <c r="AEK334" s="9"/>
      <c r="AEL334" s="9"/>
      <c r="AEM334" s="9"/>
      <c r="AEN334" s="9"/>
      <c r="AEO334" s="9"/>
      <c r="AEP334" s="9"/>
      <c r="AEQ334" s="9"/>
      <c r="AER334" s="9"/>
      <c r="AES334" s="9"/>
      <c r="AET334" s="9"/>
      <c r="AEU334" s="9"/>
      <c r="AEV334" s="9"/>
      <c r="AEW334" s="9"/>
      <c r="AEX334" s="9"/>
      <c r="AEY334" s="9"/>
      <c r="AEZ334" s="9"/>
      <c r="AFA334" s="9"/>
      <c r="AFB334" s="9"/>
      <c r="AFC334" s="9"/>
      <c r="AFD334" s="9"/>
      <c r="AFE334" s="9"/>
      <c r="AFF334" s="9"/>
      <c r="AFG334" s="9"/>
      <c r="AFH334" s="9"/>
      <c r="AFI334" s="9"/>
      <c r="AFJ334" s="9"/>
      <c r="AFK334" s="9"/>
      <c r="AFL334" s="9"/>
      <c r="AFM334" s="9"/>
      <c r="AFN334" s="9"/>
      <c r="AFO334" s="9"/>
      <c r="AFP334" s="9"/>
      <c r="AFQ334" s="9"/>
      <c r="AFR334" s="9"/>
      <c r="AFS334" s="9"/>
      <c r="AFT334" s="9"/>
      <c r="AFU334" s="9"/>
      <c r="AFV334" s="9"/>
      <c r="AFW334" s="9"/>
      <c r="AFX334" s="9"/>
      <c r="AFY334" s="9"/>
      <c r="AFZ334" s="9"/>
      <c r="AGA334" s="9"/>
      <c r="AGB334" s="9"/>
      <c r="AGC334" s="9"/>
      <c r="AGD334" s="9"/>
      <c r="AGE334" s="9"/>
      <c r="AGF334" s="9"/>
      <c r="AGG334" s="9"/>
      <c r="AGH334" s="9"/>
      <c r="AGI334" s="9"/>
      <c r="AGJ334" s="9"/>
      <c r="AGK334" s="9"/>
      <c r="AGL334" s="9"/>
      <c r="AGM334" s="9"/>
      <c r="AGN334" s="9"/>
      <c r="AGO334" s="9"/>
      <c r="AGP334" s="9"/>
      <c r="AGQ334" s="9"/>
      <c r="AGR334" s="9"/>
      <c r="AGS334" s="9"/>
      <c r="AGT334" s="9"/>
      <c r="AGU334" s="9"/>
      <c r="AGV334" s="9"/>
      <c r="AGW334" s="9"/>
      <c r="AGX334" s="9"/>
      <c r="AGY334" s="9"/>
      <c r="AGZ334" s="9"/>
      <c r="AHA334" s="9"/>
      <c r="AHB334" s="9"/>
      <c r="AHC334" s="9"/>
      <c r="AHD334" s="9"/>
      <c r="AHE334" s="9"/>
      <c r="AHF334" s="9"/>
      <c r="AHG334" s="9"/>
      <c r="AHH334" s="9"/>
      <c r="AHI334" s="9"/>
      <c r="AHJ334" s="9"/>
      <c r="AHK334" s="9"/>
      <c r="AHL334" s="9"/>
      <c r="AHM334" s="9"/>
      <c r="AHN334" s="9"/>
      <c r="AHO334" s="9"/>
      <c r="AHP334" s="9"/>
      <c r="AHQ334" s="9"/>
      <c r="AHR334" s="9"/>
      <c r="AHS334" s="9"/>
      <c r="AHT334" s="9"/>
      <c r="AHU334" s="9"/>
      <c r="AHV334" s="9"/>
      <c r="AHW334" s="9"/>
      <c r="AHX334" s="9"/>
      <c r="AHY334" s="9"/>
      <c r="AHZ334" s="9"/>
      <c r="AIA334" s="9"/>
      <c r="AIB334" s="9"/>
      <c r="AIC334" s="9"/>
      <c r="AID334" s="9"/>
      <c r="AIE334" s="9"/>
      <c r="AIF334" s="9"/>
      <c r="AIG334" s="9"/>
      <c r="AIH334" s="9"/>
      <c r="AII334" s="9"/>
      <c r="AIJ334" s="9"/>
      <c r="AIK334" s="9"/>
      <c r="AIL334" s="9"/>
      <c r="AIM334" s="9"/>
      <c r="AIN334" s="9"/>
      <c r="AIO334" s="9"/>
      <c r="AIP334" s="9"/>
      <c r="AIQ334" s="9"/>
      <c r="AIR334" s="9"/>
      <c r="AIS334" s="9"/>
      <c r="AIT334" s="9"/>
      <c r="AIU334" s="9"/>
      <c r="AIV334" s="9"/>
      <c r="AIW334" s="9"/>
      <c r="AIX334" s="9"/>
      <c r="AIY334" s="9"/>
      <c r="AIZ334" s="9"/>
      <c r="AJA334" s="9"/>
      <c r="AJB334" s="9"/>
      <c r="AJC334" s="9"/>
      <c r="AJD334" s="9"/>
      <c r="AJE334" s="9"/>
      <c r="AJF334" s="9"/>
      <c r="AJG334" s="9"/>
      <c r="AJH334" s="9"/>
      <c r="AJI334" s="9"/>
      <c r="AJJ334" s="9"/>
      <c r="AJK334" s="9"/>
      <c r="AJL334" s="9"/>
      <c r="AJM334" s="9"/>
      <c r="AJN334" s="9"/>
      <c r="AJO334" s="9"/>
      <c r="AJP334" s="9"/>
      <c r="AJQ334" s="9"/>
      <c r="AJR334" s="9"/>
      <c r="AJS334" s="9"/>
      <c r="AJT334" s="9"/>
      <c r="AJU334" s="9"/>
      <c r="AJV334" s="9"/>
      <c r="AJW334" s="9"/>
      <c r="AJX334" s="9"/>
      <c r="AJY334" s="9"/>
      <c r="AJZ334" s="9"/>
      <c r="AKA334" s="9"/>
      <c r="AKB334" s="9"/>
      <c r="AKC334" s="9"/>
      <c r="AKD334" s="9"/>
      <c r="AKE334" s="9"/>
      <c r="AKF334" s="9"/>
      <c r="AKG334" s="9"/>
      <c r="AKH334" s="9"/>
      <c r="AKI334" s="9"/>
      <c r="AKJ334" s="9"/>
      <c r="AKK334" s="9"/>
      <c r="AKL334" s="9"/>
      <c r="AKM334" s="9"/>
      <c r="AKN334" s="9"/>
      <c r="AKO334" s="9"/>
      <c r="AKP334" s="9"/>
      <c r="AKQ334" s="9"/>
      <c r="AKR334" s="9"/>
      <c r="AKS334" s="9"/>
      <c r="AKT334" s="9"/>
      <c r="AKU334" s="9"/>
      <c r="AKV334" s="9"/>
      <c r="AKW334" s="9"/>
      <c r="AKX334" s="9"/>
      <c r="AKY334" s="9"/>
      <c r="AKZ334" s="9"/>
      <c r="ALA334" s="9"/>
      <c r="ALB334" s="9"/>
      <c r="ALC334" s="9"/>
      <c r="ALD334" s="9"/>
      <c r="ALE334" s="9"/>
      <c r="ALF334" s="9"/>
      <c r="ALG334" s="9"/>
      <c r="ALH334" s="9"/>
      <c r="ALI334" s="9"/>
      <c r="ALJ334" s="9"/>
      <c r="ALK334" s="9"/>
      <c r="ALL334" s="9"/>
      <c r="ALM334" s="9"/>
      <c r="ALN334" s="9"/>
      <c r="ALO334" s="9"/>
      <c r="ALP334" s="9"/>
      <c r="ALQ334" s="9"/>
      <c r="ALR334" s="9"/>
      <c r="ALS334" s="9"/>
      <c r="ALT334" s="9"/>
      <c r="ALU334" s="9"/>
      <c r="ALV334" s="9"/>
      <c r="ALW334" s="9"/>
      <c r="ALX334" s="9"/>
      <c r="ALY334" s="9"/>
      <c r="ALZ334" s="9"/>
      <c r="AMA334" s="9"/>
      <c r="AMB334" s="9"/>
      <c r="AMC334" s="9"/>
      <c r="AMD334" s="9"/>
      <c r="AME334" s="9"/>
      <c r="AMF334" s="9"/>
      <c r="AMG334" s="9"/>
      <c r="AMH334" s="9"/>
      <c r="AMI334" s="9"/>
      <c r="AMJ334" s="9"/>
      <c r="AMK334" s="9"/>
      <c r="AML334" s="9"/>
      <c r="AMM334" s="9"/>
      <c r="AMN334" s="9"/>
      <c r="AMO334" s="9"/>
      <c r="AMP334" s="9"/>
      <c r="AMQ334" s="9"/>
      <c r="AMR334" s="9"/>
      <c r="AMS334" s="9"/>
      <c r="AMT334" s="9"/>
      <c r="AMU334" s="9"/>
      <c r="AMV334" s="9"/>
      <c r="AMW334" s="9"/>
      <c r="AMX334" s="9"/>
      <c r="AMY334" s="9"/>
      <c r="AMZ334" s="9"/>
      <c r="ANA334" s="9"/>
      <c r="ANB334" s="9"/>
      <c r="ANC334" s="9"/>
      <c r="AND334" s="9"/>
      <c r="ANE334" s="9"/>
      <c r="ANF334" s="9"/>
      <c r="ANG334" s="9"/>
      <c r="ANH334" s="9"/>
      <c r="ANI334" s="9"/>
      <c r="ANJ334" s="9"/>
      <c r="ANK334" s="9"/>
      <c r="ANL334" s="9"/>
      <c r="ANM334" s="9"/>
      <c r="ANN334" s="9"/>
      <c r="ANO334" s="9"/>
      <c r="ANP334" s="9"/>
      <c r="ANQ334" s="9"/>
      <c r="ANR334" s="9"/>
      <c r="ANS334" s="9"/>
      <c r="ANT334" s="9"/>
      <c r="ANU334" s="9"/>
      <c r="ANV334" s="9"/>
      <c r="ANW334" s="9"/>
      <c r="ANX334" s="9"/>
      <c r="ANY334" s="9"/>
      <c r="ANZ334" s="9"/>
      <c r="AOA334" s="9"/>
      <c r="AOB334" s="9"/>
      <c r="AOC334" s="9"/>
      <c r="AOD334" s="9"/>
      <c r="AOE334" s="9"/>
      <c r="AOF334" s="9"/>
      <c r="AOG334" s="9"/>
      <c r="AOH334" s="9"/>
      <c r="AOI334" s="9"/>
      <c r="AOJ334" s="9"/>
      <c r="AOK334" s="9"/>
      <c r="AOL334" s="9"/>
      <c r="AOM334" s="9"/>
      <c r="AON334" s="9"/>
      <c r="AOO334" s="9"/>
      <c r="AOP334" s="9"/>
      <c r="AOQ334" s="9"/>
      <c r="AOR334" s="9"/>
      <c r="AOS334" s="9"/>
      <c r="AOT334" s="9"/>
      <c r="AOU334" s="9"/>
      <c r="AOV334" s="9"/>
      <c r="AOW334" s="9"/>
      <c r="AOX334" s="9"/>
      <c r="AOY334" s="9"/>
      <c r="AOZ334" s="9"/>
      <c r="APA334" s="9"/>
      <c r="APB334" s="9"/>
      <c r="APC334" s="9"/>
      <c r="APD334" s="9"/>
      <c r="APE334" s="9"/>
      <c r="APF334" s="9"/>
      <c r="APG334" s="9"/>
      <c r="APH334" s="9"/>
      <c r="API334" s="9"/>
      <c r="APJ334" s="9"/>
      <c r="APK334" s="9"/>
      <c r="APL334" s="9"/>
      <c r="APM334" s="9"/>
      <c r="APN334" s="9"/>
      <c r="APO334" s="9"/>
      <c r="APP334" s="9"/>
      <c r="APQ334" s="9"/>
      <c r="APR334" s="9"/>
      <c r="APS334" s="9"/>
      <c r="APT334" s="9"/>
      <c r="APU334" s="9"/>
      <c r="APV334" s="9"/>
      <c r="APW334" s="9"/>
      <c r="APX334" s="9"/>
      <c r="APY334" s="9"/>
      <c r="APZ334" s="9"/>
      <c r="AQA334" s="9"/>
      <c r="AQB334" s="9"/>
      <c r="AQC334" s="9"/>
      <c r="AQD334" s="9"/>
      <c r="AQE334" s="9"/>
      <c r="AQF334" s="9"/>
      <c r="AQG334" s="9"/>
      <c r="AQH334" s="9"/>
      <c r="AQI334" s="9"/>
      <c r="AQJ334" s="9"/>
      <c r="AQK334" s="9"/>
      <c r="AQL334" s="9"/>
      <c r="AQM334" s="9"/>
      <c r="AQN334" s="9"/>
      <c r="AQO334" s="9"/>
      <c r="AQP334" s="9"/>
      <c r="AQQ334" s="9"/>
      <c r="AQR334" s="9"/>
      <c r="AQS334" s="9"/>
      <c r="AQT334" s="9"/>
      <c r="AQU334" s="9"/>
      <c r="AQV334" s="9"/>
      <c r="AQW334" s="9"/>
      <c r="AQX334" s="9"/>
      <c r="AQY334" s="9"/>
      <c r="AQZ334" s="9"/>
      <c r="ARA334" s="9"/>
      <c r="ARB334" s="9"/>
      <c r="ARC334" s="9"/>
      <c r="ARD334" s="9"/>
      <c r="ARE334" s="9"/>
      <c r="ARF334" s="9"/>
      <c r="ARG334" s="9"/>
      <c r="ARH334" s="9"/>
      <c r="ARI334" s="9"/>
      <c r="ARJ334" s="9"/>
      <c r="ARK334" s="9"/>
      <c r="ARL334" s="9"/>
      <c r="ARM334" s="9"/>
      <c r="ARN334" s="9"/>
      <c r="ARO334" s="9"/>
      <c r="ARP334" s="9"/>
      <c r="ARQ334" s="9"/>
      <c r="ARR334" s="9"/>
      <c r="ARS334" s="9"/>
      <c r="ART334" s="9"/>
      <c r="ARU334" s="9"/>
      <c r="ARV334" s="9"/>
      <c r="ARW334" s="9"/>
      <c r="ARX334" s="9"/>
      <c r="ARY334" s="9"/>
      <c r="ARZ334" s="9"/>
      <c r="ASA334" s="9"/>
      <c r="ASB334" s="9"/>
      <c r="ASC334" s="9"/>
      <c r="ASD334" s="9"/>
      <c r="ASE334" s="9"/>
      <c r="ASF334" s="9"/>
      <c r="ASG334" s="9"/>
      <c r="ASH334" s="9"/>
      <c r="ASI334" s="9"/>
      <c r="ASJ334" s="9"/>
      <c r="ASK334" s="9"/>
      <c r="ASL334" s="9"/>
      <c r="ASM334" s="9"/>
      <c r="ASN334" s="9"/>
      <c r="ASO334" s="9"/>
      <c r="ASP334" s="9"/>
      <c r="ASQ334" s="9"/>
      <c r="ASR334" s="9"/>
      <c r="ASS334" s="9"/>
      <c r="AST334" s="9"/>
      <c r="ASU334" s="9"/>
      <c r="ASV334" s="9"/>
      <c r="ASW334" s="9"/>
      <c r="ASX334" s="9"/>
      <c r="ASY334" s="9"/>
      <c r="ASZ334" s="9"/>
      <c r="ATA334" s="9"/>
      <c r="ATB334" s="9"/>
      <c r="ATC334" s="9"/>
      <c r="ATD334" s="9"/>
      <c r="ATE334" s="9"/>
      <c r="ATF334" s="9"/>
      <c r="ATG334" s="9"/>
      <c r="ATH334" s="9"/>
      <c r="ATI334" s="9"/>
      <c r="ATJ334" s="9"/>
      <c r="ATK334" s="9"/>
      <c r="ATL334" s="9"/>
      <c r="ATM334" s="9"/>
      <c r="ATN334" s="9"/>
      <c r="ATO334" s="9"/>
      <c r="ATP334" s="9"/>
      <c r="ATQ334" s="9"/>
      <c r="ATR334" s="9"/>
      <c r="ATS334" s="9"/>
      <c r="ATT334" s="9"/>
      <c r="ATU334" s="9"/>
      <c r="ATV334" s="9"/>
      <c r="ATW334" s="9"/>
      <c r="ATX334" s="9"/>
      <c r="ATY334" s="9"/>
      <c r="ATZ334" s="9"/>
      <c r="AUA334" s="9"/>
      <c r="AUB334" s="9"/>
      <c r="AUC334" s="9"/>
      <c r="AUD334" s="9"/>
      <c r="AUE334" s="9"/>
      <c r="AUF334" s="9"/>
      <c r="AUG334" s="9"/>
      <c r="AUH334" s="9"/>
      <c r="AUI334" s="9"/>
      <c r="AUJ334" s="9"/>
      <c r="AUK334" s="9"/>
      <c r="AUL334" s="9"/>
      <c r="AUM334" s="9"/>
      <c r="AUN334" s="9"/>
      <c r="AUO334" s="9"/>
      <c r="AUP334" s="9"/>
      <c r="AUQ334" s="9"/>
      <c r="AUR334" s="9"/>
      <c r="AUS334" s="9"/>
      <c r="AUT334" s="9"/>
      <c r="AUU334" s="9"/>
      <c r="AUV334" s="9"/>
      <c r="AUW334" s="9"/>
      <c r="AUX334" s="9"/>
      <c r="AUY334" s="9"/>
      <c r="AUZ334" s="9"/>
      <c r="AVA334" s="9"/>
      <c r="AVB334" s="9"/>
      <c r="AVC334" s="9"/>
      <c r="AVD334" s="9"/>
      <c r="AVE334" s="9"/>
      <c r="AVF334" s="9"/>
      <c r="AVG334" s="9"/>
      <c r="AVH334" s="9"/>
      <c r="AVI334" s="9"/>
      <c r="AVJ334" s="9"/>
      <c r="AVK334" s="9"/>
      <c r="AVL334" s="9"/>
      <c r="AVM334" s="9"/>
      <c r="AVN334" s="9"/>
      <c r="AVO334" s="9"/>
      <c r="AVP334" s="9"/>
      <c r="AVQ334" s="9"/>
      <c r="AVR334" s="9"/>
      <c r="AVS334" s="9"/>
      <c r="AVT334" s="9"/>
      <c r="AVU334" s="9"/>
      <c r="AVV334" s="9"/>
      <c r="AVW334" s="9"/>
      <c r="AVX334" s="9"/>
      <c r="AVY334" s="9"/>
      <c r="AVZ334" s="9"/>
      <c r="AWA334" s="9"/>
      <c r="AWB334" s="9"/>
      <c r="AWC334" s="9"/>
      <c r="AWD334" s="9"/>
      <c r="AWE334" s="9"/>
      <c r="AWF334" s="9"/>
      <c r="AWG334" s="9"/>
      <c r="AWH334" s="9"/>
      <c r="AWI334" s="9"/>
      <c r="AWJ334" s="9"/>
      <c r="AWK334" s="9"/>
      <c r="AWL334" s="9"/>
      <c r="AWM334" s="9"/>
      <c r="AWN334" s="9"/>
      <c r="AWO334" s="9"/>
      <c r="AWP334" s="9"/>
      <c r="AWQ334" s="9"/>
      <c r="AWR334" s="9"/>
      <c r="AWS334" s="9"/>
      <c r="AWT334" s="9"/>
      <c r="AWU334" s="9"/>
      <c r="AWV334" s="9"/>
      <c r="AWW334" s="9"/>
      <c r="AWX334" s="9"/>
      <c r="AWY334" s="9"/>
      <c r="AWZ334" s="9"/>
      <c r="AXA334" s="9"/>
      <c r="AXB334" s="9"/>
      <c r="AXC334" s="9"/>
      <c r="AXD334" s="9"/>
      <c r="AXE334" s="9"/>
      <c r="AXF334" s="9"/>
      <c r="AXG334" s="9"/>
      <c r="AXH334" s="9"/>
      <c r="AXI334" s="9"/>
      <c r="AXJ334" s="9"/>
      <c r="AXK334" s="9"/>
      <c r="AXL334" s="9"/>
      <c r="AXM334" s="9"/>
      <c r="AXN334" s="9"/>
      <c r="AXO334" s="9"/>
      <c r="AXP334" s="9"/>
      <c r="AXQ334" s="9"/>
      <c r="AXR334" s="9"/>
      <c r="AXS334" s="9"/>
      <c r="AXT334" s="9"/>
      <c r="AXU334" s="9"/>
      <c r="AXV334" s="9"/>
      <c r="AXW334" s="9"/>
      <c r="AXX334" s="9"/>
      <c r="AXY334" s="9"/>
      <c r="AXZ334" s="9"/>
      <c r="AYA334" s="9"/>
      <c r="AYB334" s="9"/>
      <c r="AYC334" s="9"/>
      <c r="AYD334" s="9"/>
      <c r="AYE334" s="9"/>
      <c r="AYF334" s="9"/>
      <c r="AYG334" s="9"/>
      <c r="AYH334" s="9"/>
      <c r="AYI334" s="9"/>
      <c r="AYJ334" s="9"/>
      <c r="AYK334" s="9"/>
      <c r="AYL334" s="9"/>
      <c r="AYM334" s="9"/>
      <c r="AYN334" s="9"/>
      <c r="AYO334" s="9"/>
      <c r="AYP334" s="9"/>
      <c r="AYQ334" s="9"/>
      <c r="AYR334" s="9"/>
      <c r="AYS334" s="9"/>
      <c r="AYT334" s="9"/>
      <c r="AYU334" s="9"/>
      <c r="AYV334" s="9"/>
      <c r="AYW334" s="9"/>
      <c r="AYX334" s="9"/>
      <c r="AYY334" s="9"/>
      <c r="AYZ334" s="9"/>
      <c r="AZA334" s="9"/>
      <c r="AZB334" s="9"/>
      <c r="AZC334" s="9"/>
      <c r="AZD334" s="9"/>
      <c r="AZE334" s="9"/>
      <c r="AZF334" s="9"/>
      <c r="AZG334" s="9"/>
      <c r="AZH334" s="9"/>
      <c r="AZI334" s="9"/>
      <c r="AZJ334" s="9"/>
      <c r="AZK334" s="9"/>
      <c r="AZL334" s="9"/>
      <c r="AZM334" s="9"/>
      <c r="AZN334" s="9"/>
      <c r="AZO334" s="9"/>
      <c r="AZP334" s="9"/>
      <c r="AZQ334" s="9"/>
      <c r="AZR334" s="9"/>
      <c r="AZS334" s="9"/>
      <c r="AZT334" s="9"/>
      <c r="AZU334" s="9"/>
      <c r="AZV334" s="9"/>
      <c r="AZW334" s="9"/>
      <c r="AZX334" s="9"/>
      <c r="AZY334" s="9"/>
      <c r="AZZ334" s="9"/>
      <c r="BAA334" s="9"/>
      <c r="BAB334" s="9"/>
      <c r="BAC334" s="9"/>
      <c r="BAD334" s="9"/>
      <c r="BAE334" s="9"/>
      <c r="BAF334" s="9"/>
      <c r="BAG334" s="9"/>
      <c r="BAH334" s="9"/>
      <c r="BAI334" s="9"/>
      <c r="BAJ334" s="9"/>
      <c r="BAK334" s="9"/>
      <c r="BAL334" s="9"/>
      <c r="BAM334" s="9"/>
      <c r="BAN334" s="9"/>
      <c r="BAO334" s="9"/>
      <c r="BAP334" s="9"/>
      <c r="BAQ334" s="9"/>
      <c r="BAR334" s="9"/>
      <c r="BAS334" s="9"/>
      <c r="BAT334" s="9"/>
      <c r="BAU334" s="9"/>
      <c r="BAV334" s="9"/>
      <c r="BAW334" s="9"/>
      <c r="BAX334" s="9"/>
      <c r="BAY334" s="9"/>
      <c r="BAZ334" s="9"/>
      <c r="BBA334" s="9"/>
      <c r="BBB334" s="9"/>
      <c r="BBC334" s="9"/>
      <c r="BBD334" s="9"/>
      <c r="BBE334" s="9"/>
      <c r="BBF334" s="9"/>
      <c r="BBG334" s="9"/>
      <c r="BBH334" s="9"/>
      <c r="BBI334" s="9"/>
      <c r="BBJ334" s="9"/>
      <c r="BBK334" s="9"/>
      <c r="BBL334" s="9"/>
      <c r="BBM334" s="9"/>
      <c r="BBN334" s="9"/>
      <c r="BBO334" s="9"/>
      <c r="BBP334" s="9"/>
      <c r="BBQ334" s="9"/>
      <c r="BBR334" s="9"/>
      <c r="BBS334" s="9"/>
      <c r="BBT334" s="9"/>
      <c r="BBU334" s="9"/>
      <c r="BBV334" s="9"/>
      <c r="BBW334" s="9"/>
      <c r="BBX334" s="9"/>
      <c r="BBY334" s="9"/>
      <c r="BBZ334" s="9"/>
      <c r="BCA334" s="9"/>
      <c r="BCB334" s="9"/>
      <c r="BCC334" s="9"/>
      <c r="BCD334" s="9"/>
      <c r="BCE334" s="9"/>
      <c r="BCF334" s="9"/>
      <c r="BCG334" s="9"/>
      <c r="BCH334" s="9"/>
      <c r="BCI334" s="9"/>
      <c r="BCJ334" s="9"/>
      <c r="BCK334" s="9"/>
      <c r="BCL334" s="9"/>
      <c r="BCM334" s="9"/>
      <c r="BCN334" s="9"/>
      <c r="BCO334" s="9"/>
      <c r="BCP334" s="9"/>
      <c r="BCQ334" s="9"/>
      <c r="BCR334" s="9"/>
      <c r="BCS334" s="9"/>
      <c r="BCT334" s="9"/>
      <c r="BCU334" s="9"/>
      <c r="BCV334" s="9"/>
      <c r="BCW334" s="9"/>
      <c r="BCX334" s="9"/>
      <c r="BCY334" s="9"/>
      <c r="BCZ334" s="9"/>
      <c r="BDA334" s="9"/>
      <c r="BDB334" s="9"/>
      <c r="BDC334" s="9"/>
      <c r="BDD334" s="9"/>
      <c r="BDE334" s="9"/>
      <c r="BDF334" s="9"/>
      <c r="BDG334" s="9"/>
      <c r="BDH334" s="9"/>
      <c r="BDI334" s="9"/>
      <c r="BDJ334" s="9"/>
      <c r="BDK334" s="9"/>
      <c r="BDL334" s="9"/>
      <c r="BDM334" s="9"/>
      <c r="BDN334" s="9"/>
      <c r="BDO334" s="9"/>
      <c r="BDP334" s="9"/>
      <c r="BDQ334" s="9"/>
      <c r="BDR334" s="9"/>
      <c r="BDS334" s="9"/>
      <c r="BDT334" s="9"/>
      <c r="BDU334" s="9"/>
      <c r="BDV334" s="9"/>
      <c r="BDW334" s="9"/>
      <c r="BDX334" s="9"/>
      <c r="BDY334" s="9"/>
      <c r="BDZ334" s="9"/>
      <c r="BEA334" s="9"/>
      <c r="BEB334" s="9"/>
      <c r="BEC334" s="9"/>
      <c r="BED334" s="9"/>
      <c r="BEE334" s="9"/>
      <c r="BEF334" s="9"/>
      <c r="BEG334" s="9"/>
      <c r="BEH334" s="9"/>
      <c r="BEI334" s="9"/>
      <c r="BEJ334" s="9"/>
      <c r="BEK334" s="9"/>
      <c r="BEL334" s="9"/>
      <c r="BEM334" s="9"/>
      <c r="BEN334" s="9"/>
      <c r="BEO334" s="9"/>
      <c r="BEP334" s="9"/>
      <c r="BEQ334" s="9"/>
      <c r="BER334" s="9"/>
      <c r="BES334" s="9"/>
      <c r="BET334" s="9"/>
      <c r="BEU334" s="9"/>
      <c r="BEV334" s="9"/>
      <c r="BEW334" s="9"/>
      <c r="BEX334" s="9"/>
      <c r="BEY334" s="9"/>
      <c r="BEZ334" s="9"/>
      <c r="BFA334" s="9"/>
      <c r="BFB334" s="9"/>
      <c r="BFC334" s="9"/>
      <c r="BFD334" s="9"/>
      <c r="BFE334" s="9"/>
      <c r="BFF334" s="9"/>
      <c r="BFG334" s="9"/>
      <c r="BFH334" s="9"/>
      <c r="BFI334" s="9"/>
      <c r="BFJ334" s="9"/>
      <c r="BFK334" s="9"/>
      <c r="BFL334" s="9"/>
      <c r="BFM334" s="9"/>
      <c r="BFN334" s="9"/>
      <c r="BFO334" s="9"/>
      <c r="BFP334" s="9"/>
      <c r="BFQ334" s="9"/>
      <c r="BFR334" s="9"/>
      <c r="BFS334" s="9"/>
      <c r="BFT334" s="9"/>
      <c r="BFU334" s="9"/>
      <c r="BFV334" s="9"/>
      <c r="BFW334" s="9"/>
      <c r="BFX334" s="9"/>
      <c r="BFY334" s="9"/>
      <c r="BFZ334" s="9"/>
      <c r="BGA334" s="9"/>
      <c r="BGB334" s="9"/>
      <c r="BGC334" s="9"/>
      <c r="BGD334" s="9"/>
      <c r="BGE334" s="9"/>
      <c r="BGF334" s="9"/>
      <c r="BGG334" s="9"/>
      <c r="BGH334" s="9"/>
      <c r="BGI334" s="9"/>
      <c r="BGJ334" s="9"/>
      <c r="BGK334" s="9"/>
      <c r="BGL334" s="9"/>
      <c r="BGM334" s="9"/>
      <c r="BGN334" s="9"/>
      <c r="BGO334" s="9"/>
      <c r="BGP334" s="9"/>
      <c r="BGQ334" s="9"/>
      <c r="BGR334" s="9"/>
      <c r="BGS334" s="9"/>
      <c r="BGT334" s="9"/>
      <c r="BGU334" s="9"/>
      <c r="BGV334" s="9"/>
      <c r="BGW334" s="9"/>
      <c r="BGX334" s="9"/>
      <c r="BGY334" s="9"/>
      <c r="BGZ334" s="9"/>
      <c r="BHA334" s="9"/>
      <c r="BHB334" s="9"/>
      <c r="BHC334" s="9"/>
      <c r="BHD334" s="9"/>
      <c r="BHE334" s="9"/>
      <c r="BHF334" s="9"/>
      <c r="BHG334" s="9"/>
      <c r="BHH334" s="9"/>
      <c r="BHI334" s="9"/>
      <c r="BHJ334" s="9"/>
      <c r="BHK334" s="9"/>
      <c r="BHL334" s="9"/>
      <c r="BHM334" s="9"/>
      <c r="BHN334" s="9"/>
      <c r="BHO334" s="9"/>
      <c r="BHP334" s="9"/>
      <c r="BHQ334" s="9"/>
      <c r="BHR334" s="9"/>
      <c r="BHS334" s="9"/>
      <c r="BHT334" s="9"/>
      <c r="BHU334" s="9"/>
      <c r="BHV334" s="9"/>
      <c r="BHW334" s="9"/>
      <c r="BHX334" s="9"/>
      <c r="BHY334" s="9"/>
      <c r="BHZ334" s="9"/>
      <c r="BIA334" s="9"/>
      <c r="BIB334" s="9"/>
      <c r="BIC334" s="9"/>
    </row>
    <row r="335" spans="1:1589" s="10" customFormat="1" ht="43.5" customHeight="1">
      <c r="A335" s="198"/>
      <c r="B335" s="232"/>
      <c r="C335" s="323"/>
      <c r="D335" s="339"/>
      <c r="E335" s="231">
        <v>43101</v>
      </c>
      <c r="F335" s="231">
        <v>43465</v>
      </c>
      <c r="G335" s="233" t="s">
        <v>115</v>
      </c>
      <c r="H335" s="234">
        <f>H341+H347+H353+H361+H365+H369+H372</f>
        <v>0</v>
      </c>
      <c r="I335" s="234">
        <f>I341+I347+I353+I361+I365+I369+I372</f>
        <v>178200</v>
      </c>
      <c r="J335" s="234">
        <f>J341+J347+J353+J361+J365+J369+J372</f>
        <v>27311978</v>
      </c>
      <c r="K335" s="234">
        <f>K341+K347+K353+K361+K365+K369+K372</f>
        <v>0</v>
      </c>
      <c r="L335" s="234">
        <f t="shared" ref="L335:Q335" si="32">L341+L347+L353+L361+L365+L369+L372</f>
        <v>0</v>
      </c>
      <c r="M335" s="234">
        <f t="shared" si="32"/>
        <v>178200</v>
      </c>
      <c r="N335" s="234">
        <f t="shared" si="32"/>
        <v>27286611.23</v>
      </c>
      <c r="O335" s="234">
        <f t="shared" si="32"/>
        <v>0</v>
      </c>
      <c r="P335" s="234">
        <f t="shared" si="32"/>
        <v>0</v>
      </c>
      <c r="Q335" s="234">
        <f t="shared" si="32"/>
        <v>178200</v>
      </c>
      <c r="R335" s="234">
        <f>R341+R347+R353+R361+R365</f>
        <v>27286611.23</v>
      </c>
      <c r="S335" s="234"/>
      <c r="T335" s="150"/>
      <c r="U335" s="150"/>
      <c r="V335" s="7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  <c r="IQ335" s="9"/>
      <c r="IR335" s="9"/>
      <c r="IS335" s="9"/>
      <c r="IT335" s="9"/>
      <c r="IU335" s="9"/>
      <c r="IV335" s="9"/>
      <c r="IW335" s="9"/>
      <c r="IX335" s="9"/>
      <c r="IY335" s="9"/>
      <c r="IZ335" s="9"/>
      <c r="JA335" s="9"/>
      <c r="JB335" s="9"/>
      <c r="JC335" s="9"/>
      <c r="JD335" s="9"/>
      <c r="JE335" s="9"/>
      <c r="JF335" s="9"/>
      <c r="JG335" s="9"/>
      <c r="JH335" s="9"/>
      <c r="JI335" s="9"/>
      <c r="JJ335" s="9"/>
      <c r="JK335" s="9"/>
      <c r="JL335" s="9"/>
      <c r="JM335" s="9"/>
      <c r="JN335" s="9"/>
      <c r="JO335" s="9"/>
      <c r="JP335" s="9"/>
      <c r="JQ335" s="9"/>
      <c r="JR335" s="9"/>
      <c r="JS335" s="9"/>
      <c r="JT335" s="9"/>
      <c r="JU335" s="9"/>
      <c r="JV335" s="9"/>
      <c r="JW335" s="9"/>
      <c r="JX335" s="9"/>
      <c r="JY335" s="9"/>
      <c r="JZ335" s="9"/>
      <c r="KA335" s="9"/>
      <c r="KB335" s="9"/>
      <c r="KC335" s="9"/>
      <c r="KD335" s="9"/>
      <c r="KE335" s="9"/>
      <c r="KF335" s="9"/>
      <c r="KG335" s="9"/>
      <c r="KH335" s="9"/>
      <c r="KI335" s="9"/>
      <c r="KJ335" s="9"/>
      <c r="KK335" s="9"/>
      <c r="KL335" s="9"/>
      <c r="KM335" s="9"/>
      <c r="KN335" s="9"/>
      <c r="KO335" s="9"/>
      <c r="KP335" s="9"/>
      <c r="KQ335" s="9"/>
      <c r="KR335" s="9"/>
      <c r="KS335" s="9"/>
      <c r="KT335" s="9"/>
      <c r="KU335" s="9"/>
      <c r="KV335" s="9"/>
      <c r="KW335" s="9"/>
      <c r="KX335" s="9"/>
      <c r="KY335" s="9"/>
      <c r="KZ335" s="9"/>
      <c r="LA335" s="9"/>
      <c r="LB335" s="9"/>
      <c r="LC335" s="9"/>
      <c r="LD335" s="9"/>
      <c r="LE335" s="9"/>
      <c r="LF335" s="9"/>
      <c r="LG335" s="9"/>
      <c r="LH335" s="9"/>
      <c r="LI335" s="9"/>
      <c r="LJ335" s="9"/>
      <c r="LK335" s="9"/>
      <c r="LL335" s="9"/>
      <c r="LM335" s="9"/>
      <c r="LN335" s="9"/>
      <c r="LO335" s="9"/>
      <c r="LP335" s="9"/>
      <c r="LQ335" s="9"/>
      <c r="LR335" s="9"/>
      <c r="LS335" s="9"/>
      <c r="LT335" s="9"/>
      <c r="LU335" s="9"/>
      <c r="LV335" s="9"/>
      <c r="LW335" s="9"/>
      <c r="LX335" s="9"/>
      <c r="LY335" s="9"/>
      <c r="LZ335" s="9"/>
      <c r="MA335" s="9"/>
      <c r="MB335" s="9"/>
      <c r="MC335" s="9"/>
      <c r="MD335" s="9"/>
      <c r="ME335" s="9"/>
      <c r="MF335" s="9"/>
      <c r="MG335" s="9"/>
      <c r="MH335" s="9"/>
      <c r="MI335" s="9"/>
      <c r="MJ335" s="9"/>
      <c r="MK335" s="9"/>
      <c r="ML335" s="9"/>
      <c r="MM335" s="9"/>
      <c r="MN335" s="9"/>
      <c r="MO335" s="9"/>
      <c r="MP335" s="9"/>
      <c r="MQ335" s="9"/>
      <c r="MR335" s="9"/>
      <c r="MS335" s="9"/>
      <c r="MT335" s="9"/>
      <c r="MU335" s="9"/>
      <c r="MV335" s="9"/>
      <c r="MW335" s="9"/>
      <c r="MX335" s="9"/>
      <c r="MY335" s="9"/>
      <c r="MZ335" s="9"/>
      <c r="NA335" s="9"/>
      <c r="NB335" s="9"/>
      <c r="NC335" s="9"/>
      <c r="ND335" s="9"/>
      <c r="NE335" s="9"/>
      <c r="NF335" s="9"/>
      <c r="NG335" s="9"/>
      <c r="NH335" s="9"/>
      <c r="NI335" s="9"/>
      <c r="NJ335" s="9"/>
      <c r="NK335" s="9"/>
      <c r="NL335" s="9"/>
      <c r="NM335" s="9"/>
      <c r="NN335" s="9"/>
      <c r="NO335" s="9"/>
      <c r="NP335" s="9"/>
      <c r="NQ335" s="9"/>
      <c r="NR335" s="9"/>
      <c r="NS335" s="9"/>
      <c r="NT335" s="9"/>
      <c r="NU335" s="9"/>
      <c r="NV335" s="9"/>
      <c r="NW335" s="9"/>
      <c r="NX335" s="9"/>
      <c r="NY335" s="9"/>
      <c r="NZ335" s="9"/>
      <c r="OA335" s="9"/>
      <c r="OB335" s="9"/>
      <c r="OC335" s="9"/>
      <c r="OD335" s="9"/>
      <c r="OE335" s="9"/>
      <c r="OF335" s="9"/>
      <c r="OG335" s="9"/>
      <c r="OH335" s="9"/>
      <c r="OI335" s="9"/>
      <c r="OJ335" s="9"/>
      <c r="OK335" s="9"/>
      <c r="OL335" s="9"/>
      <c r="OM335" s="9"/>
      <c r="ON335" s="9"/>
      <c r="OO335" s="9"/>
      <c r="OP335" s="9"/>
      <c r="OQ335" s="9"/>
      <c r="OR335" s="9"/>
      <c r="OS335" s="9"/>
      <c r="OT335" s="9"/>
      <c r="OU335" s="9"/>
      <c r="OV335" s="9"/>
      <c r="OW335" s="9"/>
      <c r="OX335" s="9"/>
      <c r="OY335" s="9"/>
      <c r="OZ335" s="9"/>
      <c r="PA335" s="9"/>
      <c r="PB335" s="9"/>
      <c r="PC335" s="9"/>
      <c r="PD335" s="9"/>
      <c r="PE335" s="9"/>
      <c r="PF335" s="9"/>
      <c r="PG335" s="9"/>
      <c r="PH335" s="9"/>
      <c r="PI335" s="9"/>
      <c r="PJ335" s="9"/>
      <c r="PK335" s="9"/>
      <c r="PL335" s="9"/>
      <c r="PM335" s="9"/>
      <c r="PN335" s="9"/>
      <c r="PO335" s="9"/>
      <c r="PP335" s="9"/>
      <c r="PQ335" s="9"/>
      <c r="PR335" s="9"/>
      <c r="PS335" s="9"/>
      <c r="PT335" s="9"/>
      <c r="PU335" s="9"/>
      <c r="PV335" s="9"/>
      <c r="PW335" s="9"/>
      <c r="PX335" s="9"/>
      <c r="PY335" s="9"/>
      <c r="PZ335" s="9"/>
      <c r="QA335" s="9"/>
      <c r="QB335" s="9"/>
      <c r="QC335" s="9"/>
      <c r="QD335" s="9"/>
      <c r="QE335" s="9"/>
      <c r="QF335" s="9"/>
      <c r="QG335" s="9"/>
      <c r="QH335" s="9"/>
      <c r="QI335" s="9"/>
      <c r="QJ335" s="9"/>
      <c r="QK335" s="9"/>
      <c r="QL335" s="9"/>
      <c r="QM335" s="9"/>
      <c r="QN335" s="9"/>
      <c r="QO335" s="9"/>
      <c r="QP335" s="9"/>
      <c r="QQ335" s="9"/>
      <c r="QR335" s="9"/>
      <c r="QS335" s="9"/>
      <c r="QT335" s="9"/>
      <c r="QU335" s="9"/>
      <c r="QV335" s="9"/>
      <c r="QW335" s="9"/>
      <c r="QX335" s="9"/>
      <c r="QY335" s="9"/>
      <c r="QZ335" s="9"/>
      <c r="RA335" s="9"/>
      <c r="RB335" s="9"/>
      <c r="RC335" s="9"/>
      <c r="RD335" s="9"/>
      <c r="RE335" s="9"/>
      <c r="RF335" s="9"/>
      <c r="RG335" s="9"/>
      <c r="RH335" s="9"/>
      <c r="RI335" s="9"/>
      <c r="RJ335" s="9"/>
      <c r="RK335" s="9"/>
      <c r="RL335" s="9"/>
      <c r="RM335" s="9"/>
      <c r="RN335" s="9"/>
      <c r="RO335" s="9"/>
      <c r="RP335" s="9"/>
      <c r="RQ335" s="9"/>
      <c r="RR335" s="9"/>
      <c r="RS335" s="9"/>
      <c r="RT335" s="9"/>
      <c r="RU335" s="9"/>
      <c r="RV335" s="9"/>
      <c r="RW335" s="9"/>
      <c r="RX335" s="9"/>
      <c r="RY335" s="9"/>
      <c r="RZ335" s="9"/>
      <c r="SA335" s="9"/>
      <c r="SB335" s="9"/>
      <c r="SC335" s="9"/>
      <c r="SD335" s="9"/>
      <c r="SE335" s="9"/>
      <c r="SF335" s="9"/>
      <c r="SG335" s="9"/>
      <c r="SH335" s="9"/>
      <c r="SI335" s="9"/>
      <c r="SJ335" s="9"/>
      <c r="SK335" s="9"/>
      <c r="SL335" s="9"/>
      <c r="SM335" s="9"/>
      <c r="SN335" s="9"/>
      <c r="SO335" s="9"/>
      <c r="SP335" s="9"/>
      <c r="SQ335" s="9"/>
      <c r="SR335" s="9"/>
      <c r="SS335" s="9"/>
      <c r="ST335" s="9"/>
      <c r="SU335" s="9"/>
      <c r="SV335" s="9"/>
      <c r="SW335" s="9"/>
      <c r="SX335" s="9"/>
      <c r="SY335" s="9"/>
      <c r="SZ335" s="9"/>
      <c r="TA335" s="9"/>
      <c r="TB335" s="9"/>
      <c r="TC335" s="9"/>
      <c r="TD335" s="9"/>
      <c r="TE335" s="9"/>
      <c r="TF335" s="9"/>
      <c r="TG335" s="9"/>
      <c r="TH335" s="9"/>
      <c r="TI335" s="9"/>
      <c r="TJ335" s="9"/>
      <c r="TK335" s="9"/>
      <c r="TL335" s="9"/>
      <c r="TM335" s="9"/>
      <c r="TN335" s="9"/>
      <c r="TO335" s="9"/>
      <c r="TP335" s="9"/>
      <c r="TQ335" s="9"/>
      <c r="TR335" s="9"/>
      <c r="TS335" s="9"/>
      <c r="TT335" s="9"/>
      <c r="TU335" s="9"/>
      <c r="TV335" s="9"/>
      <c r="TW335" s="9"/>
      <c r="TX335" s="9"/>
      <c r="TY335" s="9"/>
      <c r="TZ335" s="9"/>
      <c r="UA335" s="9"/>
      <c r="UB335" s="9"/>
      <c r="UC335" s="9"/>
      <c r="UD335" s="9"/>
      <c r="UE335" s="9"/>
      <c r="UF335" s="9"/>
      <c r="UG335" s="9"/>
      <c r="UH335" s="9"/>
      <c r="UI335" s="9"/>
      <c r="UJ335" s="9"/>
      <c r="UK335" s="9"/>
      <c r="UL335" s="9"/>
      <c r="UM335" s="9"/>
      <c r="UN335" s="9"/>
      <c r="UO335" s="9"/>
      <c r="UP335" s="9"/>
      <c r="UQ335" s="9"/>
      <c r="UR335" s="9"/>
      <c r="US335" s="9"/>
      <c r="UT335" s="9"/>
      <c r="UU335" s="9"/>
      <c r="UV335" s="9"/>
      <c r="UW335" s="9"/>
      <c r="UX335" s="9"/>
      <c r="UY335" s="9"/>
      <c r="UZ335" s="9"/>
      <c r="VA335" s="9"/>
      <c r="VB335" s="9"/>
      <c r="VC335" s="9"/>
      <c r="VD335" s="9"/>
      <c r="VE335" s="9"/>
      <c r="VF335" s="9"/>
      <c r="VG335" s="9"/>
      <c r="VH335" s="9"/>
      <c r="VI335" s="9"/>
      <c r="VJ335" s="9"/>
      <c r="VK335" s="9"/>
      <c r="VL335" s="9"/>
      <c r="VM335" s="9"/>
      <c r="VN335" s="9"/>
      <c r="VO335" s="9"/>
      <c r="VP335" s="9"/>
      <c r="VQ335" s="9"/>
      <c r="VR335" s="9"/>
      <c r="VS335" s="9"/>
      <c r="VT335" s="9"/>
      <c r="VU335" s="9"/>
      <c r="VV335" s="9"/>
      <c r="VW335" s="9"/>
      <c r="VX335" s="9"/>
      <c r="VY335" s="9"/>
      <c r="VZ335" s="9"/>
      <c r="WA335" s="9"/>
      <c r="WB335" s="9"/>
      <c r="WC335" s="9"/>
      <c r="WD335" s="9"/>
      <c r="WE335" s="9"/>
      <c r="WF335" s="9"/>
      <c r="WG335" s="9"/>
      <c r="WH335" s="9"/>
      <c r="WI335" s="9"/>
      <c r="WJ335" s="9"/>
      <c r="WK335" s="9"/>
      <c r="WL335" s="9"/>
      <c r="WM335" s="9"/>
      <c r="WN335" s="9"/>
      <c r="WO335" s="9"/>
      <c r="WP335" s="9"/>
      <c r="WQ335" s="9"/>
      <c r="WR335" s="9"/>
      <c r="WS335" s="9"/>
      <c r="WT335" s="9"/>
      <c r="WU335" s="9"/>
      <c r="WV335" s="9"/>
      <c r="WW335" s="9"/>
      <c r="WX335" s="9"/>
      <c r="WY335" s="9"/>
      <c r="WZ335" s="9"/>
      <c r="XA335" s="9"/>
      <c r="XB335" s="9"/>
      <c r="XC335" s="9"/>
      <c r="XD335" s="9"/>
      <c r="XE335" s="9"/>
      <c r="XF335" s="9"/>
      <c r="XG335" s="9"/>
      <c r="XH335" s="9"/>
      <c r="XI335" s="9"/>
      <c r="XJ335" s="9"/>
      <c r="XK335" s="9"/>
      <c r="XL335" s="9"/>
      <c r="XM335" s="9"/>
      <c r="XN335" s="9"/>
      <c r="XO335" s="9"/>
      <c r="XP335" s="9"/>
      <c r="XQ335" s="9"/>
      <c r="XR335" s="9"/>
      <c r="XS335" s="9"/>
      <c r="XT335" s="9"/>
      <c r="XU335" s="9"/>
      <c r="XV335" s="9"/>
      <c r="XW335" s="9"/>
      <c r="XX335" s="9"/>
      <c r="XY335" s="9"/>
      <c r="XZ335" s="9"/>
      <c r="YA335" s="9"/>
      <c r="YB335" s="9"/>
      <c r="YC335" s="9"/>
      <c r="YD335" s="9"/>
      <c r="YE335" s="9"/>
      <c r="YF335" s="9"/>
      <c r="YG335" s="9"/>
      <c r="YH335" s="9"/>
      <c r="YI335" s="9"/>
      <c r="YJ335" s="9"/>
      <c r="YK335" s="9"/>
      <c r="YL335" s="9"/>
      <c r="YM335" s="9"/>
      <c r="YN335" s="9"/>
      <c r="YO335" s="9"/>
      <c r="YP335" s="9"/>
      <c r="YQ335" s="9"/>
      <c r="YR335" s="9"/>
      <c r="YS335" s="9"/>
      <c r="YT335" s="9"/>
      <c r="YU335" s="9"/>
      <c r="YV335" s="9"/>
      <c r="YW335" s="9"/>
      <c r="YX335" s="9"/>
      <c r="YY335" s="9"/>
      <c r="YZ335" s="9"/>
      <c r="ZA335" s="9"/>
      <c r="ZB335" s="9"/>
      <c r="ZC335" s="9"/>
      <c r="ZD335" s="9"/>
      <c r="ZE335" s="9"/>
      <c r="ZF335" s="9"/>
      <c r="ZG335" s="9"/>
      <c r="ZH335" s="9"/>
      <c r="ZI335" s="9"/>
      <c r="ZJ335" s="9"/>
      <c r="ZK335" s="9"/>
      <c r="ZL335" s="9"/>
      <c r="ZM335" s="9"/>
      <c r="ZN335" s="9"/>
      <c r="ZO335" s="9"/>
      <c r="ZP335" s="9"/>
      <c r="ZQ335" s="9"/>
      <c r="ZR335" s="9"/>
      <c r="ZS335" s="9"/>
      <c r="ZT335" s="9"/>
      <c r="ZU335" s="9"/>
      <c r="ZV335" s="9"/>
      <c r="ZW335" s="9"/>
      <c r="ZX335" s="9"/>
      <c r="ZY335" s="9"/>
      <c r="ZZ335" s="9"/>
      <c r="AAA335" s="9"/>
      <c r="AAB335" s="9"/>
      <c r="AAC335" s="9"/>
      <c r="AAD335" s="9"/>
      <c r="AAE335" s="9"/>
      <c r="AAF335" s="9"/>
      <c r="AAG335" s="9"/>
      <c r="AAH335" s="9"/>
      <c r="AAI335" s="9"/>
      <c r="AAJ335" s="9"/>
      <c r="AAK335" s="9"/>
      <c r="AAL335" s="9"/>
      <c r="AAM335" s="9"/>
      <c r="AAN335" s="9"/>
      <c r="AAO335" s="9"/>
      <c r="AAP335" s="9"/>
      <c r="AAQ335" s="9"/>
      <c r="AAR335" s="9"/>
      <c r="AAS335" s="9"/>
      <c r="AAT335" s="9"/>
      <c r="AAU335" s="9"/>
      <c r="AAV335" s="9"/>
      <c r="AAW335" s="9"/>
      <c r="AAX335" s="9"/>
      <c r="AAY335" s="9"/>
      <c r="AAZ335" s="9"/>
      <c r="ABA335" s="9"/>
      <c r="ABB335" s="9"/>
      <c r="ABC335" s="9"/>
      <c r="ABD335" s="9"/>
      <c r="ABE335" s="9"/>
      <c r="ABF335" s="9"/>
      <c r="ABG335" s="9"/>
      <c r="ABH335" s="9"/>
      <c r="ABI335" s="9"/>
      <c r="ABJ335" s="9"/>
      <c r="ABK335" s="9"/>
      <c r="ABL335" s="9"/>
      <c r="ABM335" s="9"/>
      <c r="ABN335" s="9"/>
      <c r="ABO335" s="9"/>
      <c r="ABP335" s="9"/>
      <c r="ABQ335" s="9"/>
      <c r="ABR335" s="9"/>
      <c r="ABS335" s="9"/>
      <c r="ABT335" s="9"/>
      <c r="ABU335" s="9"/>
      <c r="ABV335" s="9"/>
      <c r="ABW335" s="9"/>
      <c r="ABX335" s="9"/>
      <c r="ABY335" s="9"/>
      <c r="ABZ335" s="9"/>
      <c r="ACA335" s="9"/>
      <c r="ACB335" s="9"/>
      <c r="ACC335" s="9"/>
      <c r="ACD335" s="9"/>
      <c r="ACE335" s="9"/>
      <c r="ACF335" s="9"/>
      <c r="ACG335" s="9"/>
      <c r="ACH335" s="9"/>
      <c r="ACI335" s="9"/>
      <c r="ACJ335" s="9"/>
      <c r="ACK335" s="9"/>
      <c r="ACL335" s="9"/>
      <c r="ACM335" s="9"/>
      <c r="ACN335" s="9"/>
      <c r="ACO335" s="9"/>
      <c r="ACP335" s="9"/>
      <c r="ACQ335" s="9"/>
      <c r="ACR335" s="9"/>
      <c r="ACS335" s="9"/>
      <c r="ACT335" s="9"/>
      <c r="ACU335" s="9"/>
      <c r="ACV335" s="9"/>
      <c r="ACW335" s="9"/>
      <c r="ACX335" s="9"/>
      <c r="ACY335" s="9"/>
      <c r="ACZ335" s="9"/>
      <c r="ADA335" s="9"/>
      <c r="ADB335" s="9"/>
      <c r="ADC335" s="9"/>
      <c r="ADD335" s="9"/>
      <c r="ADE335" s="9"/>
      <c r="ADF335" s="9"/>
      <c r="ADG335" s="9"/>
      <c r="ADH335" s="9"/>
      <c r="ADI335" s="9"/>
      <c r="ADJ335" s="9"/>
      <c r="ADK335" s="9"/>
      <c r="ADL335" s="9"/>
      <c r="ADM335" s="9"/>
      <c r="ADN335" s="9"/>
      <c r="ADO335" s="9"/>
      <c r="ADP335" s="9"/>
      <c r="ADQ335" s="9"/>
      <c r="ADR335" s="9"/>
      <c r="ADS335" s="9"/>
      <c r="ADT335" s="9"/>
      <c r="ADU335" s="9"/>
      <c r="ADV335" s="9"/>
      <c r="ADW335" s="9"/>
      <c r="ADX335" s="9"/>
      <c r="ADY335" s="9"/>
      <c r="ADZ335" s="9"/>
      <c r="AEA335" s="9"/>
      <c r="AEB335" s="9"/>
      <c r="AEC335" s="9"/>
      <c r="AED335" s="9"/>
      <c r="AEE335" s="9"/>
      <c r="AEF335" s="9"/>
      <c r="AEG335" s="9"/>
      <c r="AEH335" s="9"/>
      <c r="AEI335" s="9"/>
      <c r="AEJ335" s="9"/>
      <c r="AEK335" s="9"/>
      <c r="AEL335" s="9"/>
      <c r="AEM335" s="9"/>
      <c r="AEN335" s="9"/>
      <c r="AEO335" s="9"/>
      <c r="AEP335" s="9"/>
      <c r="AEQ335" s="9"/>
      <c r="AER335" s="9"/>
      <c r="AES335" s="9"/>
      <c r="AET335" s="9"/>
      <c r="AEU335" s="9"/>
      <c r="AEV335" s="9"/>
      <c r="AEW335" s="9"/>
      <c r="AEX335" s="9"/>
      <c r="AEY335" s="9"/>
      <c r="AEZ335" s="9"/>
      <c r="AFA335" s="9"/>
      <c r="AFB335" s="9"/>
      <c r="AFC335" s="9"/>
      <c r="AFD335" s="9"/>
      <c r="AFE335" s="9"/>
      <c r="AFF335" s="9"/>
      <c r="AFG335" s="9"/>
      <c r="AFH335" s="9"/>
      <c r="AFI335" s="9"/>
      <c r="AFJ335" s="9"/>
      <c r="AFK335" s="9"/>
      <c r="AFL335" s="9"/>
      <c r="AFM335" s="9"/>
      <c r="AFN335" s="9"/>
      <c r="AFO335" s="9"/>
      <c r="AFP335" s="9"/>
      <c r="AFQ335" s="9"/>
      <c r="AFR335" s="9"/>
      <c r="AFS335" s="9"/>
      <c r="AFT335" s="9"/>
      <c r="AFU335" s="9"/>
      <c r="AFV335" s="9"/>
      <c r="AFW335" s="9"/>
      <c r="AFX335" s="9"/>
      <c r="AFY335" s="9"/>
      <c r="AFZ335" s="9"/>
      <c r="AGA335" s="9"/>
      <c r="AGB335" s="9"/>
      <c r="AGC335" s="9"/>
      <c r="AGD335" s="9"/>
      <c r="AGE335" s="9"/>
      <c r="AGF335" s="9"/>
      <c r="AGG335" s="9"/>
      <c r="AGH335" s="9"/>
      <c r="AGI335" s="9"/>
      <c r="AGJ335" s="9"/>
      <c r="AGK335" s="9"/>
      <c r="AGL335" s="9"/>
      <c r="AGM335" s="9"/>
      <c r="AGN335" s="9"/>
      <c r="AGO335" s="9"/>
      <c r="AGP335" s="9"/>
      <c r="AGQ335" s="9"/>
      <c r="AGR335" s="9"/>
      <c r="AGS335" s="9"/>
      <c r="AGT335" s="9"/>
      <c r="AGU335" s="9"/>
      <c r="AGV335" s="9"/>
      <c r="AGW335" s="9"/>
      <c r="AGX335" s="9"/>
      <c r="AGY335" s="9"/>
      <c r="AGZ335" s="9"/>
      <c r="AHA335" s="9"/>
      <c r="AHB335" s="9"/>
      <c r="AHC335" s="9"/>
      <c r="AHD335" s="9"/>
      <c r="AHE335" s="9"/>
      <c r="AHF335" s="9"/>
      <c r="AHG335" s="9"/>
      <c r="AHH335" s="9"/>
      <c r="AHI335" s="9"/>
      <c r="AHJ335" s="9"/>
      <c r="AHK335" s="9"/>
      <c r="AHL335" s="9"/>
      <c r="AHM335" s="9"/>
      <c r="AHN335" s="9"/>
      <c r="AHO335" s="9"/>
      <c r="AHP335" s="9"/>
      <c r="AHQ335" s="9"/>
      <c r="AHR335" s="9"/>
      <c r="AHS335" s="9"/>
      <c r="AHT335" s="9"/>
      <c r="AHU335" s="9"/>
      <c r="AHV335" s="9"/>
      <c r="AHW335" s="9"/>
      <c r="AHX335" s="9"/>
      <c r="AHY335" s="9"/>
      <c r="AHZ335" s="9"/>
      <c r="AIA335" s="9"/>
      <c r="AIB335" s="9"/>
      <c r="AIC335" s="9"/>
      <c r="AID335" s="9"/>
      <c r="AIE335" s="9"/>
      <c r="AIF335" s="9"/>
      <c r="AIG335" s="9"/>
      <c r="AIH335" s="9"/>
      <c r="AII335" s="9"/>
      <c r="AIJ335" s="9"/>
      <c r="AIK335" s="9"/>
      <c r="AIL335" s="9"/>
      <c r="AIM335" s="9"/>
      <c r="AIN335" s="9"/>
      <c r="AIO335" s="9"/>
      <c r="AIP335" s="9"/>
      <c r="AIQ335" s="9"/>
      <c r="AIR335" s="9"/>
      <c r="AIS335" s="9"/>
      <c r="AIT335" s="9"/>
      <c r="AIU335" s="9"/>
      <c r="AIV335" s="9"/>
      <c r="AIW335" s="9"/>
      <c r="AIX335" s="9"/>
      <c r="AIY335" s="9"/>
      <c r="AIZ335" s="9"/>
      <c r="AJA335" s="9"/>
      <c r="AJB335" s="9"/>
      <c r="AJC335" s="9"/>
      <c r="AJD335" s="9"/>
      <c r="AJE335" s="9"/>
      <c r="AJF335" s="9"/>
      <c r="AJG335" s="9"/>
      <c r="AJH335" s="9"/>
      <c r="AJI335" s="9"/>
      <c r="AJJ335" s="9"/>
      <c r="AJK335" s="9"/>
      <c r="AJL335" s="9"/>
      <c r="AJM335" s="9"/>
      <c r="AJN335" s="9"/>
      <c r="AJO335" s="9"/>
      <c r="AJP335" s="9"/>
      <c r="AJQ335" s="9"/>
      <c r="AJR335" s="9"/>
      <c r="AJS335" s="9"/>
      <c r="AJT335" s="9"/>
      <c r="AJU335" s="9"/>
      <c r="AJV335" s="9"/>
      <c r="AJW335" s="9"/>
      <c r="AJX335" s="9"/>
      <c r="AJY335" s="9"/>
      <c r="AJZ335" s="9"/>
      <c r="AKA335" s="9"/>
      <c r="AKB335" s="9"/>
      <c r="AKC335" s="9"/>
      <c r="AKD335" s="9"/>
      <c r="AKE335" s="9"/>
      <c r="AKF335" s="9"/>
      <c r="AKG335" s="9"/>
      <c r="AKH335" s="9"/>
      <c r="AKI335" s="9"/>
      <c r="AKJ335" s="9"/>
      <c r="AKK335" s="9"/>
      <c r="AKL335" s="9"/>
      <c r="AKM335" s="9"/>
      <c r="AKN335" s="9"/>
      <c r="AKO335" s="9"/>
      <c r="AKP335" s="9"/>
      <c r="AKQ335" s="9"/>
      <c r="AKR335" s="9"/>
      <c r="AKS335" s="9"/>
      <c r="AKT335" s="9"/>
      <c r="AKU335" s="9"/>
      <c r="AKV335" s="9"/>
      <c r="AKW335" s="9"/>
      <c r="AKX335" s="9"/>
      <c r="AKY335" s="9"/>
      <c r="AKZ335" s="9"/>
      <c r="ALA335" s="9"/>
      <c r="ALB335" s="9"/>
      <c r="ALC335" s="9"/>
      <c r="ALD335" s="9"/>
      <c r="ALE335" s="9"/>
      <c r="ALF335" s="9"/>
      <c r="ALG335" s="9"/>
      <c r="ALH335" s="9"/>
      <c r="ALI335" s="9"/>
      <c r="ALJ335" s="9"/>
      <c r="ALK335" s="9"/>
      <c r="ALL335" s="9"/>
      <c r="ALM335" s="9"/>
      <c r="ALN335" s="9"/>
      <c r="ALO335" s="9"/>
      <c r="ALP335" s="9"/>
      <c r="ALQ335" s="9"/>
      <c r="ALR335" s="9"/>
      <c r="ALS335" s="9"/>
      <c r="ALT335" s="9"/>
      <c r="ALU335" s="9"/>
      <c r="ALV335" s="9"/>
      <c r="ALW335" s="9"/>
      <c r="ALX335" s="9"/>
      <c r="ALY335" s="9"/>
      <c r="ALZ335" s="9"/>
      <c r="AMA335" s="9"/>
      <c r="AMB335" s="9"/>
      <c r="AMC335" s="9"/>
      <c r="AMD335" s="9"/>
      <c r="AME335" s="9"/>
      <c r="AMF335" s="9"/>
      <c r="AMG335" s="9"/>
      <c r="AMH335" s="9"/>
      <c r="AMI335" s="9"/>
      <c r="AMJ335" s="9"/>
      <c r="AMK335" s="9"/>
      <c r="AML335" s="9"/>
      <c r="AMM335" s="9"/>
      <c r="AMN335" s="9"/>
      <c r="AMO335" s="9"/>
      <c r="AMP335" s="9"/>
      <c r="AMQ335" s="9"/>
      <c r="AMR335" s="9"/>
      <c r="AMS335" s="9"/>
      <c r="AMT335" s="9"/>
      <c r="AMU335" s="9"/>
      <c r="AMV335" s="9"/>
      <c r="AMW335" s="9"/>
      <c r="AMX335" s="9"/>
      <c r="AMY335" s="9"/>
      <c r="AMZ335" s="9"/>
      <c r="ANA335" s="9"/>
      <c r="ANB335" s="9"/>
      <c r="ANC335" s="9"/>
      <c r="AND335" s="9"/>
      <c r="ANE335" s="9"/>
      <c r="ANF335" s="9"/>
      <c r="ANG335" s="9"/>
      <c r="ANH335" s="9"/>
      <c r="ANI335" s="9"/>
      <c r="ANJ335" s="9"/>
      <c r="ANK335" s="9"/>
      <c r="ANL335" s="9"/>
      <c r="ANM335" s="9"/>
      <c r="ANN335" s="9"/>
      <c r="ANO335" s="9"/>
      <c r="ANP335" s="9"/>
      <c r="ANQ335" s="9"/>
      <c r="ANR335" s="9"/>
      <c r="ANS335" s="9"/>
      <c r="ANT335" s="9"/>
      <c r="ANU335" s="9"/>
      <c r="ANV335" s="9"/>
      <c r="ANW335" s="9"/>
      <c r="ANX335" s="9"/>
      <c r="ANY335" s="9"/>
      <c r="ANZ335" s="9"/>
      <c r="AOA335" s="9"/>
      <c r="AOB335" s="9"/>
      <c r="AOC335" s="9"/>
      <c r="AOD335" s="9"/>
      <c r="AOE335" s="9"/>
      <c r="AOF335" s="9"/>
      <c r="AOG335" s="9"/>
      <c r="AOH335" s="9"/>
      <c r="AOI335" s="9"/>
      <c r="AOJ335" s="9"/>
      <c r="AOK335" s="9"/>
      <c r="AOL335" s="9"/>
      <c r="AOM335" s="9"/>
      <c r="AON335" s="9"/>
      <c r="AOO335" s="9"/>
      <c r="AOP335" s="9"/>
      <c r="AOQ335" s="9"/>
      <c r="AOR335" s="9"/>
      <c r="AOS335" s="9"/>
      <c r="AOT335" s="9"/>
      <c r="AOU335" s="9"/>
      <c r="AOV335" s="9"/>
      <c r="AOW335" s="9"/>
      <c r="AOX335" s="9"/>
      <c r="AOY335" s="9"/>
      <c r="AOZ335" s="9"/>
      <c r="APA335" s="9"/>
      <c r="APB335" s="9"/>
      <c r="APC335" s="9"/>
      <c r="APD335" s="9"/>
      <c r="APE335" s="9"/>
      <c r="APF335" s="9"/>
      <c r="APG335" s="9"/>
      <c r="APH335" s="9"/>
      <c r="API335" s="9"/>
      <c r="APJ335" s="9"/>
      <c r="APK335" s="9"/>
      <c r="APL335" s="9"/>
      <c r="APM335" s="9"/>
      <c r="APN335" s="9"/>
      <c r="APO335" s="9"/>
      <c r="APP335" s="9"/>
      <c r="APQ335" s="9"/>
      <c r="APR335" s="9"/>
      <c r="APS335" s="9"/>
      <c r="APT335" s="9"/>
      <c r="APU335" s="9"/>
      <c r="APV335" s="9"/>
      <c r="APW335" s="9"/>
      <c r="APX335" s="9"/>
      <c r="APY335" s="9"/>
      <c r="APZ335" s="9"/>
      <c r="AQA335" s="9"/>
      <c r="AQB335" s="9"/>
      <c r="AQC335" s="9"/>
      <c r="AQD335" s="9"/>
      <c r="AQE335" s="9"/>
      <c r="AQF335" s="9"/>
      <c r="AQG335" s="9"/>
      <c r="AQH335" s="9"/>
      <c r="AQI335" s="9"/>
      <c r="AQJ335" s="9"/>
      <c r="AQK335" s="9"/>
      <c r="AQL335" s="9"/>
      <c r="AQM335" s="9"/>
      <c r="AQN335" s="9"/>
      <c r="AQO335" s="9"/>
      <c r="AQP335" s="9"/>
      <c r="AQQ335" s="9"/>
      <c r="AQR335" s="9"/>
      <c r="AQS335" s="9"/>
      <c r="AQT335" s="9"/>
      <c r="AQU335" s="9"/>
      <c r="AQV335" s="9"/>
      <c r="AQW335" s="9"/>
      <c r="AQX335" s="9"/>
      <c r="AQY335" s="9"/>
      <c r="AQZ335" s="9"/>
      <c r="ARA335" s="9"/>
      <c r="ARB335" s="9"/>
      <c r="ARC335" s="9"/>
      <c r="ARD335" s="9"/>
      <c r="ARE335" s="9"/>
      <c r="ARF335" s="9"/>
      <c r="ARG335" s="9"/>
      <c r="ARH335" s="9"/>
      <c r="ARI335" s="9"/>
      <c r="ARJ335" s="9"/>
      <c r="ARK335" s="9"/>
      <c r="ARL335" s="9"/>
      <c r="ARM335" s="9"/>
      <c r="ARN335" s="9"/>
      <c r="ARO335" s="9"/>
      <c r="ARP335" s="9"/>
      <c r="ARQ335" s="9"/>
      <c r="ARR335" s="9"/>
      <c r="ARS335" s="9"/>
      <c r="ART335" s="9"/>
      <c r="ARU335" s="9"/>
      <c r="ARV335" s="9"/>
      <c r="ARW335" s="9"/>
      <c r="ARX335" s="9"/>
      <c r="ARY335" s="9"/>
      <c r="ARZ335" s="9"/>
      <c r="ASA335" s="9"/>
      <c r="ASB335" s="9"/>
      <c r="ASC335" s="9"/>
      <c r="ASD335" s="9"/>
      <c r="ASE335" s="9"/>
      <c r="ASF335" s="9"/>
      <c r="ASG335" s="9"/>
      <c r="ASH335" s="9"/>
      <c r="ASI335" s="9"/>
      <c r="ASJ335" s="9"/>
      <c r="ASK335" s="9"/>
      <c r="ASL335" s="9"/>
      <c r="ASM335" s="9"/>
      <c r="ASN335" s="9"/>
      <c r="ASO335" s="9"/>
      <c r="ASP335" s="9"/>
      <c r="ASQ335" s="9"/>
      <c r="ASR335" s="9"/>
      <c r="ASS335" s="9"/>
      <c r="AST335" s="9"/>
      <c r="ASU335" s="9"/>
      <c r="ASV335" s="9"/>
      <c r="ASW335" s="9"/>
      <c r="ASX335" s="9"/>
      <c r="ASY335" s="9"/>
      <c r="ASZ335" s="9"/>
      <c r="ATA335" s="9"/>
      <c r="ATB335" s="9"/>
      <c r="ATC335" s="9"/>
      <c r="ATD335" s="9"/>
      <c r="ATE335" s="9"/>
      <c r="ATF335" s="9"/>
      <c r="ATG335" s="9"/>
      <c r="ATH335" s="9"/>
      <c r="ATI335" s="9"/>
      <c r="ATJ335" s="9"/>
      <c r="ATK335" s="9"/>
      <c r="ATL335" s="9"/>
      <c r="ATM335" s="9"/>
      <c r="ATN335" s="9"/>
      <c r="ATO335" s="9"/>
      <c r="ATP335" s="9"/>
      <c r="ATQ335" s="9"/>
      <c r="ATR335" s="9"/>
      <c r="ATS335" s="9"/>
      <c r="ATT335" s="9"/>
      <c r="ATU335" s="9"/>
      <c r="ATV335" s="9"/>
      <c r="ATW335" s="9"/>
      <c r="ATX335" s="9"/>
      <c r="ATY335" s="9"/>
      <c r="ATZ335" s="9"/>
      <c r="AUA335" s="9"/>
      <c r="AUB335" s="9"/>
      <c r="AUC335" s="9"/>
      <c r="AUD335" s="9"/>
      <c r="AUE335" s="9"/>
      <c r="AUF335" s="9"/>
      <c r="AUG335" s="9"/>
      <c r="AUH335" s="9"/>
      <c r="AUI335" s="9"/>
      <c r="AUJ335" s="9"/>
      <c r="AUK335" s="9"/>
      <c r="AUL335" s="9"/>
      <c r="AUM335" s="9"/>
      <c r="AUN335" s="9"/>
      <c r="AUO335" s="9"/>
      <c r="AUP335" s="9"/>
      <c r="AUQ335" s="9"/>
      <c r="AUR335" s="9"/>
      <c r="AUS335" s="9"/>
      <c r="AUT335" s="9"/>
      <c r="AUU335" s="9"/>
      <c r="AUV335" s="9"/>
      <c r="AUW335" s="9"/>
      <c r="AUX335" s="9"/>
      <c r="AUY335" s="9"/>
      <c r="AUZ335" s="9"/>
      <c r="AVA335" s="9"/>
      <c r="AVB335" s="9"/>
      <c r="AVC335" s="9"/>
      <c r="AVD335" s="9"/>
      <c r="AVE335" s="9"/>
      <c r="AVF335" s="9"/>
      <c r="AVG335" s="9"/>
      <c r="AVH335" s="9"/>
      <c r="AVI335" s="9"/>
      <c r="AVJ335" s="9"/>
      <c r="AVK335" s="9"/>
      <c r="AVL335" s="9"/>
      <c r="AVM335" s="9"/>
      <c r="AVN335" s="9"/>
      <c r="AVO335" s="9"/>
      <c r="AVP335" s="9"/>
      <c r="AVQ335" s="9"/>
      <c r="AVR335" s="9"/>
      <c r="AVS335" s="9"/>
      <c r="AVT335" s="9"/>
      <c r="AVU335" s="9"/>
      <c r="AVV335" s="9"/>
      <c r="AVW335" s="9"/>
      <c r="AVX335" s="9"/>
      <c r="AVY335" s="9"/>
      <c r="AVZ335" s="9"/>
      <c r="AWA335" s="9"/>
      <c r="AWB335" s="9"/>
      <c r="AWC335" s="9"/>
      <c r="AWD335" s="9"/>
      <c r="AWE335" s="9"/>
      <c r="AWF335" s="9"/>
      <c r="AWG335" s="9"/>
      <c r="AWH335" s="9"/>
      <c r="AWI335" s="9"/>
      <c r="AWJ335" s="9"/>
      <c r="AWK335" s="9"/>
      <c r="AWL335" s="9"/>
      <c r="AWM335" s="9"/>
      <c r="AWN335" s="9"/>
      <c r="AWO335" s="9"/>
      <c r="AWP335" s="9"/>
      <c r="AWQ335" s="9"/>
      <c r="AWR335" s="9"/>
      <c r="AWS335" s="9"/>
      <c r="AWT335" s="9"/>
      <c r="AWU335" s="9"/>
      <c r="AWV335" s="9"/>
      <c r="AWW335" s="9"/>
      <c r="AWX335" s="9"/>
      <c r="AWY335" s="9"/>
      <c r="AWZ335" s="9"/>
      <c r="AXA335" s="9"/>
      <c r="AXB335" s="9"/>
      <c r="AXC335" s="9"/>
      <c r="AXD335" s="9"/>
      <c r="AXE335" s="9"/>
      <c r="AXF335" s="9"/>
      <c r="AXG335" s="9"/>
      <c r="AXH335" s="9"/>
      <c r="AXI335" s="9"/>
      <c r="AXJ335" s="9"/>
      <c r="AXK335" s="9"/>
      <c r="AXL335" s="9"/>
      <c r="AXM335" s="9"/>
      <c r="AXN335" s="9"/>
      <c r="AXO335" s="9"/>
      <c r="AXP335" s="9"/>
      <c r="AXQ335" s="9"/>
      <c r="AXR335" s="9"/>
      <c r="AXS335" s="9"/>
      <c r="AXT335" s="9"/>
      <c r="AXU335" s="9"/>
      <c r="AXV335" s="9"/>
      <c r="AXW335" s="9"/>
      <c r="AXX335" s="9"/>
      <c r="AXY335" s="9"/>
      <c r="AXZ335" s="9"/>
      <c r="AYA335" s="9"/>
      <c r="AYB335" s="9"/>
      <c r="AYC335" s="9"/>
      <c r="AYD335" s="9"/>
      <c r="AYE335" s="9"/>
      <c r="AYF335" s="9"/>
      <c r="AYG335" s="9"/>
      <c r="AYH335" s="9"/>
      <c r="AYI335" s="9"/>
      <c r="AYJ335" s="9"/>
      <c r="AYK335" s="9"/>
      <c r="AYL335" s="9"/>
      <c r="AYM335" s="9"/>
      <c r="AYN335" s="9"/>
      <c r="AYO335" s="9"/>
      <c r="AYP335" s="9"/>
      <c r="AYQ335" s="9"/>
      <c r="AYR335" s="9"/>
      <c r="AYS335" s="9"/>
      <c r="AYT335" s="9"/>
      <c r="AYU335" s="9"/>
      <c r="AYV335" s="9"/>
      <c r="AYW335" s="9"/>
      <c r="AYX335" s="9"/>
      <c r="AYY335" s="9"/>
      <c r="AYZ335" s="9"/>
      <c r="AZA335" s="9"/>
      <c r="AZB335" s="9"/>
      <c r="AZC335" s="9"/>
      <c r="AZD335" s="9"/>
      <c r="AZE335" s="9"/>
      <c r="AZF335" s="9"/>
      <c r="AZG335" s="9"/>
      <c r="AZH335" s="9"/>
      <c r="AZI335" s="9"/>
      <c r="AZJ335" s="9"/>
      <c r="AZK335" s="9"/>
      <c r="AZL335" s="9"/>
      <c r="AZM335" s="9"/>
      <c r="AZN335" s="9"/>
      <c r="AZO335" s="9"/>
      <c r="AZP335" s="9"/>
      <c r="AZQ335" s="9"/>
      <c r="AZR335" s="9"/>
      <c r="AZS335" s="9"/>
      <c r="AZT335" s="9"/>
      <c r="AZU335" s="9"/>
      <c r="AZV335" s="9"/>
      <c r="AZW335" s="9"/>
      <c r="AZX335" s="9"/>
      <c r="AZY335" s="9"/>
      <c r="AZZ335" s="9"/>
      <c r="BAA335" s="9"/>
      <c r="BAB335" s="9"/>
      <c r="BAC335" s="9"/>
      <c r="BAD335" s="9"/>
      <c r="BAE335" s="9"/>
      <c r="BAF335" s="9"/>
      <c r="BAG335" s="9"/>
      <c r="BAH335" s="9"/>
      <c r="BAI335" s="9"/>
      <c r="BAJ335" s="9"/>
      <c r="BAK335" s="9"/>
      <c r="BAL335" s="9"/>
      <c r="BAM335" s="9"/>
      <c r="BAN335" s="9"/>
      <c r="BAO335" s="9"/>
      <c r="BAP335" s="9"/>
      <c r="BAQ335" s="9"/>
      <c r="BAR335" s="9"/>
      <c r="BAS335" s="9"/>
      <c r="BAT335" s="9"/>
      <c r="BAU335" s="9"/>
      <c r="BAV335" s="9"/>
      <c r="BAW335" s="9"/>
      <c r="BAX335" s="9"/>
      <c r="BAY335" s="9"/>
      <c r="BAZ335" s="9"/>
      <c r="BBA335" s="9"/>
      <c r="BBB335" s="9"/>
      <c r="BBC335" s="9"/>
      <c r="BBD335" s="9"/>
      <c r="BBE335" s="9"/>
      <c r="BBF335" s="9"/>
      <c r="BBG335" s="9"/>
      <c r="BBH335" s="9"/>
      <c r="BBI335" s="9"/>
      <c r="BBJ335" s="9"/>
      <c r="BBK335" s="9"/>
      <c r="BBL335" s="9"/>
      <c r="BBM335" s="9"/>
      <c r="BBN335" s="9"/>
      <c r="BBO335" s="9"/>
      <c r="BBP335" s="9"/>
      <c r="BBQ335" s="9"/>
      <c r="BBR335" s="9"/>
      <c r="BBS335" s="9"/>
      <c r="BBT335" s="9"/>
      <c r="BBU335" s="9"/>
      <c r="BBV335" s="9"/>
      <c r="BBW335" s="9"/>
      <c r="BBX335" s="9"/>
      <c r="BBY335" s="9"/>
      <c r="BBZ335" s="9"/>
      <c r="BCA335" s="9"/>
      <c r="BCB335" s="9"/>
      <c r="BCC335" s="9"/>
      <c r="BCD335" s="9"/>
      <c r="BCE335" s="9"/>
      <c r="BCF335" s="9"/>
      <c r="BCG335" s="9"/>
      <c r="BCH335" s="9"/>
      <c r="BCI335" s="9"/>
      <c r="BCJ335" s="9"/>
      <c r="BCK335" s="9"/>
      <c r="BCL335" s="9"/>
      <c r="BCM335" s="9"/>
      <c r="BCN335" s="9"/>
      <c r="BCO335" s="9"/>
      <c r="BCP335" s="9"/>
      <c r="BCQ335" s="9"/>
      <c r="BCR335" s="9"/>
      <c r="BCS335" s="9"/>
      <c r="BCT335" s="9"/>
      <c r="BCU335" s="9"/>
      <c r="BCV335" s="9"/>
      <c r="BCW335" s="9"/>
      <c r="BCX335" s="9"/>
      <c r="BCY335" s="9"/>
      <c r="BCZ335" s="9"/>
      <c r="BDA335" s="9"/>
      <c r="BDB335" s="9"/>
      <c r="BDC335" s="9"/>
      <c r="BDD335" s="9"/>
      <c r="BDE335" s="9"/>
      <c r="BDF335" s="9"/>
      <c r="BDG335" s="9"/>
      <c r="BDH335" s="9"/>
      <c r="BDI335" s="9"/>
      <c r="BDJ335" s="9"/>
      <c r="BDK335" s="9"/>
      <c r="BDL335" s="9"/>
      <c r="BDM335" s="9"/>
      <c r="BDN335" s="9"/>
      <c r="BDO335" s="9"/>
      <c r="BDP335" s="9"/>
      <c r="BDQ335" s="9"/>
      <c r="BDR335" s="9"/>
      <c r="BDS335" s="9"/>
      <c r="BDT335" s="9"/>
      <c r="BDU335" s="9"/>
      <c r="BDV335" s="9"/>
      <c r="BDW335" s="9"/>
      <c r="BDX335" s="9"/>
      <c r="BDY335" s="9"/>
      <c r="BDZ335" s="9"/>
      <c r="BEA335" s="9"/>
      <c r="BEB335" s="9"/>
      <c r="BEC335" s="9"/>
      <c r="BED335" s="9"/>
      <c r="BEE335" s="9"/>
      <c r="BEF335" s="9"/>
      <c r="BEG335" s="9"/>
      <c r="BEH335" s="9"/>
      <c r="BEI335" s="9"/>
      <c r="BEJ335" s="9"/>
      <c r="BEK335" s="9"/>
      <c r="BEL335" s="9"/>
      <c r="BEM335" s="9"/>
      <c r="BEN335" s="9"/>
      <c r="BEO335" s="9"/>
      <c r="BEP335" s="9"/>
      <c r="BEQ335" s="9"/>
      <c r="BER335" s="9"/>
      <c r="BES335" s="9"/>
      <c r="BET335" s="9"/>
      <c r="BEU335" s="9"/>
      <c r="BEV335" s="9"/>
      <c r="BEW335" s="9"/>
      <c r="BEX335" s="9"/>
      <c r="BEY335" s="9"/>
      <c r="BEZ335" s="9"/>
      <c r="BFA335" s="9"/>
      <c r="BFB335" s="9"/>
      <c r="BFC335" s="9"/>
      <c r="BFD335" s="9"/>
      <c r="BFE335" s="9"/>
      <c r="BFF335" s="9"/>
      <c r="BFG335" s="9"/>
      <c r="BFH335" s="9"/>
      <c r="BFI335" s="9"/>
      <c r="BFJ335" s="9"/>
      <c r="BFK335" s="9"/>
      <c r="BFL335" s="9"/>
      <c r="BFM335" s="9"/>
      <c r="BFN335" s="9"/>
      <c r="BFO335" s="9"/>
      <c r="BFP335" s="9"/>
      <c r="BFQ335" s="9"/>
      <c r="BFR335" s="9"/>
      <c r="BFS335" s="9"/>
      <c r="BFT335" s="9"/>
      <c r="BFU335" s="9"/>
      <c r="BFV335" s="9"/>
      <c r="BFW335" s="9"/>
      <c r="BFX335" s="9"/>
      <c r="BFY335" s="9"/>
      <c r="BFZ335" s="9"/>
      <c r="BGA335" s="9"/>
      <c r="BGB335" s="9"/>
      <c r="BGC335" s="9"/>
      <c r="BGD335" s="9"/>
      <c r="BGE335" s="9"/>
      <c r="BGF335" s="9"/>
      <c r="BGG335" s="9"/>
      <c r="BGH335" s="9"/>
      <c r="BGI335" s="9"/>
      <c r="BGJ335" s="9"/>
      <c r="BGK335" s="9"/>
      <c r="BGL335" s="9"/>
      <c r="BGM335" s="9"/>
      <c r="BGN335" s="9"/>
      <c r="BGO335" s="9"/>
      <c r="BGP335" s="9"/>
      <c r="BGQ335" s="9"/>
      <c r="BGR335" s="9"/>
      <c r="BGS335" s="9"/>
      <c r="BGT335" s="9"/>
      <c r="BGU335" s="9"/>
      <c r="BGV335" s="9"/>
      <c r="BGW335" s="9"/>
      <c r="BGX335" s="9"/>
      <c r="BGY335" s="9"/>
      <c r="BGZ335" s="9"/>
      <c r="BHA335" s="9"/>
      <c r="BHB335" s="9"/>
      <c r="BHC335" s="9"/>
      <c r="BHD335" s="9"/>
      <c r="BHE335" s="9"/>
      <c r="BHF335" s="9"/>
      <c r="BHG335" s="9"/>
      <c r="BHH335" s="9"/>
      <c r="BHI335" s="9"/>
      <c r="BHJ335" s="9"/>
      <c r="BHK335" s="9"/>
      <c r="BHL335" s="9"/>
      <c r="BHM335" s="9"/>
      <c r="BHN335" s="9"/>
      <c r="BHO335" s="9"/>
      <c r="BHP335" s="9"/>
      <c r="BHQ335" s="9"/>
      <c r="BHR335" s="9"/>
      <c r="BHS335" s="9"/>
      <c r="BHT335" s="9"/>
      <c r="BHU335" s="9"/>
      <c r="BHV335" s="9"/>
      <c r="BHW335" s="9"/>
      <c r="BHX335" s="9"/>
      <c r="BHY335" s="9"/>
      <c r="BHZ335" s="9"/>
      <c r="BIA335" s="9"/>
      <c r="BIB335" s="9"/>
      <c r="BIC335" s="9"/>
    </row>
    <row r="336" spans="1:1589" s="10" customFormat="1" ht="43.5" customHeight="1">
      <c r="A336" s="198"/>
      <c r="B336" s="232"/>
      <c r="C336" s="324"/>
      <c r="D336" s="340"/>
      <c r="E336" s="273">
        <v>43466</v>
      </c>
      <c r="F336" s="273">
        <v>43830</v>
      </c>
      <c r="G336" s="269" t="s">
        <v>234</v>
      </c>
      <c r="H336" s="274">
        <f>H342+H348+H354+H362+H366</f>
        <v>0</v>
      </c>
      <c r="I336" s="274">
        <f t="shared" ref="I336" si="33">I342+I348+I354+I362+I366</f>
        <v>0</v>
      </c>
      <c r="J336" s="274">
        <f>J342+J348+J354+J362+J366+J373</f>
        <v>27179551</v>
      </c>
      <c r="K336" s="274">
        <f t="shared" ref="K336:S336" si="34">K342+K348+K354+K362+K366+K373</f>
        <v>0</v>
      </c>
      <c r="L336" s="274">
        <f t="shared" si="34"/>
        <v>0</v>
      </c>
      <c r="M336" s="274">
        <f t="shared" si="34"/>
        <v>0</v>
      </c>
      <c r="N336" s="274">
        <f>N342+N348+N354+N362+N366+N373+N370</f>
        <v>27133055.510000002</v>
      </c>
      <c r="O336" s="274">
        <f t="shared" si="34"/>
        <v>0</v>
      </c>
      <c r="P336" s="274">
        <f t="shared" si="34"/>
        <v>0</v>
      </c>
      <c r="Q336" s="274">
        <f t="shared" si="34"/>
        <v>0</v>
      </c>
      <c r="R336" s="274">
        <f t="shared" si="34"/>
        <v>27133055.510000002</v>
      </c>
      <c r="S336" s="274">
        <f t="shared" si="34"/>
        <v>0</v>
      </c>
      <c r="T336" s="150"/>
      <c r="U336" s="150"/>
      <c r="V336" s="7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  <c r="IQ336" s="9"/>
      <c r="IR336" s="9"/>
      <c r="IS336" s="9"/>
      <c r="IT336" s="9"/>
      <c r="IU336" s="9"/>
      <c r="IV336" s="9"/>
      <c r="IW336" s="9"/>
      <c r="IX336" s="9"/>
      <c r="IY336" s="9"/>
      <c r="IZ336" s="9"/>
      <c r="JA336" s="9"/>
      <c r="JB336" s="9"/>
      <c r="JC336" s="9"/>
      <c r="JD336" s="9"/>
      <c r="JE336" s="9"/>
      <c r="JF336" s="9"/>
      <c r="JG336" s="9"/>
      <c r="JH336" s="9"/>
      <c r="JI336" s="9"/>
      <c r="JJ336" s="9"/>
      <c r="JK336" s="9"/>
      <c r="JL336" s="9"/>
      <c r="JM336" s="9"/>
      <c r="JN336" s="9"/>
      <c r="JO336" s="9"/>
      <c r="JP336" s="9"/>
      <c r="JQ336" s="9"/>
      <c r="JR336" s="9"/>
      <c r="JS336" s="9"/>
      <c r="JT336" s="9"/>
      <c r="JU336" s="9"/>
      <c r="JV336" s="9"/>
      <c r="JW336" s="9"/>
      <c r="JX336" s="9"/>
      <c r="JY336" s="9"/>
      <c r="JZ336" s="9"/>
      <c r="KA336" s="9"/>
      <c r="KB336" s="9"/>
      <c r="KC336" s="9"/>
      <c r="KD336" s="9"/>
      <c r="KE336" s="9"/>
      <c r="KF336" s="9"/>
      <c r="KG336" s="9"/>
      <c r="KH336" s="9"/>
      <c r="KI336" s="9"/>
      <c r="KJ336" s="9"/>
      <c r="KK336" s="9"/>
      <c r="KL336" s="9"/>
      <c r="KM336" s="9"/>
      <c r="KN336" s="9"/>
      <c r="KO336" s="9"/>
      <c r="KP336" s="9"/>
      <c r="KQ336" s="9"/>
      <c r="KR336" s="9"/>
      <c r="KS336" s="9"/>
      <c r="KT336" s="9"/>
      <c r="KU336" s="9"/>
      <c r="KV336" s="9"/>
      <c r="KW336" s="9"/>
      <c r="KX336" s="9"/>
      <c r="KY336" s="9"/>
      <c r="KZ336" s="9"/>
      <c r="LA336" s="9"/>
      <c r="LB336" s="9"/>
      <c r="LC336" s="9"/>
      <c r="LD336" s="9"/>
      <c r="LE336" s="9"/>
      <c r="LF336" s="9"/>
      <c r="LG336" s="9"/>
      <c r="LH336" s="9"/>
      <c r="LI336" s="9"/>
      <c r="LJ336" s="9"/>
      <c r="LK336" s="9"/>
      <c r="LL336" s="9"/>
      <c r="LM336" s="9"/>
      <c r="LN336" s="9"/>
      <c r="LO336" s="9"/>
      <c r="LP336" s="9"/>
      <c r="LQ336" s="9"/>
      <c r="LR336" s="9"/>
      <c r="LS336" s="9"/>
      <c r="LT336" s="9"/>
      <c r="LU336" s="9"/>
      <c r="LV336" s="9"/>
      <c r="LW336" s="9"/>
      <c r="LX336" s="9"/>
      <c r="LY336" s="9"/>
      <c r="LZ336" s="9"/>
      <c r="MA336" s="9"/>
      <c r="MB336" s="9"/>
      <c r="MC336" s="9"/>
      <c r="MD336" s="9"/>
      <c r="ME336" s="9"/>
      <c r="MF336" s="9"/>
      <c r="MG336" s="9"/>
      <c r="MH336" s="9"/>
      <c r="MI336" s="9"/>
      <c r="MJ336" s="9"/>
      <c r="MK336" s="9"/>
      <c r="ML336" s="9"/>
      <c r="MM336" s="9"/>
      <c r="MN336" s="9"/>
      <c r="MO336" s="9"/>
      <c r="MP336" s="9"/>
      <c r="MQ336" s="9"/>
      <c r="MR336" s="9"/>
      <c r="MS336" s="9"/>
      <c r="MT336" s="9"/>
      <c r="MU336" s="9"/>
      <c r="MV336" s="9"/>
      <c r="MW336" s="9"/>
      <c r="MX336" s="9"/>
      <c r="MY336" s="9"/>
      <c r="MZ336" s="9"/>
      <c r="NA336" s="9"/>
      <c r="NB336" s="9"/>
      <c r="NC336" s="9"/>
      <c r="ND336" s="9"/>
      <c r="NE336" s="9"/>
      <c r="NF336" s="9"/>
      <c r="NG336" s="9"/>
      <c r="NH336" s="9"/>
      <c r="NI336" s="9"/>
      <c r="NJ336" s="9"/>
      <c r="NK336" s="9"/>
      <c r="NL336" s="9"/>
      <c r="NM336" s="9"/>
      <c r="NN336" s="9"/>
      <c r="NO336" s="9"/>
      <c r="NP336" s="9"/>
      <c r="NQ336" s="9"/>
      <c r="NR336" s="9"/>
      <c r="NS336" s="9"/>
      <c r="NT336" s="9"/>
      <c r="NU336" s="9"/>
      <c r="NV336" s="9"/>
      <c r="NW336" s="9"/>
      <c r="NX336" s="9"/>
      <c r="NY336" s="9"/>
      <c r="NZ336" s="9"/>
      <c r="OA336" s="9"/>
      <c r="OB336" s="9"/>
      <c r="OC336" s="9"/>
      <c r="OD336" s="9"/>
      <c r="OE336" s="9"/>
      <c r="OF336" s="9"/>
      <c r="OG336" s="9"/>
      <c r="OH336" s="9"/>
      <c r="OI336" s="9"/>
      <c r="OJ336" s="9"/>
      <c r="OK336" s="9"/>
      <c r="OL336" s="9"/>
      <c r="OM336" s="9"/>
      <c r="ON336" s="9"/>
      <c r="OO336" s="9"/>
      <c r="OP336" s="9"/>
      <c r="OQ336" s="9"/>
      <c r="OR336" s="9"/>
      <c r="OS336" s="9"/>
      <c r="OT336" s="9"/>
      <c r="OU336" s="9"/>
      <c r="OV336" s="9"/>
      <c r="OW336" s="9"/>
      <c r="OX336" s="9"/>
      <c r="OY336" s="9"/>
      <c r="OZ336" s="9"/>
      <c r="PA336" s="9"/>
      <c r="PB336" s="9"/>
      <c r="PC336" s="9"/>
      <c r="PD336" s="9"/>
      <c r="PE336" s="9"/>
      <c r="PF336" s="9"/>
      <c r="PG336" s="9"/>
      <c r="PH336" s="9"/>
      <c r="PI336" s="9"/>
      <c r="PJ336" s="9"/>
      <c r="PK336" s="9"/>
      <c r="PL336" s="9"/>
      <c r="PM336" s="9"/>
      <c r="PN336" s="9"/>
      <c r="PO336" s="9"/>
      <c r="PP336" s="9"/>
      <c r="PQ336" s="9"/>
      <c r="PR336" s="9"/>
      <c r="PS336" s="9"/>
      <c r="PT336" s="9"/>
      <c r="PU336" s="9"/>
      <c r="PV336" s="9"/>
      <c r="PW336" s="9"/>
      <c r="PX336" s="9"/>
      <c r="PY336" s="9"/>
      <c r="PZ336" s="9"/>
      <c r="QA336" s="9"/>
      <c r="QB336" s="9"/>
      <c r="QC336" s="9"/>
      <c r="QD336" s="9"/>
      <c r="QE336" s="9"/>
      <c r="QF336" s="9"/>
      <c r="QG336" s="9"/>
      <c r="QH336" s="9"/>
      <c r="QI336" s="9"/>
      <c r="QJ336" s="9"/>
      <c r="QK336" s="9"/>
      <c r="QL336" s="9"/>
      <c r="QM336" s="9"/>
      <c r="QN336" s="9"/>
      <c r="QO336" s="9"/>
      <c r="QP336" s="9"/>
      <c r="QQ336" s="9"/>
      <c r="QR336" s="9"/>
      <c r="QS336" s="9"/>
      <c r="QT336" s="9"/>
      <c r="QU336" s="9"/>
      <c r="QV336" s="9"/>
      <c r="QW336" s="9"/>
      <c r="QX336" s="9"/>
      <c r="QY336" s="9"/>
      <c r="QZ336" s="9"/>
      <c r="RA336" s="9"/>
      <c r="RB336" s="9"/>
      <c r="RC336" s="9"/>
      <c r="RD336" s="9"/>
      <c r="RE336" s="9"/>
      <c r="RF336" s="9"/>
      <c r="RG336" s="9"/>
      <c r="RH336" s="9"/>
      <c r="RI336" s="9"/>
      <c r="RJ336" s="9"/>
      <c r="RK336" s="9"/>
      <c r="RL336" s="9"/>
      <c r="RM336" s="9"/>
      <c r="RN336" s="9"/>
      <c r="RO336" s="9"/>
      <c r="RP336" s="9"/>
      <c r="RQ336" s="9"/>
      <c r="RR336" s="9"/>
      <c r="RS336" s="9"/>
      <c r="RT336" s="9"/>
      <c r="RU336" s="9"/>
      <c r="RV336" s="9"/>
      <c r="RW336" s="9"/>
      <c r="RX336" s="9"/>
      <c r="RY336" s="9"/>
      <c r="RZ336" s="9"/>
      <c r="SA336" s="9"/>
      <c r="SB336" s="9"/>
      <c r="SC336" s="9"/>
      <c r="SD336" s="9"/>
      <c r="SE336" s="9"/>
      <c r="SF336" s="9"/>
      <c r="SG336" s="9"/>
      <c r="SH336" s="9"/>
      <c r="SI336" s="9"/>
      <c r="SJ336" s="9"/>
      <c r="SK336" s="9"/>
      <c r="SL336" s="9"/>
      <c r="SM336" s="9"/>
      <c r="SN336" s="9"/>
      <c r="SO336" s="9"/>
      <c r="SP336" s="9"/>
      <c r="SQ336" s="9"/>
      <c r="SR336" s="9"/>
      <c r="SS336" s="9"/>
      <c r="ST336" s="9"/>
      <c r="SU336" s="9"/>
      <c r="SV336" s="9"/>
      <c r="SW336" s="9"/>
      <c r="SX336" s="9"/>
      <c r="SY336" s="9"/>
      <c r="SZ336" s="9"/>
      <c r="TA336" s="9"/>
      <c r="TB336" s="9"/>
      <c r="TC336" s="9"/>
      <c r="TD336" s="9"/>
      <c r="TE336" s="9"/>
      <c r="TF336" s="9"/>
      <c r="TG336" s="9"/>
      <c r="TH336" s="9"/>
      <c r="TI336" s="9"/>
      <c r="TJ336" s="9"/>
      <c r="TK336" s="9"/>
      <c r="TL336" s="9"/>
      <c r="TM336" s="9"/>
      <c r="TN336" s="9"/>
      <c r="TO336" s="9"/>
      <c r="TP336" s="9"/>
      <c r="TQ336" s="9"/>
      <c r="TR336" s="9"/>
      <c r="TS336" s="9"/>
      <c r="TT336" s="9"/>
      <c r="TU336" s="9"/>
      <c r="TV336" s="9"/>
      <c r="TW336" s="9"/>
      <c r="TX336" s="9"/>
      <c r="TY336" s="9"/>
      <c r="TZ336" s="9"/>
      <c r="UA336" s="9"/>
      <c r="UB336" s="9"/>
      <c r="UC336" s="9"/>
      <c r="UD336" s="9"/>
      <c r="UE336" s="9"/>
      <c r="UF336" s="9"/>
      <c r="UG336" s="9"/>
      <c r="UH336" s="9"/>
      <c r="UI336" s="9"/>
      <c r="UJ336" s="9"/>
      <c r="UK336" s="9"/>
      <c r="UL336" s="9"/>
      <c r="UM336" s="9"/>
      <c r="UN336" s="9"/>
      <c r="UO336" s="9"/>
      <c r="UP336" s="9"/>
      <c r="UQ336" s="9"/>
      <c r="UR336" s="9"/>
      <c r="US336" s="9"/>
      <c r="UT336" s="9"/>
      <c r="UU336" s="9"/>
      <c r="UV336" s="9"/>
      <c r="UW336" s="9"/>
      <c r="UX336" s="9"/>
      <c r="UY336" s="9"/>
      <c r="UZ336" s="9"/>
      <c r="VA336" s="9"/>
      <c r="VB336" s="9"/>
      <c r="VC336" s="9"/>
      <c r="VD336" s="9"/>
      <c r="VE336" s="9"/>
      <c r="VF336" s="9"/>
      <c r="VG336" s="9"/>
      <c r="VH336" s="9"/>
      <c r="VI336" s="9"/>
      <c r="VJ336" s="9"/>
      <c r="VK336" s="9"/>
      <c r="VL336" s="9"/>
      <c r="VM336" s="9"/>
      <c r="VN336" s="9"/>
      <c r="VO336" s="9"/>
      <c r="VP336" s="9"/>
      <c r="VQ336" s="9"/>
      <c r="VR336" s="9"/>
      <c r="VS336" s="9"/>
      <c r="VT336" s="9"/>
      <c r="VU336" s="9"/>
      <c r="VV336" s="9"/>
      <c r="VW336" s="9"/>
      <c r="VX336" s="9"/>
      <c r="VY336" s="9"/>
      <c r="VZ336" s="9"/>
      <c r="WA336" s="9"/>
      <c r="WB336" s="9"/>
      <c r="WC336" s="9"/>
      <c r="WD336" s="9"/>
      <c r="WE336" s="9"/>
      <c r="WF336" s="9"/>
      <c r="WG336" s="9"/>
      <c r="WH336" s="9"/>
      <c r="WI336" s="9"/>
      <c r="WJ336" s="9"/>
      <c r="WK336" s="9"/>
      <c r="WL336" s="9"/>
      <c r="WM336" s="9"/>
      <c r="WN336" s="9"/>
      <c r="WO336" s="9"/>
      <c r="WP336" s="9"/>
      <c r="WQ336" s="9"/>
      <c r="WR336" s="9"/>
      <c r="WS336" s="9"/>
      <c r="WT336" s="9"/>
      <c r="WU336" s="9"/>
      <c r="WV336" s="9"/>
      <c r="WW336" s="9"/>
      <c r="WX336" s="9"/>
      <c r="WY336" s="9"/>
      <c r="WZ336" s="9"/>
      <c r="XA336" s="9"/>
      <c r="XB336" s="9"/>
      <c r="XC336" s="9"/>
      <c r="XD336" s="9"/>
      <c r="XE336" s="9"/>
      <c r="XF336" s="9"/>
      <c r="XG336" s="9"/>
      <c r="XH336" s="9"/>
      <c r="XI336" s="9"/>
      <c r="XJ336" s="9"/>
      <c r="XK336" s="9"/>
      <c r="XL336" s="9"/>
      <c r="XM336" s="9"/>
      <c r="XN336" s="9"/>
      <c r="XO336" s="9"/>
      <c r="XP336" s="9"/>
      <c r="XQ336" s="9"/>
      <c r="XR336" s="9"/>
      <c r="XS336" s="9"/>
      <c r="XT336" s="9"/>
      <c r="XU336" s="9"/>
      <c r="XV336" s="9"/>
      <c r="XW336" s="9"/>
      <c r="XX336" s="9"/>
      <c r="XY336" s="9"/>
      <c r="XZ336" s="9"/>
      <c r="YA336" s="9"/>
      <c r="YB336" s="9"/>
      <c r="YC336" s="9"/>
      <c r="YD336" s="9"/>
      <c r="YE336" s="9"/>
      <c r="YF336" s="9"/>
      <c r="YG336" s="9"/>
      <c r="YH336" s="9"/>
      <c r="YI336" s="9"/>
      <c r="YJ336" s="9"/>
      <c r="YK336" s="9"/>
      <c r="YL336" s="9"/>
      <c r="YM336" s="9"/>
      <c r="YN336" s="9"/>
      <c r="YO336" s="9"/>
      <c r="YP336" s="9"/>
      <c r="YQ336" s="9"/>
      <c r="YR336" s="9"/>
      <c r="YS336" s="9"/>
      <c r="YT336" s="9"/>
      <c r="YU336" s="9"/>
      <c r="YV336" s="9"/>
      <c r="YW336" s="9"/>
      <c r="YX336" s="9"/>
      <c r="YY336" s="9"/>
      <c r="YZ336" s="9"/>
      <c r="ZA336" s="9"/>
      <c r="ZB336" s="9"/>
      <c r="ZC336" s="9"/>
      <c r="ZD336" s="9"/>
      <c r="ZE336" s="9"/>
      <c r="ZF336" s="9"/>
      <c r="ZG336" s="9"/>
      <c r="ZH336" s="9"/>
      <c r="ZI336" s="9"/>
      <c r="ZJ336" s="9"/>
      <c r="ZK336" s="9"/>
      <c r="ZL336" s="9"/>
      <c r="ZM336" s="9"/>
      <c r="ZN336" s="9"/>
      <c r="ZO336" s="9"/>
      <c r="ZP336" s="9"/>
      <c r="ZQ336" s="9"/>
      <c r="ZR336" s="9"/>
      <c r="ZS336" s="9"/>
      <c r="ZT336" s="9"/>
      <c r="ZU336" s="9"/>
      <c r="ZV336" s="9"/>
      <c r="ZW336" s="9"/>
      <c r="ZX336" s="9"/>
      <c r="ZY336" s="9"/>
      <c r="ZZ336" s="9"/>
      <c r="AAA336" s="9"/>
      <c r="AAB336" s="9"/>
      <c r="AAC336" s="9"/>
      <c r="AAD336" s="9"/>
      <c r="AAE336" s="9"/>
      <c r="AAF336" s="9"/>
      <c r="AAG336" s="9"/>
      <c r="AAH336" s="9"/>
      <c r="AAI336" s="9"/>
      <c r="AAJ336" s="9"/>
      <c r="AAK336" s="9"/>
      <c r="AAL336" s="9"/>
      <c r="AAM336" s="9"/>
      <c r="AAN336" s="9"/>
      <c r="AAO336" s="9"/>
      <c r="AAP336" s="9"/>
      <c r="AAQ336" s="9"/>
      <c r="AAR336" s="9"/>
      <c r="AAS336" s="9"/>
      <c r="AAT336" s="9"/>
      <c r="AAU336" s="9"/>
      <c r="AAV336" s="9"/>
      <c r="AAW336" s="9"/>
      <c r="AAX336" s="9"/>
      <c r="AAY336" s="9"/>
      <c r="AAZ336" s="9"/>
      <c r="ABA336" s="9"/>
      <c r="ABB336" s="9"/>
      <c r="ABC336" s="9"/>
      <c r="ABD336" s="9"/>
      <c r="ABE336" s="9"/>
      <c r="ABF336" s="9"/>
      <c r="ABG336" s="9"/>
      <c r="ABH336" s="9"/>
      <c r="ABI336" s="9"/>
      <c r="ABJ336" s="9"/>
      <c r="ABK336" s="9"/>
      <c r="ABL336" s="9"/>
      <c r="ABM336" s="9"/>
      <c r="ABN336" s="9"/>
      <c r="ABO336" s="9"/>
      <c r="ABP336" s="9"/>
      <c r="ABQ336" s="9"/>
      <c r="ABR336" s="9"/>
      <c r="ABS336" s="9"/>
      <c r="ABT336" s="9"/>
      <c r="ABU336" s="9"/>
      <c r="ABV336" s="9"/>
      <c r="ABW336" s="9"/>
      <c r="ABX336" s="9"/>
      <c r="ABY336" s="9"/>
      <c r="ABZ336" s="9"/>
      <c r="ACA336" s="9"/>
      <c r="ACB336" s="9"/>
      <c r="ACC336" s="9"/>
      <c r="ACD336" s="9"/>
      <c r="ACE336" s="9"/>
      <c r="ACF336" s="9"/>
      <c r="ACG336" s="9"/>
      <c r="ACH336" s="9"/>
      <c r="ACI336" s="9"/>
      <c r="ACJ336" s="9"/>
      <c r="ACK336" s="9"/>
      <c r="ACL336" s="9"/>
      <c r="ACM336" s="9"/>
      <c r="ACN336" s="9"/>
      <c r="ACO336" s="9"/>
      <c r="ACP336" s="9"/>
      <c r="ACQ336" s="9"/>
      <c r="ACR336" s="9"/>
      <c r="ACS336" s="9"/>
      <c r="ACT336" s="9"/>
      <c r="ACU336" s="9"/>
      <c r="ACV336" s="9"/>
      <c r="ACW336" s="9"/>
      <c r="ACX336" s="9"/>
      <c r="ACY336" s="9"/>
      <c r="ACZ336" s="9"/>
      <c r="ADA336" s="9"/>
      <c r="ADB336" s="9"/>
      <c r="ADC336" s="9"/>
      <c r="ADD336" s="9"/>
      <c r="ADE336" s="9"/>
      <c r="ADF336" s="9"/>
      <c r="ADG336" s="9"/>
      <c r="ADH336" s="9"/>
      <c r="ADI336" s="9"/>
      <c r="ADJ336" s="9"/>
      <c r="ADK336" s="9"/>
      <c r="ADL336" s="9"/>
      <c r="ADM336" s="9"/>
      <c r="ADN336" s="9"/>
      <c r="ADO336" s="9"/>
      <c r="ADP336" s="9"/>
      <c r="ADQ336" s="9"/>
      <c r="ADR336" s="9"/>
      <c r="ADS336" s="9"/>
      <c r="ADT336" s="9"/>
      <c r="ADU336" s="9"/>
      <c r="ADV336" s="9"/>
      <c r="ADW336" s="9"/>
      <c r="ADX336" s="9"/>
      <c r="ADY336" s="9"/>
      <c r="ADZ336" s="9"/>
      <c r="AEA336" s="9"/>
      <c r="AEB336" s="9"/>
      <c r="AEC336" s="9"/>
      <c r="AED336" s="9"/>
      <c r="AEE336" s="9"/>
      <c r="AEF336" s="9"/>
      <c r="AEG336" s="9"/>
      <c r="AEH336" s="9"/>
      <c r="AEI336" s="9"/>
      <c r="AEJ336" s="9"/>
      <c r="AEK336" s="9"/>
      <c r="AEL336" s="9"/>
      <c r="AEM336" s="9"/>
      <c r="AEN336" s="9"/>
      <c r="AEO336" s="9"/>
      <c r="AEP336" s="9"/>
      <c r="AEQ336" s="9"/>
      <c r="AER336" s="9"/>
      <c r="AES336" s="9"/>
      <c r="AET336" s="9"/>
      <c r="AEU336" s="9"/>
      <c r="AEV336" s="9"/>
      <c r="AEW336" s="9"/>
      <c r="AEX336" s="9"/>
      <c r="AEY336" s="9"/>
      <c r="AEZ336" s="9"/>
      <c r="AFA336" s="9"/>
      <c r="AFB336" s="9"/>
      <c r="AFC336" s="9"/>
      <c r="AFD336" s="9"/>
      <c r="AFE336" s="9"/>
      <c r="AFF336" s="9"/>
      <c r="AFG336" s="9"/>
      <c r="AFH336" s="9"/>
      <c r="AFI336" s="9"/>
      <c r="AFJ336" s="9"/>
      <c r="AFK336" s="9"/>
      <c r="AFL336" s="9"/>
      <c r="AFM336" s="9"/>
      <c r="AFN336" s="9"/>
      <c r="AFO336" s="9"/>
      <c r="AFP336" s="9"/>
      <c r="AFQ336" s="9"/>
      <c r="AFR336" s="9"/>
      <c r="AFS336" s="9"/>
      <c r="AFT336" s="9"/>
      <c r="AFU336" s="9"/>
      <c r="AFV336" s="9"/>
      <c r="AFW336" s="9"/>
      <c r="AFX336" s="9"/>
      <c r="AFY336" s="9"/>
      <c r="AFZ336" s="9"/>
      <c r="AGA336" s="9"/>
      <c r="AGB336" s="9"/>
      <c r="AGC336" s="9"/>
      <c r="AGD336" s="9"/>
      <c r="AGE336" s="9"/>
      <c r="AGF336" s="9"/>
      <c r="AGG336" s="9"/>
      <c r="AGH336" s="9"/>
      <c r="AGI336" s="9"/>
      <c r="AGJ336" s="9"/>
      <c r="AGK336" s="9"/>
      <c r="AGL336" s="9"/>
      <c r="AGM336" s="9"/>
      <c r="AGN336" s="9"/>
      <c r="AGO336" s="9"/>
      <c r="AGP336" s="9"/>
      <c r="AGQ336" s="9"/>
      <c r="AGR336" s="9"/>
      <c r="AGS336" s="9"/>
      <c r="AGT336" s="9"/>
      <c r="AGU336" s="9"/>
      <c r="AGV336" s="9"/>
      <c r="AGW336" s="9"/>
      <c r="AGX336" s="9"/>
      <c r="AGY336" s="9"/>
      <c r="AGZ336" s="9"/>
      <c r="AHA336" s="9"/>
      <c r="AHB336" s="9"/>
      <c r="AHC336" s="9"/>
      <c r="AHD336" s="9"/>
      <c r="AHE336" s="9"/>
      <c r="AHF336" s="9"/>
      <c r="AHG336" s="9"/>
      <c r="AHH336" s="9"/>
      <c r="AHI336" s="9"/>
      <c r="AHJ336" s="9"/>
      <c r="AHK336" s="9"/>
      <c r="AHL336" s="9"/>
      <c r="AHM336" s="9"/>
      <c r="AHN336" s="9"/>
      <c r="AHO336" s="9"/>
      <c r="AHP336" s="9"/>
      <c r="AHQ336" s="9"/>
      <c r="AHR336" s="9"/>
      <c r="AHS336" s="9"/>
      <c r="AHT336" s="9"/>
      <c r="AHU336" s="9"/>
      <c r="AHV336" s="9"/>
      <c r="AHW336" s="9"/>
      <c r="AHX336" s="9"/>
      <c r="AHY336" s="9"/>
      <c r="AHZ336" s="9"/>
      <c r="AIA336" s="9"/>
      <c r="AIB336" s="9"/>
      <c r="AIC336" s="9"/>
      <c r="AID336" s="9"/>
      <c r="AIE336" s="9"/>
      <c r="AIF336" s="9"/>
      <c r="AIG336" s="9"/>
      <c r="AIH336" s="9"/>
      <c r="AII336" s="9"/>
      <c r="AIJ336" s="9"/>
      <c r="AIK336" s="9"/>
      <c r="AIL336" s="9"/>
      <c r="AIM336" s="9"/>
      <c r="AIN336" s="9"/>
      <c r="AIO336" s="9"/>
      <c r="AIP336" s="9"/>
      <c r="AIQ336" s="9"/>
      <c r="AIR336" s="9"/>
      <c r="AIS336" s="9"/>
      <c r="AIT336" s="9"/>
      <c r="AIU336" s="9"/>
      <c r="AIV336" s="9"/>
      <c r="AIW336" s="9"/>
      <c r="AIX336" s="9"/>
      <c r="AIY336" s="9"/>
      <c r="AIZ336" s="9"/>
      <c r="AJA336" s="9"/>
      <c r="AJB336" s="9"/>
      <c r="AJC336" s="9"/>
      <c r="AJD336" s="9"/>
      <c r="AJE336" s="9"/>
      <c r="AJF336" s="9"/>
      <c r="AJG336" s="9"/>
      <c r="AJH336" s="9"/>
      <c r="AJI336" s="9"/>
      <c r="AJJ336" s="9"/>
      <c r="AJK336" s="9"/>
      <c r="AJL336" s="9"/>
      <c r="AJM336" s="9"/>
      <c r="AJN336" s="9"/>
      <c r="AJO336" s="9"/>
      <c r="AJP336" s="9"/>
      <c r="AJQ336" s="9"/>
      <c r="AJR336" s="9"/>
      <c r="AJS336" s="9"/>
      <c r="AJT336" s="9"/>
      <c r="AJU336" s="9"/>
      <c r="AJV336" s="9"/>
      <c r="AJW336" s="9"/>
      <c r="AJX336" s="9"/>
      <c r="AJY336" s="9"/>
      <c r="AJZ336" s="9"/>
      <c r="AKA336" s="9"/>
      <c r="AKB336" s="9"/>
      <c r="AKC336" s="9"/>
      <c r="AKD336" s="9"/>
      <c r="AKE336" s="9"/>
      <c r="AKF336" s="9"/>
      <c r="AKG336" s="9"/>
      <c r="AKH336" s="9"/>
      <c r="AKI336" s="9"/>
      <c r="AKJ336" s="9"/>
      <c r="AKK336" s="9"/>
      <c r="AKL336" s="9"/>
      <c r="AKM336" s="9"/>
      <c r="AKN336" s="9"/>
      <c r="AKO336" s="9"/>
      <c r="AKP336" s="9"/>
      <c r="AKQ336" s="9"/>
      <c r="AKR336" s="9"/>
      <c r="AKS336" s="9"/>
      <c r="AKT336" s="9"/>
      <c r="AKU336" s="9"/>
      <c r="AKV336" s="9"/>
      <c r="AKW336" s="9"/>
      <c r="AKX336" s="9"/>
      <c r="AKY336" s="9"/>
      <c r="AKZ336" s="9"/>
      <c r="ALA336" s="9"/>
      <c r="ALB336" s="9"/>
      <c r="ALC336" s="9"/>
      <c r="ALD336" s="9"/>
      <c r="ALE336" s="9"/>
      <c r="ALF336" s="9"/>
      <c r="ALG336" s="9"/>
      <c r="ALH336" s="9"/>
      <c r="ALI336" s="9"/>
      <c r="ALJ336" s="9"/>
      <c r="ALK336" s="9"/>
      <c r="ALL336" s="9"/>
      <c r="ALM336" s="9"/>
      <c r="ALN336" s="9"/>
      <c r="ALO336" s="9"/>
      <c r="ALP336" s="9"/>
      <c r="ALQ336" s="9"/>
      <c r="ALR336" s="9"/>
      <c r="ALS336" s="9"/>
      <c r="ALT336" s="9"/>
      <c r="ALU336" s="9"/>
      <c r="ALV336" s="9"/>
      <c r="ALW336" s="9"/>
      <c r="ALX336" s="9"/>
      <c r="ALY336" s="9"/>
      <c r="ALZ336" s="9"/>
      <c r="AMA336" s="9"/>
      <c r="AMB336" s="9"/>
      <c r="AMC336" s="9"/>
      <c r="AMD336" s="9"/>
      <c r="AME336" s="9"/>
      <c r="AMF336" s="9"/>
      <c r="AMG336" s="9"/>
      <c r="AMH336" s="9"/>
      <c r="AMI336" s="9"/>
      <c r="AMJ336" s="9"/>
      <c r="AMK336" s="9"/>
      <c r="AML336" s="9"/>
      <c r="AMM336" s="9"/>
      <c r="AMN336" s="9"/>
      <c r="AMO336" s="9"/>
      <c r="AMP336" s="9"/>
      <c r="AMQ336" s="9"/>
      <c r="AMR336" s="9"/>
      <c r="AMS336" s="9"/>
      <c r="AMT336" s="9"/>
      <c r="AMU336" s="9"/>
      <c r="AMV336" s="9"/>
      <c r="AMW336" s="9"/>
      <c r="AMX336" s="9"/>
      <c r="AMY336" s="9"/>
      <c r="AMZ336" s="9"/>
      <c r="ANA336" s="9"/>
      <c r="ANB336" s="9"/>
      <c r="ANC336" s="9"/>
      <c r="AND336" s="9"/>
      <c r="ANE336" s="9"/>
      <c r="ANF336" s="9"/>
      <c r="ANG336" s="9"/>
      <c r="ANH336" s="9"/>
      <c r="ANI336" s="9"/>
      <c r="ANJ336" s="9"/>
      <c r="ANK336" s="9"/>
      <c r="ANL336" s="9"/>
      <c r="ANM336" s="9"/>
      <c r="ANN336" s="9"/>
      <c r="ANO336" s="9"/>
      <c r="ANP336" s="9"/>
      <c r="ANQ336" s="9"/>
      <c r="ANR336" s="9"/>
      <c r="ANS336" s="9"/>
      <c r="ANT336" s="9"/>
      <c r="ANU336" s="9"/>
      <c r="ANV336" s="9"/>
      <c r="ANW336" s="9"/>
      <c r="ANX336" s="9"/>
      <c r="ANY336" s="9"/>
      <c r="ANZ336" s="9"/>
      <c r="AOA336" s="9"/>
      <c r="AOB336" s="9"/>
      <c r="AOC336" s="9"/>
      <c r="AOD336" s="9"/>
      <c r="AOE336" s="9"/>
      <c r="AOF336" s="9"/>
      <c r="AOG336" s="9"/>
      <c r="AOH336" s="9"/>
      <c r="AOI336" s="9"/>
      <c r="AOJ336" s="9"/>
      <c r="AOK336" s="9"/>
      <c r="AOL336" s="9"/>
      <c r="AOM336" s="9"/>
      <c r="AON336" s="9"/>
      <c r="AOO336" s="9"/>
      <c r="AOP336" s="9"/>
      <c r="AOQ336" s="9"/>
      <c r="AOR336" s="9"/>
      <c r="AOS336" s="9"/>
      <c r="AOT336" s="9"/>
      <c r="AOU336" s="9"/>
      <c r="AOV336" s="9"/>
      <c r="AOW336" s="9"/>
      <c r="AOX336" s="9"/>
      <c r="AOY336" s="9"/>
      <c r="AOZ336" s="9"/>
      <c r="APA336" s="9"/>
      <c r="APB336" s="9"/>
      <c r="APC336" s="9"/>
      <c r="APD336" s="9"/>
      <c r="APE336" s="9"/>
      <c r="APF336" s="9"/>
      <c r="APG336" s="9"/>
      <c r="APH336" s="9"/>
      <c r="API336" s="9"/>
      <c r="APJ336" s="9"/>
      <c r="APK336" s="9"/>
      <c r="APL336" s="9"/>
      <c r="APM336" s="9"/>
      <c r="APN336" s="9"/>
      <c r="APO336" s="9"/>
      <c r="APP336" s="9"/>
      <c r="APQ336" s="9"/>
      <c r="APR336" s="9"/>
      <c r="APS336" s="9"/>
      <c r="APT336" s="9"/>
      <c r="APU336" s="9"/>
      <c r="APV336" s="9"/>
      <c r="APW336" s="9"/>
      <c r="APX336" s="9"/>
      <c r="APY336" s="9"/>
      <c r="APZ336" s="9"/>
      <c r="AQA336" s="9"/>
      <c r="AQB336" s="9"/>
      <c r="AQC336" s="9"/>
      <c r="AQD336" s="9"/>
      <c r="AQE336" s="9"/>
      <c r="AQF336" s="9"/>
      <c r="AQG336" s="9"/>
      <c r="AQH336" s="9"/>
      <c r="AQI336" s="9"/>
      <c r="AQJ336" s="9"/>
      <c r="AQK336" s="9"/>
      <c r="AQL336" s="9"/>
      <c r="AQM336" s="9"/>
      <c r="AQN336" s="9"/>
      <c r="AQO336" s="9"/>
      <c r="AQP336" s="9"/>
      <c r="AQQ336" s="9"/>
      <c r="AQR336" s="9"/>
      <c r="AQS336" s="9"/>
      <c r="AQT336" s="9"/>
      <c r="AQU336" s="9"/>
      <c r="AQV336" s="9"/>
      <c r="AQW336" s="9"/>
      <c r="AQX336" s="9"/>
      <c r="AQY336" s="9"/>
      <c r="AQZ336" s="9"/>
      <c r="ARA336" s="9"/>
      <c r="ARB336" s="9"/>
      <c r="ARC336" s="9"/>
      <c r="ARD336" s="9"/>
      <c r="ARE336" s="9"/>
      <c r="ARF336" s="9"/>
      <c r="ARG336" s="9"/>
      <c r="ARH336" s="9"/>
      <c r="ARI336" s="9"/>
      <c r="ARJ336" s="9"/>
      <c r="ARK336" s="9"/>
      <c r="ARL336" s="9"/>
      <c r="ARM336" s="9"/>
      <c r="ARN336" s="9"/>
      <c r="ARO336" s="9"/>
      <c r="ARP336" s="9"/>
      <c r="ARQ336" s="9"/>
      <c r="ARR336" s="9"/>
      <c r="ARS336" s="9"/>
      <c r="ART336" s="9"/>
      <c r="ARU336" s="9"/>
      <c r="ARV336" s="9"/>
      <c r="ARW336" s="9"/>
      <c r="ARX336" s="9"/>
      <c r="ARY336" s="9"/>
      <c r="ARZ336" s="9"/>
      <c r="ASA336" s="9"/>
      <c r="ASB336" s="9"/>
      <c r="ASC336" s="9"/>
      <c r="ASD336" s="9"/>
      <c r="ASE336" s="9"/>
      <c r="ASF336" s="9"/>
      <c r="ASG336" s="9"/>
      <c r="ASH336" s="9"/>
      <c r="ASI336" s="9"/>
      <c r="ASJ336" s="9"/>
      <c r="ASK336" s="9"/>
      <c r="ASL336" s="9"/>
      <c r="ASM336" s="9"/>
      <c r="ASN336" s="9"/>
      <c r="ASO336" s="9"/>
      <c r="ASP336" s="9"/>
      <c r="ASQ336" s="9"/>
      <c r="ASR336" s="9"/>
      <c r="ASS336" s="9"/>
      <c r="AST336" s="9"/>
      <c r="ASU336" s="9"/>
      <c r="ASV336" s="9"/>
      <c r="ASW336" s="9"/>
      <c r="ASX336" s="9"/>
      <c r="ASY336" s="9"/>
      <c r="ASZ336" s="9"/>
      <c r="ATA336" s="9"/>
      <c r="ATB336" s="9"/>
      <c r="ATC336" s="9"/>
      <c r="ATD336" s="9"/>
      <c r="ATE336" s="9"/>
      <c r="ATF336" s="9"/>
      <c r="ATG336" s="9"/>
      <c r="ATH336" s="9"/>
      <c r="ATI336" s="9"/>
      <c r="ATJ336" s="9"/>
      <c r="ATK336" s="9"/>
      <c r="ATL336" s="9"/>
      <c r="ATM336" s="9"/>
      <c r="ATN336" s="9"/>
      <c r="ATO336" s="9"/>
      <c r="ATP336" s="9"/>
      <c r="ATQ336" s="9"/>
      <c r="ATR336" s="9"/>
      <c r="ATS336" s="9"/>
      <c r="ATT336" s="9"/>
      <c r="ATU336" s="9"/>
      <c r="ATV336" s="9"/>
      <c r="ATW336" s="9"/>
      <c r="ATX336" s="9"/>
      <c r="ATY336" s="9"/>
      <c r="ATZ336" s="9"/>
      <c r="AUA336" s="9"/>
      <c r="AUB336" s="9"/>
      <c r="AUC336" s="9"/>
      <c r="AUD336" s="9"/>
      <c r="AUE336" s="9"/>
      <c r="AUF336" s="9"/>
      <c r="AUG336" s="9"/>
      <c r="AUH336" s="9"/>
      <c r="AUI336" s="9"/>
      <c r="AUJ336" s="9"/>
      <c r="AUK336" s="9"/>
      <c r="AUL336" s="9"/>
      <c r="AUM336" s="9"/>
      <c r="AUN336" s="9"/>
      <c r="AUO336" s="9"/>
      <c r="AUP336" s="9"/>
      <c r="AUQ336" s="9"/>
      <c r="AUR336" s="9"/>
      <c r="AUS336" s="9"/>
      <c r="AUT336" s="9"/>
      <c r="AUU336" s="9"/>
      <c r="AUV336" s="9"/>
      <c r="AUW336" s="9"/>
      <c r="AUX336" s="9"/>
      <c r="AUY336" s="9"/>
      <c r="AUZ336" s="9"/>
      <c r="AVA336" s="9"/>
      <c r="AVB336" s="9"/>
      <c r="AVC336" s="9"/>
      <c r="AVD336" s="9"/>
      <c r="AVE336" s="9"/>
      <c r="AVF336" s="9"/>
      <c r="AVG336" s="9"/>
      <c r="AVH336" s="9"/>
      <c r="AVI336" s="9"/>
      <c r="AVJ336" s="9"/>
      <c r="AVK336" s="9"/>
      <c r="AVL336" s="9"/>
      <c r="AVM336" s="9"/>
      <c r="AVN336" s="9"/>
      <c r="AVO336" s="9"/>
      <c r="AVP336" s="9"/>
      <c r="AVQ336" s="9"/>
      <c r="AVR336" s="9"/>
      <c r="AVS336" s="9"/>
      <c r="AVT336" s="9"/>
      <c r="AVU336" s="9"/>
      <c r="AVV336" s="9"/>
      <c r="AVW336" s="9"/>
      <c r="AVX336" s="9"/>
      <c r="AVY336" s="9"/>
      <c r="AVZ336" s="9"/>
      <c r="AWA336" s="9"/>
      <c r="AWB336" s="9"/>
      <c r="AWC336" s="9"/>
      <c r="AWD336" s="9"/>
      <c r="AWE336" s="9"/>
      <c r="AWF336" s="9"/>
      <c r="AWG336" s="9"/>
      <c r="AWH336" s="9"/>
      <c r="AWI336" s="9"/>
      <c r="AWJ336" s="9"/>
      <c r="AWK336" s="9"/>
      <c r="AWL336" s="9"/>
      <c r="AWM336" s="9"/>
      <c r="AWN336" s="9"/>
      <c r="AWO336" s="9"/>
      <c r="AWP336" s="9"/>
      <c r="AWQ336" s="9"/>
      <c r="AWR336" s="9"/>
      <c r="AWS336" s="9"/>
      <c r="AWT336" s="9"/>
      <c r="AWU336" s="9"/>
      <c r="AWV336" s="9"/>
      <c r="AWW336" s="9"/>
      <c r="AWX336" s="9"/>
      <c r="AWY336" s="9"/>
      <c r="AWZ336" s="9"/>
      <c r="AXA336" s="9"/>
      <c r="AXB336" s="9"/>
      <c r="AXC336" s="9"/>
      <c r="AXD336" s="9"/>
      <c r="AXE336" s="9"/>
      <c r="AXF336" s="9"/>
      <c r="AXG336" s="9"/>
      <c r="AXH336" s="9"/>
      <c r="AXI336" s="9"/>
      <c r="AXJ336" s="9"/>
      <c r="AXK336" s="9"/>
      <c r="AXL336" s="9"/>
      <c r="AXM336" s="9"/>
      <c r="AXN336" s="9"/>
      <c r="AXO336" s="9"/>
      <c r="AXP336" s="9"/>
      <c r="AXQ336" s="9"/>
      <c r="AXR336" s="9"/>
      <c r="AXS336" s="9"/>
      <c r="AXT336" s="9"/>
      <c r="AXU336" s="9"/>
      <c r="AXV336" s="9"/>
      <c r="AXW336" s="9"/>
      <c r="AXX336" s="9"/>
      <c r="AXY336" s="9"/>
      <c r="AXZ336" s="9"/>
      <c r="AYA336" s="9"/>
      <c r="AYB336" s="9"/>
      <c r="AYC336" s="9"/>
      <c r="AYD336" s="9"/>
      <c r="AYE336" s="9"/>
      <c r="AYF336" s="9"/>
      <c r="AYG336" s="9"/>
      <c r="AYH336" s="9"/>
      <c r="AYI336" s="9"/>
      <c r="AYJ336" s="9"/>
      <c r="AYK336" s="9"/>
      <c r="AYL336" s="9"/>
      <c r="AYM336" s="9"/>
      <c r="AYN336" s="9"/>
      <c r="AYO336" s="9"/>
      <c r="AYP336" s="9"/>
      <c r="AYQ336" s="9"/>
      <c r="AYR336" s="9"/>
      <c r="AYS336" s="9"/>
      <c r="AYT336" s="9"/>
      <c r="AYU336" s="9"/>
      <c r="AYV336" s="9"/>
      <c r="AYW336" s="9"/>
      <c r="AYX336" s="9"/>
      <c r="AYY336" s="9"/>
      <c r="AYZ336" s="9"/>
      <c r="AZA336" s="9"/>
      <c r="AZB336" s="9"/>
      <c r="AZC336" s="9"/>
      <c r="AZD336" s="9"/>
      <c r="AZE336" s="9"/>
      <c r="AZF336" s="9"/>
      <c r="AZG336" s="9"/>
      <c r="AZH336" s="9"/>
      <c r="AZI336" s="9"/>
      <c r="AZJ336" s="9"/>
      <c r="AZK336" s="9"/>
      <c r="AZL336" s="9"/>
      <c r="AZM336" s="9"/>
      <c r="AZN336" s="9"/>
      <c r="AZO336" s="9"/>
      <c r="AZP336" s="9"/>
      <c r="AZQ336" s="9"/>
      <c r="AZR336" s="9"/>
      <c r="AZS336" s="9"/>
      <c r="AZT336" s="9"/>
      <c r="AZU336" s="9"/>
      <c r="AZV336" s="9"/>
      <c r="AZW336" s="9"/>
      <c r="AZX336" s="9"/>
      <c r="AZY336" s="9"/>
      <c r="AZZ336" s="9"/>
      <c r="BAA336" s="9"/>
      <c r="BAB336" s="9"/>
      <c r="BAC336" s="9"/>
      <c r="BAD336" s="9"/>
      <c r="BAE336" s="9"/>
      <c r="BAF336" s="9"/>
      <c r="BAG336" s="9"/>
      <c r="BAH336" s="9"/>
      <c r="BAI336" s="9"/>
      <c r="BAJ336" s="9"/>
      <c r="BAK336" s="9"/>
      <c r="BAL336" s="9"/>
      <c r="BAM336" s="9"/>
      <c r="BAN336" s="9"/>
      <c r="BAO336" s="9"/>
      <c r="BAP336" s="9"/>
      <c r="BAQ336" s="9"/>
      <c r="BAR336" s="9"/>
      <c r="BAS336" s="9"/>
      <c r="BAT336" s="9"/>
      <c r="BAU336" s="9"/>
      <c r="BAV336" s="9"/>
      <c r="BAW336" s="9"/>
      <c r="BAX336" s="9"/>
      <c r="BAY336" s="9"/>
      <c r="BAZ336" s="9"/>
      <c r="BBA336" s="9"/>
      <c r="BBB336" s="9"/>
      <c r="BBC336" s="9"/>
      <c r="BBD336" s="9"/>
      <c r="BBE336" s="9"/>
      <c r="BBF336" s="9"/>
      <c r="BBG336" s="9"/>
      <c r="BBH336" s="9"/>
      <c r="BBI336" s="9"/>
      <c r="BBJ336" s="9"/>
      <c r="BBK336" s="9"/>
      <c r="BBL336" s="9"/>
      <c r="BBM336" s="9"/>
      <c r="BBN336" s="9"/>
      <c r="BBO336" s="9"/>
      <c r="BBP336" s="9"/>
      <c r="BBQ336" s="9"/>
      <c r="BBR336" s="9"/>
      <c r="BBS336" s="9"/>
      <c r="BBT336" s="9"/>
      <c r="BBU336" s="9"/>
      <c r="BBV336" s="9"/>
      <c r="BBW336" s="9"/>
      <c r="BBX336" s="9"/>
      <c r="BBY336" s="9"/>
      <c r="BBZ336" s="9"/>
      <c r="BCA336" s="9"/>
      <c r="BCB336" s="9"/>
      <c r="BCC336" s="9"/>
      <c r="BCD336" s="9"/>
      <c r="BCE336" s="9"/>
      <c r="BCF336" s="9"/>
      <c r="BCG336" s="9"/>
      <c r="BCH336" s="9"/>
      <c r="BCI336" s="9"/>
      <c r="BCJ336" s="9"/>
      <c r="BCK336" s="9"/>
      <c r="BCL336" s="9"/>
      <c r="BCM336" s="9"/>
      <c r="BCN336" s="9"/>
      <c r="BCO336" s="9"/>
      <c r="BCP336" s="9"/>
      <c r="BCQ336" s="9"/>
      <c r="BCR336" s="9"/>
      <c r="BCS336" s="9"/>
      <c r="BCT336" s="9"/>
      <c r="BCU336" s="9"/>
      <c r="BCV336" s="9"/>
      <c r="BCW336" s="9"/>
      <c r="BCX336" s="9"/>
      <c r="BCY336" s="9"/>
      <c r="BCZ336" s="9"/>
      <c r="BDA336" s="9"/>
      <c r="BDB336" s="9"/>
      <c r="BDC336" s="9"/>
      <c r="BDD336" s="9"/>
      <c r="BDE336" s="9"/>
      <c r="BDF336" s="9"/>
      <c r="BDG336" s="9"/>
      <c r="BDH336" s="9"/>
      <c r="BDI336" s="9"/>
      <c r="BDJ336" s="9"/>
      <c r="BDK336" s="9"/>
      <c r="BDL336" s="9"/>
      <c r="BDM336" s="9"/>
      <c r="BDN336" s="9"/>
      <c r="BDO336" s="9"/>
      <c r="BDP336" s="9"/>
      <c r="BDQ336" s="9"/>
      <c r="BDR336" s="9"/>
      <c r="BDS336" s="9"/>
      <c r="BDT336" s="9"/>
      <c r="BDU336" s="9"/>
      <c r="BDV336" s="9"/>
      <c r="BDW336" s="9"/>
      <c r="BDX336" s="9"/>
      <c r="BDY336" s="9"/>
      <c r="BDZ336" s="9"/>
      <c r="BEA336" s="9"/>
      <c r="BEB336" s="9"/>
      <c r="BEC336" s="9"/>
      <c r="BED336" s="9"/>
      <c r="BEE336" s="9"/>
      <c r="BEF336" s="9"/>
      <c r="BEG336" s="9"/>
      <c r="BEH336" s="9"/>
      <c r="BEI336" s="9"/>
      <c r="BEJ336" s="9"/>
      <c r="BEK336" s="9"/>
      <c r="BEL336" s="9"/>
      <c r="BEM336" s="9"/>
      <c r="BEN336" s="9"/>
      <c r="BEO336" s="9"/>
      <c r="BEP336" s="9"/>
      <c r="BEQ336" s="9"/>
      <c r="BER336" s="9"/>
      <c r="BES336" s="9"/>
      <c r="BET336" s="9"/>
      <c r="BEU336" s="9"/>
      <c r="BEV336" s="9"/>
      <c r="BEW336" s="9"/>
      <c r="BEX336" s="9"/>
      <c r="BEY336" s="9"/>
      <c r="BEZ336" s="9"/>
      <c r="BFA336" s="9"/>
      <c r="BFB336" s="9"/>
      <c r="BFC336" s="9"/>
      <c r="BFD336" s="9"/>
      <c r="BFE336" s="9"/>
      <c r="BFF336" s="9"/>
      <c r="BFG336" s="9"/>
      <c r="BFH336" s="9"/>
      <c r="BFI336" s="9"/>
      <c r="BFJ336" s="9"/>
      <c r="BFK336" s="9"/>
      <c r="BFL336" s="9"/>
      <c r="BFM336" s="9"/>
      <c r="BFN336" s="9"/>
      <c r="BFO336" s="9"/>
      <c r="BFP336" s="9"/>
      <c r="BFQ336" s="9"/>
      <c r="BFR336" s="9"/>
      <c r="BFS336" s="9"/>
      <c r="BFT336" s="9"/>
      <c r="BFU336" s="9"/>
      <c r="BFV336" s="9"/>
      <c r="BFW336" s="9"/>
      <c r="BFX336" s="9"/>
      <c r="BFY336" s="9"/>
      <c r="BFZ336" s="9"/>
      <c r="BGA336" s="9"/>
      <c r="BGB336" s="9"/>
      <c r="BGC336" s="9"/>
      <c r="BGD336" s="9"/>
      <c r="BGE336" s="9"/>
      <c r="BGF336" s="9"/>
      <c r="BGG336" s="9"/>
      <c r="BGH336" s="9"/>
      <c r="BGI336" s="9"/>
      <c r="BGJ336" s="9"/>
      <c r="BGK336" s="9"/>
      <c r="BGL336" s="9"/>
      <c r="BGM336" s="9"/>
      <c r="BGN336" s="9"/>
      <c r="BGO336" s="9"/>
      <c r="BGP336" s="9"/>
      <c r="BGQ336" s="9"/>
      <c r="BGR336" s="9"/>
      <c r="BGS336" s="9"/>
      <c r="BGT336" s="9"/>
      <c r="BGU336" s="9"/>
      <c r="BGV336" s="9"/>
      <c r="BGW336" s="9"/>
      <c r="BGX336" s="9"/>
      <c r="BGY336" s="9"/>
      <c r="BGZ336" s="9"/>
      <c r="BHA336" s="9"/>
      <c r="BHB336" s="9"/>
      <c r="BHC336" s="9"/>
      <c r="BHD336" s="9"/>
      <c r="BHE336" s="9"/>
      <c r="BHF336" s="9"/>
      <c r="BHG336" s="9"/>
      <c r="BHH336" s="9"/>
      <c r="BHI336" s="9"/>
      <c r="BHJ336" s="9"/>
      <c r="BHK336" s="9"/>
      <c r="BHL336" s="9"/>
      <c r="BHM336" s="9"/>
      <c r="BHN336" s="9"/>
      <c r="BHO336" s="9"/>
      <c r="BHP336" s="9"/>
      <c r="BHQ336" s="9"/>
      <c r="BHR336" s="9"/>
      <c r="BHS336" s="9"/>
      <c r="BHT336" s="9"/>
      <c r="BHU336" s="9"/>
      <c r="BHV336" s="9"/>
      <c r="BHW336" s="9"/>
      <c r="BHX336" s="9"/>
      <c r="BHY336" s="9"/>
      <c r="BHZ336" s="9"/>
      <c r="BIA336" s="9"/>
      <c r="BIB336" s="9"/>
      <c r="BIC336" s="9"/>
    </row>
    <row r="337" spans="1:1589" s="9" customFormat="1" ht="31.15" customHeight="1">
      <c r="A337" s="66" t="s">
        <v>54</v>
      </c>
      <c r="B337" s="25"/>
      <c r="C337" s="316" t="s">
        <v>124</v>
      </c>
      <c r="D337" s="313" t="s">
        <v>10</v>
      </c>
      <c r="E337" s="87">
        <v>41640</v>
      </c>
      <c r="F337" s="87">
        <v>42004</v>
      </c>
      <c r="G337" s="93" t="s">
        <v>6</v>
      </c>
      <c r="H337" s="104"/>
      <c r="I337" s="104"/>
      <c r="J337" s="104">
        <v>18449087</v>
      </c>
      <c r="K337" s="104"/>
      <c r="L337" s="104"/>
      <c r="M337" s="104"/>
      <c r="N337" s="104">
        <v>18448925.02</v>
      </c>
      <c r="O337" s="104"/>
      <c r="P337" s="104"/>
      <c r="Q337" s="104"/>
      <c r="R337" s="104">
        <f>N337</f>
        <v>18448925.02</v>
      </c>
      <c r="S337" s="104"/>
      <c r="T337" s="7"/>
      <c r="U337" s="83">
        <f>J337-N337</f>
        <v>161.98000000044703</v>
      </c>
      <c r="V337" s="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</row>
    <row r="338" spans="1:1589" s="9" customFormat="1" ht="31.15" customHeight="1">
      <c r="A338" s="66" t="s">
        <v>55</v>
      </c>
      <c r="B338" s="25"/>
      <c r="C338" s="317"/>
      <c r="D338" s="318"/>
      <c r="E338" s="96" t="s">
        <v>9</v>
      </c>
      <c r="F338" s="96">
        <v>42369</v>
      </c>
      <c r="G338" s="97" t="s">
        <v>7</v>
      </c>
      <c r="H338" s="121"/>
      <c r="I338" s="121"/>
      <c r="J338" s="121">
        <v>19131488</v>
      </c>
      <c r="K338" s="104"/>
      <c r="L338" s="132"/>
      <c r="M338" s="132"/>
      <c r="N338" s="121">
        <v>19129068.25</v>
      </c>
      <c r="O338" s="132"/>
      <c r="P338" s="132"/>
      <c r="Q338" s="132"/>
      <c r="R338" s="121">
        <v>19129068.25</v>
      </c>
      <c r="S338" s="132"/>
      <c r="T338" s="7"/>
      <c r="U338" s="150">
        <f>J338-R338</f>
        <v>2419.75</v>
      </c>
      <c r="V338" s="7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</row>
    <row r="339" spans="1:1589" s="9" customFormat="1" ht="45" customHeight="1">
      <c r="B339" s="46"/>
      <c r="C339" s="317"/>
      <c r="D339" s="318"/>
      <c r="E339" s="197">
        <v>42370</v>
      </c>
      <c r="F339" s="197">
        <v>42735</v>
      </c>
      <c r="G339" s="93" t="s">
        <v>8</v>
      </c>
      <c r="H339" s="132"/>
      <c r="I339" s="132"/>
      <c r="J339" s="121">
        <f>22350938-80000</f>
        <v>22270938</v>
      </c>
      <c r="K339" s="104"/>
      <c r="L339" s="132"/>
      <c r="M339" s="132"/>
      <c r="N339" s="121">
        <v>22161874.68</v>
      </c>
      <c r="O339" s="132"/>
      <c r="P339" s="132"/>
      <c r="Q339" s="132"/>
      <c r="R339" s="121">
        <v>22161874.68</v>
      </c>
      <c r="S339" s="132"/>
      <c r="T339" s="150">
        <f>M339-Q339</f>
        <v>0</v>
      </c>
      <c r="U339" s="150">
        <f>J339-R339</f>
        <v>109063.3200000003</v>
      </c>
      <c r="V339" s="7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</row>
    <row r="340" spans="1:1589" s="9" customFormat="1" ht="45" customHeight="1">
      <c r="A340" s="192" t="s">
        <v>125</v>
      </c>
      <c r="B340" s="46"/>
      <c r="C340" s="314"/>
      <c r="D340" s="314"/>
      <c r="E340" s="197">
        <v>42736</v>
      </c>
      <c r="F340" s="197">
        <v>43100</v>
      </c>
      <c r="G340" s="93" t="s">
        <v>220</v>
      </c>
      <c r="H340" s="132"/>
      <c r="I340" s="132"/>
      <c r="J340" s="121">
        <v>23255643</v>
      </c>
      <c r="K340" s="104"/>
      <c r="L340" s="132"/>
      <c r="M340" s="132"/>
      <c r="N340" s="121">
        <v>23227413.789999999</v>
      </c>
      <c r="O340" s="132"/>
      <c r="P340" s="132"/>
      <c r="Q340" s="132"/>
      <c r="R340" s="121">
        <v>23227413.789999999</v>
      </c>
      <c r="S340" s="132"/>
      <c r="T340" s="150"/>
      <c r="U340" s="150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</row>
    <row r="341" spans="1:1589" s="9" customFormat="1" ht="38.25" customHeight="1">
      <c r="A341" s="153" t="s">
        <v>125</v>
      </c>
      <c r="B341" s="46"/>
      <c r="C341" s="314"/>
      <c r="D341" s="314"/>
      <c r="E341" s="197">
        <v>43101</v>
      </c>
      <c r="F341" s="197">
        <v>43465</v>
      </c>
      <c r="G341" s="93" t="s">
        <v>115</v>
      </c>
      <c r="H341" s="132"/>
      <c r="I341" s="132"/>
      <c r="J341" s="121">
        <v>25122794</v>
      </c>
      <c r="K341" s="104"/>
      <c r="L341" s="132"/>
      <c r="M341" s="132"/>
      <c r="N341" s="121">
        <v>25097427.93</v>
      </c>
      <c r="O341" s="132"/>
      <c r="P341" s="132"/>
      <c r="Q341" s="132"/>
      <c r="R341" s="121">
        <v>25097427.93</v>
      </c>
      <c r="S341" s="132"/>
      <c r="T341" s="150"/>
      <c r="U341" s="150"/>
      <c r="V341" s="7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</row>
    <row r="342" spans="1:1589" s="9" customFormat="1" ht="38.25" customHeight="1">
      <c r="A342" s="153" t="s">
        <v>125</v>
      </c>
      <c r="B342" s="46"/>
      <c r="C342" s="315"/>
      <c r="D342" s="315"/>
      <c r="E342" s="193">
        <v>43466</v>
      </c>
      <c r="F342" s="193">
        <v>43830</v>
      </c>
      <c r="G342" s="93" t="s">
        <v>234</v>
      </c>
      <c r="H342" s="132"/>
      <c r="I342" s="132"/>
      <c r="J342" s="307">
        <v>25006348</v>
      </c>
      <c r="K342" s="104"/>
      <c r="L342" s="132"/>
      <c r="M342" s="132"/>
      <c r="N342" s="125">
        <v>25006050.870000001</v>
      </c>
      <c r="O342" s="132"/>
      <c r="P342" s="132"/>
      <c r="Q342" s="132"/>
      <c r="R342" s="125">
        <v>25006050.870000001</v>
      </c>
      <c r="S342" s="132"/>
      <c r="T342" s="150"/>
      <c r="U342" s="150"/>
      <c r="V342" s="7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</row>
    <row r="343" spans="1:1589" s="22" customFormat="1" ht="27" customHeight="1">
      <c r="A343" s="70" t="s">
        <v>56</v>
      </c>
      <c r="B343" s="46"/>
      <c r="C343" s="316" t="s">
        <v>122</v>
      </c>
      <c r="D343" s="313" t="s">
        <v>10</v>
      </c>
      <c r="E343" s="140">
        <v>41640</v>
      </c>
      <c r="F343" s="140">
        <v>42004</v>
      </c>
      <c r="G343" s="141" t="s">
        <v>6</v>
      </c>
      <c r="H343" s="104"/>
      <c r="I343" s="104"/>
      <c r="J343" s="104">
        <v>30000</v>
      </c>
      <c r="K343" s="117"/>
      <c r="L343" s="104"/>
      <c r="M343" s="104"/>
      <c r="N343" s="104">
        <v>30000</v>
      </c>
      <c r="O343" s="104"/>
      <c r="P343" s="104"/>
      <c r="Q343" s="104"/>
      <c r="R343" s="104">
        <f>N343</f>
        <v>30000</v>
      </c>
      <c r="S343" s="104"/>
      <c r="T343" s="7"/>
      <c r="U343" s="83">
        <f>J343-N343</f>
        <v>0</v>
      </c>
      <c r="V343" s="7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  <c r="IQ343" s="9"/>
      <c r="IR343" s="9"/>
      <c r="IS343" s="9"/>
      <c r="IT343" s="9"/>
      <c r="IU343" s="9"/>
      <c r="IV343" s="9"/>
      <c r="IW343" s="9"/>
      <c r="IX343" s="9"/>
      <c r="IY343" s="9"/>
      <c r="IZ343" s="9"/>
      <c r="JA343" s="9"/>
      <c r="JB343" s="9"/>
      <c r="JC343" s="9"/>
      <c r="JD343" s="9"/>
      <c r="JE343" s="9"/>
      <c r="JF343" s="9"/>
      <c r="JG343" s="9"/>
      <c r="JH343" s="9"/>
      <c r="JI343" s="9"/>
      <c r="JJ343" s="9"/>
      <c r="JK343" s="9"/>
      <c r="JL343" s="9"/>
      <c r="JM343" s="9"/>
      <c r="JN343" s="9"/>
      <c r="JO343" s="9"/>
      <c r="JP343" s="9"/>
      <c r="JQ343" s="9"/>
      <c r="JR343" s="9"/>
      <c r="JS343" s="9"/>
      <c r="JT343" s="9"/>
      <c r="JU343" s="9"/>
      <c r="JV343" s="9"/>
      <c r="JW343" s="9"/>
      <c r="JX343" s="9"/>
      <c r="JY343" s="9"/>
      <c r="JZ343" s="9"/>
      <c r="KA343" s="9"/>
      <c r="KB343" s="9"/>
      <c r="KC343" s="9"/>
      <c r="KD343" s="9"/>
      <c r="KE343" s="9"/>
      <c r="KF343" s="9"/>
      <c r="KG343" s="9"/>
      <c r="KH343" s="9"/>
      <c r="KI343" s="9"/>
      <c r="KJ343" s="9"/>
      <c r="KK343" s="9"/>
      <c r="KL343" s="9"/>
      <c r="KM343" s="9"/>
      <c r="KN343" s="9"/>
      <c r="KO343" s="9"/>
      <c r="KP343" s="9"/>
      <c r="KQ343" s="9"/>
      <c r="KR343" s="9"/>
      <c r="KS343" s="9"/>
      <c r="KT343" s="9"/>
      <c r="KU343" s="9"/>
      <c r="KV343" s="9"/>
      <c r="KW343" s="9"/>
      <c r="KX343" s="9"/>
      <c r="KY343" s="9"/>
      <c r="KZ343" s="9"/>
      <c r="LA343" s="9"/>
      <c r="LB343" s="9"/>
      <c r="LC343" s="9"/>
      <c r="LD343" s="9"/>
      <c r="LE343" s="9"/>
      <c r="LF343" s="9"/>
      <c r="LG343" s="9"/>
      <c r="LH343" s="9"/>
      <c r="LI343" s="9"/>
      <c r="LJ343" s="9"/>
      <c r="LK343" s="9"/>
      <c r="LL343" s="9"/>
      <c r="LM343" s="9"/>
      <c r="LN343" s="9"/>
      <c r="LO343" s="9"/>
      <c r="LP343" s="9"/>
      <c r="LQ343" s="9"/>
      <c r="LR343" s="9"/>
      <c r="LS343" s="9"/>
      <c r="LT343" s="9"/>
      <c r="LU343" s="9"/>
      <c r="LV343" s="9"/>
      <c r="LW343" s="9"/>
      <c r="LX343" s="9"/>
      <c r="LY343" s="9"/>
      <c r="LZ343" s="9"/>
      <c r="MA343" s="9"/>
      <c r="MB343" s="9"/>
      <c r="MC343" s="9"/>
      <c r="MD343" s="9"/>
      <c r="ME343" s="9"/>
      <c r="MF343" s="9"/>
      <c r="MG343" s="9"/>
      <c r="MH343" s="9"/>
      <c r="MI343" s="9"/>
      <c r="MJ343" s="9"/>
      <c r="MK343" s="9"/>
      <c r="ML343" s="9"/>
      <c r="MM343" s="9"/>
      <c r="MN343" s="9"/>
      <c r="MO343" s="9"/>
      <c r="MP343" s="9"/>
      <c r="MQ343" s="9"/>
      <c r="MR343" s="9"/>
      <c r="MS343" s="9"/>
      <c r="MT343" s="9"/>
      <c r="MU343" s="9"/>
      <c r="MV343" s="9"/>
      <c r="MW343" s="9"/>
      <c r="MX343" s="9"/>
      <c r="MY343" s="9"/>
      <c r="MZ343" s="9"/>
      <c r="NA343" s="9"/>
      <c r="NB343" s="9"/>
      <c r="NC343" s="9"/>
      <c r="ND343" s="9"/>
      <c r="NE343" s="9"/>
      <c r="NF343" s="9"/>
      <c r="NG343" s="9"/>
      <c r="NH343" s="9"/>
      <c r="NI343" s="9"/>
      <c r="NJ343" s="9"/>
      <c r="NK343" s="9"/>
      <c r="NL343" s="9"/>
      <c r="NM343" s="9"/>
      <c r="NN343" s="9"/>
      <c r="NO343" s="9"/>
      <c r="NP343" s="9"/>
      <c r="NQ343" s="9"/>
      <c r="NR343" s="9"/>
      <c r="NS343" s="9"/>
      <c r="NT343" s="9"/>
      <c r="NU343" s="9"/>
      <c r="NV343" s="9"/>
      <c r="NW343" s="9"/>
      <c r="NX343" s="9"/>
      <c r="NY343" s="9"/>
      <c r="NZ343" s="9"/>
      <c r="OA343" s="9"/>
      <c r="OB343" s="9"/>
      <c r="OC343" s="9"/>
      <c r="OD343" s="9"/>
      <c r="OE343" s="9"/>
      <c r="OF343" s="9"/>
      <c r="OG343" s="9"/>
      <c r="OH343" s="9"/>
      <c r="OI343" s="9"/>
      <c r="OJ343" s="9"/>
      <c r="OK343" s="9"/>
      <c r="OL343" s="9"/>
      <c r="OM343" s="9"/>
      <c r="ON343" s="9"/>
      <c r="OO343" s="9"/>
      <c r="OP343" s="9"/>
      <c r="OQ343" s="9"/>
      <c r="OR343" s="9"/>
      <c r="OS343" s="9"/>
      <c r="OT343" s="9"/>
      <c r="OU343" s="9"/>
      <c r="OV343" s="9"/>
      <c r="OW343" s="9"/>
      <c r="OX343" s="9"/>
      <c r="OY343" s="9"/>
      <c r="OZ343" s="9"/>
      <c r="PA343" s="9"/>
      <c r="PB343" s="9"/>
      <c r="PC343" s="9"/>
      <c r="PD343" s="9"/>
      <c r="PE343" s="9"/>
      <c r="PF343" s="9"/>
      <c r="PG343" s="9"/>
      <c r="PH343" s="9"/>
      <c r="PI343" s="9"/>
      <c r="PJ343" s="9"/>
      <c r="PK343" s="9"/>
      <c r="PL343" s="9"/>
      <c r="PM343" s="9"/>
      <c r="PN343" s="9"/>
      <c r="PO343" s="9"/>
      <c r="PP343" s="9"/>
      <c r="PQ343" s="9"/>
      <c r="PR343" s="9"/>
      <c r="PS343" s="9"/>
      <c r="PT343" s="9"/>
      <c r="PU343" s="9"/>
      <c r="PV343" s="9"/>
      <c r="PW343" s="9"/>
      <c r="PX343" s="9"/>
      <c r="PY343" s="9"/>
      <c r="PZ343" s="9"/>
      <c r="QA343" s="9"/>
      <c r="QB343" s="9"/>
      <c r="QC343" s="9"/>
      <c r="QD343" s="9"/>
      <c r="QE343" s="9"/>
      <c r="QF343" s="9"/>
      <c r="QG343" s="9"/>
      <c r="QH343" s="9"/>
      <c r="QI343" s="9"/>
      <c r="QJ343" s="9"/>
      <c r="QK343" s="9"/>
      <c r="QL343" s="9"/>
      <c r="QM343" s="9"/>
      <c r="QN343" s="9"/>
      <c r="QO343" s="9"/>
      <c r="QP343" s="9"/>
      <c r="QQ343" s="9"/>
      <c r="QR343" s="9"/>
      <c r="QS343" s="9"/>
      <c r="QT343" s="9"/>
      <c r="QU343" s="9"/>
      <c r="QV343" s="9"/>
      <c r="QW343" s="9"/>
      <c r="QX343" s="9"/>
      <c r="QY343" s="9"/>
      <c r="QZ343" s="9"/>
      <c r="RA343" s="9"/>
      <c r="RB343" s="9"/>
      <c r="RC343" s="9"/>
      <c r="RD343" s="9"/>
      <c r="RE343" s="9"/>
      <c r="RF343" s="9"/>
      <c r="RG343" s="9"/>
      <c r="RH343" s="9"/>
      <c r="RI343" s="9"/>
      <c r="RJ343" s="9"/>
      <c r="RK343" s="9"/>
      <c r="RL343" s="9"/>
      <c r="RM343" s="9"/>
      <c r="RN343" s="9"/>
      <c r="RO343" s="9"/>
      <c r="RP343" s="9"/>
      <c r="RQ343" s="9"/>
      <c r="RR343" s="9"/>
      <c r="RS343" s="9"/>
      <c r="RT343" s="9"/>
      <c r="RU343" s="9"/>
      <c r="RV343" s="9"/>
      <c r="RW343" s="9"/>
      <c r="RX343" s="9"/>
      <c r="RY343" s="9"/>
      <c r="RZ343" s="9"/>
      <c r="SA343" s="9"/>
      <c r="SB343" s="9"/>
      <c r="SC343" s="9"/>
      <c r="SD343" s="9"/>
      <c r="SE343" s="9"/>
      <c r="SF343" s="9"/>
      <c r="SG343" s="9"/>
      <c r="SH343" s="9"/>
      <c r="SI343" s="9"/>
      <c r="SJ343" s="9"/>
      <c r="SK343" s="9"/>
      <c r="SL343" s="9"/>
      <c r="SM343" s="9"/>
      <c r="SN343" s="9"/>
      <c r="SO343" s="9"/>
      <c r="SP343" s="9"/>
      <c r="SQ343" s="9"/>
      <c r="SR343" s="9"/>
      <c r="SS343" s="9"/>
      <c r="ST343" s="9"/>
      <c r="SU343" s="9"/>
      <c r="SV343" s="9"/>
      <c r="SW343" s="9"/>
      <c r="SX343" s="9"/>
      <c r="SY343" s="9"/>
      <c r="SZ343" s="9"/>
      <c r="TA343" s="9"/>
      <c r="TB343" s="9"/>
      <c r="TC343" s="9"/>
      <c r="TD343" s="9"/>
      <c r="TE343" s="9"/>
      <c r="TF343" s="9"/>
      <c r="TG343" s="9"/>
      <c r="TH343" s="9"/>
      <c r="TI343" s="9"/>
      <c r="TJ343" s="9"/>
      <c r="TK343" s="9"/>
      <c r="TL343" s="9"/>
      <c r="TM343" s="9"/>
      <c r="TN343" s="9"/>
      <c r="TO343" s="9"/>
      <c r="TP343" s="9"/>
      <c r="TQ343" s="9"/>
      <c r="TR343" s="9"/>
      <c r="TS343" s="9"/>
      <c r="TT343" s="9"/>
      <c r="TU343" s="9"/>
      <c r="TV343" s="9"/>
      <c r="TW343" s="9"/>
      <c r="TX343" s="9"/>
      <c r="TY343" s="9"/>
      <c r="TZ343" s="9"/>
      <c r="UA343" s="9"/>
      <c r="UB343" s="9"/>
      <c r="UC343" s="9"/>
      <c r="UD343" s="9"/>
      <c r="UE343" s="9"/>
      <c r="UF343" s="9"/>
      <c r="UG343" s="9"/>
      <c r="UH343" s="9"/>
      <c r="UI343" s="9"/>
      <c r="UJ343" s="9"/>
      <c r="UK343" s="9"/>
      <c r="UL343" s="9"/>
      <c r="UM343" s="9"/>
      <c r="UN343" s="9"/>
      <c r="UO343" s="9"/>
      <c r="UP343" s="9"/>
      <c r="UQ343" s="9"/>
      <c r="UR343" s="9"/>
      <c r="US343" s="9"/>
      <c r="UT343" s="9"/>
      <c r="UU343" s="9"/>
      <c r="UV343" s="9"/>
      <c r="UW343" s="9"/>
      <c r="UX343" s="9"/>
      <c r="UY343" s="9"/>
      <c r="UZ343" s="9"/>
      <c r="VA343" s="9"/>
      <c r="VB343" s="9"/>
      <c r="VC343" s="9"/>
      <c r="VD343" s="9"/>
      <c r="VE343" s="9"/>
      <c r="VF343" s="9"/>
      <c r="VG343" s="9"/>
      <c r="VH343" s="9"/>
      <c r="VI343" s="9"/>
      <c r="VJ343" s="9"/>
      <c r="VK343" s="9"/>
      <c r="VL343" s="9"/>
      <c r="VM343" s="9"/>
      <c r="VN343" s="9"/>
      <c r="VO343" s="9"/>
      <c r="VP343" s="9"/>
      <c r="VQ343" s="9"/>
      <c r="VR343" s="9"/>
      <c r="VS343" s="9"/>
      <c r="VT343" s="9"/>
      <c r="VU343" s="9"/>
      <c r="VV343" s="9"/>
      <c r="VW343" s="9"/>
      <c r="VX343" s="9"/>
      <c r="VY343" s="9"/>
      <c r="VZ343" s="9"/>
      <c r="WA343" s="9"/>
      <c r="WB343" s="9"/>
      <c r="WC343" s="9"/>
      <c r="WD343" s="9"/>
      <c r="WE343" s="9"/>
      <c r="WF343" s="9"/>
      <c r="WG343" s="9"/>
      <c r="WH343" s="9"/>
      <c r="WI343" s="9"/>
      <c r="WJ343" s="9"/>
      <c r="WK343" s="9"/>
      <c r="WL343" s="9"/>
      <c r="WM343" s="9"/>
      <c r="WN343" s="9"/>
      <c r="WO343" s="9"/>
      <c r="WP343" s="9"/>
      <c r="WQ343" s="9"/>
      <c r="WR343" s="9"/>
      <c r="WS343" s="9"/>
      <c r="WT343" s="9"/>
      <c r="WU343" s="9"/>
      <c r="WV343" s="9"/>
      <c r="WW343" s="9"/>
      <c r="WX343" s="9"/>
      <c r="WY343" s="9"/>
      <c r="WZ343" s="9"/>
      <c r="XA343" s="9"/>
      <c r="XB343" s="9"/>
      <c r="XC343" s="9"/>
      <c r="XD343" s="9"/>
      <c r="XE343" s="9"/>
      <c r="XF343" s="9"/>
      <c r="XG343" s="9"/>
      <c r="XH343" s="9"/>
      <c r="XI343" s="9"/>
      <c r="XJ343" s="9"/>
      <c r="XK343" s="9"/>
      <c r="XL343" s="9"/>
      <c r="XM343" s="9"/>
      <c r="XN343" s="9"/>
      <c r="XO343" s="9"/>
      <c r="XP343" s="9"/>
      <c r="XQ343" s="9"/>
      <c r="XR343" s="9"/>
      <c r="XS343" s="9"/>
      <c r="XT343" s="9"/>
      <c r="XU343" s="9"/>
      <c r="XV343" s="9"/>
      <c r="XW343" s="9"/>
      <c r="XX343" s="9"/>
      <c r="XY343" s="9"/>
      <c r="XZ343" s="9"/>
      <c r="YA343" s="9"/>
      <c r="YB343" s="9"/>
      <c r="YC343" s="9"/>
      <c r="YD343" s="9"/>
      <c r="YE343" s="9"/>
      <c r="YF343" s="9"/>
      <c r="YG343" s="9"/>
      <c r="YH343" s="9"/>
      <c r="YI343" s="9"/>
      <c r="YJ343" s="9"/>
      <c r="YK343" s="9"/>
      <c r="YL343" s="9"/>
      <c r="YM343" s="9"/>
      <c r="YN343" s="9"/>
      <c r="YO343" s="9"/>
      <c r="YP343" s="9"/>
      <c r="YQ343" s="9"/>
      <c r="YR343" s="9"/>
      <c r="YS343" s="9"/>
      <c r="YT343" s="9"/>
      <c r="YU343" s="9"/>
      <c r="YV343" s="9"/>
      <c r="YW343" s="9"/>
      <c r="YX343" s="9"/>
      <c r="YY343" s="9"/>
      <c r="YZ343" s="9"/>
      <c r="ZA343" s="9"/>
      <c r="ZB343" s="9"/>
      <c r="ZC343" s="9"/>
      <c r="ZD343" s="9"/>
      <c r="ZE343" s="9"/>
      <c r="ZF343" s="9"/>
      <c r="ZG343" s="9"/>
      <c r="ZH343" s="9"/>
      <c r="ZI343" s="9"/>
      <c r="ZJ343" s="9"/>
      <c r="ZK343" s="9"/>
      <c r="ZL343" s="9"/>
      <c r="ZM343" s="9"/>
      <c r="ZN343" s="9"/>
      <c r="ZO343" s="9"/>
      <c r="ZP343" s="9"/>
      <c r="ZQ343" s="9"/>
      <c r="ZR343" s="9"/>
      <c r="ZS343" s="9"/>
      <c r="ZT343" s="9"/>
      <c r="ZU343" s="9"/>
      <c r="ZV343" s="9"/>
      <c r="ZW343" s="9"/>
      <c r="ZX343" s="9"/>
      <c r="ZY343" s="9"/>
      <c r="ZZ343" s="9"/>
      <c r="AAA343" s="9"/>
      <c r="AAB343" s="9"/>
      <c r="AAC343" s="9"/>
      <c r="AAD343" s="9"/>
      <c r="AAE343" s="9"/>
      <c r="AAF343" s="9"/>
      <c r="AAG343" s="9"/>
      <c r="AAH343" s="9"/>
      <c r="AAI343" s="9"/>
      <c r="AAJ343" s="9"/>
      <c r="AAK343" s="9"/>
      <c r="AAL343" s="9"/>
      <c r="AAM343" s="9"/>
      <c r="AAN343" s="9"/>
      <c r="AAO343" s="9"/>
      <c r="AAP343" s="9"/>
      <c r="AAQ343" s="9"/>
      <c r="AAR343" s="9"/>
      <c r="AAS343" s="9"/>
      <c r="AAT343" s="9"/>
      <c r="AAU343" s="9"/>
      <c r="AAV343" s="9"/>
      <c r="AAW343" s="9"/>
      <c r="AAX343" s="9"/>
      <c r="AAY343" s="9"/>
      <c r="AAZ343" s="9"/>
      <c r="ABA343" s="9"/>
      <c r="ABB343" s="9"/>
      <c r="ABC343" s="9"/>
      <c r="ABD343" s="9"/>
      <c r="ABE343" s="9"/>
      <c r="ABF343" s="9"/>
      <c r="ABG343" s="9"/>
      <c r="ABH343" s="9"/>
      <c r="ABI343" s="9"/>
      <c r="ABJ343" s="9"/>
      <c r="ABK343" s="9"/>
      <c r="ABL343" s="9"/>
      <c r="ABM343" s="9"/>
      <c r="ABN343" s="9"/>
      <c r="ABO343" s="9"/>
      <c r="ABP343" s="9"/>
      <c r="ABQ343" s="9"/>
      <c r="ABR343" s="9"/>
      <c r="ABS343" s="9"/>
      <c r="ABT343" s="9"/>
      <c r="ABU343" s="9"/>
      <c r="ABV343" s="9"/>
      <c r="ABW343" s="9"/>
      <c r="ABX343" s="9"/>
      <c r="ABY343" s="9"/>
      <c r="ABZ343" s="9"/>
      <c r="ACA343" s="9"/>
      <c r="ACB343" s="9"/>
      <c r="ACC343" s="9"/>
      <c r="ACD343" s="9"/>
      <c r="ACE343" s="9"/>
      <c r="ACF343" s="9"/>
      <c r="ACG343" s="9"/>
      <c r="ACH343" s="9"/>
      <c r="ACI343" s="9"/>
      <c r="ACJ343" s="9"/>
      <c r="ACK343" s="9"/>
      <c r="ACL343" s="9"/>
      <c r="ACM343" s="9"/>
      <c r="ACN343" s="9"/>
      <c r="ACO343" s="9"/>
      <c r="ACP343" s="9"/>
      <c r="ACQ343" s="9"/>
      <c r="ACR343" s="9"/>
      <c r="ACS343" s="9"/>
      <c r="ACT343" s="9"/>
      <c r="ACU343" s="9"/>
      <c r="ACV343" s="9"/>
      <c r="ACW343" s="9"/>
      <c r="ACX343" s="9"/>
      <c r="ACY343" s="9"/>
      <c r="ACZ343" s="9"/>
      <c r="ADA343" s="9"/>
      <c r="ADB343" s="9"/>
      <c r="ADC343" s="9"/>
      <c r="ADD343" s="9"/>
      <c r="ADE343" s="9"/>
      <c r="ADF343" s="9"/>
      <c r="ADG343" s="9"/>
      <c r="ADH343" s="9"/>
      <c r="ADI343" s="9"/>
      <c r="ADJ343" s="9"/>
      <c r="ADK343" s="9"/>
      <c r="ADL343" s="9"/>
      <c r="ADM343" s="9"/>
      <c r="ADN343" s="9"/>
      <c r="ADO343" s="9"/>
      <c r="ADP343" s="9"/>
      <c r="ADQ343" s="9"/>
      <c r="ADR343" s="9"/>
      <c r="ADS343" s="9"/>
      <c r="ADT343" s="9"/>
      <c r="ADU343" s="9"/>
      <c r="ADV343" s="9"/>
      <c r="ADW343" s="9"/>
      <c r="ADX343" s="9"/>
      <c r="ADY343" s="9"/>
      <c r="ADZ343" s="9"/>
      <c r="AEA343" s="9"/>
      <c r="AEB343" s="9"/>
      <c r="AEC343" s="9"/>
      <c r="AED343" s="9"/>
      <c r="AEE343" s="9"/>
      <c r="AEF343" s="9"/>
      <c r="AEG343" s="9"/>
      <c r="AEH343" s="9"/>
      <c r="AEI343" s="9"/>
      <c r="AEJ343" s="9"/>
      <c r="AEK343" s="9"/>
      <c r="AEL343" s="9"/>
      <c r="AEM343" s="9"/>
      <c r="AEN343" s="9"/>
      <c r="AEO343" s="9"/>
      <c r="AEP343" s="9"/>
      <c r="AEQ343" s="9"/>
      <c r="AER343" s="9"/>
      <c r="AES343" s="9"/>
      <c r="AET343" s="9"/>
      <c r="AEU343" s="9"/>
      <c r="AEV343" s="9"/>
      <c r="AEW343" s="9"/>
      <c r="AEX343" s="9"/>
      <c r="AEY343" s="9"/>
      <c r="AEZ343" s="9"/>
      <c r="AFA343" s="9"/>
      <c r="AFB343" s="9"/>
      <c r="AFC343" s="9"/>
      <c r="AFD343" s="9"/>
      <c r="AFE343" s="9"/>
      <c r="AFF343" s="9"/>
      <c r="AFG343" s="9"/>
      <c r="AFH343" s="9"/>
      <c r="AFI343" s="9"/>
      <c r="AFJ343" s="9"/>
      <c r="AFK343" s="9"/>
      <c r="AFL343" s="9"/>
      <c r="AFM343" s="9"/>
      <c r="AFN343" s="9"/>
      <c r="AFO343" s="9"/>
      <c r="AFP343" s="9"/>
      <c r="AFQ343" s="9"/>
      <c r="AFR343" s="9"/>
      <c r="AFS343" s="9"/>
      <c r="AFT343" s="9"/>
      <c r="AFU343" s="9"/>
      <c r="AFV343" s="9"/>
      <c r="AFW343" s="9"/>
      <c r="AFX343" s="9"/>
      <c r="AFY343" s="9"/>
      <c r="AFZ343" s="9"/>
      <c r="AGA343" s="9"/>
      <c r="AGB343" s="9"/>
      <c r="AGC343" s="9"/>
      <c r="AGD343" s="9"/>
      <c r="AGE343" s="9"/>
      <c r="AGF343" s="9"/>
      <c r="AGG343" s="9"/>
      <c r="AGH343" s="9"/>
      <c r="AGI343" s="9"/>
      <c r="AGJ343" s="9"/>
      <c r="AGK343" s="9"/>
      <c r="AGL343" s="9"/>
      <c r="AGM343" s="9"/>
      <c r="AGN343" s="9"/>
      <c r="AGO343" s="9"/>
      <c r="AGP343" s="9"/>
      <c r="AGQ343" s="9"/>
      <c r="AGR343" s="9"/>
      <c r="AGS343" s="9"/>
      <c r="AGT343" s="9"/>
      <c r="AGU343" s="9"/>
      <c r="AGV343" s="9"/>
      <c r="AGW343" s="9"/>
      <c r="AGX343" s="9"/>
      <c r="AGY343" s="9"/>
      <c r="AGZ343" s="9"/>
      <c r="AHA343" s="9"/>
      <c r="AHB343" s="9"/>
      <c r="AHC343" s="9"/>
      <c r="AHD343" s="9"/>
      <c r="AHE343" s="9"/>
      <c r="AHF343" s="9"/>
      <c r="AHG343" s="9"/>
      <c r="AHH343" s="9"/>
      <c r="AHI343" s="9"/>
      <c r="AHJ343" s="9"/>
      <c r="AHK343" s="9"/>
      <c r="AHL343" s="9"/>
      <c r="AHM343" s="9"/>
      <c r="AHN343" s="9"/>
      <c r="AHO343" s="9"/>
      <c r="AHP343" s="9"/>
      <c r="AHQ343" s="9"/>
      <c r="AHR343" s="9"/>
      <c r="AHS343" s="9"/>
      <c r="AHT343" s="9"/>
      <c r="AHU343" s="9"/>
      <c r="AHV343" s="9"/>
      <c r="AHW343" s="9"/>
      <c r="AHX343" s="9"/>
      <c r="AHY343" s="9"/>
      <c r="AHZ343" s="9"/>
      <c r="AIA343" s="9"/>
      <c r="AIB343" s="9"/>
      <c r="AIC343" s="9"/>
      <c r="AID343" s="9"/>
      <c r="AIE343" s="9"/>
      <c r="AIF343" s="9"/>
      <c r="AIG343" s="9"/>
      <c r="AIH343" s="9"/>
      <c r="AII343" s="9"/>
      <c r="AIJ343" s="9"/>
      <c r="AIK343" s="9"/>
      <c r="AIL343" s="9"/>
      <c r="AIM343" s="9"/>
      <c r="AIN343" s="9"/>
      <c r="AIO343" s="9"/>
      <c r="AIP343" s="9"/>
      <c r="AIQ343" s="9"/>
      <c r="AIR343" s="9"/>
      <c r="AIS343" s="9"/>
      <c r="AIT343" s="9"/>
      <c r="AIU343" s="9"/>
      <c r="AIV343" s="9"/>
      <c r="AIW343" s="9"/>
      <c r="AIX343" s="9"/>
      <c r="AIY343" s="9"/>
      <c r="AIZ343" s="9"/>
      <c r="AJA343" s="9"/>
      <c r="AJB343" s="9"/>
      <c r="AJC343" s="9"/>
      <c r="AJD343" s="9"/>
      <c r="AJE343" s="9"/>
      <c r="AJF343" s="9"/>
      <c r="AJG343" s="9"/>
      <c r="AJH343" s="9"/>
      <c r="AJI343" s="9"/>
      <c r="AJJ343" s="9"/>
      <c r="AJK343" s="9"/>
      <c r="AJL343" s="9"/>
      <c r="AJM343" s="9"/>
      <c r="AJN343" s="9"/>
      <c r="AJO343" s="9"/>
      <c r="AJP343" s="9"/>
      <c r="AJQ343" s="9"/>
      <c r="AJR343" s="9"/>
      <c r="AJS343" s="9"/>
      <c r="AJT343" s="9"/>
      <c r="AJU343" s="9"/>
      <c r="AJV343" s="9"/>
      <c r="AJW343" s="9"/>
      <c r="AJX343" s="9"/>
      <c r="AJY343" s="9"/>
      <c r="AJZ343" s="9"/>
      <c r="AKA343" s="9"/>
      <c r="AKB343" s="9"/>
      <c r="AKC343" s="9"/>
      <c r="AKD343" s="9"/>
      <c r="AKE343" s="9"/>
      <c r="AKF343" s="9"/>
      <c r="AKG343" s="9"/>
      <c r="AKH343" s="9"/>
      <c r="AKI343" s="9"/>
      <c r="AKJ343" s="9"/>
      <c r="AKK343" s="9"/>
      <c r="AKL343" s="9"/>
      <c r="AKM343" s="9"/>
      <c r="AKN343" s="9"/>
      <c r="AKO343" s="9"/>
      <c r="AKP343" s="9"/>
      <c r="AKQ343" s="9"/>
      <c r="AKR343" s="9"/>
      <c r="AKS343" s="9"/>
      <c r="AKT343" s="9"/>
      <c r="AKU343" s="9"/>
      <c r="AKV343" s="9"/>
      <c r="AKW343" s="9"/>
      <c r="AKX343" s="9"/>
      <c r="AKY343" s="9"/>
      <c r="AKZ343" s="9"/>
      <c r="ALA343" s="9"/>
      <c r="ALB343" s="9"/>
      <c r="ALC343" s="9"/>
      <c r="ALD343" s="9"/>
      <c r="ALE343" s="9"/>
      <c r="ALF343" s="9"/>
      <c r="ALG343" s="9"/>
      <c r="ALH343" s="9"/>
      <c r="ALI343" s="9"/>
      <c r="ALJ343" s="9"/>
      <c r="ALK343" s="9"/>
      <c r="ALL343" s="9"/>
      <c r="ALM343" s="9"/>
      <c r="ALN343" s="9"/>
      <c r="ALO343" s="9"/>
      <c r="ALP343" s="9"/>
      <c r="ALQ343" s="9"/>
      <c r="ALR343" s="9"/>
      <c r="ALS343" s="9"/>
      <c r="ALT343" s="9"/>
      <c r="ALU343" s="9"/>
      <c r="ALV343" s="9"/>
      <c r="ALW343" s="9"/>
      <c r="ALX343" s="9"/>
      <c r="ALY343" s="9"/>
      <c r="ALZ343" s="9"/>
      <c r="AMA343" s="9"/>
      <c r="AMB343" s="9"/>
      <c r="AMC343" s="9"/>
      <c r="AMD343" s="9"/>
      <c r="AME343" s="9"/>
      <c r="AMF343" s="9"/>
      <c r="AMG343" s="9"/>
      <c r="AMH343" s="9"/>
      <c r="AMI343" s="9"/>
      <c r="AMJ343" s="9"/>
      <c r="AMK343" s="9"/>
      <c r="AML343" s="9"/>
      <c r="AMM343" s="9"/>
      <c r="AMN343" s="9"/>
      <c r="AMO343" s="9"/>
      <c r="AMP343" s="9"/>
      <c r="AMQ343" s="9"/>
      <c r="AMR343" s="9"/>
      <c r="AMS343" s="9"/>
      <c r="AMT343" s="9"/>
      <c r="AMU343" s="9"/>
      <c r="AMV343" s="9"/>
      <c r="AMW343" s="9"/>
      <c r="AMX343" s="9"/>
      <c r="AMY343" s="9"/>
      <c r="AMZ343" s="9"/>
      <c r="ANA343" s="9"/>
      <c r="ANB343" s="9"/>
      <c r="ANC343" s="9"/>
      <c r="AND343" s="9"/>
      <c r="ANE343" s="9"/>
      <c r="ANF343" s="9"/>
      <c r="ANG343" s="9"/>
      <c r="ANH343" s="9"/>
      <c r="ANI343" s="9"/>
      <c r="ANJ343" s="9"/>
      <c r="ANK343" s="9"/>
      <c r="ANL343" s="9"/>
      <c r="ANM343" s="9"/>
      <c r="ANN343" s="9"/>
      <c r="ANO343" s="9"/>
      <c r="ANP343" s="9"/>
      <c r="ANQ343" s="9"/>
      <c r="ANR343" s="9"/>
      <c r="ANS343" s="9"/>
      <c r="ANT343" s="9"/>
      <c r="ANU343" s="9"/>
      <c r="ANV343" s="9"/>
      <c r="ANW343" s="9"/>
      <c r="ANX343" s="9"/>
      <c r="ANY343" s="9"/>
      <c r="ANZ343" s="9"/>
      <c r="AOA343" s="9"/>
      <c r="AOB343" s="9"/>
      <c r="AOC343" s="9"/>
      <c r="AOD343" s="9"/>
      <c r="AOE343" s="9"/>
      <c r="AOF343" s="9"/>
      <c r="AOG343" s="9"/>
      <c r="AOH343" s="9"/>
      <c r="AOI343" s="9"/>
      <c r="AOJ343" s="9"/>
      <c r="AOK343" s="9"/>
      <c r="AOL343" s="9"/>
      <c r="AOM343" s="9"/>
      <c r="AON343" s="9"/>
      <c r="AOO343" s="9"/>
      <c r="AOP343" s="9"/>
      <c r="AOQ343" s="9"/>
      <c r="AOR343" s="9"/>
      <c r="AOS343" s="9"/>
      <c r="AOT343" s="9"/>
      <c r="AOU343" s="9"/>
      <c r="AOV343" s="9"/>
      <c r="AOW343" s="9"/>
      <c r="AOX343" s="9"/>
      <c r="AOY343" s="9"/>
      <c r="AOZ343" s="9"/>
      <c r="APA343" s="9"/>
      <c r="APB343" s="9"/>
      <c r="APC343" s="9"/>
      <c r="APD343" s="9"/>
      <c r="APE343" s="9"/>
      <c r="APF343" s="9"/>
      <c r="APG343" s="9"/>
      <c r="APH343" s="9"/>
      <c r="API343" s="9"/>
      <c r="APJ343" s="9"/>
      <c r="APK343" s="9"/>
      <c r="APL343" s="9"/>
      <c r="APM343" s="9"/>
      <c r="APN343" s="9"/>
      <c r="APO343" s="9"/>
      <c r="APP343" s="9"/>
      <c r="APQ343" s="9"/>
      <c r="APR343" s="9"/>
      <c r="APS343" s="9"/>
      <c r="APT343" s="9"/>
      <c r="APU343" s="9"/>
      <c r="APV343" s="9"/>
      <c r="APW343" s="9"/>
      <c r="APX343" s="9"/>
      <c r="APY343" s="9"/>
      <c r="APZ343" s="9"/>
      <c r="AQA343" s="9"/>
      <c r="AQB343" s="9"/>
      <c r="AQC343" s="9"/>
      <c r="AQD343" s="9"/>
      <c r="AQE343" s="9"/>
      <c r="AQF343" s="9"/>
      <c r="AQG343" s="9"/>
      <c r="AQH343" s="9"/>
      <c r="AQI343" s="9"/>
      <c r="AQJ343" s="9"/>
      <c r="AQK343" s="9"/>
      <c r="AQL343" s="9"/>
      <c r="AQM343" s="9"/>
      <c r="AQN343" s="9"/>
      <c r="AQO343" s="9"/>
      <c r="AQP343" s="9"/>
      <c r="AQQ343" s="9"/>
      <c r="AQR343" s="9"/>
      <c r="AQS343" s="9"/>
      <c r="AQT343" s="9"/>
      <c r="AQU343" s="9"/>
      <c r="AQV343" s="9"/>
      <c r="AQW343" s="9"/>
      <c r="AQX343" s="9"/>
      <c r="AQY343" s="9"/>
      <c r="AQZ343" s="9"/>
      <c r="ARA343" s="9"/>
      <c r="ARB343" s="9"/>
      <c r="ARC343" s="9"/>
      <c r="ARD343" s="9"/>
      <c r="ARE343" s="9"/>
      <c r="ARF343" s="9"/>
      <c r="ARG343" s="9"/>
      <c r="ARH343" s="9"/>
      <c r="ARI343" s="9"/>
      <c r="ARJ343" s="9"/>
      <c r="ARK343" s="9"/>
      <c r="ARL343" s="9"/>
      <c r="ARM343" s="9"/>
      <c r="ARN343" s="9"/>
      <c r="ARO343" s="9"/>
      <c r="ARP343" s="9"/>
      <c r="ARQ343" s="9"/>
      <c r="ARR343" s="9"/>
      <c r="ARS343" s="9"/>
      <c r="ART343" s="9"/>
      <c r="ARU343" s="9"/>
      <c r="ARV343" s="9"/>
      <c r="ARW343" s="9"/>
      <c r="ARX343" s="9"/>
      <c r="ARY343" s="9"/>
      <c r="ARZ343" s="9"/>
      <c r="ASA343" s="9"/>
      <c r="ASB343" s="9"/>
      <c r="ASC343" s="9"/>
      <c r="ASD343" s="9"/>
      <c r="ASE343" s="9"/>
      <c r="ASF343" s="9"/>
      <c r="ASG343" s="9"/>
      <c r="ASH343" s="9"/>
      <c r="ASI343" s="9"/>
      <c r="ASJ343" s="9"/>
      <c r="ASK343" s="9"/>
      <c r="ASL343" s="9"/>
      <c r="ASM343" s="9"/>
      <c r="ASN343" s="9"/>
      <c r="ASO343" s="9"/>
      <c r="ASP343" s="9"/>
      <c r="ASQ343" s="9"/>
      <c r="ASR343" s="9"/>
      <c r="ASS343" s="9"/>
      <c r="AST343" s="9"/>
      <c r="ASU343" s="9"/>
      <c r="ASV343" s="9"/>
      <c r="ASW343" s="9"/>
      <c r="ASX343" s="9"/>
      <c r="ASY343" s="9"/>
      <c r="ASZ343" s="9"/>
      <c r="ATA343" s="9"/>
      <c r="ATB343" s="9"/>
      <c r="ATC343" s="9"/>
      <c r="ATD343" s="9"/>
      <c r="ATE343" s="9"/>
      <c r="ATF343" s="9"/>
      <c r="ATG343" s="9"/>
      <c r="ATH343" s="9"/>
      <c r="ATI343" s="9"/>
      <c r="ATJ343" s="9"/>
      <c r="ATK343" s="9"/>
      <c r="ATL343" s="9"/>
      <c r="ATM343" s="9"/>
      <c r="ATN343" s="9"/>
      <c r="ATO343" s="9"/>
      <c r="ATP343" s="9"/>
      <c r="ATQ343" s="9"/>
      <c r="ATR343" s="9"/>
      <c r="ATS343" s="9"/>
      <c r="ATT343" s="9"/>
      <c r="ATU343" s="9"/>
      <c r="ATV343" s="9"/>
      <c r="ATW343" s="9"/>
      <c r="ATX343" s="9"/>
      <c r="ATY343" s="9"/>
      <c r="ATZ343" s="9"/>
      <c r="AUA343" s="9"/>
      <c r="AUB343" s="9"/>
      <c r="AUC343" s="9"/>
      <c r="AUD343" s="9"/>
      <c r="AUE343" s="9"/>
      <c r="AUF343" s="9"/>
      <c r="AUG343" s="9"/>
      <c r="AUH343" s="9"/>
      <c r="AUI343" s="9"/>
      <c r="AUJ343" s="9"/>
      <c r="AUK343" s="9"/>
      <c r="AUL343" s="9"/>
      <c r="AUM343" s="9"/>
      <c r="AUN343" s="9"/>
      <c r="AUO343" s="9"/>
      <c r="AUP343" s="9"/>
      <c r="AUQ343" s="9"/>
      <c r="AUR343" s="9"/>
      <c r="AUS343" s="9"/>
      <c r="AUT343" s="9"/>
      <c r="AUU343" s="9"/>
      <c r="AUV343" s="9"/>
      <c r="AUW343" s="9"/>
      <c r="AUX343" s="9"/>
      <c r="AUY343" s="9"/>
      <c r="AUZ343" s="9"/>
      <c r="AVA343" s="9"/>
      <c r="AVB343" s="9"/>
      <c r="AVC343" s="9"/>
      <c r="AVD343" s="9"/>
      <c r="AVE343" s="9"/>
      <c r="AVF343" s="9"/>
      <c r="AVG343" s="9"/>
      <c r="AVH343" s="9"/>
      <c r="AVI343" s="9"/>
      <c r="AVJ343" s="9"/>
      <c r="AVK343" s="9"/>
      <c r="AVL343" s="9"/>
      <c r="AVM343" s="9"/>
      <c r="AVN343" s="9"/>
      <c r="AVO343" s="9"/>
      <c r="AVP343" s="9"/>
      <c r="AVQ343" s="9"/>
      <c r="AVR343" s="9"/>
      <c r="AVS343" s="9"/>
      <c r="AVT343" s="9"/>
      <c r="AVU343" s="9"/>
      <c r="AVV343" s="9"/>
      <c r="AVW343" s="9"/>
      <c r="AVX343" s="9"/>
      <c r="AVY343" s="9"/>
      <c r="AVZ343" s="9"/>
      <c r="AWA343" s="9"/>
      <c r="AWB343" s="9"/>
      <c r="AWC343" s="9"/>
      <c r="AWD343" s="9"/>
      <c r="AWE343" s="9"/>
      <c r="AWF343" s="9"/>
      <c r="AWG343" s="9"/>
      <c r="AWH343" s="9"/>
      <c r="AWI343" s="9"/>
      <c r="AWJ343" s="9"/>
      <c r="AWK343" s="9"/>
      <c r="AWL343" s="9"/>
      <c r="AWM343" s="9"/>
      <c r="AWN343" s="9"/>
      <c r="AWO343" s="9"/>
      <c r="AWP343" s="9"/>
      <c r="AWQ343" s="9"/>
      <c r="AWR343" s="9"/>
      <c r="AWS343" s="9"/>
      <c r="AWT343" s="9"/>
      <c r="AWU343" s="9"/>
      <c r="AWV343" s="9"/>
      <c r="AWW343" s="9"/>
      <c r="AWX343" s="9"/>
      <c r="AWY343" s="9"/>
      <c r="AWZ343" s="9"/>
      <c r="AXA343" s="9"/>
      <c r="AXB343" s="9"/>
      <c r="AXC343" s="9"/>
      <c r="AXD343" s="9"/>
      <c r="AXE343" s="9"/>
      <c r="AXF343" s="9"/>
      <c r="AXG343" s="9"/>
      <c r="AXH343" s="9"/>
      <c r="AXI343" s="9"/>
      <c r="AXJ343" s="9"/>
      <c r="AXK343" s="9"/>
      <c r="AXL343" s="9"/>
      <c r="AXM343" s="9"/>
      <c r="AXN343" s="9"/>
      <c r="AXO343" s="9"/>
      <c r="AXP343" s="9"/>
      <c r="AXQ343" s="9"/>
      <c r="AXR343" s="9"/>
      <c r="AXS343" s="9"/>
      <c r="AXT343" s="9"/>
      <c r="AXU343" s="9"/>
      <c r="AXV343" s="9"/>
      <c r="AXW343" s="9"/>
      <c r="AXX343" s="9"/>
      <c r="AXY343" s="9"/>
      <c r="AXZ343" s="9"/>
      <c r="AYA343" s="9"/>
      <c r="AYB343" s="9"/>
      <c r="AYC343" s="9"/>
      <c r="AYD343" s="9"/>
      <c r="AYE343" s="9"/>
      <c r="AYF343" s="9"/>
      <c r="AYG343" s="9"/>
      <c r="AYH343" s="9"/>
      <c r="AYI343" s="9"/>
      <c r="AYJ343" s="9"/>
      <c r="AYK343" s="9"/>
      <c r="AYL343" s="9"/>
      <c r="AYM343" s="9"/>
      <c r="AYN343" s="9"/>
      <c r="AYO343" s="9"/>
      <c r="AYP343" s="9"/>
      <c r="AYQ343" s="9"/>
      <c r="AYR343" s="9"/>
      <c r="AYS343" s="9"/>
      <c r="AYT343" s="9"/>
      <c r="AYU343" s="9"/>
      <c r="AYV343" s="9"/>
      <c r="AYW343" s="9"/>
      <c r="AYX343" s="9"/>
      <c r="AYY343" s="9"/>
      <c r="AYZ343" s="9"/>
      <c r="AZA343" s="9"/>
      <c r="AZB343" s="9"/>
      <c r="AZC343" s="9"/>
      <c r="AZD343" s="9"/>
      <c r="AZE343" s="9"/>
      <c r="AZF343" s="9"/>
      <c r="AZG343" s="9"/>
      <c r="AZH343" s="9"/>
      <c r="AZI343" s="9"/>
      <c r="AZJ343" s="9"/>
      <c r="AZK343" s="9"/>
      <c r="AZL343" s="9"/>
      <c r="AZM343" s="9"/>
      <c r="AZN343" s="9"/>
      <c r="AZO343" s="9"/>
      <c r="AZP343" s="9"/>
      <c r="AZQ343" s="9"/>
      <c r="AZR343" s="9"/>
      <c r="AZS343" s="9"/>
      <c r="AZT343" s="9"/>
      <c r="AZU343" s="9"/>
      <c r="AZV343" s="9"/>
      <c r="AZW343" s="9"/>
      <c r="AZX343" s="9"/>
      <c r="AZY343" s="9"/>
      <c r="AZZ343" s="9"/>
      <c r="BAA343" s="9"/>
      <c r="BAB343" s="9"/>
      <c r="BAC343" s="9"/>
      <c r="BAD343" s="9"/>
      <c r="BAE343" s="9"/>
      <c r="BAF343" s="9"/>
      <c r="BAG343" s="9"/>
      <c r="BAH343" s="9"/>
      <c r="BAI343" s="9"/>
      <c r="BAJ343" s="9"/>
      <c r="BAK343" s="9"/>
      <c r="BAL343" s="9"/>
      <c r="BAM343" s="9"/>
      <c r="BAN343" s="9"/>
      <c r="BAO343" s="9"/>
      <c r="BAP343" s="9"/>
      <c r="BAQ343" s="9"/>
      <c r="BAR343" s="9"/>
      <c r="BAS343" s="9"/>
      <c r="BAT343" s="9"/>
      <c r="BAU343" s="9"/>
      <c r="BAV343" s="9"/>
      <c r="BAW343" s="9"/>
      <c r="BAX343" s="9"/>
      <c r="BAY343" s="9"/>
      <c r="BAZ343" s="9"/>
      <c r="BBA343" s="9"/>
      <c r="BBB343" s="9"/>
      <c r="BBC343" s="9"/>
      <c r="BBD343" s="9"/>
      <c r="BBE343" s="9"/>
      <c r="BBF343" s="9"/>
      <c r="BBG343" s="9"/>
      <c r="BBH343" s="9"/>
      <c r="BBI343" s="9"/>
      <c r="BBJ343" s="9"/>
      <c r="BBK343" s="9"/>
      <c r="BBL343" s="9"/>
      <c r="BBM343" s="9"/>
      <c r="BBN343" s="9"/>
      <c r="BBO343" s="9"/>
      <c r="BBP343" s="9"/>
      <c r="BBQ343" s="9"/>
      <c r="BBR343" s="9"/>
      <c r="BBS343" s="9"/>
      <c r="BBT343" s="9"/>
      <c r="BBU343" s="9"/>
      <c r="BBV343" s="9"/>
      <c r="BBW343" s="9"/>
      <c r="BBX343" s="9"/>
      <c r="BBY343" s="9"/>
      <c r="BBZ343" s="9"/>
      <c r="BCA343" s="9"/>
      <c r="BCB343" s="9"/>
      <c r="BCC343" s="9"/>
      <c r="BCD343" s="9"/>
      <c r="BCE343" s="9"/>
      <c r="BCF343" s="9"/>
      <c r="BCG343" s="9"/>
      <c r="BCH343" s="9"/>
      <c r="BCI343" s="9"/>
      <c r="BCJ343" s="9"/>
      <c r="BCK343" s="9"/>
      <c r="BCL343" s="9"/>
      <c r="BCM343" s="9"/>
      <c r="BCN343" s="9"/>
      <c r="BCO343" s="9"/>
      <c r="BCP343" s="9"/>
      <c r="BCQ343" s="9"/>
      <c r="BCR343" s="9"/>
      <c r="BCS343" s="9"/>
      <c r="BCT343" s="9"/>
      <c r="BCU343" s="9"/>
      <c r="BCV343" s="9"/>
      <c r="BCW343" s="9"/>
      <c r="BCX343" s="9"/>
      <c r="BCY343" s="9"/>
      <c r="BCZ343" s="9"/>
      <c r="BDA343" s="9"/>
      <c r="BDB343" s="9"/>
      <c r="BDC343" s="9"/>
      <c r="BDD343" s="9"/>
      <c r="BDE343" s="9"/>
      <c r="BDF343" s="9"/>
      <c r="BDG343" s="9"/>
      <c r="BDH343" s="9"/>
      <c r="BDI343" s="9"/>
      <c r="BDJ343" s="9"/>
      <c r="BDK343" s="9"/>
      <c r="BDL343" s="9"/>
      <c r="BDM343" s="9"/>
      <c r="BDN343" s="9"/>
      <c r="BDO343" s="9"/>
      <c r="BDP343" s="9"/>
      <c r="BDQ343" s="9"/>
      <c r="BDR343" s="9"/>
      <c r="BDS343" s="9"/>
      <c r="BDT343" s="9"/>
      <c r="BDU343" s="9"/>
      <c r="BDV343" s="9"/>
      <c r="BDW343" s="9"/>
      <c r="BDX343" s="9"/>
      <c r="BDY343" s="9"/>
      <c r="BDZ343" s="9"/>
      <c r="BEA343" s="9"/>
      <c r="BEB343" s="9"/>
      <c r="BEC343" s="9"/>
      <c r="BED343" s="9"/>
      <c r="BEE343" s="9"/>
      <c r="BEF343" s="9"/>
      <c r="BEG343" s="9"/>
      <c r="BEH343" s="9"/>
      <c r="BEI343" s="9"/>
      <c r="BEJ343" s="9"/>
      <c r="BEK343" s="9"/>
      <c r="BEL343" s="9"/>
      <c r="BEM343" s="9"/>
      <c r="BEN343" s="9"/>
      <c r="BEO343" s="9"/>
      <c r="BEP343" s="9"/>
      <c r="BEQ343" s="9"/>
      <c r="BER343" s="9"/>
      <c r="BES343" s="9"/>
      <c r="BET343" s="9"/>
      <c r="BEU343" s="9"/>
      <c r="BEV343" s="9"/>
      <c r="BEW343" s="9"/>
      <c r="BEX343" s="9"/>
      <c r="BEY343" s="9"/>
      <c r="BEZ343" s="9"/>
      <c r="BFA343" s="9"/>
      <c r="BFB343" s="9"/>
      <c r="BFC343" s="9"/>
      <c r="BFD343" s="9"/>
      <c r="BFE343" s="9"/>
      <c r="BFF343" s="9"/>
      <c r="BFG343" s="9"/>
      <c r="BFH343" s="9"/>
      <c r="BFI343" s="9"/>
      <c r="BFJ343" s="9"/>
      <c r="BFK343" s="9"/>
      <c r="BFL343" s="9"/>
      <c r="BFM343" s="9"/>
      <c r="BFN343" s="9"/>
      <c r="BFO343" s="9"/>
      <c r="BFP343" s="9"/>
      <c r="BFQ343" s="9"/>
      <c r="BFR343" s="9"/>
      <c r="BFS343" s="9"/>
      <c r="BFT343" s="9"/>
      <c r="BFU343" s="9"/>
      <c r="BFV343" s="9"/>
      <c r="BFW343" s="9"/>
      <c r="BFX343" s="9"/>
      <c r="BFY343" s="9"/>
      <c r="BFZ343" s="9"/>
      <c r="BGA343" s="9"/>
      <c r="BGB343" s="9"/>
      <c r="BGC343" s="9"/>
      <c r="BGD343" s="9"/>
      <c r="BGE343" s="9"/>
      <c r="BGF343" s="9"/>
      <c r="BGG343" s="9"/>
      <c r="BGH343" s="9"/>
      <c r="BGI343" s="9"/>
      <c r="BGJ343" s="9"/>
      <c r="BGK343" s="9"/>
      <c r="BGL343" s="9"/>
      <c r="BGM343" s="9"/>
      <c r="BGN343" s="9"/>
      <c r="BGO343" s="9"/>
      <c r="BGP343" s="9"/>
      <c r="BGQ343" s="9"/>
      <c r="BGR343" s="9"/>
      <c r="BGS343" s="9"/>
      <c r="BGT343" s="9"/>
      <c r="BGU343" s="9"/>
      <c r="BGV343" s="9"/>
      <c r="BGW343" s="9"/>
      <c r="BGX343" s="9"/>
      <c r="BGY343" s="9"/>
      <c r="BGZ343" s="9"/>
      <c r="BHA343" s="9"/>
      <c r="BHB343" s="9"/>
      <c r="BHC343" s="9"/>
      <c r="BHD343" s="9"/>
      <c r="BHE343" s="9"/>
      <c r="BHF343" s="9"/>
      <c r="BHG343" s="9"/>
      <c r="BHH343" s="9"/>
      <c r="BHI343" s="9"/>
      <c r="BHJ343" s="9"/>
      <c r="BHK343" s="9"/>
      <c r="BHL343" s="9"/>
      <c r="BHM343" s="9"/>
      <c r="BHN343" s="9"/>
      <c r="BHO343" s="9"/>
      <c r="BHP343" s="9"/>
      <c r="BHQ343" s="9"/>
      <c r="BHR343" s="9"/>
      <c r="BHS343" s="9"/>
      <c r="BHT343" s="9"/>
      <c r="BHU343" s="9"/>
      <c r="BHV343" s="9"/>
      <c r="BHW343" s="9"/>
      <c r="BHX343" s="9"/>
      <c r="BHY343" s="9"/>
      <c r="BHZ343" s="9"/>
      <c r="BIA343" s="9"/>
      <c r="BIB343" s="9"/>
      <c r="BIC343" s="9"/>
    </row>
    <row r="344" spans="1:1589" s="22" customFormat="1" ht="30" customHeight="1">
      <c r="A344" s="70"/>
      <c r="B344" s="46"/>
      <c r="C344" s="317"/>
      <c r="D344" s="318"/>
      <c r="E344" s="142">
        <v>42005</v>
      </c>
      <c r="F344" s="142">
        <v>42369</v>
      </c>
      <c r="G344" s="143" t="s">
        <v>7</v>
      </c>
      <c r="H344" s="121"/>
      <c r="I344" s="121"/>
      <c r="J344" s="121">
        <v>30000</v>
      </c>
      <c r="K344" s="117"/>
      <c r="L344" s="115"/>
      <c r="M344" s="104"/>
      <c r="N344" s="121">
        <v>30000</v>
      </c>
      <c r="O344" s="115"/>
      <c r="P344" s="115"/>
      <c r="Q344" s="115"/>
      <c r="R344" s="121">
        <v>30000</v>
      </c>
      <c r="S344" s="115"/>
      <c r="T344" s="7"/>
      <c r="U344" s="150">
        <f>J344-R344</f>
        <v>0</v>
      </c>
      <c r="V344" s="7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  <c r="IS344" s="9"/>
      <c r="IT344" s="9"/>
      <c r="IU344" s="9"/>
      <c r="IV344" s="9"/>
      <c r="IW344" s="9"/>
      <c r="IX344" s="9"/>
      <c r="IY344" s="9"/>
      <c r="IZ344" s="9"/>
      <c r="JA344" s="9"/>
      <c r="JB344" s="9"/>
      <c r="JC344" s="9"/>
      <c r="JD344" s="9"/>
      <c r="JE344" s="9"/>
      <c r="JF344" s="9"/>
      <c r="JG344" s="9"/>
      <c r="JH344" s="9"/>
      <c r="JI344" s="9"/>
      <c r="JJ344" s="9"/>
      <c r="JK344" s="9"/>
      <c r="JL344" s="9"/>
      <c r="JM344" s="9"/>
      <c r="JN344" s="9"/>
      <c r="JO344" s="9"/>
      <c r="JP344" s="9"/>
      <c r="JQ344" s="9"/>
      <c r="JR344" s="9"/>
      <c r="JS344" s="9"/>
      <c r="JT344" s="9"/>
      <c r="JU344" s="9"/>
      <c r="JV344" s="9"/>
      <c r="JW344" s="9"/>
      <c r="JX344" s="9"/>
      <c r="JY344" s="9"/>
      <c r="JZ344" s="9"/>
      <c r="KA344" s="9"/>
      <c r="KB344" s="9"/>
      <c r="KC344" s="9"/>
      <c r="KD344" s="9"/>
      <c r="KE344" s="9"/>
      <c r="KF344" s="9"/>
      <c r="KG344" s="9"/>
      <c r="KH344" s="9"/>
      <c r="KI344" s="9"/>
      <c r="KJ344" s="9"/>
      <c r="KK344" s="9"/>
      <c r="KL344" s="9"/>
      <c r="KM344" s="9"/>
      <c r="KN344" s="9"/>
      <c r="KO344" s="9"/>
      <c r="KP344" s="9"/>
      <c r="KQ344" s="9"/>
      <c r="KR344" s="9"/>
      <c r="KS344" s="9"/>
      <c r="KT344" s="9"/>
      <c r="KU344" s="9"/>
      <c r="KV344" s="9"/>
      <c r="KW344" s="9"/>
      <c r="KX344" s="9"/>
      <c r="KY344" s="9"/>
      <c r="KZ344" s="9"/>
      <c r="LA344" s="9"/>
      <c r="LB344" s="9"/>
      <c r="LC344" s="9"/>
      <c r="LD344" s="9"/>
      <c r="LE344" s="9"/>
      <c r="LF344" s="9"/>
      <c r="LG344" s="9"/>
      <c r="LH344" s="9"/>
      <c r="LI344" s="9"/>
      <c r="LJ344" s="9"/>
      <c r="LK344" s="9"/>
      <c r="LL344" s="9"/>
      <c r="LM344" s="9"/>
      <c r="LN344" s="9"/>
      <c r="LO344" s="9"/>
      <c r="LP344" s="9"/>
      <c r="LQ344" s="9"/>
      <c r="LR344" s="9"/>
      <c r="LS344" s="9"/>
      <c r="LT344" s="9"/>
      <c r="LU344" s="9"/>
      <c r="LV344" s="9"/>
      <c r="LW344" s="9"/>
      <c r="LX344" s="9"/>
      <c r="LY344" s="9"/>
      <c r="LZ344" s="9"/>
      <c r="MA344" s="9"/>
      <c r="MB344" s="9"/>
      <c r="MC344" s="9"/>
      <c r="MD344" s="9"/>
      <c r="ME344" s="9"/>
      <c r="MF344" s="9"/>
      <c r="MG344" s="9"/>
      <c r="MH344" s="9"/>
      <c r="MI344" s="9"/>
      <c r="MJ344" s="9"/>
      <c r="MK344" s="9"/>
      <c r="ML344" s="9"/>
      <c r="MM344" s="9"/>
      <c r="MN344" s="9"/>
      <c r="MO344" s="9"/>
      <c r="MP344" s="9"/>
      <c r="MQ344" s="9"/>
      <c r="MR344" s="9"/>
      <c r="MS344" s="9"/>
      <c r="MT344" s="9"/>
      <c r="MU344" s="9"/>
      <c r="MV344" s="9"/>
      <c r="MW344" s="9"/>
      <c r="MX344" s="9"/>
      <c r="MY344" s="9"/>
      <c r="MZ344" s="9"/>
      <c r="NA344" s="9"/>
      <c r="NB344" s="9"/>
      <c r="NC344" s="9"/>
      <c r="ND344" s="9"/>
      <c r="NE344" s="9"/>
      <c r="NF344" s="9"/>
      <c r="NG344" s="9"/>
      <c r="NH344" s="9"/>
      <c r="NI344" s="9"/>
      <c r="NJ344" s="9"/>
      <c r="NK344" s="9"/>
      <c r="NL344" s="9"/>
      <c r="NM344" s="9"/>
      <c r="NN344" s="9"/>
      <c r="NO344" s="9"/>
      <c r="NP344" s="9"/>
      <c r="NQ344" s="9"/>
      <c r="NR344" s="9"/>
      <c r="NS344" s="9"/>
      <c r="NT344" s="9"/>
      <c r="NU344" s="9"/>
      <c r="NV344" s="9"/>
      <c r="NW344" s="9"/>
      <c r="NX344" s="9"/>
      <c r="NY344" s="9"/>
      <c r="NZ344" s="9"/>
      <c r="OA344" s="9"/>
      <c r="OB344" s="9"/>
      <c r="OC344" s="9"/>
      <c r="OD344" s="9"/>
      <c r="OE344" s="9"/>
      <c r="OF344" s="9"/>
      <c r="OG344" s="9"/>
      <c r="OH344" s="9"/>
      <c r="OI344" s="9"/>
      <c r="OJ344" s="9"/>
      <c r="OK344" s="9"/>
      <c r="OL344" s="9"/>
      <c r="OM344" s="9"/>
      <c r="ON344" s="9"/>
      <c r="OO344" s="9"/>
      <c r="OP344" s="9"/>
      <c r="OQ344" s="9"/>
      <c r="OR344" s="9"/>
      <c r="OS344" s="9"/>
      <c r="OT344" s="9"/>
      <c r="OU344" s="9"/>
      <c r="OV344" s="9"/>
      <c r="OW344" s="9"/>
      <c r="OX344" s="9"/>
      <c r="OY344" s="9"/>
      <c r="OZ344" s="9"/>
      <c r="PA344" s="9"/>
      <c r="PB344" s="9"/>
      <c r="PC344" s="9"/>
      <c r="PD344" s="9"/>
      <c r="PE344" s="9"/>
      <c r="PF344" s="9"/>
      <c r="PG344" s="9"/>
      <c r="PH344" s="9"/>
      <c r="PI344" s="9"/>
      <c r="PJ344" s="9"/>
      <c r="PK344" s="9"/>
      <c r="PL344" s="9"/>
      <c r="PM344" s="9"/>
      <c r="PN344" s="9"/>
      <c r="PO344" s="9"/>
      <c r="PP344" s="9"/>
      <c r="PQ344" s="9"/>
      <c r="PR344" s="9"/>
      <c r="PS344" s="9"/>
      <c r="PT344" s="9"/>
      <c r="PU344" s="9"/>
      <c r="PV344" s="9"/>
      <c r="PW344" s="9"/>
      <c r="PX344" s="9"/>
      <c r="PY344" s="9"/>
      <c r="PZ344" s="9"/>
      <c r="QA344" s="9"/>
      <c r="QB344" s="9"/>
      <c r="QC344" s="9"/>
      <c r="QD344" s="9"/>
      <c r="QE344" s="9"/>
      <c r="QF344" s="9"/>
      <c r="QG344" s="9"/>
      <c r="QH344" s="9"/>
      <c r="QI344" s="9"/>
      <c r="QJ344" s="9"/>
      <c r="QK344" s="9"/>
      <c r="QL344" s="9"/>
      <c r="QM344" s="9"/>
      <c r="QN344" s="9"/>
      <c r="QO344" s="9"/>
      <c r="QP344" s="9"/>
      <c r="QQ344" s="9"/>
      <c r="QR344" s="9"/>
      <c r="QS344" s="9"/>
      <c r="QT344" s="9"/>
      <c r="QU344" s="9"/>
      <c r="QV344" s="9"/>
      <c r="QW344" s="9"/>
      <c r="QX344" s="9"/>
      <c r="QY344" s="9"/>
      <c r="QZ344" s="9"/>
      <c r="RA344" s="9"/>
      <c r="RB344" s="9"/>
      <c r="RC344" s="9"/>
      <c r="RD344" s="9"/>
      <c r="RE344" s="9"/>
      <c r="RF344" s="9"/>
      <c r="RG344" s="9"/>
      <c r="RH344" s="9"/>
      <c r="RI344" s="9"/>
      <c r="RJ344" s="9"/>
      <c r="RK344" s="9"/>
      <c r="RL344" s="9"/>
      <c r="RM344" s="9"/>
      <c r="RN344" s="9"/>
      <c r="RO344" s="9"/>
      <c r="RP344" s="9"/>
      <c r="RQ344" s="9"/>
      <c r="RR344" s="9"/>
      <c r="RS344" s="9"/>
      <c r="RT344" s="9"/>
      <c r="RU344" s="9"/>
      <c r="RV344" s="9"/>
      <c r="RW344" s="9"/>
      <c r="RX344" s="9"/>
      <c r="RY344" s="9"/>
      <c r="RZ344" s="9"/>
      <c r="SA344" s="9"/>
      <c r="SB344" s="9"/>
      <c r="SC344" s="9"/>
      <c r="SD344" s="9"/>
      <c r="SE344" s="9"/>
      <c r="SF344" s="9"/>
      <c r="SG344" s="9"/>
      <c r="SH344" s="9"/>
      <c r="SI344" s="9"/>
      <c r="SJ344" s="9"/>
      <c r="SK344" s="9"/>
      <c r="SL344" s="9"/>
      <c r="SM344" s="9"/>
      <c r="SN344" s="9"/>
      <c r="SO344" s="9"/>
      <c r="SP344" s="9"/>
      <c r="SQ344" s="9"/>
      <c r="SR344" s="9"/>
      <c r="SS344" s="9"/>
      <c r="ST344" s="9"/>
      <c r="SU344" s="9"/>
      <c r="SV344" s="9"/>
      <c r="SW344" s="9"/>
      <c r="SX344" s="9"/>
      <c r="SY344" s="9"/>
      <c r="SZ344" s="9"/>
      <c r="TA344" s="9"/>
      <c r="TB344" s="9"/>
      <c r="TC344" s="9"/>
      <c r="TD344" s="9"/>
      <c r="TE344" s="9"/>
      <c r="TF344" s="9"/>
      <c r="TG344" s="9"/>
      <c r="TH344" s="9"/>
      <c r="TI344" s="9"/>
      <c r="TJ344" s="9"/>
      <c r="TK344" s="9"/>
      <c r="TL344" s="9"/>
      <c r="TM344" s="9"/>
      <c r="TN344" s="9"/>
      <c r="TO344" s="9"/>
      <c r="TP344" s="9"/>
      <c r="TQ344" s="9"/>
      <c r="TR344" s="9"/>
      <c r="TS344" s="9"/>
      <c r="TT344" s="9"/>
      <c r="TU344" s="9"/>
      <c r="TV344" s="9"/>
      <c r="TW344" s="9"/>
      <c r="TX344" s="9"/>
      <c r="TY344" s="9"/>
      <c r="TZ344" s="9"/>
      <c r="UA344" s="9"/>
      <c r="UB344" s="9"/>
      <c r="UC344" s="9"/>
      <c r="UD344" s="9"/>
      <c r="UE344" s="9"/>
      <c r="UF344" s="9"/>
      <c r="UG344" s="9"/>
      <c r="UH344" s="9"/>
      <c r="UI344" s="9"/>
      <c r="UJ344" s="9"/>
      <c r="UK344" s="9"/>
      <c r="UL344" s="9"/>
      <c r="UM344" s="9"/>
      <c r="UN344" s="9"/>
      <c r="UO344" s="9"/>
      <c r="UP344" s="9"/>
      <c r="UQ344" s="9"/>
      <c r="UR344" s="9"/>
      <c r="US344" s="9"/>
      <c r="UT344" s="9"/>
      <c r="UU344" s="9"/>
      <c r="UV344" s="9"/>
      <c r="UW344" s="9"/>
      <c r="UX344" s="9"/>
      <c r="UY344" s="9"/>
      <c r="UZ344" s="9"/>
      <c r="VA344" s="9"/>
      <c r="VB344" s="9"/>
      <c r="VC344" s="9"/>
      <c r="VD344" s="9"/>
      <c r="VE344" s="9"/>
      <c r="VF344" s="9"/>
      <c r="VG344" s="9"/>
      <c r="VH344" s="9"/>
      <c r="VI344" s="9"/>
      <c r="VJ344" s="9"/>
      <c r="VK344" s="9"/>
      <c r="VL344" s="9"/>
      <c r="VM344" s="9"/>
      <c r="VN344" s="9"/>
      <c r="VO344" s="9"/>
      <c r="VP344" s="9"/>
      <c r="VQ344" s="9"/>
      <c r="VR344" s="9"/>
      <c r="VS344" s="9"/>
      <c r="VT344" s="9"/>
      <c r="VU344" s="9"/>
      <c r="VV344" s="9"/>
      <c r="VW344" s="9"/>
      <c r="VX344" s="9"/>
      <c r="VY344" s="9"/>
      <c r="VZ344" s="9"/>
      <c r="WA344" s="9"/>
      <c r="WB344" s="9"/>
      <c r="WC344" s="9"/>
      <c r="WD344" s="9"/>
      <c r="WE344" s="9"/>
      <c r="WF344" s="9"/>
      <c r="WG344" s="9"/>
      <c r="WH344" s="9"/>
      <c r="WI344" s="9"/>
      <c r="WJ344" s="9"/>
      <c r="WK344" s="9"/>
      <c r="WL344" s="9"/>
      <c r="WM344" s="9"/>
      <c r="WN344" s="9"/>
      <c r="WO344" s="9"/>
      <c r="WP344" s="9"/>
      <c r="WQ344" s="9"/>
      <c r="WR344" s="9"/>
      <c r="WS344" s="9"/>
      <c r="WT344" s="9"/>
      <c r="WU344" s="9"/>
      <c r="WV344" s="9"/>
      <c r="WW344" s="9"/>
      <c r="WX344" s="9"/>
      <c r="WY344" s="9"/>
      <c r="WZ344" s="9"/>
      <c r="XA344" s="9"/>
      <c r="XB344" s="9"/>
      <c r="XC344" s="9"/>
      <c r="XD344" s="9"/>
      <c r="XE344" s="9"/>
      <c r="XF344" s="9"/>
      <c r="XG344" s="9"/>
      <c r="XH344" s="9"/>
      <c r="XI344" s="9"/>
      <c r="XJ344" s="9"/>
      <c r="XK344" s="9"/>
      <c r="XL344" s="9"/>
      <c r="XM344" s="9"/>
      <c r="XN344" s="9"/>
      <c r="XO344" s="9"/>
      <c r="XP344" s="9"/>
      <c r="XQ344" s="9"/>
      <c r="XR344" s="9"/>
      <c r="XS344" s="9"/>
      <c r="XT344" s="9"/>
      <c r="XU344" s="9"/>
      <c r="XV344" s="9"/>
      <c r="XW344" s="9"/>
      <c r="XX344" s="9"/>
      <c r="XY344" s="9"/>
      <c r="XZ344" s="9"/>
      <c r="YA344" s="9"/>
      <c r="YB344" s="9"/>
      <c r="YC344" s="9"/>
      <c r="YD344" s="9"/>
      <c r="YE344" s="9"/>
      <c r="YF344" s="9"/>
      <c r="YG344" s="9"/>
      <c r="YH344" s="9"/>
      <c r="YI344" s="9"/>
      <c r="YJ344" s="9"/>
      <c r="YK344" s="9"/>
      <c r="YL344" s="9"/>
      <c r="YM344" s="9"/>
      <c r="YN344" s="9"/>
      <c r="YO344" s="9"/>
      <c r="YP344" s="9"/>
      <c r="YQ344" s="9"/>
      <c r="YR344" s="9"/>
      <c r="YS344" s="9"/>
      <c r="YT344" s="9"/>
      <c r="YU344" s="9"/>
      <c r="YV344" s="9"/>
      <c r="YW344" s="9"/>
      <c r="YX344" s="9"/>
      <c r="YY344" s="9"/>
      <c r="YZ344" s="9"/>
      <c r="ZA344" s="9"/>
      <c r="ZB344" s="9"/>
      <c r="ZC344" s="9"/>
      <c r="ZD344" s="9"/>
      <c r="ZE344" s="9"/>
      <c r="ZF344" s="9"/>
      <c r="ZG344" s="9"/>
      <c r="ZH344" s="9"/>
      <c r="ZI344" s="9"/>
      <c r="ZJ344" s="9"/>
      <c r="ZK344" s="9"/>
      <c r="ZL344" s="9"/>
      <c r="ZM344" s="9"/>
      <c r="ZN344" s="9"/>
      <c r="ZO344" s="9"/>
      <c r="ZP344" s="9"/>
      <c r="ZQ344" s="9"/>
      <c r="ZR344" s="9"/>
      <c r="ZS344" s="9"/>
      <c r="ZT344" s="9"/>
      <c r="ZU344" s="9"/>
      <c r="ZV344" s="9"/>
      <c r="ZW344" s="9"/>
      <c r="ZX344" s="9"/>
      <c r="ZY344" s="9"/>
      <c r="ZZ344" s="9"/>
      <c r="AAA344" s="9"/>
      <c r="AAB344" s="9"/>
      <c r="AAC344" s="9"/>
      <c r="AAD344" s="9"/>
      <c r="AAE344" s="9"/>
      <c r="AAF344" s="9"/>
      <c r="AAG344" s="9"/>
      <c r="AAH344" s="9"/>
      <c r="AAI344" s="9"/>
      <c r="AAJ344" s="9"/>
      <c r="AAK344" s="9"/>
      <c r="AAL344" s="9"/>
      <c r="AAM344" s="9"/>
      <c r="AAN344" s="9"/>
      <c r="AAO344" s="9"/>
      <c r="AAP344" s="9"/>
      <c r="AAQ344" s="9"/>
      <c r="AAR344" s="9"/>
      <c r="AAS344" s="9"/>
      <c r="AAT344" s="9"/>
      <c r="AAU344" s="9"/>
      <c r="AAV344" s="9"/>
      <c r="AAW344" s="9"/>
      <c r="AAX344" s="9"/>
      <c r="AAY344" s="9"/>
      <c r="AAZ344" s="9"/>
      <c r="ABA344" s="9"/>
      <c r="ABB344" s="9"/>
      <c r="ABC344" s="9"/>
      <c r="ABD344" s="9"/>
      <c r="ABE344" s="9"/>
      <c r="ABF344" s="9"/>
      <c r="ABG344" s="9"/>
      <c r="ABH344" s="9"/>
      <c r="ABI344" s="9"/>
      <c r="ABJ344" s="9"/>
      <c r="ABK344" s="9"/>
      <c r="ABL344" s="9"/>
      <c r="ABM344" s="9"/>
      <c r="ABN344" s="9"/>
      <c r="ABO344" s="9"/>
      <c r="ABP344" s="9"/>
      <c r="ABQ344" s="9"/>
      <c r="ABR344" s="9"/>
      <c r="ABS344" s="9"/>
      <c r="ABT344" s="9"/>
      <c r="ABU344" s="9"/>
      <c r="ABV344" s="9"/>
      <c r="ABW344" s="9"/>
      <c r="ABX344" s="9"/>
      <c r="ABY344" s="9"/>
      <c r="ABZ344" s="9"/>
      <c r="ACA344" s="9"/>
      <c r="ACB344" s="9"/>
      <c r="ACC344" s="9"/>
      <c r="ACD344" s="9"/>
      <c r="ACE344" s="9"/>
      <c r="ACF344" s="9"/>
      <c r="ACG344" s="9"/>
      <c r="ACH344" s="9"/>
      <c r="ACI344" s="9"/>
      <c r="ACJ344" s="9"/>
      <c r="ACK344" s="9"/>
      <c r="ACL344" s="9"/>
      <c r="ACM344" s="9"/>
      <c r="ACN344" s="9"/>
      <c r="ACO344" s="9"/>
      <c r="ACP344" s="9"/>
      <c r="ACQ344" s="9"/>
      <c r="ACR344" s="9"/>
      <c r="ACS344" s="9"/>
      <c r="ACT344" s="9"/>
      <c r="ACU344" s="9"/>
      <c r="ACV344" s="9"/>
      <c r="ACW344" s="9"/>
      <c r="ACX344" s="9"/>
      <c r="ACY344" s="9"/>
      <c r="ACZ344" s="9"/>
      <c r="ADA344" s="9"/>
      <c r="ADB344" s="9"/>
      <c r="ADC344" s="9"/>
      <c r="ADD344" s="9"/>
      <c r="ADE344" s="9"/>
      <c r="ADF344" s="9"/>
      <c r="ADG344" s="9"/>
      <c r="ADH344" s="9"/>
      <c r="ADI344" s="9"/>
      <c r="ADJ344" s="9"/>
      <c r="ADK344" s="9"/>
      <c r="ADL344" s="9"/>
      <c r="ADM344" s="9"/>
      <c r="ADN344" s="9"/>
      <c r="ADO344" s="9"/>
      <c r="ADP344" s="9"/>
      <c r="ADQ344" s="9"/>
      <c r="ADR344" s="9"/>
      <c r="ADS344" s="9"/>
      <c r="ADT344" s="9"/>
      <c r="ADU344" s="9"/>
      <c r="ADV344" s="9"/>
      <c r="ADW344" s="9"/>
      <c r="ADX344" s="9"/>
      <c r="ADY344" s="9"/>
      <c r="ADZ344" s="9"/>
      <c r="AEA344" s="9"/>
      <c r="AEB344" s="9"/>
      <c r="AEC344" s="9"/>
      <c r="AED344" s="9"/>
      <c r="AEE344" s="9"/>
      <c r="AEF344" s="9"/>
      <c r="AEG344" s="9"/>
      <c r="AEH344" s="9"/>
      <c r="AEI344" s="9"/>
      <c r="AEJ344" s="9"/>
      <c r="AEK344" s="9"/>
      <c r="AEL344" s="9"/>
      <c r="AEM344" s="9"/>
      <c r="AEN344" s="9"/>
      <c r="AEO344" s="9"/>
      <c r="AEP344" s="9"/>
      <c r="AEQ344" s="9"/>
      <c r="AER344" s="9"/>
      <c r="AES344" s="9"/>
      <c r="AET344" s="9"/>
      <c r="AEU344" s="9"/>
      <c r="AEV344" s="9"/>
      <c r="AEW344" s="9"/>
      <c r="AEX344" s="9"/>
      <c r="AEY344" s="9"/>
      <c r="AEZ344" s="9"/>
      <c r="AFA344" s="9"/>
      <c r="AFB344" s="9"/>
      <c r="AFC344" s="9"/>
      <c r="AFD344" s="9"/>
      <c r="AFE344" s="9"/>
      <c r="AFF344" s="9"/>
      <c r="AFG344" s="9"/>
      <c r="AFH344" s="9"/>
      <c r="AFI344" s="9"/>
      <c r="AFJ344" s="9"/>
      <c r="AFK344" s="9"/>
      <c r="AFL344" s="9"/>
      <c r="AFM344" s="9"/>
      <c r="AFN344" s="9"/>
      <c r="AFO344" s="9"/>
      <c r="AFP344" s="9"/>
      <c r="AFQ344" s="9"/>
      <c r="AFR344" s="9"/>
      <c r="AFS344" s="9"/>
      <c r="AFT344" s="9"/>
      <c r="AFU344" s="9"/>
      <c r="AFV344" s="9"/>
      <c r="AFW344" s="9"/>
      <c r="AFX344" s="9"/>
      <c r="AFY344" s="9"/>
      <c r="AFZ344" s="9"/>
      <c r="AGA344" s="9"/>
      <c r="AGB344" s="9"/>
      <c r="AGC344" s="9"/>
      <c r="AGD344" s="9"/>
      <c r="AGE344" s="9"/>
      <c r="AGF344" s="9"/>
      <c r="AGG344" s="9"/>
      <c r="AGH344" s="9"/>
      <c r="AGI344" s="9"/>
      <c r="AGJ344" s="9"/>
      <c r="AGK344" s="9"/>
      <c r="AGL344" s="9"/>
      <c r="AGM344" s="9"/>
      <c r="AGN344" s="9"/>
      <c r="AGO344" s="9"/>
      <c r="AGP344" s="9"/>
      <c r="AGQ344" s="9"/>
      <c r="AGR344" s="9"/>
      <c r="AGS344" s="9"/>
      <c r="AGT344" s="9"/>
      <c r="AGU344" s="9"/>
      <c r="AGV344" s="9"/>
      <c r="AGW344" s="9"/>
      <c r="AGX344" s="9"/>
      <c r="AGY344" s="9"/>
      <c r="AGZ344" s="9"/>
      <c r="AHA344" s="9"/>
      <c r="AHB344" s="9"/>
      <c r="AHC344" s="9"/>
      <c r="AHD344" s="9"/>
      <c r="AHE344" s="9"/>
      <c r="AHF344" s="9"/>
      <c r="AHG344" s="9"/>
      <c r="AHH344" s="9"/>
      <c r="AHI344" s="9"/>
      <c r="AHJ344" s="9"/>
      <c r="AHK344" s="9"/>
      <c r="AHL344" s="9"/>
      <c r="AHM344" s="9"/>
      <c r="AHN344" s="9"/>
      <c r="AHO344" s="9"/>
      <c r="AHP344" s="9"/>
      <c r="AHQ344" s="9"/>
      <c r="AHR344" s="9"/>
      <c r="AHS344" s="9"/>
      <c r="AHT344" s="9"/>
      <c r="AHU344" s="9"/>
      <c r="AHV344" s="9"/>
      <c r="AHW344" s="9"/>
      <c r="AHX344" s="9"/>
      <c r="AHY344" s="9"/>
      <c r="AHZ344" s="9"/>
      <c r="AIA344" s="9"/>
      <c r="AIB344" s="9"/>
      <c r="AIC344" s="9"/>
      <c r="AID344" s="9"/>
      <c r="AIE344" s="9"/>
      <c r="AIF344" s="9"/>
      <c r="AIG344" s="9"/>
      <c r="AIH344" s="9"/>
      <c r="AII344" s="9"/>
      <c r="AIJ344" s="9"/>
      <c r="AIK344" s="9"/>
      <c r="AIL344" s="9"/>
      <c r="AIM344" s="9"/>
      <c r="AIN344" s="9"/>
      <c r="AIO344" s="9"/>
      <c r="AIP344" s="9"/>
      <c r="AIQ344" s="9"/>
      <c r="AIR344" s="9"/>
      <c r="AIS344" s="9"/>
      <c r="AIT344" s="9"/>
      <c r="AIU344" s="9"/>
      <c r="AIV344" s="9"/>
      <c r="AIW344" s="9"/>
      <c r="AIX344" s="9"/>
      <c r="AIY344" s="9"/>
      <c r="AIZ344" s="9"/>
      <c r="AJA344" s="9"/>
      <c r="AJB344" s="9"/>
      <c r="AJC344" s="9"/>
      <c r="AJD344" s="9"/>
      <c r="AJE344" s="9"/>
      <c r="AJF344" s="9"/>
      <c r="AJG344" s="9"/>
      <c r="AJH344" s="9"/>
      <c r="AJI344" s="9"/>
      <c r="AJJ344" s="9"/>
      <c r="AJK344" s="9"/>
      <c r="AJL344" s="9"/>
      <c r="AJM344" s="9"/>
      <c r="AJN344" s="9"/>
      <c r="AJO344" s="9"/>
      <c r="AJP344" s="9"/>
      <c r="AJQ344" s="9"/>
      <c r="AJR344" s="9"/>
      <c r="AJS344" s="9"/>
      <c r="AJT344" s="9"/>
      <c r="AJU344" s="9"/>
      <c r="AJV344" s="9"/>
      <c r="AJW344" s="9"/>
      <c r="AJX344" s="9"/>
      <c r="AJY344" s="9"/>
      <c r="AJZ344" s="9"/>
      <c r="AKA344" s="9"/>
      <c r="AKB344" s="9"/>
      <c r="AKC344" s="9"/>
      <c r="AKD344" s="9"/>
      <c r="AKE344" s="9"/>
      <c r="AKF344" s="9"/>
      <c r="AKG344" s="9"/>
      <c r="AKH344" s="9"/>
      <c r="AKI344" s="9"/>
      <c r="AKJ344" s="9"/>
      <c r="AKK344" s="9"/>
      <c r="AKL344" s="9"/>
      <c r="AKM344" s="9"/>
      <c r="AKN344" s="9"/>
      <c r="AKO344" s="9"/>
      <c r="AKP344" s="9"/>
      <c r="AKQ344" s="9"/>
      <c r="AKR344" s="9"/>
      <c r="AKS344" s="9"/>
      <c r="AKT344" s="9"/>
      <c r="AKU344" s="9"/>
      <c r="AKV344" s="9"/>
      <c r="AKW344" s="9"/>
      <c r="AKX344" s="9"/>
      <c r="AKY344" s="9"/>
      <c r="AKZ344" s="9"/>
      <c r="ALA344" s="9"/>
      <c r="ALB344" s="9"/>
      <c r="ALC344" s="9"/>
      <c r="ALD344" s="9"/>
      <c r="ALE344" s="9"/>
      <c r="ALF344" s="9"/>
      <c r="ALG344" s="9"/>
      <c r="ALH344" s="9"/>
      <c r="ALI344" s="9"/>
      <c r="ALJ344" s="9"/>
      <c r="ALK344" s="9"/>
      <c r="ALL344" s="9"/>
      <c r="ALM344" s="9"/>
      <c r="ALN344" s="9"/>
      <c r="ALO344" s="9"/>
      <c r="ALP344" s="9"/>
      <c r="ALQ344" s="9"/>
      <c r="ALR344" s="9"/>
      <c r="ALS344" s="9"/>
      <c r="ALT344" s="9"/>
      <c r="ALU344" s="9"/>
      <c r="ALV344" s="9"/>
      <c r="ALW344" s="9"/>
      <c r="ALX344" s="9"/>
      <c r="ALY344" s="9"/>
      <c r="ALZ344" s="9"/>
      <c r="AMA344" s="9"/>
      <c r="AMB344" s="9"/>
      <c r="AMC344" s="9"/>
      <c r="AMD344" s="9"/>
      <c r="AME344" s="9"/>
      <c r="AMF344" s="9"/>
      <c r="AMG344" s="9"/>
      <c r="AMH344" s="9"/>
      <c r="AMI344" s="9"/>
      <c r="AMJ344" s="9"/>
      <c r="AMK344" s="9"/>
      <c r="AML344" s="9"/>
      <c r="AMM344" s="9"/>
      <c r="AMN344" s="9"/>
      <c r="AMO344" s="9"/>
      <c r="AMP344" s="9"/>
      <c r="AMQ344" s="9"/>
      <c r="AMR344" s="9"/>
      <c r="AMS344" s="9"/>
      <c r="AMT344" s="9"/>
      <c r="AMU344" s="9"/>
      <c r="AMV344" s="9"/>
      <c r="AMW344" s="9"/>
      <c r="AMX344" s="9"/>
      <c r="AMY344" s="9"/>
      <c r="AMZ344" s="9"/>
      <c r="ANA344" s="9"/>
      <c r="ANB344" s="9"/>
      <c r="ANC344" s="9"/>
      <c r="AND344" s="9"/>
      <c r="ANE344" s="9"/>
      <c r="ANF344" s="9"/>
      <c r="ANG344" s="9"/>
      <c r="ANH344" s="9"/>
      <c r="ANI344" s="9"/>
      <c r="ANJ344" s="9"/>
      <c r="ANK344" s="9"/>
      <c r="ANL344" s="9"/>
      <c r="ANM344" s="9"/>
      <c r="ANN344" s="9"/>
      <c r="ANO344" s="9"/>
      <c r="ANP344" s="9"/>
      <c r="ANQ344" s="9"/>
      <c r="ANR344" s="9"/>
      <c r="ANS344" s="9"/>
      <c r="ANT344" s="9"/>
      <c r="ANU344" s="9"/>
      <c r="ANV344" s="9"/>
      <c r="ANW344" s="9"/>
      <c r="ANX344" s="9"/>
      <c r="ANY344" s="9"/>
      <c r="ANZ344" s="9"/>
      <c r="AOA344" s="9"/>
      <c r="AOB344" s="9"/>
      <c r="AOC344" s="9"/>
      <c r="AOD344" s="9"/>
      <c r="AOE344" s="9"/>
      <c r="AOF344" s="9"/>
      <c r="AOG344" s="9"/>
      <c r="AOH344" s="9"/>
      <c r="AOI344" s="9"/>
      <c r="AOJ344" s="9"/>
      <c r="AOK344" s="9"/>
      <c r="AOL344" s="9"/>
      <c r="AOM344" s="9"/>
      <c r="AON344" s="9"/>
      <c r="AOO344" s="9"/>
      <c r="AOP344" s="9"/>
      <c r="AOQ344" s="9"/>
      <c r="AOR344" s="9"/>
      <c r="AOS344" s="9"/>
      <c r="AOT344" s="9"/>
      <c r="AOU344" s="9"/>
      <c r="AOV344" s="9"/>
      <c r="AOW344" s="9"/>
      <c r="AOX344" s="9"/>
      <c r="AOY344" s="9"/>
      <c r="AOZ344" s="9"/>
      <c r="APA344" s="9"/>
      <c r="APB344" s="9"/>
      <c r="APC344" s="9"/>
      <c r="APD344" s="9"/>
      <c r="APE344" s="9"/>
      <c r="APF344" s="9"/>
      <c r="APG344" s="9"/>
      <c r="APH344" s="9"/>
      <c r="API344" s="9"/>
      <c r="APJ344" s="9"/>
      <c r="APK344" s="9"/>
      <c r="APL344" s="9"/>
      <c r="APM344" s="9"/>
      <c r="APN344" s="9"/>
      <c r="APO344" s="9"/>
      <c r="APP344" s="9"/>
      <c r="APQ344" s="9"/>
      <c r="APR344" s="9"/>
      <c r="APS344" s="9"/>
      <c r="APT344" s="9"/>
      <c r="APU344" s="9"/>
      <c r="APV344" s="9"/>
      <c r="APW344" s="9"/>
      <c r="APX344" s="9"/>
      <c r="APY344" s="9"/>
      <c r="APZ344" s="9"/>
      <c r="AQA344" s="9"/>
      <c r="AQB344" s="9"/>
      <c r="AQC344" s="9"/>
      <c r="AQD344" s="9"/>
      <c r="AQE344" s="9"/>
      <c r="AQF344" s="9"/>
      <c r="AQG344" s="9"/>
      <c r="AQH344" s="9"/>
      <c r="AQI344" s="9"/>
      <c r="AQJ344" s="9"/>
      <c r="AQK344" s="9"/>
      <c r="AQL344" s="9"/>
      <c r="AQM344" s="9"/>
      <c r="AQN344" s="9"/>
      <c r="AQO344" s="9"/>
      <c r="AQP344" s="9"/>
      <c r="AQQ344" s="9"/>
      <c r="AQR344" s="9"/>
      <c r="AQS344" s="9"/>
      <c r="AQT344" s="9"/>
      <c r="AQU344" s="9"/>
      <c r="AQV344" s="9"/>
      <c r="AQW344" s="9"/>
      <c r="AQX344" s="9"/>
      <c r="AQY344" s="9"/>
      <c r="AQZ344" s="9"/>
      <c r="ARA344" s="9"/>
      <c r="ARB344" s="9"/>
      <c r="ARC344" s="9"/>
      <c r="ARD344" s="9"/>
      <c r="ARE344" s="9"/>
      <c r="ARF344" s="9"/>
      <c r="ARG344" s="9"/>
      <c r="ARH344" s="9"/>
      <c r="ARI344" s="9"/>
      <c r="ARJ344" s="9"/>
      <c r="ARK344" s="9"/>
      <c r="ARL344" s="9"/>
      <c r="ARM344" s="9"/>
      <c r="ARN344" s="9"/>
      <c r="ARO344" s="9"/>
      <c r="ARP344" s="9"/>
      <c r="ARQ344" s="9"/>
      <c r="ARR344" s="9"/>
      <c r="ARS344" s="9"/>
      <c r="ART344" s="9"/>
      <c r="ARU344" s="9"/>
      <c r="ARV344" s="9"/>
      <c r="ARW344" s="9"/>
      <c r="ARX344" s="9"/>
      <c r="ARY344" s="9"/>
      <c r="ARZ344" s="9"/>
      <c r="ASA344" s="9"/>
      <c r="ASB344" s="9"/>
      <c r="ASC344" s="9"/>
      <c r="ASD344" s="9"/>
      <c r="ASE344" s="9"/>
      <c r="ASF344" s="9"/>
      <c r="ASG344" s="9"/>
      <c r="ASH344" s="9"/>
      <c r="ASI344" s="9"/>
      <c r="ASJ344" s="9"/>
      <c r="ASK344" s="9"/>
      <c r="ASL344" s="9"/>
      <c r="ASM344" s="9"/>
      <c r="ASN344" s="9"/>
      <c r="ASO344" s="9"/>
      <c r="ASP344" s="9"/>
      <c r="ASQ344" s="9"/>
      <c r="ASR344" s="9"/>
      <c r="ASS344" s="9"/>
      <c r="AST344" s="9"/>
      <c r="ASU344" s="9"/>
      <c r="ASV344" s="9"/>
      <c r="ASW344" s="9"/>
      <c r="ASX344" s="9"/>
      <c r="ASY344" s="9"/>
      <c r="ASZ344" s="9"/>
      <c r="ATA344" s="9"/>
      <c r="ATB344" s="9"/>
      <c r="ATC344" s="9"/>
      <c r="ATD344" s="9"/>
      <c r="ATE344" s="9"/>
      <c r="ATF344" s="9"/>
      <c r="ATG344" s="9"/>
      <c r="ATH344" s="9"/>
      <c r="ATI344" s="9"/>
      <c r="ATJ344" s="9"/>
      <c r="ATK344" s="9"/>
      <c r="ATL344" s="9"/>
      <c r="ATM344" s="9"/>
      <c r="ATN344" s="9"/>
      <c r="ATO344" s="9"/>
      <c r="ATP344" s="9"/>
      <c r="ATQ344" s="9"/>
      <c r="ATR344" s="9"/>
      <c r="ATS344" s="9"/>
      <c r="ATT344" s="9"/>
      <c r="ATU344" s="9"/>
      <c r="ATV344" s="9"/>
      <c r="ATW344" s="9"/>
      <c r="ATX344" s="9"/>
      <c r="ATY344" s="9"/>
      <c r="ATZ344" s="9"/>
      <c r="AUA344" s="9"/>
      <c r="AUB344" s="9"/>
      <c r="AUC344" s="9"/>
      <c r="AUD344" s="9"/>
      <c r="AUE344" s="9"/>
      <c r="AUF344" s="9"/>
      <c r="AUG344" s="9"/>
      <c r="AUH344" s="9"/>
      <c r="AUI344" s="9"/>
      <c r="AUJ344" s="9"/>
      <c r="AUK344" s="9"/>
      <c r="AUL344" s="9"/>
      <c r="AUM344" s="9"/>
      <c r="AUN344" s="9"/>
      <c r="AUO344" s="9"/>
      <c r="AUP344" s="9"/>
      <c r="AUQ344" s="9"/>
      <c r="AUR344" s="9"/>
      <c r="AUS344" s="9"/>
      <c r="AUT344" s="9"/>
      <c r="AUU344" s="9"/>
      <c r="AUV344" s="9"/>
      <c r="AUW344" s="9"/>
      <c r="AUX344" s="9"/>
      <c r="AUY344" s="9"/>
      <c r="AUZ344" s="9"/>
      <c r="AVA344" s="9"/>
      <c r="AVB344" s="9"/>
      <c r="AVC344" s="9"/>
      <c r="AVD344" s="9"/>
      <c r="AVE344" s="9"/>
      <c r="AVF344" s="9"/>
      <c r="AVG344" s="9"/>
      <c r="AVH344" s="9"/>
      <c r="AVI344" s="9"/>
      <c r="AVJ344" s="9"/>
      <c r="AVK344" s="9"/>
      <c r="AVL344" s="9"/>
      <c r="AVM344" s="9"/>
      <c r="AVN344" s="9"/>
      <c r="AVO344" s="9"/>
      <c r="AVP344" s="9"/>
      <c r="AVQ344" s="9"/>
      <c r="AVR344" s="9"/>
      <c r="AVS344" s="9"/>
      <c r="AVT344" s="9"/>
      <c r="AVU344" s="9"/>
      <c r="AVV344" s="9"/>
      <c r="AVW344" s="9"/>
      <c r="AVX344" s="9"/>
      <c r="AVY344" s="9"/>
      <c r="AVZ344" s="9"/>
      <c r="AWA344" s="9"/>
      <c r="AWB344" s="9"/>
      <c r="AWC344" s="9"/>
      <c r="AWD344" s="9"/>
      <c r="AWE344" s="9"/>
      <c r="AWF344" s="9"/>
      <c r="AWG344" s="9"/>
      <c r="AWH344" s="9"/>
      <c r="AWI344" s="9"/>
      <c r="AWJ344" s="9"/>
      <c r="AWK344" s="9"/>
      <c r="AWL344" s="9"/>
      <c r="AWM344" s="9"/>
      <c r="AWN344" s="9"/>
      <c r="AWO344" s="9"/>
      <c r="AWP344" s="9"/>
      <c r="AWQ344" s="9"/>
      <c r="AWR344" s="9"/>
      <c r="AWS344" s="9"/>
      <c r="AWT344" s="9"/>
      <c r="AWU344" s="9"/>
      <c r="AWV344" s="9"/>
      <c r="AWW344" s="9"/>
      <c r="AWX344" s="9"/>
      <c r="AWY344" s="9"/>
      <c r="AWZ344" s="9"/>
      <c r="AXA344" s="9"/>
      <c r="AXB344" s="9"/>
      <c r="AXC344" s="9"/>
      <c r="AXD344" s="9"/>
      <c r="AXE344" s="9"/>
      <c r="AXF344" s="9"/>
      <c r="AXG344" s="9"/>
      <c r="AXH344" s="9"/>
      <c r="AXI344" s="9"/>
      <c r="AXJ344" s="9"/>
      <c r="AXK344" s="9"/>
      <c r="AXL344" s="9"/>
      <c r="AXM344" s="9"/>
      <c r="AXN344" s="9"/>
      <c r="AXO344" s="9"/>
      <c r="AXP344" s="9"/>
      <c r="AXQ344" s="9"/>
      <c r="AXR344" s="9"/>
      <c r="AXS344" s="9"/>
      <c r="AXT344" s="9"/>
      <c r="AXU344" s="9"/>
      <c r="AXV344" s="9"/>
      <c r="AXW344" s="9"/>
      <c r="AXX344" s="9"/>
      <c r="AXY344" s="9"/>
      <c r="AXZ344" s="9"/>
      <c r="AYA344" s="9"/>
      <c r="AYB344" s="9"/>
      <c r="AYC344" s="9"/>
      <c r="AYD344" s="9"/>
      <c r="AYE344" s="9"/>
      <c r="AYF344" s="9"/>
      <c r="AYG344" s="9"/>
      <c r="AYH344" s="9"/>
      <c r="AYI344" s="9"/>
      <c r="AYJ344" s="9"/>
      <c r="AYK344" s="9"/>
      <c r="AYL344" s="9"/>
      <c r="AYM344" s="9"/>
      <c r="AYN344" s="9"/>
      <c r="AYO344" s="9"/>
      <c r="AYP344" s="9"/>
      <c r="AYQ344" s="9"/>
      <c r="AYR344" s="9"/>
      <c r="AYS344" s="9"/>
      <c r="AYT344" s="9"/>
      <c r="AYU344" s="9"/>
      <c r="AYV344" s="9"/>
      <c r="AYW344" s="9"/>
      <c r="AYX344" s="9"/>
      <c r="AYY344" s="9"/>
      <c r="AYZ344" s="9"/>
      <c r="AZA344" s="9"/>
      <c r="AZB344" s="9"/>
      <c r="AZC344" s="9"/>
      <c r="AZD344" s="9"/>
      <c r="AZE344" s="9"/>
      <c r="AZF344" s="9"/>
      <c r="AZG344" s="9"/>
      <c r="AZH344" s="9"/>
      <c r="AZI344" s="9"/>
      <c r="AZJ344" s="9"/>
      <c r="AZK344" s="9"/>
      <c r="AZL344" s="9"/>
      <c r="AZM344" s="9"/>
      <c r="AZN344" s="9"/>
      <c r="AZO344" s="9"/>
      <c r="AZP344" s="9"/>
      <c r="AZQ344" s="9"/>
      <c r="AZR344" s="9"/>
      <c r="AZS344" s="9"/>
      <c r="AZT344" s="9"/>
      <c r="AZU344" s="9"/>
      <c r="AZV344" s="9"/>
      <c r="AZW344" s="9"/>
      <c r="AZX344" s="9"/>
      <c r="AZY344" s="9"/>
      <c r="AZZ344" s="9"/>
      <c r="BAA344" s="9"/>
      <c r="BAB344" s="9"/>
      <c r="BAC344" s="9"/>
      <c r="BAD344" s="9"/>
      <c r="BAE344" s="9"/>
      <c r="BAF344" s="9"/>
      <c r="BAG344" s="9"/>
      <c r="BAH344" s="9"/>
      <c r="BAI344" s="9"/>
      <c r="BAJ344" s="9"/>
      <c r="BAK344" s="9"/>
      <c r="BAL344" s="9"/>
      <c r="BAM344" s="9"/>
      <c r="BAN344" s="9"/>
      <c r="BAO344" s="9"/>
      <c r="BAP344" s="9"/>
      <c r="BAQ344" s="9"/>
      <c r="BAR344" s="9"/>
      <c r="BAS344" s="9"/>
      <c r="BAT344" s="9"/>
      <c r="BAU344" s="9"/>
      <c r="BAV344" s="9"/>
      <c r="BAW344" s="9"/>
      <c r="BAX344" s="9"/>
      <c r="BAY344" s="9"/>
      <c r="BAZ344" s="9"/>
      <c r="BBA344" s="9"/>
      <c r="BBB344" s="9"/>
      <c r="BBC344" s="9"/>
      <c r="BBD344" s="9"/>
      <c r="BBE344" s="9"/>
      <c r="BBF344" s="9"/>
      <c r="BBG344" s="9"/>
      <c r="BBH344" s="9"/>
      <c r="BBI344" s="9"/>
      <c r="BBJ344" s="9"/>
      <c r="BBK344" s="9"/>
      <c r="BBL344" s="9"/>
      <c r="BBM344" s="9"/>
      <c r="BBN344" s="9"/>
      <c r="BBO344" s="9"/>
      <c r="BBP344" s="9"/>
      <c r="BBQ344" s="9"/>
      <c r="BBR344" s="9"/>
      <c r="BBS344" s="9"/>
      <c r="BBT344" s="9"/>
      <c r="BBU344" s="9"/>
      <c r="BBV344" s="9"/>
      <c r="BBW344" s="9"/>
      <c r="BBX344" s="9"/>
      <c r="BBY344" s="9"/>
      <c r="BBZ344" s="9"/>
      <c r="BCA344" s="9"/>
      <c r="BCB344" s="9"/>
      <c r="BCC344" s="9"/>
      <c r="BCD344" s="9"/>
      <c r="BCE344" s="9"/>
      <c r="BCF344" s="9"/>
      <c r="BCG344" s="9"/>
      <c r="BCH344" s="9"/>
      <c r="BCI344" s="9"/>
      <c r="BCJ344" s="9"/>
      <c r="BCK344" s="9"/>
      <c r="BCL344" s="9"/>
      <c r="BCM344" s="9"/>
      <c r="BCN344" s="9"/>
      <c r="BCO344" s="9"/>
      <c r="BCP344" s="9"/>
      <c r="BCQ344" s="9"/>
      <c r="BCR344" s="9"/>
      <c r="BCS344" s="9"/>
      <c r="BCT344" s="9"/>
      <c r="BCU344" s="9"/>
      <c r="BCV344" s="9"/>
      <c r="BCW344" s="9"/>
      <c r="BCX344" s="9"/>
      <c r="BCY344" s="9"/>
      <c r="BCZ344" s="9"/>
      <c r="BDA344" s="9"/>
      <c r="BDB344" s="9"/>
      <c r="BDC344" s="9"/>
      <c r="BDD344" s="9"/>
      <c r="BDE344" s="9"/>
      <c r="BDF344" s="9"/>
      <c r="BDG344" s="9"/>
      <c r="BDH344" s="9"/>
      <c r="BDI344" s="9"/>
      <c r="BDJ344" s="9"/>
      <c r="BDK344" s="9"/>
      <c r="BDL344" s="9"/>
      <c r="BDM344" s="9"/>
      <c r="BDN344" s="9"/>
      <c r="BDO344" s="9"/>
      <c r="BDP344" s="9"/>
      <c r="BDQ344" s="9"/>
      <c r="BDR344" s="9"/>
      <c r="BDS344" s="9"/>
      <c r="BDT344" s="9"/>
      <c r="BDU344" s="9"/>
      <c r="BDV344" s="9"/>
      <c r="BDW344" s="9"/>
      <c r="BDX344" s="9"/>
      <c r="BDY344" s="9"/>
      <c r="BDZ344" s="9"/>
      <c r="BEA344" s="9"/>
      <c r="BEB344" s="9"/>
      <c r="BEC344" s="9"/>
      <c r="BED344" s="9"/>
      <c r="BEE344" s="9"/>
      <c r="BEF344" s="9"/>
      <c r="BEG344" s="9"/>
      <c r="BEH344" s="9"/>
      <c r="BEI344" s="9"/>
      <c r="BEJ344" s="9"/>
      <c r="BEK344" s="9"/>
      <c r="BEL344" s="9"/>
      <c r="BEM344" s="9"/>
      <c r="BEN344" s="9"/>
      <c r="BEO344" s="9"/>
      <c r="BEP344" s="9"/>
      <c r="BEQ344" s="9"/>
      <c r="BER344" s="9"/>
      <c r="BES344" s="9"/>
      <c r="BET344" s="9"/>
      <c r="BEU344" s="9"/>
      <c r="BEV344" s="9"/>
      <c r="BEW344" s="9"/>
      <c r="BEX344" s="9"/>
      <c r="BEY344" s="9"/>
      <c r="BEZ344" s="9"/>
      <c r="BFA344" s="9"/>
      <c r="BFB344" s="9"/>
      <c r="BFC344" s="9"/>
      <c r="BFD344" s="9"/>
      <c r="BFE344" s="9"/>
      <c r="BFF344" s="9"/>
      <c r="BFG344" s="9"/>
      <c r="BFH344" s="9"/>
      <c r="BFI344" s="9"/>
      <c r="BFJ344" s="9"/>
      <c r="BFK344" s="9"/>
      <c r="BFL344" s="9"/>
      <c r="BFM344" s="9"/>
      <c r="BFN344" s="9"/>
      <c r="BFO344" s="9"/>
      <c r="BFP344" s="9"/>
      <c r="BFQ344" s="9"/>
      <c r="BFR344" s="9"/>
      <c r="BFS344" s="9"/>
      <c r="BFT344" s="9"/>
      <c r="BFU344" s="9"/>
      <c r="BFV344" s="9"/>
      <c r="BFW344" s="9"/>
      <c r="BFX344" s="9"/>
      <c r="BFY344" s="9"/>
      <c r="BFZ344" s="9"/>
      <c r="BGA344" s="9"/>
      <c r="BGB344" s="9"/>
      <c r="BGC344" s="9"/>
      <c r="BGD344" s="9"/>
      <c r="BGE344" s="9"/>
      <c r="BGF344" s="9"/>
      <c r="BGG344" s="9"/>
      <c r="BGH344" s="9"/>
      <c r="BGI344" s="9"/>
      <c r="BGJ344" s="9"/>
      <c r="BGK344" s="9"/>
      <c r="BGL344" s="9"/>
      <c r="BGM344" s="9"/>
      <c r="BGN344" s="9"/>
      <c r="BGO344" s="9"/>
      <c r="BGP344" s="9"/>
      <c r="BGQ344" s="9"/>
      <c r="BGR344" s="9"/>
      <c r="BGS344" s="9"/>
      <c r="BGT344" s="9"/>
      <c r="BGU344" s="9"/>
      <c r="BGV344" s="9"/>
      <c r="BGW344" s="9"/>
      <c r="BGX344" s="9"/>
      <c r="BGY344" s="9"/>
      <c r="BGZ344" s="9"/>
      <c r="BHA344" s="9"/>
      <c r="BHB344" s="9"/>
      <c r="BHC344" s="9"/>
      <c r="BHD344" s="9"/>
      <c r="BHE344" s="9"/>
      <c r="BHF344" s="9"/>
      <c r="BHG344" s="9"/>
      <c r="BHH344" s="9"/>
      <c r="BHI344" s="9"/>
      <c r="BHJ344" s="9"/>
      <c r="BHK344" s="9"/>
      <c r="BHL344" s="9"/>
      <c r="BHM344" s="9"/>
      <c r="BHN344" s="9"/>
      <c r="BHO344" s="9"/>
      <c r="BHP344" s="9"/>
      <c r="BHQ344" s="9"/>
      <c r="BHR344" s="9"/>
      <c r="BHS344" s="9"/>
      <c r="BHT344" s="9"/>
      <c r="BHU344" s="9"/>
      <c r="BHV344" s="9"/>
      <c r="BHW344" s="9"/>
      <c r="BHX344" s="9"/>
      <c r="BHY344" s="9"/>
      <c r="BHZ344" s="9"/>
      <c r="BIA344" s="9"/>
      <c r="BIB344" s="9"/>
      <c r="BIC344" s="9"/>
    </row>
    <row r="345" spans="1:1589" s="9" customFormat="1" ht="36.75" customHeight="1">
      <c r="B345" s="57">
        <v>5229100</v>
      </c>
      <c r="C345" s="317"/>
      <c r="D345" s="318"/>
      <c r="E345" s="197">
        <v>42370</v>
      </c>
      <c r="F345" s="197">
        <v>42735</v>
      </c>
      <c r="G345" s="93" t="s">
        <v>8</v>
      </c>
      <c r="H345" s="115"/>
      <c r="I345" s="115"/>
      <c r="J345" s="121">
        <v>30000</v>
      </c>
      <c r="K345" s="104"/>
      <c r="L345" s="115"/>
      <c r="M345" s="104"/>
      <c r="N345" s="121">
        <v>30000</v>
      </c>
      <c r="O345" s="115"/>
      <c r="P345" s="115"/>
      <c r="Q345" s="115"/>
      <c r="R345" s="121">
        <v>30000</v>
      </c>
      <c r="S345" s="115"/>
      <c r="T345" s="7"/>
      <c r="U345" s="150">
        <f>J345-R345</f>
        <v>0</v>
      </c>
      <c r="V345" s="7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</row>
    <row r="346" spans="1:1589" s="9" customFormat="1" ht="36.75" customHeight="1">
      <c r="A346" s="192" t="s">
        <v>123</v>
      </c>
      <c r="B346" s="29"/>
      <c r="C346" s="314"/>
      <c r="D346" s="314"/>
      <c r="E346" s="197">
        <v>42736</v>
      </c>
      <c r="F346" s="197">
        <v>43100</v>
      </c>
      <c r="G346" s="93" t="s">
        <v>220</v>
      </c>
      <c r="H346" s="115"/>
      <c r="I346" s="115"/>
      <c r="J346" s="121">
        <v>30000</v>
      </c>
      <c r="K346" s="104"/>
      <c r="L346" s="115"/>
      <c r="M346" s="104"/>
      <c r="N346" s="121">
        <v>29713.69</v>
      </c>
      <c r="O346" s="115"/>
      <c r="P346" s="115"/>
      <c r="Q346" s="115"/>
      <c r="R346" s="121">
        <v>29713.69</v>
      </c>
      <c r="S346" s="115"/>
      <c r="T346" s="7"/>
      <c r="U346" s="150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</row>
    <row r="347" spans="1:1589" s="9" customFormat="1" ht="36.75" customHeight="1">
      <c r="A347" s="153" t="s">
        <v>123</v>
      </c>
      <c r="B347" s="29"/>
      <c r="C347" s="314"/>
      <c r="D347" s="314"/>
      <c r="E347" s="197">
        <v>43101</v>
      </c>
      <c r="F347" s="197">
        <v>43465</v>
      </c>
      <c r="G347" s="93" t="s">
        <v>115</v>
      </c>
      <c r="H347" s="115"/>
      <c r="I347" s="115"/>
      <c r="J347" s="121">
        <v>34884</v>
      </c>
      <c r="K347" s="104"/>
      <c r="L347" s="115"/>
      <c r="M347" s="104"/>
      <c r="N347" s="121">
        <v>34883.300000000003</v>
      </c>
      <c r="O347" s="115"/>
      <c r="P347" s="115"/>
      <c r="Q347" s="115"/>
      <c r="R347" s="121">
        <v>34883.300000000003</v>
      </c>
      <c r="S347" s="115"/>
      <c r="T347" s="7"/>
      <c r="U347" s="150"/>
      <c r="V347" s="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</row>
    <row r="348" spans="1:1589" s="9" customFormat="1" ht="36.75" customHeight="1">
      <c r="A348" s="153" t="s">
        <v>123</v>
      </c>
      <c r="B348" s="29"/>
      <c r="C348" s="315"/>
      <c r="D348" s="315"/>
      <c r="E348" s="193">
        <v>43466</v>
      </c>
      <c r="F348" s="193">
        <v>43830</v>
      </c>
      <c r="G348" s="93" t="s">
        <v>234</v>
      </c>
      <c r="H348" s="115"/>
      <c r="I348" s="115"/>
      <c r="J348" s="307">
        <v>16500</v>
      </c>
      <c r="K348" s="104"/>
      <c r="L348" s="115"/>
      <c r="M348" s="104"/>
      <c r="N348" s="125">
        <v>16500</v>
      </c>
      <c r="O348" s="115"/>
      <c r="P348" s="115"/>
      <c r="Q348" s="115"/>
      <c r="R348" s="125">
        <v>16500</v>
      </c>
      <c r="S348" s="115"/>
      <c r="T348" s="7"/>
      <c r="U348" s="150"/>
      <c r="V348" s="7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</row>
    <row r="349" spans="1:1589" s="9" customFormat="1" ht="31.5" customHeight="1">
      <c r="A349" s="70" t="s">
        <v>57</v>
      </c>
      <c r="B349" s="29"/>
      <c r="C349" s="316" t="s">
        <v>120</v>
      </c>
      <c r="D349" s="313" t="s">
        <v>10</v>
      </c>
      <c r="E349" s="87">
        <v>41640</v>
      </c>
      <c r="F349" s="87">
        <v>42004</v>
      </c>
      <c r="G349" s="93" t="s">
        <v>6</v>
      </c>
      <c r="H349" s="104"/>
      <c r="I349" s="104"/>
      <c r="J349" s="104">
        <v>20000</v>
      </c>
      <c r="K349" s="104"/>
      <c r="L349" s="104"/>
      <c r="M349" s="104"/>
      <c r="N349" s="104">
        <v>20000</v>
      </c>
      <c r="O349" s="104"/>
      <c r="P349" s="104"/>
      <c r="Q349" s="104"/>
      <c r="R349" s="104">
        <v>20000</v>
      </c>
      <c r="S349" s="104"/>
      <c r="T349" s="7"/>
      <c r="U349" s="83">
        <f>J349-N349</f>
        <v>0</v>
      </c>
      <c r="V349" s="7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</row>
    <row r="350" spans="1:1589" s="9" customFormat="1" ht="31.5" customHeight="1">
      <c r="A350" s="70"/>
      <c r="B350" s="29"/>
      <c r="C350" s="317"/>
      <c r="D350" s="318"/>
      <c r="E350" s="96" t="s">
        <v>9</v>
      </c>
      <c r="F350" s="96">
        <v>42369</v>
      </c>
      <c r="G350" s="97" t="s">
        <v>7</v>
      </c>
      <c r="H350" s="121"/>
      <c r="I350" s="121"/>
      <c r="J350" s="121">
        <v>20000</v>
      </c>
      <c r="K350" s="121"/>
      <c r="L350" s="115"/>
      <c r="M350" s="104"/>
      <c r="N350" s="121">
        <v>20000</v>
      </c>
      <c r="O350" s="115"/>
      <c r="P350" s="115"/>
      <c r="Q350" s="115"/>
      <c r="R350" s="121">
        <v>20000</v>
      </c>
      <c r="S350" s="115"/>
      <c r="T350" s="7"/>
      <c r="U350" s="150">
        <f>J350-R350</f>
        <v>0</v>
      </c>
      <c r="V350" s="7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</row>
    <row r="351" spans="1:1589" s="9" customFormat="1" ht="36.75" customHeight="1">
      <c r="A351" s="192" t="s">
        <v>121</v>
      </c>
      <c r="B351" s="29"/>
      <c r="C351" s="317"/>
      <c r="D351" s="318"/>
      <c r="E351" s="197">
        <v>42370</v>
      </c>
      <c r="F351" s="197">
        <v>42735</v>
      </c>
      <c r="G351" s="93" t="s">
        <v>8</v>
      </c>
      <c r="H351" s="115"/>
      <c r="I351" s="115"/>
      <c r="J351" s="121">
        <v>194000</v>
      </c>
      <c r="K351" s="104"/>
      <c r="L351" s="115"/>
      <c r="M351" s="104"/>
      <c r="N351" s="121">
        <v>194000</v>
      </c>
      <c r="O351" s="115"/>
      <c r="P351" s="115"/>
      <c r="Q351" s="115"/>
      <c r="R351" s="121">
        <v>194000</v>
      </c>
      <c r="S351" s="115"/>
      <c r="T351" s="150">
        <f>M351-Q351</f>
        <v>0</v>
      </c>
      <c r="U351" s="150">
        <f>J351-R351</f>
        <v>0</v>
      </c>
      <c r="V351" s="7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</row>
    <row r="352" spans="1:1589" s="9" customFormat="1" ht="36.75" customHeight="1">
      <c r="A352" s="192" t="s">
        <v>121</v>
      </c>
      <c r="B352" s="29"/>
      <c r="C352" s="314"/>
      <c r="D352" s="314"/>
      <c r="E352" s="197">
        <v>42736</v>
      </c>
      <c r="F352" s="197">
        <v>43100</v>
      </c>
      <c r="G352" s="93" t="s">
        <v>225</v>
      </c>
      <c r="H352" s="115"/>
      <c r="I352" s="115"/>
      <c r="J352" s="121">
        <v>68800</v>
      </c>
      <c r="K352" s="104"/>
      <c r="L352" s="115"/>
      <c r="M352" s="104"/>
      <c r="N352" s="121">
        <v>68800</v>
      </c>
      <c r="O352" s="115"/>
      <c r="P352" s="115"/>
      <c r="Q352" s="115"/>
      <c r="R352" s="121">
        <v>68800</v>
      </c>
      <c r="S352" s="115"/>
      <c r="T352" s="150"/>
      <c r="U352" s="150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</row>
    <row r="353" spans="1:48" s="9" customFormat="1" ht="36.75" customHeight="1">
      <c r="A353" s="153" t="s">
        <v>121</v>
      </c>
      <c r="B353" s="29"/>
      <c r="C353" s="314"/>
      <c r="D353" s="314"/>
      <c r="E353" s="197">
        <v>43101</v>
      </c>
      <c r="F353" s="197">
        <v>43465</v>
      </c>
      <c r="G353" s="93" t="s">
        <v>115</v>
      </c>
      <c r="H353" s="115"/>
      <c r="I353" s="115"/>
      <c r="J353" s="121">
        <v>2035000</v>
      </c>
      <c r="K353" s="104"/>
      <c r="L353" s="115"/>
      <c r="M353" s="104"/>
      <c r="N353" s="121">
        <v>2035000</v>
      </c>
      <c r="O353" s="115"/>
      <c r="P353" s="115"/>
      <c r="Q353" s="115"/>
      <c r="R353" s="121">
        <v>2035000</v>
      </c>
      <c r="S353" s="115"/>
      <c r="T353" s="150"/>
      <c r="U353" s="150"/>
      <c r="V353" s="7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</row>
    <row r="354" spans="1:48" s="9" customFormat="1" ht="36.75" customHeight="1">
      <c r="A354" s="153" t="s">
        <v>121</v>
      </c>
      <c r="B354" s="29"/>
      <c r="C354" s="315"/>
      <c r="D354" s="315"/>
      <c r="E354" s="193">
        <v>43466</v>
      </c>
      <c r="F354" s="193">
        <v>43830</v>
      </c>
      <c r="G354" s="93" t="s">
        <v>234</v>
      </c>
      <c r="H354" s="115"/>
      <c r="I354" s="115"/>
      <c r="J354" s="307">
        <v>224183</v>
      </c>
      <c r="K354" s="104"/>
      <c r="L354" s="115"/>
      <c r="M354" s="104"/>
      <c r="N354" s="125">
        <v>221999.4</v>
      </c>
      <c r="O354" s="115"/>
      <c r="P354" s="115"/>
      <c r="Q354" s="115"/>
      <c r="R354" s="125">
        <v>221999.4</v>
      </c>
      <c r="S354" s="115"/>
      <c r="T354" s="150"/>
      <c r="U354" s="150"/>
      <c r="V354" s="7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</row>
    <row r="355" spans="1:48" s="9" customFormat="1" ht="31.5" customHeight="1">
      <c r="A355" s="70" t="s">
        <v>58</v>
      </c>
      <c r="B355" s="29"/>
      <c r="C355" s="319" t="s">
        <v>187</v>
      </c>
      <c r="D355" s="320" t="s">
        <v>10</v>
      </c>
      <c r="E355" s="87">
        <v>41640</v>
      </c>
      <c r="F355" s="87">
        <v>42004</v>
      </c>
      <c r="G355" s="93" t="s">
        <v>6</v>
      </c>
      <c r="H355" s="104"/>
      <c r="I355" s="104"/>
      <c r="J355" s="104">
        <v>20400</v>
      </c>
      <c r="K355" s="104"/>
      <c r="L355" s="104"/>
      <c r="M355" s="104"/>
      <c r="N355" s="104">
        <v>20400</v>
      </c>
      <c r="O355" s="104"/>
      <c r="P355" s="104"/>
      <c r="Q355" s="104"/>
      <c r="R355" s="104">
        <v>20400</v>
      </c>
      <c r="S355" s="104"/>
      <c r="T355" s="7"/>
      <c r="U355" s="83">
        <f>J355-N355</f>
        <v>0</v>
      </c>
      <c r="V355" s="7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</row>
    <row r="356" spans="1:48" s="9" customFormat="1" ht="31.5" customHeight="1">
      <c r="A356" s="70"/>
      <c r="B356" s="29"/>
      <c r="C356" s="319"/>
      <c r="D356" s="320"/>
      <c r="E356" s="94" t="s">
        <v>9</v>
      </c>
      <c r="F356" s="94">
        <v>42369</v>
      </c>
      <c r="G356" s="95" t="s">
        <v>7</v>
      </c>
      <c r="H356" s="115"/>
      <c r="I356" s="115"/>
      <c r="J356" s="115"/>
      <c r="K356" s="104"/>
      <c r="L356" s="104"/>
      <c r="M356" s="104"/>
      <c r="N356" s="104"/>
      <c r="O356" s="104"/>
      <c r="P356" s="104"/>
      <c r="Q356" s="104"/>
      <c r="R356" s="104"/>
      <c r="S356" s="104"/>
      <c r="T356" s="7"/>
      <c r="U356" s="7"/>
      <c r="V356" s="7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</row>
    <row r="357" spans="1:48" s="9" customFormat="1" ht="34.5" customHeight="1">
      <c r="A357" s="70"/>
      <c r="B357" s="29"/>
      <c r="C357" s="319"/>
      <c r="D357" s="320"/>
      <c r="E357" s="94">
        <v>42370</v>
      </c>
      <c r="F357" s="94">
        <v>42735</v>
      </c>
      <c r="G357" s="95" t="s">
        <v>8</v>
      </c>
      <c r="H357" s="115"/>
      <c r="I357" s="115"/>
      <c r="J357" s="115"/>
      <c r="K357" s="104"/>
      <c r="L357" s="104"/>
      <c r="M357" s="104"/>
      <c r="N357" s="104"/>
      <c r="O357" s="104"/>
      <c r="P357" s="104"/>
      <c r="Q357" s="104"/>
      <c r="R357" s="104"/>
      <c r="S357" s="104"/>
      <c r="T357" s="7"/>
      <c r="U357" s="7"/>
      <c r="V357" s="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</row>
    <row r="358" spans="1:48" s="9" customFormat="1" ht="41.25" customHeight="1">
      <c r="A358" s="70" t="s">
        <v>93</v>
      </c>
      <c r="B358" s="29"/>
      <c r="C358" s="316" t="s">
        <v>118</v>
      </c>
      <c r="D358" s="313" t="s">
        <v>10</v>
      </c>
      <c r="E358" s="87">
        <v>41640</v>
      </c>
      <c r="F358" s="87">
        <v>42004</v>
      </c>
      <c r="G358" s="93" t="s">
        <v>6</v>
      </c>
      <c r="H358" s="115"/>
      <c r="I358" s="115"/>
      <c r="J358" s="121">
        <v>34510</v>
      </c>
      <c r="K358" s="104"/>
      <c r="L358" s="104"/>
      <c r="M358" s="104"/>
      <c r="N358" s="104">
        <v>34510</v>
      </c>
      <c r="O358" s="104"/>
      <c r="P358" s="104"/>
      <c r="Q358" s="104"/>
      <c r="R358" s="104">
        <v>34510</v>
      </c>
      <c r="S358" s="104"/>
      <c r="T358" s="7"/>
      <c r="U358" s="83">
        <f>J358-N358</f>
        <v>0</v>
      </c>
      <c r="V358" s="7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</row>
    <row r="359" spans="1:48" s="9" customFormat="1" ht="41.25" customHeight="1">
      <c r="A359" s="192" t="s">
        <v>119</v>
      </c>
      <c r="B359" s="29"/>
      <c r="C359" s="317"/>
      <c r="D359" s="318"/>
      <c r="E359" s="197">
        <v>42370</v>
      </c>
      <c r="F359" s="197">
        <v>42735</v>
      </c>
      <c r="G359" s="93" t="s">
        <v>8</v>
      </c>
      <c r="H359" s="115"/>
      <c r="I359" s="115"/>
      <c r="J359" s="121">
        <v>900000</v>
      </c>
      <c r="K359" s="104"/>
      <c r="L359" s="104"/>
      <c r="M359" s="104"/>
      <c r="N359" s="104">
        <v>889163.95</v>
      </c>
      <c r="O359" s="104"/>
      <c r="P359" s="104"/>
      <c r="Q359" s="104"/>
      <c r="R359" s="104">
        <v>889163.95</v>
      </c>
      <c r="S359" s="104"/>
      <c r="T359" s="150">
        <f>M359-Q359</f>
        <v>0</v>
      </c>
      <c r="U359" s="150">
        <f>J359-R359</f>
        <v>10836.050000000047</v>
      </c>
      <c r="V359" s="7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</row>
    <row r="360" spans="1:48" s="9" customFormat="1" ht="32.25" customHeight="1">
      <c r="A360" s="192" t="s">
        <v>119</v>
      </c>
      <c r="B360" s="29"/>
      <c r="C360" s="317"/>
      <c r="D360" s="318"/>
      <c r="E360" s="197">
        <v>42736</v>
      </c>
      <c r="F360" s="197">
        <v>43100</v>
      </c>
      <c r="G360" s="93" t="s">
        <v>225</v>
      </c>
      <c r="H360" s="115"/>
      <c r="I360" s="115"/>
      <c r="J360" s="121">
        <v>100000</v>
      </c>
      <c r="K360" s="104"/>
      <c r="L360" s="104"/>
      <c r="M360" s="104"/>
      <c r="N360" s="104">
        <v>100000</v>
      </c>
      <c r="O360" s="104"/>
      <c r="P360" s="104"/>
      <c r="Q360" s="104"/>
      <c r="R360" s="104">
        <v>100000</v>
      </c>
      <c r="S360" s="104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</row>
    <row r="361" spans="1:48" s="9" customFormat="1" ht="32.25" customHeight="1">
      <c r="A361" s="153" t="s">
        <v>119</v>
      </c>
      <c r="B361" s="29"/>
      <c r="C361" s="314"/>
      <c r="D361" s="314"/>
      <c r="E361" s="197">
        <v>43101</v>
      </c>
      <c r="F361" s="197">
        <v>43465</v>
      </c>
      <c r="G361" s="93" t="s">
        <v>115</v>
      </c>
      <c r="H361" s="115"/>
      <c r="I361" s="115"/>
      <c r="J361" s="121">
        <v>99500</v>
      </c>
      <c r="K361" s="104"/>
      <c r="L361" s="104"/>
      <c r="M361" s="104"/>
      <c r="N361" s="104">
        <v>99500</v>
      </c>
      <c r="O361" s="104"/>
      <c r="P361" s="104"/>
      <c r="Q361" s="104"/>
      <c r="R361" s="104">
        <v>99500</v>
      </c>
      <c r="S361" s="104"/>
      <c r="T361" s="7"/>
      <c r="U361" s="7"/>
      <c r="V361" s="7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</row>
    <row r="362" spans="1:48" s="9" customFormat="1" ht="32.25" customHeight="1">
      <c r="A362" s="153" t="s">
        <v>119</v>
      </c>
      <c r="B362" s="29"/>
      <c r="C362" s="315"/>
      <c r="D362" s="315"/>
      <c r="E362" s="193">
        <v>43466</v>
      </c>
      <c r="F362" s="193">
        <v>43830</v>
      </c>
      <c r="G362" s="93" t="s">
        <v>234</v>
      </c>
      <c r="H362" s="115"/>
      <c r="I362" s="115"/>
      <c r="J362" s="307">
        <v>1000000</v>
      </c>
      <c r="K362" s="104"/>
      <c r="L362" s="104"/>
      <c r="M362" s="104"/>
      <c r="N362" s="177">
        <v>955986.3</v>
      </c>
      <c r="O362" s="104"/>
      <c r="P362" s="104"/>
      <c r="Q362" s="104"/>
      <c r="R362" s="177">
        <v>955986.3</v>
      </c>
      <c r="S362" s="104"/>
      <c r="T362" s="7"/>
      <c r="U362" s="7"/>
      <c r="V362" s="7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</row>
    <row r="363" spans="1:48" s="9" customFormat="1" ht="27" customHeight="1">
      <c r="B363" s="29"/>
      <c r="C363" s="316" t="s">
        <v>116</v>
      </c>
      <c r="D363" s="313" t="s">
        <v>10</v>
      </c>
      <c r="E363" s="197">
        <v>42370</v>
      </c>
      <c r="F363" s="197">
        <v>42735</v>
      </c>
      <c r="G363" s="93" t="s">
        <v>8</v>
      </c>
      <c r="H363" s="115"/>
      <c r="I363" s="121">
        <v>120000</v>
      </c>
      <c r="J363" s="121"/>
      <c r="K363" s="104"/>
      <c r="L363" s="104"/>
      <c r="M363" s="104">
        <v>120000</v>
      </c>
      <c r="N363" s="104"/>
      <c r="O363" s="104"/>
      <c r="P363" s="104"/>
      <c r="Q363" s="104">
        <v>120000</v>
      </c>
      <c r="R363" s="104"/>
      <c r="S363" s="104"/>
      <c r="T363" s="150">
        <f>M363-Q363</f>
        <v>0</v>
      </c>
      <c r="U363" s="150">
        <f>J363-R363</f>
        <v>0</v>
      </c>
      <c r="V363" s="7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</row>
    <row r="364" spans="1:48" s="9" customFormat="1" ht="33" customHeight="1">
      <c r="A364" s="192" t="s">
        <v>117</v>
      </c>
      <c r="B364" s="29"/>
      <c r="C364" s="314"/>
      <c r="D364" s="314"/>
      <c r="E364" s="197">
        <v>42736</v>
      </c>
      <c r="F364" s="197">
        <v>43100</v>
      </c>
      <c r="G364" s="93" t="s">
        <v>114</v>
      </c>
      <c r="H364" s="115"/>
      <c r="I364" s="121">
        <v>120000</v>
      </c>
      <c r="J364" s="121"/>
      <c r="K364" s="104"/>
      <c r="L364" s="104"/>
      <c r="M364" s="104">
        <v>120000</v>
      </c>
      <c r="N364" s="104"/>
      <c r="O364" s="104"/>
      <c r="P364" s="104"/>
      <c r="Q364" s="104">
        <v>120000</v>
      </c>
      <c r="R364" s="104"/>
      <c r="S364" s="104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</row>
    <row r="365" spans="1:48" s="9" customFormat="1" ht="33.75" customHeight="1">
      <c r="A365" s="192" t="s">
        <v>258</v>
      </c>
      <c r="B365" s="29"/>
      <c r="C365" s="314"/>
      <c r="D365" s="314"/>
      <c r="E365" s="96" t="s">
        <v>113</v>
      </c>
      <c r="F365" s="96">
        <v>43465</v>
      </c>
      <c r="G365" s="93" t="s">
        <v>115</v>
      </c>
      <c r="H365" s="115"/>
      <c r="I365" s="121">
        <v>178200</v>
      </c>
      <c r="J365" s="121">
        <v>19800</v>
      </c>
      <c r="K365" s="104"/>
      <c r="L365" s="104"/>
      <c r="M365" s="104">
        <v>178200</v>
      </c>
      <c r="N365" s="104">
        <v>19800</v>
      </c>
      <c r="O365" s="104"/>
      <c r="P365" s="104"/>
      <c r="Q365" s="104">
        <v>178200</v>
      </c>
      <c r="R365" s="104">
        <v>19800</v>
      </c>
      <c r="S365" s="104"/>
      <c r="T365" s="7"/>
      <c r="U365" s="7"/>
      <c r="V365" s="7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</row>
    <row r="366" spans="1:48" s="9" customFormat="1" ht="33.75" customHeight="1">
      <c r="A366" s="153" t="s">
        <v>258</v>
      </c>
      <c r="B366" s="29"/>
      <c r="C366" s="315"/>
      <c r="D366" s="315"/>
      <c r="E366" s="151">
        <v>43466</v>
      </c>
      <c r="F366" s="151">
        <v>43830</v>
      </c>
      <c r="G366" s="93" t="s">
        <v>234</v>
      </c>
      <c r="H366" s="115"/>
      <c r="I366" s="307">
        <v>0</v>
      </c>
      <c r="J366" s="307">
        <v>0</v>
      </c>
      <c r="K366" s="104"/>
      <c r="L366" s="104"/>
      <c r="M366" s="177">
        <v>0</v>
      </c>
      <c r="N366" s="177">
        <v>0</v>
      </c>
      <c r="O366" s="104"/>
      <c r="P366" s="104"/>
      <c r="Q366" s="177">
        <v>0</v>
      </c>
      <c r="R366" s="177">
        <v>0</v>
      </c>
      <c r="S366" s="104"/>
      <c r="T366" s="7"/>
      <c r="U366" s="7"/>
      <c r="V366" s="7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</row>
    <row r="367" spans="1:48" s="9" customFormat="1" ht="27" customHeight="1">
      <c r="A367" s="192" t="s">
        <v>217</v>
      </c>
      <c r="B367" s="29"/>
      <c r="C367" s="316" t="s">
        <v>229</v>
      </c>
      <c r="D367" s="313" t="s">
        <v>10</v>
      </c>
      <c r="E367" s="197">
        <v>42370</v>
      </c>
      <c r="F367" s="197">
        <v>42735</v>
      </c>
      <c r="G367" s="93" t="s">
        <v>8</v>
      </c>
      <c r="H367" s="115"/>
      <c r="I367" s="121">
        <v>100000</v>
      </c>
      <c r="J367" s="121"/>
      <c r="K367" s="104"/>
      <c r="L367" s="104"/>
      <c r="M367" s="104">
        <v>100000</v>
      </c>
      <c r="N367" s="104"/>
      <c r="O367" s="104"/>
      <c r="P367" s="104"/>
      <c r="Q367" s="104">
        <v>100000</v>
      </c>
      <c r="R367" s="104"/>
      <c r="S367" s="104"/>
      <c r="T367" s="150">
        <f>M367-Q367</f>
        <v>0</v>
      </c>
      <c r="U367" s="150">
        <f>J367-R367</f>
        <v>0</v>
      </c>
      <c r="V367" s="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</row>
    <row r="368" spans="1:48" s="9" customFormat="1" ht="33" customHeight="1">
      <c r="A368" s="70"/>
      <c r="B368" s="29"/>
      <c r="C368" s="314"/>
      <c r="D368" s="314"/>
      <c r="E368" s="197">
        <v>42736</v>
      </c>
      <c r="F368" s="197">
        <v>43100</v>
      </c>
      <c r="G368" s="93" t="s">
        <v>220</v>
      </c>
      <c r="H368" s="115"/>
      <c r="I368" s="121">
        <v>300000</v>
      </c>
      <c r="J368" s="121"/>
      <c r="K368" s="104"/>
      <c r="L368" s="104"/>
      <c r="M368" s="104">
        <v>300000</v>
      </c>
      <c r="N368" s="104"/>
      <c r="O368" s="104"/>
      <c r="P368" s="104"/>
      <c r="Q368" s="104">
        <v>300000</v>
      </c>
      <c r="R368" s="104"/>
      <c r="S368" s="104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</row>
    <row r="369" spans="1:48" s="9" customFormat="1" ht="33.75" customHeight="1">
      <c r="A369" s="153" t="s">
        <v>217</v>
      </c>
      <c r="B369" s="29"/>
      <c r="C369" s="314"/>
      <c r="D369" s="314"/>
      <c r="E369" s="96" t="s">
        <v>113</v>
      </c>
      <c r="F369" s="96">
        <v>43465</v>
      </c>
      <c r="G369" s="93" t="s">
        <v>115</v>
      </c>
      <c r="H369" s="115"/>
      <c r="I369" s="121"/>
      <c r="J369" s="121"/>
      <c r="K369" s="104"/>
      <c r="L369" s="104"/>
      <c r="M369" s="104"/>
      <c r="N369" s="104"/>
      <c r="O369" s="104"/>
      <c r="P369" s="104"/>
      <c r="Q369" s="104"/>
      <c r="R369" s="104"/>
      <c r="S369" s="104"/>
      <c r="T369" s="7"/>
      <c r="U369" s="7"/>
      <c r="V369" s="7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</row>
    <row r="370" spans="1:48" s="9" customFormat="1" ht="27" customHeight="1">
      <c r="A370" s="192" t="s">
        <v>218</v>
      </c>
      <c r="B370" s="29"/>
      <c r="C370" s="316" t="s">
        <v>216</v>
      </c>
      <c r="D370" s="313" t="s">
        <v>10</v>
      </c>
      <c r="E370" s="197">
        <v>42370</v>
      </c>
      <c r="F370" s="197">
        <v>42735</v>
      </c>
      <c r="G370" s="93" t="s">
        <v>8</v>
      </c>
      <c r="H370" s="115"/>
      <c r="I370" s="121">
        <v>150000</v>
      </c>
      <c r="J370" s="121"/>
      <c r="K370" s="104"/>
      <c r="L370" s="104"/>
      <c r="M370" s="104">
        <v>150000</v>
      </c>
      <c r="N370" s="104"/>
      <c r="O370" s="104"/>
      <c r="P370" s="104"/>
      <c r="Q370" s="104">
        <v>150000</v>
      </c>
      <c r="R370" s="104"/>
      <c r="S370" s="104"/>
      <c r="T370" s="150">
        <f>M370-Q370</f>
        <v>0</v>
      </c>
      <c r="U370" s="150">
        <f>J370-R370</f>
        <v>0</v>
      </c>
      <c r="V370" s="7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</row>
    <row r="371" spans="1:48" s="9" customFormat="1" ht="33" customHeight="1">
      <c r="A371" s="70"/>
      <c r="B371" s="29"/>
      <c r="C371" s="314"/>
      <c r="D371" s="314"/>
      <c r="E371" s="197">
        <v>42736</v>
      </c>
      <c r="F371" s="197">
        <v>43100</v>
      </c>
      <c r="G371" s="93" t="s">
        <v>220</v>
      </c>
      <c r="H371" s="115"/>
      <c r="I371" s="121">
        <v>0</v>
      </c>
      <c r="J371" s="121"/>
      <c r="K371" s="104"/>
      <c r="L371" s="104"/>
      <c r="M371" s="104">
        <v>0</v>
      </c>
      <c r="N371" s="104"/>
      <c r="O371" s="104"/>
      <c r="P371" s="104"/>
      <c r="Q371" s="104">
        <v>0</v>
      </c>
      <c r="R371" s="104"/>
      <c r="S371" s="104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</row>
    <row r="372" spans="1:48" s="9" customFormat="1" ht="33.75" customHeight="1">
      <c r="A372" s="153" t="s">
        <v>218</v>
      </c>
      <c r="B372" s="29"/>
      <c r="C372" s="314"/>
      <c r="D372" s="314"/>
      <c r="E372" s="96" t="s">
        <v>113</v>
      </c>
      <c r="F372" s="96">
        <v>43465</v>
      </c>
      <c r="G372" s="93" t="s">
        <v>115</v>
      </c>
      <c r="H372" s="115"/>
      <c r="I372" s="121"/>
      <c r="J372" s="121"/>
      <c r="K372" s="104"/>
      <c r="L372" s="104"/>
      <c r="M372" s="104"/>
      <c r="N372" s="104"/>
      <c r="O372" s="104"/>
      <c r="P372" s="104"/>
      <c r="Q372" s="104"/>
      <c r="R372" s="104"/>
      <c r="S372" s="104"/>
      <c r="T372" s="7"/>
      <c r="U372" s="7"/>
      <c r="V372" s="7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</row>
    <row r="373" spans="1:48" s="9" customFormat="1" ht="27" customHeight="1">
      <c r="A373" s="192" t="s">
        <v>218</v>
      </c>
      <c r="B373" s="29"/>
      <c r="C373" s="316" t="s">
        <v>289</v>
      </c>
      <c r="D373" s="313" t="s">
        <v>10</v>
      </c>
      <c r="E373" s="197">
        <v>43466</v>
      </c>
      <c r="F373" s="197">
        <v>43830</v>
      </c>
      <c r="G373" s="93" t="s">
        <v>6</v>
      </c>
      <c r="H373" s="115"/>
      <c r="I373" s="121"/>
      <c r="J373" s="307">
        <v>932520</v>
      </c>
      <c r="K373" s="104"/>
      <c r="L373" s="104"/>
      <c r="M373" s="104"/>
      <c r="N373" s="177">
        <v>932518.94</v>
      </c>
      <c r="O373" s="104"/>
      <c r="P373" s="104"/>
      <c r="Q373" s="104"/>
      <c r="R373" s="177">
        <v>932518.94</v>
      </c>
      <c r="S373" s="104"/>
      <c r="T373" s="150">
        <f>M373-Q373</f>
        <v>0</v>
      </c>
      <c r="U373" s="150">
        <f>J373-R373</f>
        <v>1.0600000000558794</v>
      </c>
      <c r="V373" s="7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</row>
    <row r="374" spans="1:48" s="9" customFormat="1" ht="33" customHeight="1">
      <c r="A374" s="70"/>
      <c r="B374" s="29"/>
      <c r="C374" s="314"/>
      <c r="D374" s="314"/>
      <c r="E374" s="197">
        <v>43831</v>
      </c>
      <c r="F374" s="197">
        <v>44196</v>
      </c>
      <c r="G374" s="93" t="s">
        <v>7</v>
      </c>
      <c r="H374" s="115"/>
      <c r="I374" s="121">
        <v>0</v>
      </c>
      <c r="J374" s="121"/>
      <c r="K374" s="104"/>
      <c r="L374" s="104"/>
      <c r="M374" s="104">
        <v>0</v>
      </c>
      <c r="N374" s="104"/>
      <c r="O374" s="104"/>
      <c r="P374" s="104"/>
      <c r="Q374" s="104">
        <v>0</v>
      </c>
      <c r="R374" s="104"/>
      <c r="S374" s="104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</row>
    <row r="375" spans="1:48" s="9" customFormat="1" ht="33.75" customHeight="1">
      <c r="A375" s="153" t="s">
        <v>287</v>
      </c>
      <c r="B375" s="29"/>
      <c r="C375" s="314"/>
      <c r="D375" s="314"/>
      <c r="E375" s="96" t="s">
        <v>288</v>
      </c>
      <c r="F375" s="96">
        <v>44561</v>
      </c>
      <c r="G375" s="93" t="s">
        <v>8</v>
      </c>
      <c r="H375" s="115"/>
      <c r="I375" s="121"/>
      <c r="J375" s="121"/>
      <c r="K375" s="104"/>
      <c r="L375" s="104"/>
      <c r="M375" s="104"/>
      <c r="N375" s="104"/>
      <c r="O375" s="104"/>
      <c r="P375" s="104"/>
      <c r="Q375" s="104"/>
      <c r="R375" s="104"/>
      <c r="S375" s="104"/>
      <c r="T375" s="7"/>
      <c r="U375" s="7"/>
      <c r="V375" s="7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</row>
    <row r="376" spans="1:48" s="9" customFormat="1" ht="36" customHeight="1">
      <c r="A376" s="70"/>
      <c r="B376" s="29"/>
      <c r="C376" s="370" t="s">
        <v>92</v>
      </c>
      <c r="D376" s="366" t="s">
        <v>228</v>
      </c>
      <c r="E376" s="62">
        <v>41640</v>
      </c>
      <c r="F376" s="62">
        <v>42004</v>
      </c>
      <c r="G376" s="61" t="s">
        <v>6</v>
      </c>
      <c r="H376" s="78">
        <f t="shared" ref="H376:H381" si="35">H382+H400</f>
        <v>1411400</v>
      </c>
      <c r="I376" s="78">
        <f t="shared" ref="I376:S376" si="36">I382+I400</f>
        <v>74041500</v>
      </c>
      <c r="J376" s="78">
        <f t="shared" si="36"/>
        <v>0</v>
      </c>
      <c r="K376" s="78">
        <f t="shared" si="36"/>
        <v>0</v>
      </c>
      <c r="L376" s="78">
        <f t="shared" si="36"/>
        <v>1324455.82</v>
      </c>
      <c r="M376" s="78">
        <f t="shared" si="36"/>
        <v>69053549.159999996</v>
      </c>
      <c r="N376" s="78">
        <f t="shared" si="36"/>
        <v>0</v>
      </c>
      <c r="O376" s="78">
        <f t="shared" si="36"/>
        <v>0</v>
      </c>
      <c r="P376" s="78">
        <f t="shared" si="36"/>
        <v>1324455.82</v>
      </c>
      <c r="Q376" s="78">
        <f t="shared" si="36"/>
        <v>69053549.159999996</v>
      </c>
      <c r="R376" s="78">
        <f t="shared" si="36"/>
        <v>0</v>
      </c>
      <c r="S376" s="78">
        <f t="shared" si="36"/>
        <v>0</v>
      </c>
      <c r="T376" s="83">
        <f>T388+T394+T406+T412+T424+T430+T436+T442+T448+T454+T468</f>
        <v>4987950.84</v>
      </c>
      <c r="U376" s="7"/>
      <c r="V376" s="83">
        <f>V436</f>
        <v>86944.18</v>
      </c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</row>
    <row r="377" spans="1:48" s="9" customFormat="1" ht="39.75" customHeight="1">
      <c r="A377" s="70"/>
      <c r="B377" s="29"/>
      <c r="C377" s="371"/>
      <c r="D377" s="367"/>
      <c r="E377" s="138">
        <v>42005</v>
      </c>
      <c r="F377" s="138">
        <v>42369</v>
      </c>
      <c r="G377" s="139" t="s">
        <v>7</v>
      </c>
      <c r="H377" s="133">
        <f t="shared" si="35"/>
        <v>2665200</v>
      </c>
      <c r="I377" s="133">
        <f>I383+I401</f>
        <v>96787103.390000001</v>
      </c>
      <c r="J377" s="133">
        <f t="shared" ref="J377:S377" si="37">J383+J401</f>
        <v>0</v>
      </c>
      <c r="K377" s="133">
        <f t="shared" si="37"/>
        <v>0</v>
      </c>
      <c r="L377" s="133">
        <f t="shared" si="37"/>
        <v>2665200</v>
      </c>
      <c r="M377" s="133">
        <f t="shared" si="37"/>
        <v>91580421.430000007</v>
      </c>
      <c r="N377" s="133">
        <f t="shared" si="37"/>
        <v>0</v>
      </c>
      <c r="O377" s="133">
        <f t="shared" si="37"/>
        <v>0</v>
      </c>
      <c r="P377" s="133">
        <f t="shared" si="37"/>
        <v>2665200</v>
      </c>
      <c r="Q377" s="133">
        <f t="shared" si="37"/>
        <v>91580421.430000007</v>
      </c>
      <c r="R377" s="133">
        <f t="shared" si="37"/>
        <v>0</v>
      </c>
      <c r="S377" s="133">
        <f t="shared" si="37"/>
        <v>0</v>
      </c>
      <c r="T377" s="150">
        <f>I377-Q377</f>
        <v>5206681.9599999934</v>
      </c>
      <c r="U377" s="7"/>
      <c r="V377" s="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</row>
    <row r="378" spans="1:48" s="9" customFormat="1" ht="49.5" customHeight="1">
      <c r="A378" s="70"/>
      <c r="B378" s="29"/>
      <c r="C378" s="371"/>
      <c r="D378" s="367"/>
      <c r="E378" s="158" t="s">
        <v>98</v>
      </c>
      <c r="F378" s="158">
        <v>42735</v>
      </c>
      <c r="G378" s="159" t="s">
        <v>8</v>
      </c>
      <c r="H378" s="160">
        <f t="shared" si="35"/>
        <v>1179100</v>
      </c>
      <c r="I378" s="160">
        <f t="shared" ref="I378:S378" si="38">I384+I402</f>
        <v>105593900</v>
      </c>
      <c r="J378" s="160">
        <f t="shared" si="38"/>
        <v>0</v>
      </c>
      <c r="K378" s="160">
        <f t="shared" si="38"/>
        <v>0</v>
      </c>
      <c r="L378" s="160">
        <f t="shared" si="38"/>
        <v>1100062.7</v>
      </c>
      <c r="M378" s="160">
        <f t="shared" si="38"/>
        <v>102834682.55</v>
      </c>
      <c r="N378" s="160">
        <f t="shared" si="38"/>
        <v>0</v>
      </c>
      <c r="O378" s="160">
        <f t="shared" si="38"/>
        <v>0</v>
      </c>
      <c r="P378" s="160">
        <f t="shared" si="38"/>
        <v>1100062.7</v>
      </c>
      <c r="Q378" s="160">
        <f t="shared" si="38"/>
        <v>95172877.25</v>
      </c>
      <c r="R378" s="160">
        <f t="shared" si="38"/>
        <v>0</v>
      </c>
      <c r="S378" s="160">
        <f t="shared" si="38"/>
        <v>0</v>
      </c>
      <c r="T378" s="150">
        <f>T390+T396+T408+T414+T420+T426+T432+T444+T450+T456+T464+T470</f>
        <v>7661805.2999999989</v>
      </c>
      <c r="U378" s="7">
        <f>U390+U396+U408+U414+U420+U426+U432+U444+U450+U456+U464+U470</f>
        <v>0</v>
      </c>
      <c r="V378" s="7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</row>
    <row r="379" spans="1:48" s="9" customFormat="1" ht="42" customHeight="1">
      <c r="A379" s="70"/>
      <c r="B379" s="29"/>
      <c r="C379" s="314"/>
      <c r="D379" s="314"/>
      <c r="E379" s="230" t="s">
        <v>223</v>
      </c>
      <c r="F379" s="230">
        <v>43100</v>
      </c>
      <c r="G379" s="194" t="s">
        <v>220</v>
      </c>
      <c r="H379" s="195">
        <f t="shared" si="35"/>
        <v>1871100</v>
      </c>
      <c r="I379" s="195">
        <f t="shared" ref="I379:V379" si="39">I385+I403</f>
        <v>113577400</v>
      </c>
      <c r="J379" s="195">
        <f t="shared" si="39"/>
        <v>0</v>
      </c>
      <c r="K379" s="195">
        <f t="shared" si="39"/>
        <v>0</v>
      </c>
      <c r="L379" s="195">
        <f t="shared" si="39"/>
        <v>1871030.58</v>
      </c>
      <c r="M379" s="195">
        <f t="shared" si="39"/>
        <v>113096790.90000001</v>
      </c>
      <c r="N379" s="195">
        <f t="shared" si="39"/>
        <v>0</v>
      </c>
      <c r="O379" s="195">
        <f t="shared" si="39"/>
        <v>0</v>
      </c>
      <c r="P379" s="195">
        <f t="shared" si="39"/>
        <v>1871030.58</v>
      </c>
      <c r="Q379" s="195">
        <f t="shared" si="39"/>
        <v>113096790.90000001</v>
      </c>
      <c r="R379" s="195">
        <f t="shared" si="39"/>
        <v>0</v>
      </c>
      <c r="S379" s="195">
        <f t="shared" si="39"/>
        <v>0</v>
      </c>
      <c r="T379" s="154">
        <f t="shared" si="39"/>
        <v>0</v>
      </c>
      <c r="U379" s="154">
        <f t="shared" si="39"/>
        <v>0</v>
      </c>
      <c r="V379" s="154">
        <f t="shared" si="39"/>
        <v>69.419999999983702</v>
      </c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</row>
    <row r="380" spans="1:48" s="9" customFormat="1" ht="42" customHeight="1">
      <c r="A380" s="70"/>
      <c r="B380" s="29"/>
      <c r="C380" s="314"/>
      <c r="D380" s="315"/>
      <c r="E380" s="231" t="s">
        <v>113</v>
      </c>
      <c r="F380" s="231">
        <v>43465</v>
      </c>
      <c r="G380" s="228" t="s">
        <v>115</v>
      </c>
      <c r="H380" s="229">
        <f t="shared" si="35"/>
        <v>953400</v>
      </c>
      <c r="I380" s="229">
        <f>I386+I404</f>
        <v>100069500</v>
      </c>
      <c r="J380" s="229">
        <f>J386+J404</f>
        <v>0</v>
      </c>
      <c r="K380" s="229">
        <f t="shared" ref="K380:S380" si="40">K386+K404</f>
        <v>0</v>
      </c>
      <c r="L380" s="229">
        <f t="shared" si="40"/>
        <v>953327.26</v>
      </c>
      <c r="M380" s="229">
        <f t="shared" si="40"/>
        <v>97952047</v>
      </c>
      <c r="N380" s="229">
        <f t="shared" si="40"/>
        <v>0</v>
      </c>
      <c r="O380" s="229">
        <f t="shared" si="40"/>
        <v>0</v>
      </c>
      <c r="P380" s="229">
        <f t="shared" si="40"/>
        <v>953327.26</v>
      </c>
      <c r="Q380" s="229">
        <f t="shared" si="40"/>
        <v>95679533.739999995</v>
      </c>
      <c r="R380" s="229">
        <f t="shared" si="40"/>
        <v>0</v>
      </c>
      <c r="S380" s="229">
        <f t="shared" si="40"/>
        <v>0</v>
      </c>
      <c r="T380" s="226"/>
      <c r="U380" s="226"/>
      <c r="V380" s="226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</row>
    <row r="381" spans="1:48" s="9" customFormat="1" ht="42" customHeight="1">
      <c r="A381" s="70"/>
      <c r="B381" s="29"/>
      <c r="C381" s="315"/>
      <c r="D381" s="261"/>
      <c r="E381" s="267">
        <v>43466</v>
      </c>
      <c r="F381" s="267">
        <v>43830</v>
      </c>
      <c r="G381" s="269" t="s">
        <v>234</v>
      </c>
      <c r="H381" s="270">
        <f t="shared" si="35"/>
        <v>1492000</v>
      </c>
      <c r="I381" s="270">
        <f t="shared" ref="I381:S381" si="41">I387+I405</f>
        <v>107977100</v>
      </c>
      <c r="J381" s="270">
        <f t="shared" si="41"/>
        <v>0</v>
      </c>
      <c r="K381" s="270">
        <f t="shared" si="41"/>
        <v>0</v>
      </c>
      <c r="L381" s="270">
        <f t="shared" si="41"/>
        <v>1439517.57</v>
      </c>
      <c r="M381" s="270">
        <f t="shared" si="41"/>
        <v>100801815.89</v>
      </c>
      <c r="N381" s="270">
        <f t="shared" si="41"/>
        <v>0</v>
      </c>
      <c r="O381" s="270">
        <f t="shared" si="41"/>
        <v>0</v>
      </c>
      <c r="P381" s="270">
        <f t="shared" si="41"/>
        <v>1439517.57</v>
      </c>
      <c r="Q381" s="270">
        <f t="shared" si="41"/>
        <v>100801815.89</v>
      </c>
      <c r="R381" s="270">
        <f t="shared" si="41"/>
        <v>0</v>
      </c>
      <c r="S381" s="270">
        <f t="shared" si="41"/>
        <v>0</v>
      </c>
      <c r="T381" s="271"/>
      <c r="U381" s="226"/>
      <c r="V381" s="226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</row>
    <row r="382" spans="1:48" s="9" customFormat="1" ht="41.25" customHeight="1">
      <c r="A382" s="70"/>
      <c r="B382" s="29"/>
      <c r="C382" s="368" t="s">
        <v>112</v>
      </c>
      <c r="D382" s="313" t="s">
        <v>10</v>
      </c>
      <c r="E382" s="31">
        <v>41640</v>
      </c>
      <c r="F382" s="31">
        <v>42004</v>
      </c>
      <c r="G382" s="30" t="s">
        <v>6</v>
      </c>
      <c r="H382" s="135">
        <f t="shared" ref="H382:H387" si="42">H388+H394</f>
        <v>0</v>
      </c>
      <c r="I382" s="135">
        <f t="shared" ref="I382:S382" si="43">I388+I394</f>
        <v>24050000</v>
      </c>
      <c r="J382" s="135">
        <f t="shared" si="43"/>
        <v>0</v>
      </c>
      <c r="K382" s="135">
        <f t="shared" si="43"/>
        <v>0</v>
      </c>
      <c r="L382" s="135">
        <f t="shared" si="43"/>
        <v>0</v>
      </c>
      <c r="M382" s="135">
        <f t="shared" si="43"/>
        <v>23823952.550000001</v>
      </c>
      <c r="N382" s="135">
        <f t="shared" si="43"/>
        <v>0</v>
      </c>
      <c r="O382" s="135">
        <f t="shared" si="43"/>
        <v>0</v>
      </c>
      <c r="P382" s="135">
        <f t="shared" si="43"/>
        <v>0</v>
      </c>
      <c r="Q382" s="135">
        <f t="shared" si="43"/>
        <v>23823952.550000001</v>
      </c>
      <c r="R382" s="135">
        <f t="shared" si="43"/>
        <v>0</v>
      </c>
      <c r="S382" s="135">
        <f t="shared" si="43"/>
        <v>0</v>
      </c>
      <c r="T382" s="83">
        <f>I382-M382</f>
        <v>226047.44999999925</v>
      </c>
      <c r="U382" s="7"/>
      <c r="V382" s="7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</row>
    <row r="383" spans="1:48" s="9" customFormat="1" ht="41.25" customHeight="1">
      <c r="A383" s="70"/>
      <c r="B383" s="29"/>
      <c r="C383" s="369"/>
      <c r="D383" s="318"/>
      <c r="E383" s="155" t="s">
        <v>9</v>
      </c>
      <c r="F383" s="155">
        <v>42369</v>
      </c>
      <c r="G383" s="156" t="s">
        <v>7</v>
      </c>
      <c r="H383" s="154">
        <f t="shared" si="42"/>
        <v>0</v>
      </c>
      <c r="I383" s="154">
        <f t="shared" ref="I383:S383" si="44">I389+I395</f>
        <v>27163000</v>
      </c>
      <c r="J383" s="154">
        <f t="shared" si="44"/>
        <v>0</v>
      </c>
      <c r="K383" s="154">
        <f t="shared" si="44"/>
        <v>0</v>
      </c>
      <c r="L383" s="154">
        <f t="shared" si="44"/>
        <v>0</v>
      </c>
      <c r="M383" s="154">
        <f t="shared" si="44"/>
        <v>26622872.48</v>
      </c>
      <c r="N383" s="154">
        <f t="shared" si="44"/>
        <v>0</v>
      </c>
      <c r="O383" s="154">
        <f t="shared" si="44"/>
        <v>0</v>
      </c>
      <c r="P383" s="154">
        <f t="shared" si="44"/>
        <v>0</v>
      </c>
      <c r="Q383" s="154">
        <f t="shared" si="44"/>
        <v>26622872.48</v>
      </c>
      <c r="R383" s="154">
        <f t="shared" si="44"/>
        <v>0</v>
      </c>
      <c r="S383" s="154">
        <f t="shared" si="44"/>
        <v>0</v>
      </c>
      <c r="T383" s="150">
        <f>I383-Q383</f>
        <v>540127.51999999955</v>
      </c>
      <c r="U383" s="7"/>
      <c r="V383" s="7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</row>
    <row r="384" spans="1:48" s="9" customFormat="1" ht="41.25" customHeight="1">
      <c r="A384" s="153"/>
      <c r="B384" s="29"/>
      <c r="C384" s="369"/>
      <c r="D384" s="318"/>
      <c r="E384" s="161">
        <v>42370</v>
      </c>
      <c r="F384" s="161">
        <v>42735</v>
      </c>
      <c r="G384" s="156" t="s">
        <v>8</v>
      </c>
      <c r="H384" s="154">
        <f t="shared" si="42"/>
        <v>0</v>
      </c>
      <c r="I384" s="154">
        <f t="shared" ref="I384:S384" si="45">I390+I396</f>
        <v>32855000</v>
      </c>
      <c r="J384" s="154">
        <f t="shared" si="45"/>
        <v>0</v>
      </c>
      <c r="K384" s="154">
        <f t="shared" si="45"/>
        <v>0</v>
      </c>
      <c r="L384" s="154">
        <f t="shared" si="45"/>
        <v>0</v>
      </c>
      <c r="M384" s="154">
        <f t="shared" si="45"/>
        <v>31255606.449999999</v>
      </c>
      <c r="N384" s="154">
        <f t="shared" si="45"/>
        <v>0</v>
      </c>
      <c r="O384" s="154">
        <f t="shared" si="45"/>
        <v>0</v>
      </c>
      <c r="P384" s="154">
        <f t="shared" si="45"/>
        <v>0</v>
      </c>
      <c r="Q384" s="154">
        <f t="shared" si="45"/>
        <v>30983986.259999998</v>
      </c>
      <c r="R384" s="154">
        <f t="shared" si="45"/>
        <v>0</v>
      </c>
      <c r="S384" s="154">
        <f t="shared" si="45"/>
        <v>0</v>
      </c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</row>
    <row r="385" spans="1:48" s="9" customFormat="1" ht="41.25" customHeight="1">
      <c r="A385" s="153"/>
      <c r="B385" s="29"/>
      <c r="C385" s="314"/>
      <c r="D385" s="314"/>
      <c r="E385" s="161">
        <v>42736</v>
      </c>
      <c r="F385" s="161">
        <v>43100</v>
      </c>
      <c r="G385" s="156" t="s">
        <v>220</v>
      </c>
      <c r="H385" s="154">
        <f t="shared" si="42"/>
        <v>0</v>
      </c>
      <c r="I385" s="154">
        <f t="shared" ref="I385:V385" si="46">I391+I397</f>
        <v>33266000</v>
      </c>
      <c r="J385" s="154">
        <f t="shared" si="46"/>
        <v>0</v>
      </c>
      <c r="K385" s="154">
        <f t="shared" si="46"/>
        <v>0</v>
      </c>
      <c r="L385" s="154">
        <f t="shared" si="46"/>
        <v>0</v>
      </c>
      <c r="M385" s="154">
        <f t="shared" si="46"/>
        <v>32928560.460000001</v>
      </c>
      <c r="N385" s="154">
        <f t="shared" si="46"/>
        <v>0</v>
      </c>
      <c r="O385" s="154">
        <f t="shared" si="46"/>
        <v>0</v>
      </c>
      <c r="P385" s="154">
        <f t="shared" si="46"/>
        <v>0</v>
      </c>
      <c r="Q385" s="154">
        <f t="shared" si="46"/>
        <v>32928560.460000001</v>
      </c>
      <c r="R385" s="154">
        <f t="shared" si="46"/>
        <v>0</v>
      </c>
      <c r="S385" s="154">
        <f t="shared" si="46"/>
        <v>0</v>
      </c>
      <c r="T385" s="154">
        <f t="shared" si="46"/>
        <v>0</v>
      </c>
      <c r="U385" s="154">
        <f t="shared" si="46"/>
        <v>0</v>
      </c>
      <c r="V385" s="154">
        <f t="shared" si="46"/>
        <v>0</v>
      </c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</row>
    <row r="386" spans="1:48" s="9" customFormat="1" ht="41.25" customHeight="1">
      <c r="A386" s="153"/>
      <c r="B386" s="29"/>
      <c r="C386" s="314"/>
      <c r="D386" s="314"/>
      <c r="E386" s="161">
        <v>43101</v>
      </c>
      <c r="F386" s="161">
        <v>43465</v>
      </c>
      <c r="G386" s="156" t="s">
        <v>115</v>
      </c>
      <c r="H386" s="154">
        <f t="shared" si="42"/>
        <v>0</v>
      </c>
      <c r="I386" s="154">
        <f t="shared" ref="I386:V386" si="47">I392+I398</f>
        <v>37316600</v>
      </c>
      <c r="J386" s="154">
        <f t="shared" si="47"/>
        <v>0</v>
      </c>
      <c r="K386" s="154">
        <f t="shared" si="47"/>
        <v>0</v>
      </c>
      <c r="L386" s="154">
        <f t="shared" si="47"/>
        <v>0</v>
      </c>
      <c r="M386" s="154">
        <f t="shared" si="47"/>
        <v>35199147</v>
      </c>
      <c r="N386" s="154">
        <f t="shared" si="47"/>
        <v>0</v>
      </c>
      <c r="O386" s="154">
        <f t="shared" si="47"/>
        <v>0</v>
      </c>
      <c r="P386" s="154">
        <f t="shared" si="47"/>
        <v>0</v>
      </c>
      <c r="Q386" s="154">
        <f t="shared" si="47"/>
        <v>33190754.59</v>
      </c>
      <c r="R386" s="154">
        <f t="shared" si="47"/>
        <v>0</v>
      </c>
      <c r="S386" s="154">
        <f t="shared" si="47"/>
        <v>0</v>
      </c>
      <c r="T386" s="154">
        <f t="shared" si="47"/>
        <v>0</v>
      </c>
      <c r="U386" s="154">
        <f t="shared" si="47"/>
        <v>0</v>
      </c>
      <c r="V386" s="154">
        <f t="shared" si="47"/>
        <v>0</v>
      </c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</row>
    <row r="387" spans="1:48" s="9" customFormat="1" ht="41.25" customHeight="1">
      <c r="A387" s="153"/>
      <c r="B387" s="29"/>
      <c r="C387" s="315"/>
      <c r="D387" s="315"/>
      <c r="E387" s="157">
        <v>43466</v>
      </c>
      <c r="F387" s="157">
        <v>43830</v>
      </c>
      <c r="G387" s="159" t="s">
        <v>234</v>
      </c>
      <c r="H387" s="160">
        <f t="shared" si="42"/>
        <v>0</v>
      </c>
      <c r="I387" s="160">
        <f t="shared" ref="I387:V387" si="48">I393+I399</f>
        <v>35661100</v>
      </c>
      <c r="J387" s="160">
        <f t="shared" si="48"/>
        <v>0</v>
      </c>
      <c r="K387" s="160">
        <f t="shared" si="48"/>
        <v>0</v>
      </c>
      <c r="L387" s="160">
        <f t="shared" si="48"/>
        <v>0</v>
      </c>
      <c r="M387" s="160">
        <f t="shared" si="48"/>
        <v>33858519.210000001</v>
      </c>
      <c r="N387" s="160">
        <f t="shared" si="48"/>
        <v>0</v>
      </c>
      <c r="O387" s="160">
        <f t="shared" si="48"/>
        <v>0</v>
      </c>
      <c r="P387" s="160">
        <f t="shared" si="48"/>
        <v>0</v>
      </c>
      <c r="Q387" s="160">
        <f t="shared" si="48"/>
        <v>33858519.210000001</v>
      </c>
      <c r="R387" s="160">
        <f t="shared" si="48"/>
        <v>0</v>
      </c>
      <c r="S387" s="160">
        <f t="shared" si="48"/>
        <v>0</v>
      </c>
      <c r="T387" s="160">
        <f t="shared" si="48"/>
        <v>0</v>
      </c>
      <c r="U387" s="160">
        <f t="shared" si="48"/>
        <v>0</v>
      </c>
      <c r="V387" s="160">
        <f t="shared" si="48"/>
        <v>0</v>
      </c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</row>
    <row r="388" spans="1:48" s="9" customFormat="1" ht="41.25" customHeight="1">
      <c r="A388" s="70" t="s">
        <v>70</v>
      </c>
      <c r="B388" s="29"/>
      <c r="C388" s="353" t="s">
        <v>111</v>
      </c>
      <c r="D388" s="313" t="s">
        <v>10</v>
      </c>
      <c r="E388" s="87">
        <v>41640</v>
      </c>
      <c r="F388" s="87">
        <v>42004</v>
      </c>
      <c r="G388" s="93" t="s">
        <v>6</v>
      </c>
      <c r="H388" s="104"/>
      <c r="I388" s="104">
        <v>17789000</v>
      </c>
      <c r="J388" s="134"/>
      <c r="K388" s="104"/>
      <c r="L388" s="104">
        <v>0</v>
      </c>
      <c r="M388" s="104">
        <v>17562952.550000001</v>
      </c>
      <c r="N388" s="104">
        <v>0</v>
      </c>
      <c r="O388" s="104">
        <v>0</v>
      </c>
      <c r="P388" s="104">
        <v>0</v>
      </c>
      <c r="Q388" s="104">
        <v>17562952.550000001</v>
      </c>
      <c r="R388" s="104">
        <v>0</v>
      </c>
      <c r="S388" s="104">
        <v>0</v>
      </c>
      <c r="T388" s="83">
        <f>I388-M388</f>
        <v>226047.44999999925</v>
      </c>
      <c r="U388" s="7"/>
      <c r="V388" s="7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</row>
    <row r="389" spans="1:48" s="9" customFormat="1" ht="41.25" customHeight="1">
      <c r="A389" s="70" t="s">
        <v>71</v>
      </c>
      <c r="B389" s="29"/>
      <c r="C389" s="354"/>
      <c r="D389" s="318"/>
      <c r="E389" s="96">
        <v>42005</v>
      </c>
      <c r="F389" s="96">
        <v>42369</v>
      </c>
      <c r="G389" s="102" t="s">
        <v>7</v>
      </c>
      <c r="H389" s="118"/>
      <c r="I389" s="118">
        <v>21152000</v>
      </c>
      <c r="J389" s="118"/>
      <c r="K389" s="117"/>
      <c r="L389" s="117"/>
      <c r="M389" s="117">
        <v>21151999.109999999</v>
      </c>
      <c r="N389" s="117"/>
      <c r="O389" s="117"/>
      <c r="P389" s="117"/>
      <c r="Q389" s="117">
        <v>21151999.109999999</v>
      </c>
      <c r="R389" s="117"/>
      <c r="S389" s="117"/>
      <c r="T389" s="150">
        <f>I389-Q389</f>
        <v>0.89000000059604645</v>
      </c>
      <c r="U389" s="7"/>
      <c r="V389" s="7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</row>
    <row r="390" spans="1:48" s="9" customFormat="1" ht="29.25" customHeight="1">
      <c r="B390" s="29"/>
      <c r="C390" s="354"/>
      <c r="D390" s="318"/>
      <c r="E390" s="96">
        <v>42370</v>
      </c>
      <c r="F390" s="96">
        <v>42735</v>
      </c>
      <c r="G390" s="97" t="s">
        <v>8</v>
      </c>
      <c r="H390" s="115"/>
      <c r="I390" s="121">
        <f>23446800+2398200</f>
        <v>25845000</v>
      </c>
      <c r="J390" s="115"/>
      <c r="K390" s="104"/>
      <c r="L390" s="104"/>
      <c r="M390" s="104">
        <v>24442885</v>
      </c>
      <c r="N390" s="104"/>
      <c r="O390" s="104"/>
      <c r="P390" s="104"/>
      <c r="Q390" s="104">
        <v>24235972.41</v>
      </c>
      <c r="R390" s="104"/>
      <c r="S390" s="104"/>
      <c r="T390" s="150">
        <f>M390-Q390</f>
        <v>206912.58999999985</v>
      </c>
      <c r="U390" s="150">
        <f>J390-R390</f>
        <v>0</v>
      </c>
      <c r="V390" s="7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</row>
    <row r="391" spans="1:48" s="9" customFormat="1" ht="29.25" customHeight="1">
      <c r="A391" s="192">
        <v>162371440</v>
      </c>
      <c r="B391" s="29"/>
      <c r="C391" s="314"/>
      <c r="D391" s="314"/>
      <c r="E391" s="197">
        <v>42736</v>
      </c>
      <c r="F391" s="197">
        <v>43100</v>
      </c>
      <c r="G391" s="97" t="s">
        <v>220</v>
      </c>
      <c r="H391" s="115"/>
      <c r="I391" s="121">
        <v>25523000</v>
      </c>
      <c r="J391" s="152"/>
      <c r="K391" s="104"/>
      <c r="L391" s="104"/>
      <c r="M391" s="104">
        <v>25522973.300000001</v>
      </c>
      <c r="N391" s="104"/>
      <c r="O391" s="104"/>
      <c r="P391" s="104"/>
      <c r="Q391" s="104">
        <v>25522973.300000001</v>
      </c>
      <c r="R391" s="104"/>
      <c r="S391" s="104"/>
      <c r="T391" s="150"/>
      <c r="U391" s="150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</row>
    <row r="392" spans="1:48" s="9" customFormat="1" ht="29.25" customHeight="1">
      <c r="A392" s="192">
        <v>162371440</v>
      </c>
      <c r="B392" s="29"/>
      <c r="C392" s="314"/>
      <c r="D392" s="314"/>
      <c r="E392" s="96">
        <v>43101</v>
      </c>
      <c r="F392" s="96">
        <v>43465</v>
      </c>
      <c r="G392" s="97" t="s">
        <v>115</v>
      </c>
      <c r="H392" s="115"/>
      <c r="I392" s="121">
        <v>29690500</v>
      </c>
      <c r="J392" s="152"/>
      <c r="K392" s="104"/>
      <c r="L392" s="104"/>
      <c r="M392" s="104">
        <v>29690500</v>
      </c>
      <c r="N392" s="104"/>
      <c r="O392" s="104"/>
      <c r="P392" s="104"/>
      <c r="Q392" s="104">
        <v>27731828.120000001</v>
      </c>
      <c r="R392" s="104"/>
      <c r="S392" s="104"/>
      <c r="T392" s="150"/>
      <c r="U392" s="150"/>
      <c r="V392" s="7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</row>
    <row r="393" spans="1:48" s="9" customFormat="1" ht="29.25" customHeight="1">
      <c r="A393" s="153">
        <v>162371440</v>
      </c>
      <c r="B393" s="29"/>
      <c r="C393" s="315"/>
      <c r="D393" s="315"/>
      <c r="E393" s="151">
        <v>43466</v>
      </c>
      <c r="F393" s="151">
        <v>43830</v>
      </c>
      <c r="G393" s="97" t="s">
        <v>234</v>
      </c>
      <c r="H393" s="115"/>
      <c r="I393" s="307">
        <v>30525800</v>
      </c>
      <c r="J393" s="152"/>
      <c r="K393" s="104"/>
      <c r="L393" s="104"/>
      <c r="M393" s="177">
        <v>29250600.260000002</v>
      </c>
      <c r="N393" s="104"/>
      <c r="O393" s="104"/>
      <c r="P393" s="104"/>
      <c r="Q393" s="177">
        <v>29250600.260000002</v>
      </c>
      <c r="R393" s="104"/>
      <c r="S393" s="104"/>
      <c r="T393" s="150"/>
      <c r="U393" s="150"/>
      <c r="V393" s="7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</row>
    <row r="394" spans="1:48" s="9" customFormat="1" ht="41.25" customHeight="1">
      <c r="A394" s="70" t="s">
        <v>59</v>
      </c>
      <c r="B394" s="29"/>
      <c r="C394" s="353" t="s">
        <v>110</v>
      </c>
      <c r="D394" s="313" t="s">
        <v>10</v>
      </c>
      <c r="E394" s="87">
        <v>41640</v>
      </c>
      <c r="F394" s="87">
        <v>42004</v>
      </c>
      <c r="G394" s="93" t="s">
        <v>6</v>
      </c>
      <c r="H394" s="104"/>
      <c r="I394" s="104">
        <v>6261000</v>
      </c>
      <c r="J394" s="134"/>
      <c r="K394" s="104"/>
      <c r="L394" s="104">
        <v>0</v>
      </c>
      <c r="M394" s="104">
        <v>6261000</v>
      </c>
      <c r="N394" s="104">
        <v>0</v>
      </c>
      <c r="O394" s="104">
        <v>0</v>
      </c>
      <c r="P394" s="104">
        <v>0</v>
      </c>
      <c r="Q394" s="104">
        <v>6261000</v>
      </c>
      <c r="R394" s="104">
        <v>0</v>
      </c>
      <c r="S394" s="104">
        <v>0</v>
      </c>
      <c r="T394" s="83">
        <f>I394-M394</f>
        <v>0</v>
      </c>
      <c r="U394" s="7"/>
      <c r="V394" s="7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</row>
    <row r="395" spans="1:48" s="9" customFormat="1" ht="41.25" customHeight="1">
      <c r="A395" s="70" t="s">
        <v>60</v>
      </c>
      <c r="B395" s="29"/>
      <c r="C395" s="354"/>
      <c r="D395" s="318"/>
      <c r="E395" s="96" t="s">
        <v>9</v>
      </c>
      <c r="F395" s="96">
        <v>42369</v>
      </c>
      <c r="G395" s="102" t="s">
        <v>7</v>
      </c>
      <c r="H395" s="118"/>
      <c r="I395" s="118">
        <v>6011000</v>
      </c>
      <c r="J395" s="119"/>
      <c r="K395" s="117"/>
      <c r="L395" s="117"/>
      <c r="M395" s="117">
        <v>5470873.3700000001</v>
      </c>
      <c r="N395" s="117"/>
      <c r="O395" s="117"/>
      <c r="P395" s="117"/>
      <c r="Q395" s="117">
        <v>5470873.3700000001</v>
      </c>
      <c r="R395" s="117"/>
      <c r="S395" s="117"/>
      <c r="T395" s="150">
        <f>I395-Q395</f>
        <v>540126.62999999989</v>
      </c>
      <c r="U395" s="7"/>
      <c r="V395" s="7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</row>
    <row r="396" spans="1:48" s="9" customFormat="1" ht="41.25" customHeight="1">
      <c r="B396" s="29"/>
      <c r="C396" s="354"/>
      <c r="D396" s="318"/>
      <c r="E396" s="96">
        <v>42370</v>
      </c>
      <c r="F396" s="96">
        <v>42735</v>
      </c>
      <c r="G396" s="97" t="s">
        <v>8</v>
      </c>
      <c r="H396" s="115"/>
      <c r="I396" s="121">
        <f>8406000-1396000</f>
        <v>7010000</v>
      </c>
      <c r="J396" s="115"/>
      <c r="K396" s="104"/>
      <c r="L396" s="104"/>
      <c r="M396" s="104">
        <v>6812721.4500000002</v>
      </c>
      <c r="N396" s="104"/>
      <c r="O396" s="104"/>
      <c r="P396" s="104"/>
      <c r="Q396" s="104">
        <v>6748013.8499999996</v>
      </c>
      <c r="R396" s="104"/>
      <c r="S396" s="104"/>
      <c r="T396" s="150">
        <f>M396-Q396</f>
        <v>64707.600000000559</v>
      </c>
      <c r="U396" s="150">
        <f>J396-R396</f>
        <v>0</v>
      </c>
      <c r="V396" s="7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</row>
    <row r="397" spans="1:48" s="9" customFormat="1" ht="41.25" customHeight="1">
      <c r="A397" s="227" t="s">
        <v>226</v>
      </c>
      <c r="B397" s="29"/>
      <c r="C397" s="314"/>
      <c r="D397" s="314"/>
      <c r="E397" s="197">
        <v>42736</v>
      </c>
      <c r="F397" s="197">
        <v>43100</v>
      </c>
      <c r="G397" s="97" t="s">
        <v>220</v>
      </c>
      <c r="H397" s="115"/>
      <c r="I397" s="121">
        <v>7743000</v>
      </c>
      <c r="J397" s="115"/>
      <c r="K397" s="104"/>
      <c r="L397" s="104"/>
      <c r="M397" s="104">
        <v>7405587.1600000001</v>
      </c>
      <c r="N397" s="104"/>
      <c r="O397" s="104"/>
      <c r="P397" s="104"/>
      <c r="Q397" s="104">
        <v>7405587.1600000001</v>
      </c>
      <c r="R397" s="104"/>
      <c r="S397" s="104"/>
      <c r="T397" s="150"/>
      <c r="U397" s="150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</row>
    <row r="398" spans="1:48" s="9" customFormat="1" ht="41.25" customHeight="1">
      <c r="A398" s="167" t="s">
        <v>226</v>
      </c>
      <c r="B398" s="29"/>
      <c r="C398" s="314"/>
      <c r="D398" s="314"/>
      <c r="E398" s="197">
        <v>43101</v>
      </c>
      <c r="F398" s="197">
        <v>43465</v>
      </c>
      <c r="G398" s="97" t="s">
        <v>115</v>
      </c>
      <c r="H398" s="115"/>
      <c r="I398" s="121">
        <v>7626100</v>
      </c>
      <c r="J398" s="115"/>
      <c r="K398" s="104"/>
      <c r="L398" s="104"/>
      <c r="M398" s="104">
        <v>5508647</v>
      </c>
      <c r="N398" s="104"/>
      <c r="O398" s="104"/>
      <c r="P398" s="104"/>
      <c r="Q398" s="104">
        <v>5458926.4699999997</v>
      </c>
      <c r="R398" s="104"/>
      <c r="S398" s="104"/>
      <c r="T398" s="150"/>
      <c r="U398" s="150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</row>
    <row r="399" spans="1:48" s="9" customFormat="1" ht="41.25" customHeight="1">
      <c r="A399" s="167" t="s">
        <v>226</v>
      </c>
      <c r="B399" s="29"/>
      <c r="C399" s="315"/>
      <c r="D399" s="315"/>
      <c r="E399" s="193">
        <v>43466</v>
      </c>
      <c r="F399" s="193">
        <v>43830</v>
      </c>
      <c r="G399" s="97" t="s">
        <v>234</v>
      </c>
      <c r="H399" s="115"/>
      <c r="I399" s="307">
        <v>5135300</v>
      </c>
      <c r="J399" s="115"/>
      <c r="K399" s="104"/>
      <c r="L399" s="104"/>
      <c r="M399" s="177">
        <v>4607918.95</v>
      </c>
      <c r="N399" s="104"/>
      <c r="O399" s="104"/>
      <c r="P399" s="104"/>
      <c r="Q399" s="177">
        <v>4607918.95</v>
      </c>
      <c r="R399" s="104"/>
      <c r="S399" s="104"/>
      <c r="T399" s="150"/>
      <c r="U399" s="150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</row>
    <row r="400" spans="1:48" s="9" customFormat="1" ht="33" customHeight="1">
      <c r="A400" s="70"/>
      <c r="B400" s="29"/>
      <c r="C400" s="368" t="s">
        <v>109</v>
      </c>
      <c r="D400" s="313" t="s">
        <v>227</v>
      </c>
      <c r="E400" s="31">
        <v>41640</v>
      </c>
      <c r="F400" s="31">
        <v>42004</v>
      </c>
      <c r="G400" s="30" t="s">
        <v>6</v>
      </c>
      <c r="H400" s="135">
        <f>H406+H412+H418+H424+H430+H436+H442+H448+H454+H468</f>
        <v>1411400</v>
      </c>
      <c r="I400" s="135">
        <f t="shared" ref="I400:S400" si="49">I406+I412+I418+I424+I430+I436+I442+I448+I454+I468</f>
        <v>49991500</v>
      </c>
      <c r="J400" s="135">
        <f t="shared" si="49"/>
        <v>0</v>
      </c>
      <c r="K400" s="135">
        <f t="shared" si="49"/>
        <v>0</v>
      </c>
      <c r="L400" s="135">
        <f t="shared" si="49"/>
        <v>1324455.82</v>
      </c>
      <c r="M400" s="135">
        <f t="shared" si="49"/>
        <v>45229596.609999999</v>
      </c>
      <c r="N400" s="135">
        <f t="shared" si="49"/>
        <v>0</v>
      </c>
      <c r="O400" s="135">
        <f t="shared" si="49"/>
        <v>0</v>
      </c>
      <c r="P400" s="135">
        <f t="shared" si="49"/>
        <v>1324455.82</v>
      </c>
      <c r="Q400" s="135">
        <f t="shared" si="49"/>
        <v>45229596.609999999</v>
      </c>
      <c r="R400" s="135">
        <f t="shared" si="49"/>
        <v>0</v>
      </c>
      <c r="S400" s="135">
        <f t="shared" si="49"/>
        <v>0</v>
      </c>
      <c r="T400" s="83">
        <f>I400-M400</f>
        <v>4761903.3900000006</v>
      </c>
      <c r="U400" s="7"/>
      <c r="V400" s="7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</row>
    <row r="401" spans="1:48" s="9" customFormat="1" ht="31.5" customHeight="1">
      <c r="A401" s="70"/>
      <c r="B401" s="29"/>
      <c r="C401" s="369"/>
      <c r="D401" s="318"/>
      <c r="E401" s="155" t="s">
        <v>9</v>
      </c>
      <c r="F401" s="155">
        <v>42369</v>
      </c>
      <c r="G401" s="156" t="s">
        <v>7</v>
      </c>
      <c r="H401" s="154">
        <f>H407+H413+H419+H425+H431+H437+H443+H449+H455+H469</f>
        <v>2665200</v>
      </c>
      <c r="I401" s="154">
        <f t="shared" ref="I401:S401" si="50">I407+I413+I419+I425+I431+I437+I443+I449+I455+I469</f>
        <v>69624103.390000001</v>
      </c>
      <c r="J401" s="154">
        <f t="shared" si="50"/>
        <v>0</v>
      </c>
      <c r="K401" s="154">
        <f t="shared" si="50"/>
        <v>0</v>
      </c>
      <c r="L401" s="154">
        <f t="shared" si="50"/>
        <v>2665200</v>
      </c>
      <c r="M401" s="154">
        <f t="shared" si="50"/>
        <v>64957548.950000003</v>
      </c>
      <c r="N401" s="154">
        <f t="shared" si="50"/>
        <v>0</v>
      </c>
      <c r="O401" s="154">
        <f t="shared" si="50"/>
        <v>0</v>
      </c>
      <c r="P401" s="154">
        <f t="shared" si="50"/>
        <v>2665200</v>
      </c>
      <c r="Q401" s="154">
        <f t="shared" si="50"/>
        <v>64957548.950000003</v>
      </c>
      <c r="R401" s="154">
        <f t="shared" si="50"/>
        <v>0</v>
      </c>
      <c r="S401" s="154">
        <f t="shared" si="50"/>
        <v>0</v>
      </c>
      <c r="T401" s="150">
        <f>I401-Q401</f>
        <v>4666554.4399999976</v>
      </c>
      <c r="U401" s="7"/>
      <c r="V401" s="7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</row>
    <row r="402" spans="1:48" s="9" customFormat="1" ht="33" customHeight="1">
      <c r="A402" s="153"/>
      <c r="B402" s="29"/>
      <c r="C402" s="369"/>
      <c r="D402" s="318"/>
      <c r="E402" s="161">
        <v>42370</v>
      </c>
      <c r="F402" s="161">
        <v>42735</v>
      </c>
      <c r="G402" s="156" t="s">
        <v>8</v>
      </c>
      <c r="H402" s="154">
        <f>H408+H414+H420+H426+H432+H438+H444+H450+H456+H460+H464+H470</f>
        <v>1179100</v>
      </c>
      <c r="I402" s="154">
        <f t="shared" ref="I402:S402" si="51">I408+I414+I420+I426+I432+I438+I444+I450+I456+I460+I464+I470</f>
        <v>72738900</v>
      </c>
      <c r="J402" s="154">
        <f t="shared" si="51"/>
        <v>0</v>
      </c>
      <c r="K402" s="154">
        <f t="shared" si="51"/>
        <v>0</v>
      </c>
      <c r="L402" s="154">
        <f t="shared" si="51"/>
        <v>1100062.7</v>
      </c>
      <c r="M402" s="154">
        <f t="shared" si="51"/>
        <v>71579076.099999994</v>
      </c>
      <c r="N402" s="154">
        <f t="shared" si="51"/>
        <v>0</v>
      </c>
      <c r="O402" s="154">
        <f t="shared" si="51"/>
        <v>0</v>
      </c>
      <c r="P402" s="154">
        <f t="shared" si="51"/>
        <v>1100062.7</v>
      </c>
      <c r="Q402" s="154">
        <f t="shared" si="51"/>
        <v>64188890.990000002</v>
      </c>
      <c r="R402" s="154">
        <f t="shared" si="51"/>
        <v>0</v>
      </c>
      <c r="S402" s="154">
        <f t="shared" si="51"/>
        <v>0</v>
      </c>
      <c r="T402" s="7"/>
      <c r="U402" s="7"/>
      <c r="V402" s="7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</row>
    <row r="403" spans="1:48" s="9" customFormat="1" ht="42.75" customHeight="1">
      <c r="A403" s="153"/>
      <c r="B403" s="29"/>
      <c r="C403" s="314"/>
      <c r="D403" s="314"/>
      <c r="E403" s="161">
        <v>42736</v>
      </c>
      <c r="F403" s="161">
        <v>43100</v>
      </c>
      <c r="G403" s="156" t="s">
        <v>220</v>
      </c>
      <c r="H403" s="154">
        <f>H409+H415+H421+H427+H433+H439+H445+H451+H457+H465+H471</f>
        <v>1871100</v>
      </c>
      <c r="I403" s="154">
        <f>I409+I415+I421+I427+I433+I439+I445+I451+I457+I465+I471+I461</f>
        <v>80311400</v>
      </c>
      <c r="J403" s="154">
        <f t="shared" ref="J403:V403" si="52">J409+J415+J421+J427+J433+J439+J445+J451+J457+J465+J471</f>
        <v>0</v>
      </c>
      <c r="K403" s="154">
        <f t="shared" si="52"/>
        <v>0</v>
      </c>
      <c r="L403" s="154">
        <f t="shared" si="52"/>
        <v>1871030.58</v>
      </c>
      <c r="M403" s="154">
        <f t="shared" si="52"/>
        <v>80168230.439999998</v>
      </c>
      <c r="N403" s="154">
        <f t="shared" si="52"/>
        <v>0</v>
      </c>
      <c r="O403" s="154">
        <f t="shared" si="52"/>
        <v>0</v>
      </c>
      <c r="P403" s="154">
        <f t="shared" si="52"/>
        <v>1871030.58</v>
      </c>
      <c r="Q403" s="154">
        <f t="shared" si="52"/>
        <v>80168230.439999998</v>
      </c>
      <c r="R403" s="154">
        <f t="shared" si="52"/>
        <v>0</v>
      </c>
      <c r="S403" s="154">
        <f t="shared" si="52"/>
        <v>0</v>
      </c>
      <c r="T403" s="154">
        <f t="shared" si="52"/>
        <v>0</v>
      </c>
      <c r="U403" s="154">
        <f t="shared" si="52"/>
        <v>0</v>
      </c>
      <c r="V403" s="154">
        <f t="shared" si="52"/>
        <v>69.419999999983702</v>
      </c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</row>
    <row r="404" spans="1:48" s="9" customFormat="1" ht="35.25" customHeight="1">
      <c r="A404" s="153"/>
      <c r="B404" s="29"/>
      <c r="C404" s="314"/>
      <c r="D404" s="315"/>
      <c r="E404" s="161">
        <v>43101</v>
      </c>
      <c r="F404" s="161">
        <v>43465</v>
      </c>
      <c r="G404" s="156" t="s">
        <v>115</v>
      </c>
      <c r="H404" s="154">
        <f>H410+H416+H422+H428+H434+H440+H446+H452+H458+H462+H466+H472</f>
        <v>953400</v>
      </c>
      <c r="I404" s="154">
        <f t="shared" ref="I404:V404" si="53">I410+I416+I422+I428+I434+I440+I446+I452+I458+I462+I466+I472</f>
        <v>62752900</v>
      </c>
      <c r="J404" s="154">
        <f t="shared" si="53"/>
        <v>0</v>
      </c>
      <c r="K404" s="154">
        <f t="shared" si="53"/>
        <v>0</v>
      </c>
      <c r="L404" s="154">
        <f t="shared" si="53"/>
        <v>953327.26</v>
      </c>
      <c r="M404" s="154">
        <f t="shared" si="53"/>
        <v>62752900</v>
      </c>
      <c r="N404" s="154">
        <f t="shared" si="53"/>
        <v>0</v>
      </c>
      <c r="O404" s="154">
        <f t="shared" si="53"/>
        <v>0</v>
      </c>
      <c r="P404" s="154">
        <f t="shared" si="53"/>
        <v>953327.26</v>
      </c>
      <c r="Q404" s="154">
        <f t="shared" si="53"/>
        <v>62488779.149999999</v>
      </c>
      <c r="R404" s="154">
        <f t="shared" si="53"/>
        <v>0</v>
      </c>
      <c r="S404" s="154">
        <f t="shared" si="53"/>
        <v>0</v>
      </c>
      <c r="T404" s="154">
        <f t="shared" si="53"/>
        <v>0</v>
      </c>
      <c r="U404" s="154">
        <f t="shared" si="53"/>
        <v>0</v>
      </c>
      <c r="V404" s="154">
        <f t="shared" si="53"/>
        <v>0</v>
      </c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</row>
    <row r="405" spans="1:48" s="9" customFormat="1" ht="35.25" customHeight="1">
      <c r="A405" s="153"/>
      <c r="B405" s="29"/>
      <c r="C405" s="315"/>
      <c r="D405" s="261"/>
      <c r="E405" s="157">
        <v>43466</v>
      </c>
      <c r="F405" s="157">
        <v>43830</v>
      </c>
      <c r="G405" s="159" t="s">
        <v>234</v>
      </c>
      <c r="H405" s="160">
        <f>H411+H417+H423+H429+H435+H441+H447+H453+H459+H463+H467+H473</f>
        <v>1492000</v>
      </c>
      <c r="I405" s="160">
        <f t="shared" ref="I405:V405" si="54">I411+I417+I423+I429+I435+I441+I447+I453+I459+I463+I467+I473</f>
        <v>72316000</v>
      </c>
      <c r="J405" s="160">
        <f t="shared" si="54"/>
        <v>0</v>
      </c>
      <c r="K405" s="160">
        <f t="shared" si="54"/>
        <v>0</v>
      </c>
      <c r="L405" s="160">
        <f t="shared" si="54"/>
        <v>1439517.57</v>
      </c>
      <c r="M405" s="160">
        <f t="shared" si="54"/>
        <v>66943296.68</v>
      </c>
      <c r="N405" s="160">
        <f t="shared" si="54"/>
        <v>0</v>
      </c>
      <c r="O405" s="160">
        <f t="shared" si="54"/>
        <v>0</v>
      </c>
      <c r="P405" s="160">
        <f t="shared" si="54"/>
        <v>1439517.57</v>
      </c>
      <c r="Q405" s="160">
        <f t="shared" si="54"/>
        <v>66943296.68</v>
      </c>
      <c r="R405" s="160">
        <f t="shared" si="54"/>
        <v>0</v>
      </c>
      <c r="S405" s="160">
        <f t="shared" si="54"/>
        <v>0</v>
      </c>
      <c r="T405" s="160">
        <f t="shared" si="54"/>
        <v>0</v>
      </c>
      <c r="U405" s="160">
        <f t="shared" si="54"/>
        <v>0</v>
      </c>
      <c r="V405" s="160">
        <f t="shared" si="54"/>
        <v>0</v>
      </c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</row>
    <row r="406" spans="1:48" s="9" customFormat="1" ht="41.25" customHeight="1">
      <c r="A406" s="70" t="s">
        <v>61</v>
      </c>
      <c r="B406" s="29"/>
      <c r="C406" s="353" t="s">
        <v>108</v>
      </c>
      <c r="D406" s="313" t="s">
        <v>10</v>
      </c>
      <c r="E406" s="87">
        <v>41640</v>
      </c>
      <c r="F406" s="87">
        <v>42004</v>
      </c>
      <c r="G406" s="93" t="s">
        <v>6</v>
      </c>
      <c r="H406" s="104"/>
      <c r="I406" s="104">
        <v>2432200</v>
      </c>
      <c r="J406" s="134"/>
      <c r="K406" s="104"/>
      <c r="L406" s="104">
        <v>0</v>
      </c>
      <c r="M406" s="104">
        <v>2432200</v>
      </c>
      <c r="N406" s="104">
        <v>0</v>
      </c>
      <c r="O406" s="104">
        <v>0</v>
      </c>
      <c r="P406" s="104">
        <v>0</v>
      </c>
      <c r="Q406" s="104">
        <v>2432200</v>
      </c>
      <c r="R406" s="104">
        <v>0</v>
      </c>
      <c r="S406" s="104">
        <v>0</v>
      </c>
      <c r="T406" s="83">
        <f>I406-M406</f>
        <v>0</v>
      </c>
      <c r="U406" s="7"/>
      <c r="V406" s="7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</row>
    <row r="407" spans="1:48" s="9" customFormat="1" ht="41.25" customHeight="1">
      <c r="A407" s="70"/>
      <c r="B407" s="29"/>
      <c r="C407" s="354"/>
      <c r="D407" s="318"/>
      <c r="E407" s="96" t="s">
        <v>9</v>
      </c>
      <c r="F407" s="96">
        <v>42369</v>
      </c>
      <c r="G407" s="97" t="s">
        <v>7</v>
      </c>
      <c r="H407" s="121"/>
      <c r="I407" s="121">
        <v>3659000</v>
      </c>
      <c r="J407" s="115"/>
      <c r="K407" s="104"/>
      <c r="L407" s="104"/>
      <c r="M407" s="121">
        <v>3659000</v>
      </c>
      <c r="N407" s="104"/>
      <c r="O407" s="104"/>
      <c r="P407" s="104"/>
      <c r="Q407" s="104">
        <v>3659000</v>
      </c>
      <c r="R407" s="104"/>
      <c r="S407" s="104"/>
      <c r="T407" s="150">
        <f>I407-Q407</f>
        <v>0</v>
      </c>
      <c r="U407" s="7"/>
      <c r="V407" s="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</row>
    <row r="408" spans="1:48" s="9" customFormat="1" ht="41.25" customHeight="1">
      <c r="B408" s="29"/>
      <c r="C408" s="354"/>
      <c r="D408" s="318"/>
      <c r="E408" s="96">
        <v>42370</v>
      </c>
      <c r="F408" s="96">
        <v>42735</v>
      </c>
      <c r="G408" s="97" t="s">
        <v>8</v>
      </c>
      <c r="H408" s="115"/>
      <c r="I408" s="121">
        <v>4024900</v>
      </c>
      <c r="J408" s="115"/>
      <c r="K408" s="104"/>
      <c r="L408" s="104"/>
      <c r="M408" s="104">
        <v>4024900</v>
      </c>
      <c r="N408" s="104"/>
      <c r="O408" s="104"/>
      <c r="P408" s="104"/>
      <c r="Q408" s="104">
        <v>3957169.77</v>
      </c>
      <c r="R408" s="104"/>
      <c r="S408" s="104"/>
      <c r="T408" s="150">
        <f>M408-Q408</f>
        <v>67730.229999999981</v>
      </c>
      <c r="U408" s="150">
        <f>J408-R408</f>
        <v>0</v>
      </c>
      <c r="V408" s="7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</row>
    <row r="409" spans="1:48" s="9" customFormat="1" ht="41.25" customHeight="1">
      <c r="A409" s="192">
        <v>162571380</v>
      </c>
      <c r="B409" s="29"/>
      <c r="C409" s="314"/>
      <c r="D409" s="314"/>
      <c r="E409" s="197">
        <v>42736</v>
      </c>
      <c r="F409" s="197">
        <v>43100</v>
      </c>
      <c r="G409" s="97" t="s">
        <v>220</v>
      </c>
      <c r="H409" s="115"/>
      <c r="I409" s="121">
        <v>4363800</v>
      </c>
      <c r="J409" s="115"/>
      <c r="K409" s="104"/>
      <c r="L409" s="104"/>
      <c r="M409" s="104">
        <v>4363800</v>
      </c>
      <c r="N409" s="104"/>
      <c r="O409" s="104"/>
      <c r="P409" s="104"/>
      <c r="Q409" s="104">
        <v>4363800</v>
      </c>
      <c r="R409" s="104"/>
      <c r="S409" s="104"/>
      <c r="T409" s="150"/>
      <c r="U409" s="150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</row>
    <row r="410" spans="1:48" s="9" customFormat="1" ht="41.25" customHeight="1">
      <c r="A410" s="153">
        <v>162571380</v>
      </c>
      <c r="B410" s="29"/>
      <c r="C410" s="314"/>
      <c r="D410" s="314"/>
      <c r="E410" s="96">
        <v>43101</v>
      </c>
      <c r="F410" s="96">
        <v>43465</v>
      </c>
      <c r="G410" s="97" t="s">
        <v>278</v>
      </c>
      <c r="H410" s="115"/>
      <c r="I410" s="121">
        <v>4538200</v>
      </c>
      <c r="J410" s="152"/>
      <c r="K410" s="104"/>
      <c r="L410" s="104"/>
      <c r="M410" s="104">
        <v>4538200</v>
      </c>
      <c r="N410" s="104"/>
      <c r="O410" s="104"/>
      <c r="P410" s="104"/>
      <c r="Q410" s="104">
        <v>4538200</v>
      </c>
      <c r="R410" s="104"/>
      <c r="S410" s="104"/>
      <c r="T410" s="150"/>
      <c r="U410" s="150"/>
      <c r="V410" s="7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</row>
    <row r="411" spans="1:48" s="9" customFormat="1" ht="41.25" customHeight="1">
      <c r="A411" s="153">
        <v>162571380</v>
      </c>
      <c r="B411" s="29"/>
      <c r="C411" s="315"/>
      <c r="D411" s="315"/>
      <c r="E411" s="151">
        <v>43466</v>
      </c>
      <c r="F411" s="151">
        <v>43830</v>
      </c>
      <c r="G411" s="97" t="s">
        <v>234</v>
      </c>
      <c r="H411" s="115"/>
      <c r="I411" s="307">
        <v>4824500</v>
      </c>
      <c r="J411" s="152"/>
      <c r="K411" s="104"/>
      <c r="L411" s="104"/>
      <c r="M411" s="177">
        <v>4824500</v>
      </c>
      <c r="N411" s="104"/>
      <c r="O411" s="104"/>
      <c r="P411" s="104"/>
      <c r="Q411" s="177">
        <v>4824500</v>
      </c>
      <c r="R411" s="104"/>
      <c r="S411" s="104"/>
      <c r="T411" s="150"/>
      <c r="U411" s="150"/>
      <c r="V411" s="7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</row>
    <row r="412" spans="1:48" s="9" customFormat="1" ht="41.25" customHeight="1">
      <c r="A412" s="70" t="s">
        <v>62</v>
      </c>
      <c r="B412" s="29"/>
      <c r="C412" s="353" t="s">
        <v>107</v>
      </c>
      <c r="D412" s="313" t="s">
        <v>10</v>
      </c>
      <c r="E412" s="87">
        <v>41640</v>
      </c>
      <c r="F412" s="87">
        <v>42004</v>
      </c>
      <c r="G412" s="93" t="s">
        <v>6</v>
      </c>
      <c r="H412" s="104"/>
      <c r="I412" s="104">
        <v>654700</v>
      </c>
      <c r="J412" s="134"/>
      <c r="K412" s="104"/>
      <c r="L412" s="104">
        <v>0</v>
      </c>
      <c r="M412" s="104">
        <v>637500</v>
      </c>
      <c r="N412" s="104">
        <v>0</v>
      </c>
      <c r="O412" s="104">
        <v>0</v>
      </c>
      <c r="P412" s="104">
        <v>0</v>
      </c>
      <c r="Q412" s="104">
        <v>637500</v>
      </c>
      <c r="R412" s="104">
        <v>0</v>
      </c>
      <c r="S412" s="104">
        <v>0</v>
      </c>
      <c r="T412" s="83">
        <f>I412-M412</f>
        <v>17200</v>
      </c>
      <c r="U412" s="7"/>
      <c r="V412" s="7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</row>
    <row r="413" spans="1:48" s="9" customFormat="1" ht="41.25" customHeight="1">
      <c r="A413" s="70"/>
      <c r="B413" s="29"/>
      <c r="C413" s="354"/>
      <c r="D413" s="318"/>
      <c r="E413" s="96" t="s">
        <v>9</v>
      </c>
      <c r="F413" s="96">
        <v>42369</v>
      </c>
      <c r="G413" s="97" t="s">
        <v>7</v>
      </c>
      <c r="H413" s="121"/>
      <c r="I413" s="121">
        <v>616300</v>
      </c>
      <c r="J413" s="115"/>
      <c r="K413" s="104"/>
      <c r="L413" s="104"/>
      <c r="M413" s="104">
        <v>616300</v>
      </c>
      <c r="N413" s="104"/>
      <c r="O413" s="104"/>
      <c r="P413" s="104"/>
      <c r="Q413" s="104">
        <v>616300</v>
      </c>
      <c r="R413" s="104"/>
      <c r="S413" s="104"/>
      <c r="T413" s="150">
        <f>I413-Q413</f>
        <v>0</v>
      </c>
      <c r="U413" s="7"/>
      <c r="V413" s="7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</row>
    <row r="414" spans="1:48" s="9" customFormat="1" ht="41.25" customHeight="1">
      <c r="B414" s="29"/>
      <c r="C414" s="354"/>
      <c r="D414" s="318"/>
      <c r="E414" s="96">
        <v>42370</v>
      </c>
      <c r="F414" s="96">
        <v>42735</v>
      </c>
      <c r="G414" s="97" t="s">
        <v>8</v>
      </c>
      <c r="H414" s="115"/>
      <c r="I414" s="121">
        <f>714000-63600</f>
        <v>650400</v>
      </c>
      <c r="J414" s="115"/>
      <c r="K414" s="104"/>
      <c r="L414" s="104"/>
      <c r="M414" s="104">
        <v>641876.1</v>
      </c>
      <c r="N414" s="104"/>
      <c r="O414" s="104"/>
      <c r="P414" s="104"/>
      <c r="Q414" s="104">
        <v>641876.1</v>
      </c>
      <c r="R414" s="104"/>
      <c r="S414" s="104"/>
      <c r="T414" s="150">
        <f>M414-Q414</f>
        <v>0</v>
      </c>
      <c r="U414" s="150">
        <f>J414-R414</f>
        <v>0</v>
      </c>
      <c r="V414" s="7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</row>
    <row r="415" spans="1:48" s="9" customFormat="1" ht="41.25" customHeight="1">
      <c r="A415" s="192">
        <v>162571470</v>
      </c>
      <c r="B415" s="29"/>
      <c r="C415" s="314"/>
      <c r="D415" s="314"/>
      <c r="E415" s="197">
        <v>42736</v>
      </c>
      <c r="F415" s="197">
        <v>43100</v>
      </c>
      <c r="G415" s="97" t="s">
        <v>220</v>
      </c>
      <c r="H415" s="115"/>
      <c r="I415" s="121">
        <v>725500</v>
      </c>
      <c r="J415" s="152"/>
      <c r="K415" s="104"/>
      <c r="L415" s="104"/>
      <c r="M415" s="104">
        <v>725500</v>
      </c>
      <c r="N415" s="104"/>
      <c r="O415" s="104"/>
      <c r="P415" s="104"/>
      <c r="Q415" s="104">
        <v>725500</v>
      </c>
      <c r="R415" s="104"/>
      <c r="S415" s="104"/>
      <c r="T415" s="150"/>
      <c r="U415" s="150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</row>
    <row r="416" spans="1:48" s="9" customFormat="1" ht="41.25" customHeight="1">
      <c r="A416" s="266">
        <v>162571470</v>
      </c>
      <c r="B416" s="29"/>
      <c r="C416" s="314"/>
      <c r="D416" s="314"/>
      <c r="E416" s="96">
        <v>43101</v>
      </c>
      <c r="F416" s="96">
        <v>43465</v>
      </c>
      <c r="G416" s="97" t="s">
        <v>115</v>
      </c>
      <c r="H416" s="115"/>
      <c r="I416" s="121">
        <v>629200</v>
      </c>
      <c r="J416" s="152"/>
      <c r="K416" s="104"/>
      <c r="L416" s="104"/>
      <c r="M416" s="104">
        <v>629200</v>
      </c>
      <c r="N416" s="104"/>
      <c r="O416" s="104"/>
      <c r="P416" s="104"/>
      <c r="Q416" s="104">
        <v>629200</v>
      </c>
      <c r="R416" s="104"/>
      <c r="S416" s="104"/>
      <c r="T416" s="150"/>
      <c r="U416" s="150"/>
      <c r="V416" s="7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</row>
    <row r="417" spans="1:207" s="9" customFormat="1" ht="41.25" customHeight="1">
      <c r="A417" s="153">
        <v>162571470</v>
      </c>
      <c r="B417" s="29"/>
      <c r="C417" s="315"/>
      <c r="D417" s="315"/>
      <c r="E417" s="151">
        <v>43466</v>
      </c>
      <c r="F417" s="151">
        <v>43830</v>
      </c>
      <c r="G417" s="97" t="s">
        <v>234</v>
      </c>
      <c r="H417" s="115"/>
      <c r="I417" s="307">
        <v>619600</v>
      </c>
      <c r="J417" s="152"/>
      <c r="K417" s="104"/>
      <c r="L417" s="104"/>
      <c r="M417" s="177">
        <v>619600</v>
      </c>
      <c r="N417" s="104"/>
      <c r="O417" s="104"/>
      <c r="P417" s="104"/>
      <c r="Q417" s="177">
        <v>619600</v>
      </c>
      <c r="R417" s="104"/>
      <c r="S417" s="104"/>
      <c r="T417" s="150"/>
      <c r="U417" s="150"/>
      <c r="V417" s="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</row>
    <row r="418" spans="1:207" s="9" customFormat="1" ht="41.25" customHeight="1">
      <c r="A418" s="70" t="s">
        <v>63</v>
      </c>
      <c r="B418" s="29"/>
      <c r="C418" s="353" t="s">
        <v>106</v>
      </c>
      <c r="D418" s="313" t="s">
        <v>10</v>
      </c>
      <c r="E418" s="87">
        <v>41640</v>
      </c>
      <c r="F418" s="87">
        <v>42004</v>
      </c>
      <c r="G418" s="93" t="s">
        <v>6</v>
      </c>
      <c r="H418" s="104"/>
      <c r="I418" s="104">
        <v>601500</v>
      </c>
      <c r="J418" s="134"/>
      <c r="K418" s="104"/>
      <c r="L418" s="104">
        <v>0</v>
      </c>
      <c r="M418" s="104">
        <v>601500</v>
      </c>
      <c r="N418" s="104">
        <v>0</v>
      </c>
      <c r="O418" s="104">
        <v>0</v>
      </c>
      <c r="P418" s="104">
        <v>0</v>
      </c>
      <c r="Q418" s="104">
        <v>601500</v>
      </c>
      <c r="R418" s="104">
        <v>0</v>
      </c>
      <c r="S418" s="104">
        <v>0</v>
      </c>
      <c r="T418" s="83">
        <f>I418-M418</f>
        <v>0</v>
      </c>
      <c r="U418" s="7"/>
      <c r="V418" s="7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</row>
    <row r="419" spans="1:207" s="9" customFormat="1" ht="41.25" customHeight="1">
      <c r="A419" s="70"/>
      <c r="B419" s="29"/>
      <c r="C419" s="354"/>
      <c r="D419" s="318"/>
      <c r="E419" s="96" t="s">
        <v>9</v>
      </c>
      <c r="F419" s="96">
        <v>42369</v>
      </c>
      <c r="G419" s="97" t="s">
        <v>7</v>
      </c>
      <c r="H419" s="121"/>
      <c r="I419" s="121">
        <v>874200</v>
      </c>
      <c r="J419" s="115"/>
      <c r="K419" s="104"/>
      <c r="L419" s="104"/>
      <c r="M419" s="104">
        <v>874200</v>
      </c>
      <c r="N419" s="104"/>
      <c r="O419" s="104"/>
      <c r="P419" s="104"/>
      <c r="Q419" s="104">
        <v>874200</v>
      </c>
      <c r="R419" s="104"/>
      <c r="S419" s="104"/>
      <c r="T419" s="7"/>
      <c r="U419" s="7"/>
      <c r="V419" s="7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</row>
    <row r="420" spans="1:207" s="9" customFormat="1" ht="41.25" customHeight="1">
      <c r="B420" s="29"/>
      <c r="C420" s="354"/>
      <c r="D420" s="318"/>
      <c r="E420" s="96">
        <v>42370</v>
      </c>
      <c r="F420" s="96">
        <v>42735</v>
      </c>
      <c r="G420" s="97" t="s">
        <v>8</v>
      </c>
      <c r="H420" s="115"/>
      <c r="I420" s="121">
        <v>893600</v>
      </c>
      <c r="J420" s="115"/>
      <c r="K420" s="104"/>
      <c r="L420" s="104"/>
      <c r="M420" s="104">
        <v>893600</v>
      </c>
      <c r="N420" s="104"/>
      <c r="O420" s="104"/>
      <c r="P420" s="104"/>
      <c r="Q420" s="104">
        <v>714654.11</v>
      </c>
      <c r="R420" s="104"/>
      <c r="S420" s="104"/>
      <c r="T420" s="150">
        <f>M420-Q420</f>
        <v>178945.89</v>
      </c>
      <c r="U420" s="150">
        <f>J420-R420</f>
        <v>0</v>
      </c>
      <c r="V420" s="7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</row>
    <row r="421" spans="1:207" s="9" customFormat="1" ht="41.25" customHeight="1">
      <c r="A421" s="192">
        <v>162571450</v>
      </c>
      <c r="B421" s="29"/>
      <c r="C421" s="314"/>
      <c r="D421" s="314"/>
      <c r="E421" s="197">
        <v>42736</v>
      </c>
      <c r="F421" s="197">
        <v>43100</v>
      </c>
      <c r="G421" s="97" t="s">
        <v>220</v>
      </c>
      <c r="H421" s="115"/>
      <c r="I421" s="121">
        <v>1052500</v>
      </c>
      <c r="J421" s="152"/>
      <c r="K421" s="104"/>
      <c r="L421" s="104"/>
      <c r="M421" s="104">
        <v>1052500</v>
      </c>
      <c r="N421" s="104"/>
      <c r="O421" s="104"/>
      <c r="P421" s="104"/>
      <c r="Q421" s="104">
        <v>1052500</v>
      </c>
      <c r="R421" s="104"/>
      <c r="S421" s="104"/>
      <c r="T421" s="150"/>
      <c r="U421" s="150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7"/>
      <c r="GH421" s="7"/>
      <c r="GI421" s="7"/>
      <c r="GJ421" s="7"/>
      <c r="GK421" s="7"/>
      <c r="GL421" s="7"/>
      <c r="GM421" s="7"/>
      <c r="GN421" s="7"/>
      <c r="GO421" s="7"/>
      <c r="GP421" s="7"/>
      <c r="GQ421" s="7"/>
      <c r="GR421" s="7"/>
      <c r="GS421" s="7"/>
      <c r="GT421" s="7"/>
      <c r="GU421" s="7"/>
      <c r="GV421" s="7"/>
      <c r="GW421" s="7"/>
      <c r="GX421" s="7"/>
      <c r="GY421" s="7"/>
    </row>
    <row r="422" spans="1:207" s="9" customFormat="1" ht="41.25" customHeight="1">
      <c r="A422" s="192">
        <v>162571450</v>
      </c>
      <c r="B422" s="29"/>
      <c r="C422" s="314"/>
      <c r="D422" s="314"/>
      <c r="E422" s="96">
        <v>43101</v>
      </c>
      <c r="F422" s="96">
        <v>43465</v>
      </c>
      <c r="G422" s="97" t="s">
        <v>115</v>
      </c>
      <c r="H422" s="115"/>
      <c r="I422" s="121">
        <v>1052400</v>
      </c>
      <c r="J422" s="152"/>
      <c r="K422" s="104"/>
      <c r="L422" s="104"/>
      <c r="M422" s="104">
        <v>1052400</v>
      </c>
      <c r="N422" s="104"/>
      <c r="O422" s="104"/>
      <c r="P422" s="104"/>
      <c r="Q422" s="104">
        <v>1052400</v>
      </c>
      <c r="R422" s="104"/>
      <c r="S422" s="104"/>
      <c r="T422" s="150"/>
      <c r="U422" s="150"/>
      <c r="V422" s="7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</row>
    <row r="423" spans="1:207" s="9" customFormat="1" ht="41.25" customHeight="1">
      <c r="A423" s="153">
        <v>162571450</v>
      </c>
      <c r="B423" s="29"/>
      <c r="C423" s="315"/>
      <c r="D423" s="315"/>
      <c r="E423" s="151">
        <v>43466</v>
      </c>
      <c r="F423" s="151">
        <v>43830</v>
      </c>
      <c r="G423" s="97" t="s">
        <v>234</v>
      </c>
      <c r="H423" s="115"/>
      <c r="I423" s="307">
        <v>985300</v>
      </c>
      <c r="J423" s="152"/>
      <c r="K423" s="104"/>
      <c r="L423" s="104"/>
      <c r="M423" s="177">
        <v>985300</v>
      </c>
      <c r="N423" s="104"/>
      <c r="O423" s="104"/>
      <c r="P423" s="104"/>
      <c r="Q423" s="177">
        <v>985300</v>
      </c>
      <c r="R423" s="104"/>
      <c r="S423" s="104"/>
      <c r="T423" s="150"/>
      <c r="U423" s="150"/>
      <c r="V423" s="7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</row>
    <row r="424" spans="1:207" s="9" customFormat="1" ht="41.25" customHeight="1">
      <c r="A424" s="70" t="s">
        <v>64</v>
      </c>
      <c r="B424" s="29"/>
      <c r="C424" s="353" t="s">
        <v>105</v>
      </c>
      <c r="D424" s="313" t="s">
        <v>10</v>
      </c>
      <c r="E424" s="87">
        <v>41640</v>
      </c>
      <c r="F424" s="87">
        <v>42004</v>
      </c>
      <c r="G424" s="93" t="s">
        <v>6</v>
      </c>
      <c r="H424" s="104"/>
      <c r="I424" s="104">
        <v>15490200</v>
      </c>
      <c r="J424" s="134"/>
      <c r="K424" s="104"/>
      <c r="L424" s="104">
        <v>0</v>
      </c>
      <c r="M424" s="104">
        <v>15020000</v>
      </c>
      <c r="N424" s="104">
        <v>0</v>
      </c>
      <c r="O424" s="104">
        <v>0</v>
      </c>
      <c r="P424" s="104">
        <v>0</v>
      </c>
      <c r="Q424" s="104">
        <v>15020000</v>
      </c>
      <c r="R424" s="104">
        <v>0</v>
      </c>
      <c r="S424" s="104">
        <v>0</v>
      </c>
      <c r="T424" s="83">
        <f>I424-M424</f>
        <v>470200</v>
      </c>
      <c r="U424" s="7"/>
      <c r="V424" s="7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</row>
    <row r="425" spans="1:207" s="9" customFormat="1" ht="41.25" customHeight="1">
      <c r="A425" s="70"/>
      <c r="B425" s="29"/>
      <c r="C425" s="354"/>
      <c r="D425" s="318"/>
      <c r="E425" s="96" t="s">
        <v>9</v>
      </c>
      <c r="F425" s="96">
        <v>42369</v>
      </c>
      <c r="G425" s="97" t="s">
        <v>7</v>
      </c>
      <c r="H425" s="121"/>
      <c r="I425" s="121">
        <v>16884300</v>
      </c>
      <c r="J425" s="115"/>
      <c r="K425" s="104"/>
      <c r="L425" s="115"/>
      <c r="M425" s="104">
        <v>16884300</v>
      </c>
      <c r="N425" s="115"/>
      <c r="O425" s="115"/>
      <c r="P425" s="115"/>
      <c r="Q425" s="121">
        <v>16884300</v>
      </c>
      <c r="R425" s="115"/>
      <c r="S425" s="115"/>
      <c r="T425" s="150">
        <f>I425-Q425</f>
        <v>0</v>
      </c>
      <c r="U425" s="7"/>
      <c r="V425" s="7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</row>
    <row r="426" spans="1:207" s="9" customFormat="1" ht="41.25" customHeight="1">
      <c r="B426" s="29"/>
      <c r="C426" s="354"/>
      <c r="D426" s="318"/>
      <c r="E426" s="96">
        <v>42370</v>
      </c>
      <c r="F426" s="96">
        <v>42735</v>
      </c>
      <c r="G426" s="97" t="s">
        <v>8</v>
      </c>
      <c r="H426" s="115"/>
      <c r="I426" s="121">
        <f>22381900-2310700</f>
        <v>20071200</v>
      </c>
      <c r="J426" s="115"/>
      <c r="K426" s="104"/>
      <c r="L426" s="115"/>
      <c r="M426" s="104">
        <v>19395300</v>
      </c>
      <c r="N426" s="115"/>
      <c r="O426" s="115"/>
      <c r="P426" s="115"/>
      <c r="Q426" s="121">
        <v>19395300</v>
      </c>
      <c r="R426" s="115"/>
      <c r="S426" s="115"/>
      <c r="T426" s="150">
        <f>M426-Q426</f>
        <v>0</v>
      </c>
      <c r="U426" s="150">
        <f>J426-R426</f>
        <v>0</v>
      </c>
      <c r="V426" s="7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</row>
    <row r="427" spans="1:207" s="9" customFormat="1" ht="41.25" customHeight="1">
      <c r="A427" s="192">
        <v>162571460</v>
      </c>
      <c r="B427" s="29"/>
      <c r="C427" s="314"/>
      <c r="D427" s="314"/>
      <c r="E427" s="197">
        <v>42736</v>
      </c>
      <c r="F427" s="197">
        <v>43100</v>
      </c>
      <c r="G427" s="97" t="s">
        <v>220</v>
      </c>
      <c r="H427" s="115"/>
      <c r="I427" s="121">
        <v>22242300</v>
      </c>
      <c r="J427" s="152"/>
      <c r="K427" s="104"/>
      <c r="L427" s="115"/>
      <c r="M427" s="104">
        <v>22242300</v>
      </c>
      <c r="N427" s="115"/>
      <c r="O427" s="115"/>
      <c r="P427" s="115"/>
      <c r="Q427" s="121">
        <v>22242300</v>
      </c>
      <c r="R427" s="115"/>
      <c r="S427" s="115"/>
      <c r="T427" s="150">
        <f>M427-Q427</f>
        <v>0</v>
      </c>
      <c r="U427" s="150">
        <f>J427-R427</f>
        <v>0</v>
      </c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</row>
    <row r="428" spans="1:207" s="9" customFormat="1" ht="41.25" customHeight="1">
      <c r="A428" s="192">
        <v>162571460</v>
      </c>
      <c r="B428" s="29"/>
      <c r="C428" s="314"/>
      <c r="D428" s="314"/>
      <c r="E428" s="96">
        <v>43101</v>
      </c>
      <c r="F428" s="96">
        <v>43465</v>
      </c>
      <c r="G428" s="97" t="s">
        <v>115</v>
      </c>
      <c r="H428" s="115"/>
      <c r="I428" s="121">
        <v>19738000</v>
      </c>
      <c r="J428" s="152"/>
      <c r="K428" s="104"/>
      <c r="L428" s="115"/>
      <c r="M428" s="104">
        <v>19738000</v>
      </c>
      <c r="N428" s="115"/>
      <c r="O428" s="115"/>
      <c r="P428" s="115"/>
      <c r="Q428" s="121">
        <v>19738000</v>
      </c>
      <c r="R428" s="115"/>
      <c r="S428" s="115"/>
      <c r="T428" s="150"/>
      <c r="U428" s="150"/>
      <c r="V428" s="7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</row>
    <row r="429" spans="1:207" s="9" customFormat="1" ht="41.25" customHeight="1">
      <c r="A429" s="153">
        <v>162571460</v>
      </c>
      <c r="B429" s="29"/>
      <c r="C429" s="315"/>
      <c r="D429" s="315"/>
      <c r="E429" s="151">
        <v>43466</v>
      </c>
      <c r="F429" s="151">
        <v>43830</v>
      </c>
      <c r="G429" s="97" t="s">
        <v>234</v>
      </c>
      <c r="H429" s="115"/>
      <c r="I429" s="307">
        <v>20315700</v>
      </c>
      <c r="J429" s="152"/>
      <c r="K429" s="104"/>
      <c r="L429" s="115"/>
      <c r="M429" s="177">
        <v>20315700</v>
      </c>
      <c r="N429" s="115"/>
      <c r="O429" s="115"/>
      <c r="P429" s="115"/>
      <c r="Q429" s="125">
        <v>20315700</v>
      </c>
      <c r="R429" s="115"/>
      <c r="S429" s="115"/>
      <c r="T429" s="150"/>
      <c r="U429" s="150"/>
      <c r="V429" s="7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</row>
    <row r="430" spans="1:207" s="9" customFormat="1" ht="41.25" customHeight="1">
      <c r="A430" s="70" t="s">
        <v>65</v>
      </c>
      <c r="B430" s="29"/>
      <c r="C430" s="353" t="s">
        <v>104</v>
      </c>
      <c r="D430" s="313" t="s">
        <v>10</v>
      </c>
      <c r="E430" s="87">
        <v>41640</v>
      </c>
      <c r="F430" s="87">
        <v>42004</v>
      </c>
      <c r="G430" s="93" t="s">
        <v>6</v>
      </c>
      <c r="H430" s="104"/>
      <c r="I430" s="104">
        <v>6152200</v>
      </c>
      <c r="J430" s="134"/>
      <c r="K430" s="104"/>
      <c r="L430" s="104">
        <v>0</v>
      </c>
      <c r="M430" s="104">
        <v>6081600</v>
      </c>
      <c r="N430" s="104">
        <v>0</v>
      </c>
      <c r="O430" s="104">
        <v>0</v>
      </c>
      <c r="P430" s="104">
        <v>0</v>
      </c>
      <c r="Q430" s="104">
        <v>6081600</v>
      </c>
      <c r="R430" s="104">
        <v>0</v>
      </c>
      <c r="S430" s="104">
        <v>0</v>
      </c>
      <c r="T430" s="83">
        <f>I430-M430</f>
        <v>70600</v>
      </c>
      <c r="U430" s="7"/>
      <c r="V430" s="7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</row>
    <row r="431" spans="1:207" s="9" customFormat="1" ht="41.25" customHeight="1">
      <c r="A431" s="70"/>
      <c r="B431" s="29"/>
      <c r="C431" s="354"/>
      <c r="D431" s="318"/>
      <c r="E431" s="96" t="s">
        <v>9</v>
      </c>
      <c r="F431" s="96">
        <v>42369</v>
      </c>
      <c r="G431" s="97" t="s">
        <v>7</v>
      </c>
      <c r="H431" s="121"/>
      <c r="I431" s="121">
        <v>7237600</v>
      </c>
      <c r="J431" s="115"/>
      <c r="K431" s="104"/>
      <c r="L431" s="104"/>
      <c r="M431" s="104">
        <v>7186000</v>
      </c>
      <c r="N431" s="104"/>
      <c r="O431" s="104"/>
      <c r="P431" s="104"/>
      <c r="Q431" s="104">
        <v>7186000</v>
      </c>
      <c r="R431" s="104"/>
      <c r="S431" s="104"/>
      <c r="T431" s="150">
        <f>I431-Q431</f>
        <v>51600</v>
      </c>
      <c r="U431" s="7"/>
      <c r="V431" s="7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</row>
    <row r="432" spans="1:207" s="9" customFormat="1" ht="41.25" customHeight="1">
      <c r="B432" s="29"/>
      <c r="C432" s="354"/>
      <c r="D432" s="318"/>
      <c r="E432" s="96" t="s">
        <v>190</v>
      </c>
      <c r="F432" s="96">
        <v>42735</v>
      </c>
      <c r="G432" s="97" t="s">
        <v>8</v>
      </c>
      <c r="H432" s="115"/>
      <c r="I432" s="121">
        <f>8624200-1117800</f>
        <v>7506400</v>
      </c>
      <c r="J432" s="115"/>
      <c r="K432" s="104"/>
      <c r="L432" s="104"/>
      <c r="M432" s="104">
        <v>7159000</v>
      </c>
      <c r="N432" s="104"/>
      <c r="O432" s="104"/>
      <c r="P432" s="104"/>
      <c r="Q432" s="104">
        <v>7159000</v>
      </c>
      <c r="R432" s="104"/>
      <c r="S432" s="104"/>
      <c r="T432" s="150">
        <f>M432-Q432</f>
        <v>0</v>
      </c>
      <c r="U432" s="150">
        <f>J432-R432</f>
        <v>0</v>
      </c>
      <c r="V432" s="7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</row>
    <row r="433" spans="1:207" s="9" customFormat="1" ht="41.25" customHeight="1">
      <c r="A433" s="192">
        <v>162571430</v>
      </c>
      <c r="B433" s="29"/>
      <c r="C433" s="314"/>
      <c r="D433" s="314"/>
      <c r="E433" s="197">
        <v>42736</v>
      </c>
      <c r="F433" s="197">
        <v>43100</v>
      </c>
      <c r="G433" s="97" t="s">
        <v>220</v>
      </c>
      <c r="H433" s="115"/>
      <c r="I433" s="121">
        <v>7842300</v>
      </c>
      <c r="J433" s="115"/>
      <c r="K433" s="104"/>
      <c r="L433" s="104"/>
      <c r="M433" s="104">
        <v>7842300</v>
      </c>
      <c r="N433" s="104"/>
      <c r="O433" s="104"/>
      <c r="P433" s="104"/>
      <c r="Q433" s="104">
        <v>7842300</v>
      </c>
      <c r="R433" s="104"/>
      <c r="S433" s="104"/>
      <c r="T433" s="150">
        <f>M433-Q433</f>
        <v>0</v>
      </c>
      <c r="U433" s="150">
        <f>J433-R433</f>
        <v>0</v>
      </c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  <c r="FK433" s="7"/>
      <c r="FL433" s="7"/>
      <c r="FM433" s="7"/>
      <c r="FN433" s="7"/>
      <c r="FO433" s="7"/>
      <c r="FP433" s="7"/>
      <c r="FQ433" s="7"/>
      <c r="FR433" s="7"/>
      <c r="FS433" s="7"/>
      <c r="FT433" s="7"/>
      <c r="FU433" s="7"/>
      <c r="FV433" s="7"/>
      <c r="FW433" s="7"/>
      <c r="FX433" s="7"/>
      <c r="FY433" s="7"/>
      <c r="FZ433" s="7"/>
      <c r="GA433" s="7"/>
      <c r="GB433" s="7"/>
      <c r="GC433" s="7"/>
      <c r="GD433" s="7"/>
      <c r="GE433" s="7"/>
      <c r="GF433" s="7"/>
      <c r="GG433" s="7"/>
      <c r="GH433" s="7"/>
      <c r="GI433" s="7"/>
      <c r="GJ433" s="7"/>
      <c r="GK433" s="7"/>
      <c r="GL433" s="7"/>
      <c r="GM433" s="7"/>
      <c r="GN433" s="7"/>
      <c r="GO433" s="7"/>
      <c r="GP433" s="7"/>
      <c r="GQ433" s="7"/>
      <c r="GR433" s="7"/>
      <c r="GS433" s="7"/>
      <c r="GT433" s="7"/>
      <c r="GU433" s="7"/>
      <c r="GV433" s="7"/>
      <c r="GW433" s="7"/>
      <c r="GX433" s="7"/>
      <c r="GY433" s="7"/>
    </row>
    <row r="434" spans="1:207" s="9" customFormat="1" ht="41.25" customHeight="1">
      <c r="A434" s="192">
        <v>162571430</v>
      </c>
      <c r="B434" s="29"/>
      <c r="C434" s="314"/>
      <c r="D434" s="314"/>
      <c r="E434" s="96">
        <v>43101</v>
      </c>
      <c r="F434" s="96">
        <v>43465</v>
      </c>
      <c r="G434" s="97" t="s">
        <v>115</v>
      </c>
      <c r="H434" s="115"/>
      <c r="I434" s="121">
        <v>7891000</v>
      </c>
      <c r="J434" s="115"/>
      <c r="K434" s="104"/>
      <c r="L434" s="104"/>
      <c r="M434" s="104">
        <v>7891000</v>
      </c>
      <c r="N434" s="104"/>
      <c r="O434" s="104"/>
      <c r="P434" s="104"/>
      <c r="Q434" s="104">
        <v>7891000</v>
      </c>
      <c r="R434" s="104"/>
      <c r="S434" s="104"/>
      <c r="T434" s="150"/>
      <c r="U434" s="150"/>
      <c r="V434" s="7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</row>
    <row r="435" spans="1:207" s="9" customFormat="1" ht="41.25" customHeight="1">
      <c r="A435" s="153">
        <v>162571430</v>
      </c>
      <c r="B435" s="29"/>
      <c r="C435" s="315"/>
      <c r="D435" s="315"/>
      <c r="E435" s="151">
        <v>43466</v>
      </c>
      <c r="F435" s="151">
        <v>43830</v>
      </c>
      <c r="G435" s="97" t="s">
        <v>234</v>
      </c>
      <c r="H435" s="115"/>
      <c r="I435" s="307">
        <v>8064900</v>
      </c>
      <c r="J435" s="115"/>
      <c r="K435" s="104"/>
      <c r="L435" s="104"/>
      <c r="M435" s="177">
        <v>8064900</v>
      </c>
      <c r="N435" s="104"/>
      <c r="O435" s="104"/>
      <c r="P435" s="104"/>
      <c r="Q435" s="177">
        <v>8064900</v>
      </c>
      <c r="R435" s="104"/>
      <c r="S435" s="104"/>
      <c r="T435" s="150"/>
      <c r="U435" s="150"/>
      <c r="V435" s="7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</row>
    <row r="436" spans="1:207" s="9" customFormat="1" ht="41.25" customHeight="1">
      <c r="A436" s="70" t="s">
        <v>66</v>
      </c>
      <c r="B436" s="29"/>
      <c r="C436" s="353" t="s">
        <v>103</v>
      </c>
      <c r="D436" s="313" t="s">
        <v>10</v>
      </c>
      <c r="E436" s="87">
        <v>41640</v>
      </c>
      <c r="F436" s="87">
        <v>42004</v>
      </c>
      <c r="G436" s="93" t="s">
        <v>6</v>
      </c>
      <c r="H436" s="104">
        <v>334300</v>
      </c>
      <c r="I436" s="134"/>
      <c r="J436" s="104"/>
      <c r="K436" s="104"/>
      <c r="L436" s="104">
        <v>247355.82</v>
      </c>
      <c r="M436" s="104">
        <v>0</v>
      </c>
      <c r="N436" s="104">
        <v>0</v>
      </c>
      <c r="O436" s="104">
        <v>0</v>
      </c>
      <c r="P436" s="104">
        <v>247355.82</v>
      </c>
      <c r="Q436" s="104">
        <v>0</v>
      </c>
      <c r="R436" s="104">
        <v>0</v>
      </c>
      <c r="S436" s="104">
        <v>0</v>
      </c>
      <c r="T436" s="7"/>
      <c r="U436" s="7"/>
      <c r="V436" s="83">
        <f>H436-L436</f>
        <v>86944.18</v>
      </c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</row>
    <row r="437" spans="1:207" s="9" customFormat="1" ht="41.25" customHeight="1">
      <c r="A437" s="70"/>
      <c r="B437" s="29"/>
      <c r="C437" s="354"/>
      <c r="D437" s="318"/>
      <c r="E437" s="96" t="s">
        <v>9</v>
      </c>
      <c r="F437" s="96">
        <v>42369</v>
      </c>
      <c r="G437" s="97" t="s">
        <v>7</v>
      </c>
      <c r="H437" s="121">
        <v>338500</v>
      </c>
      <c r="I437" s="121"/>
      <c r="J437" s="115"/>
      <c r="K437" s="104"/>
      <c r="L437" s="104">
        <v>338500</v>
      </c>
      <c r="M437" s="104"/>
      <c r="N437" s="104"/>
      <c r="O437" s="104"/>
      <c r="P437" s="104">
        <v>338500</v>
      </c>
      <c r="Q437" s="104"/>
      <c r="R437" s="104"/>
      <c r="S437" s="104"/>
      <c r="T437" s="7"/>
      <c r="U437" s="7"/>
      <c r="V437" s="150">
        <f>H437-P437</f>
        <v>0</v>
      </c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</row>
    <row r="438" spans="1:207" s="9" customFormat="1" ht="41.25" customHeight="1">
      <c r="B438" s="29"/>
      <c r="C438" s="354"/>
      <c r="D438" s="318"/>
      <c r="E438" s="96">
        <v>42370</v>
      </c>
      <c r="F438" s="96">
        <v>42735</v>
      </c>
      <c r="G438" s="97" t="s">
        <v>8</v>
      </c>
      <c r="H438" s="121">
        <f>539000-279900</f>
        <v>259100</v>
      </c>
      <c r="I438" s="115"/>
      <c r="J438" s="115"/>
      <c r="K438" s="104"/>
      <c r="L438" s="104">
        <v>180062.7</v>
      </c>
      <c r="M438" s="104"/>
      <c r="N438" s="104"/>
      <c r="O438" s="104"/>
      <c r="P438" s="104">
        <v>180062.7</v>
      </c>
      <c r="Q438" s="104"/>
      <c r="R438" s="104"/>
      <c r="S438" s="104"/>
      <c r="T438" s="7"/>
      <c r="U438" s="7"/>
      <c r="V438" s="150">
        <f>H438-P438</f>
        <v>79037.299999999988</v>
      </c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</row>
    <row r="439" spans="1:207" s="9" customFormat="1" ht="41.25" customHeight="1">
      <c r="A439" s="192">
        <v>162552600</v>
      </c>
      <c r="B439" s="29"/>
      <c r="C439" s="314"/>
      <c r="D439" s="314"/>
      <c r="E439" s="197">
        <v>42736</v>
      </c>
      <c r="F439" s="197">
        <v>43100</v>
      </c>
      <c r="G439" s="97" t="s">
        <v>225</v>
      </c>
      <c r="H439" s="121">
        <v>292700</v>
      </c>
      <c r="I439" s="115"/>
      <c r="J439" s="152"/>
      <c r="K439" s="104"/>
      <c r="L439" s="104">
        <v>292630.58</v>
      </c>
      <c r="M439" s="104"/>
      <c r="N439" s="104"/>
      <c r="O439" s="104"/>
      <c r="P439" s="104">
        <v>292630.58</v>
      </c>
      <c r="Q439" s="104"/>
      <c r="R439" s="104"/>
      <c r="S439" s="104"/>
      <c r="T439" s="7"/>
      <c r="U439" s="7"/>
      <c r="V439" s="150">
        <f>H439-P439</f>
        <v>69.419999999983702</v>
      </c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  <c r="FK439" s="7"/>
      <c r="FL439" s="7"/>
      <c r="FM439" s="7"/>
      <c r="FN439" s="7"/>
      <c r="FO439" s="7"/>
      <c r="FP439" s="7"/>
      <c r="FQ439" s="7"/>
      <c r="FR439" s="7"/>
      <c r="FS439" s="7"/>
      <c r="FT439" s="7"/>
      <c r="FU439" s="7"/>
      <c r="FV439" s="7"/>
      <c r="FW439" s="7"/>
      <c r="FX439" s="7"/>
      <c r="FY439" s="7"/>
      <c r="FZ439" s="7"/>
      <c r="GA439" s="7"/>
      <c r="GB439" s="7"/>
      <c r="GC439" s="7"/>
      <c r="GD439" s="7"/>
      <c r="GE439" s="7"/>
      <c r="GF439" s="7"/>
      <c r="GG439" s="7"/>
      <c r="GH439" s="7"/>
      <c r="GI439" s="7"/>
      <c r="GJ439" s="7"/>
      <c r="GK439" s="7"/>
      <c r="GL439" s="7"/>
      <c r="GM439" s="7"/>
      <c r="GN439" s="7"/>
      <c r="GO439" s="7"/>
      <c r="GP439" s="7"/>
      <c r="GQ439" s="7"/>
      <c r="GR439" s="7"/>
      <c r="GS439" s="7"/>
      <c r="GT439" s="7"/>
      <c r="GU439" s="7"/>
      <c r="GV439" s="7"/>
      <c r="GW439" s="7"/>
      <c r="GX439" s="7"/>
      <c r="GY439" s="7"/>
    </row>
    <row r="440" spans="1:207" s="9" customFormat="1" ht="41.25" customHeight="1">
      <c r="A440" s="192">
        <v>162552600</v>
      </c>
      <c r="B440" s="29"/>
      <c r="C440" s="314"/>
      <c r="D440" s="314"/>
      <c r="E440" s="96">
        <v>43101</v>
      </c>
      <c r="F440" s="96">
        <v>43465</v>
      </c>
      <c r="G440" s="97" t="s">
        <v>115</v>
      </c>
      <c r="H440" s="121">
        <v>234700</v>
      </c>
      <c r="I440" s="115"/>
      <c r="J440" s="152"/>
      <c r="K440" s="104"/>
      <c r="L440" s="104">
        <v>234627.26</v>
      </c>
      <c r="M440" s="104"/>
      <c r="N440" s="104"/>
      <c r="O440" s="104"/>
      <c r="P440" s="104">
        <v>234627.26</v>
      </c>
      <c r="Q440" s="104"/>
      <c r="R440" s="104"/>
      <c r="S440" s="104"/>
      <c r="T440" s="7"/>
      <c r="U440" s="7"/>
      <c r="V440" s="15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</row>
    <row r="441" spans="1:207" s="9" customFormat="1" ht="41.25" customHeight="1">
      <c r="A441" s="153">
        <v>162552600</v>
      </c>
      <c r="B441" s="29"/>
      <c r="C441" s="315"/>
      <c r="D441" s="315"/>
      <c r="E441" s="151" t="s">
        <v>277</v>
      </c>
      <c r="F441" s="151">
        <v>43830</v>
      </c>
      <c r="G441" s="97" t="s">
        <v>276</v>
      </c>
      <c r="H441" s="307">
        <v>209800</v>
      </c>
      <c r="I441" s="115"/>
      <c r="J441" s="152"/>
      <c r="K441" s="104"/>
      <c r="L441" s="177">
        <v>157317.57</v>
      </c>
      <c r="M441" s="104"/>
      <c r="N441" s="104"/>
      <c r="O441" s="104"/>
      <c r="P441" s="177">
        <v>157317.57</v>
      </c>
      <c r="Q441" s="104"/>
      <c r="R441" s="104"/>
      <c r="S441" s="104"/>
      <c r="T441" s="7"/>
      <c r="U441" s="7"/>
      <c r="V441" s="150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</row>
    <row r="442" spans="1:207" s="9" customFormat="1" ht="41.25" customHeight="1">
      <c r="A442" s="70" t="s">
        <v>67</v>
      </c>
      <c r="B442" s="29"/>
      <c r="C442" s="353" t="s">
        <v>102</v>
      </c>
      <c r="D442" s="313" t="s">
        <v>10</v>
      </c>
      <c r="E442" s="87">
        <v>41640</v>
      </c>
      <c r="F442" s="87">
        <v>42004</v>
      </c>
      <c r="G442" s="93" t="s">
        <v>6</v>
      </c>
      <c r="H442" s="104"/>
      <c r="I442" s="104">
        <v>208700</v>
      </c>
      <c r="J442" s="134"/>
      <c r="K442" s="104"/>
      <c r="L442" s="104">
        <v>0</v>
      </c>
      <c r="M442" s="104">
        <v>208700</v>
      </c>
      <c r="N442" s="104">
        <v>0</v>
      </c>
      <c r="O442" s="104">
        <v>0</v>
      </c>
      <c r="P442" s="104">
        <v>0</v>
      </c>
      <c r="Q442" s="104">
        <v>208700</v>
      </c>
      <c r="R442" s="104">
        <v>0</v>
      </c>
      <c r="S442" s="104">
        <v>0</v>
      </c>
      <c r="T442" s="83">
        <f>I442-M442</f>
        <v>0</v>
      </c>
      <c r="U442" s="7"/>
      <c r="V442" s="7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</row>
    <row r="443" spans="1:207" s="9" customFormat="1" ht="41.25" customHeight="1">
      <c r="A443" s="70"/>
      <c r="B443" s="29"/>
      <c r="C443" s="372"/>
      <c r="D443" s="318"/>
      <c r="E443" s="96" t="s">
        <v>9</v>
      </c>
      <c r="F443" s="96">
        <v>42369</v>
      </c>
      <c r="G443" s="97" t="s">
        <v>7</v>
      </c>
      <c r="H443" s="121"/>
      <c r="I443" s="121">
        <v>247800</v>
      </c>
      <c r="J443" s="115"/>
      <c r="K443" s="104"/>
      <c r="L443" s="115"/>
      <c r="M443" s="104">
        <v>247800</v>
      </c>
      <c r="N443" s="115"/>
      <c r="O443" s="115"/>
      <c r="P443" s="115"/>
      <c r="Q443" s="121">
        <v>247800</v>
      </c>
      <c r="R443" s="115"/>
      <c r="S443" s="115"/>
      <c r="T443" s="83">
        <f>I443-M443</f>
        <v>0</v>
      </c>
      <c r="U443" s="7"/>
      <c r="V443" s="7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</row>
    <row r="444" spans="1:207" s="9" customFormat="1" ht="41.25" customHeight="1">
      <c r="B444" s="29"/>
      <c r="C444" s="372"/>
      <c r="D444" s="318"/>
      <c r="E444" s="96">
        <v>42370</v>
      </c>
      <c r="F444" s="96">
        <v>42735</v>
      </c>
      <c r="G444" s="97" t="s">
        <v>8</v>
      </c>
      <c r="H444" s="115"/>
      <c r="I444" s="121">
        <f>522400+19100</f>
        <v>541500</v>
      </c>
      <c r="J444" s="115"/>
      <c r="K444" s="104"/>
      <c r="L444" s="115"/>
      <c r="M444" s="104">
        <v>541500</v>
      </c>
      <c r="N444" s="115"/>
      <c r="O444" s="115"/>
      <c r="P444" s="115"/>
      <c r="Q444" s="121">
        <v>541500</v>
      </c>
      <c r="R444" s="115"/>
      <c r="S444" s="115"/>
      <c r="T444" s="150">
        <f>M444-Q444</f>
        <v>0</v>
      </c>
      <c r="U444" s="150">
        <f>J444-R444</f>
        <v>0</v>
      </c>
      <c r="V444" s="7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</row>
    <row r="445" spans="1:207" s="9" customFormat="1" ht="41.25" customHeight="1">
      <c r="A445" s="192">
        <v>162571500</v>
      </c>
      <c r="B445" s="29"/>
      <c r="C445" s="372"/>
      <c r="D445" s="314"/>
      <c r="E445" s="197">
        <v>42736</v>
      </c>
      <c r="F445" s="197">
        <v>43100</v>
      </c>
      <c r="G445" s="97" t="s">
        <v>220</v>
      </c>
      <c r="H445" s="115"/>
      <c r="I445" s="121">
        <v>462400</v>
      </c>
      <c r="J445" s="152"/>
      <c r="K445" s="104"/>
      <c r="L445" s="115"/>
      <c r="M445" s="104">
        <v>462400</v>
      </c>
      <c r="N445" s="115"/>
      <c r="O445" s="115"/>
      <c r="P445" s="115"/>
      <c r="Q445" s="121">
        <v>462400</v>
      </c>
      <c r="R445" s="115"/>
      <c r="S445" s="115"/>
      <c r="T445" s="150">
        <f>M445-Q445</f>
        <v>0</v>
      </c>
      <c r="U445" s="150">
        <f>J445-R445</f>
        <v>0</v>
      </c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  <c r="FM445" s="7"/>
      <c r="FN445" s="7"/>
      <c r="FO445" s="7"/>
      <c r="FP445" s="7"/>
      <c r="FQ445" s="7"/>
      <c r="FR445" s="7"/>
      <c r="FS445" s="7"/>
      <c r="FT445" s="7"/>
      <c r="FU445" s="7"/>
      <c r="FV445" s="7"/>
      <c r="FW445" s="7"/>
      <c r="FX445" s="7"/>
      <c r="FY445" s="7"/>
      <c r="FZ445" s="7"/>
      <c r="GA445" s="7"/>
      <c r="GB445" s="7"/>
      <c r="GC445" s="7"/>
      <c r="GD445" s="7"/>
      <c r="GE445" s="7"/>
      <c r="GF445" s="7"/>
      <c r="GG445" s="7"/>
      <c r="GH445" s="7"/>
      <c r="GI445" s="7"/>
      <c r="GJ445" s="7"/>
      <c r="GK445" s="7"/>
      <c r="GL445" s="7"/>
      <c r="GM445" s="7"/>
      <c r="GN445" s="7"/>
      <c r="GO445" s="7"/>
      <c r="GP445" s="7"/>
      <c r="GQ445" s="7"/>
      <c r="GR445" s="7"/>
      <c r="GS445" s="7"/>
      <c r="GT445" s="7"/>
      <c r="GU445" s="7"/>
      <c r="GV445" s="7"/>
      <c r="GW445" s="7"/>
      <c r="GX445" s="7"/>
      <c r="GY445" s="7"/>
    </row>
    <row r="446" spans="1:207" s="9" customFormat="1" ht="41.25" customHeight="1">
      <c r="A446" s="153">
        <v>162571500</v>
      </c>
      <c r="B446" s="29"/>
      <c r="C446" s="372"/>
      <c r="D446" s="314"/>
      <c r="E446" s="96">
        <v>43101</v>
      </c>
      <c r="F446" s="96">
        <v>43465</v>
      </c>
      <c r="G446" s="97" t="s">
        <v>115</v>
      </c>
      <c r="H446" s="115"/>
      <c r="I446" s="121">
        <v>360000</v>
      </c>
      <c r="J446" s="152"/>
      <c r="K446" s="104"/>
      <c r="L446" s="115"/>
      <c r="M446" s="104">
        <v>360000</v>
      </c>
      <c r="N446" s="115"/>
      <c r="O446" s="115"/>
      <c r="P446" s="115"/>
      <c r="Q446" s="121">
        <v>360000</v>
      </c>
      <c r="R446" s="115"/>
      <c r="S446" s="115"/>
      <c r="T446" s="7"/>
      <c r="U446" s="7"/>
      <c r="V446" s="7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</row>
    <row r="447" spans="1:207" s="9" customFormat="1" ht="41.25" customHeight="1">
      <c r="A447" s="70"/>
      <c r="B447" s="29"/>
      <c r="C447" s="373"/>
      <c r="D447" s="315"/>
      <c r="E447" s="151">
        <v>43466</v>
      </c>
      <c r="F447" s="151">
        <v>43830</v>
      </c>
      <c r="G447" s="97" t="s">
        <v>276</v>
      </c>
      <c r="H447" s="121"/>
      <c r="I447" s="307">
        <v>319000</v>
      </c>
      <c r="J447" s="152"/>
      <c r="K447" s="104"/>
      <c r="L447" s="115"/>
      <c r="M447" s="177">
        <v>319000</v>
      </c>
      <c r="N447" s="115"/>
      <c r="O447" s="115"/>
      <c r="P447" s="115"/>
      <c r="Q447" s="305">
        <v>319000</v>
      </c>
      <c r="R447" s="115"/>
      <c r="S447" s="115"/>
      <c r="T447" s="7"/>
      <c r="U447" s="7"/>
      <c r="V447" s="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</row>
    <row r="448" spans="1:207" s="9" customFormat="1" ht="41.25" customHeight="1">
      <c r="A448" s="70" t="s">
        <v>68</v>
      </c>
      <c r="B448" s="29"/>
      <c r="C448" s="356" t="s">
        <v>257</v>
      </c>
      <c r="D448" s="313" t="s">
        <v>10</v>
      </c>
      <c r="E448" s="87">
        <v>41640</v>
      </c>
      <c r="F448" s="87">
        <v>42004</v>
      </c>
      <c r="G448" s="93" t="s">
        <v>6</v>
      </c>
      <c r="H448" s="104"/>
      <c r="I448" s="104">
        <v>200000</v>
      </c>
      <c r="J448" s="134"/>
      <c r="K448" s="104"/>
      <c r="L448" s="104"/>
      <c r="M448" s="104"/>
      <c r="N448" s="104"/>
      <c r="O448" s="104"/>
      <c r="P448" s="104"/>
      <c r="Q448" s="104"/>
      <c r="R448" s="104"/>
      <c r="S448" s="104"/>
      <c r="T448" s="83">
        <f>I448-M448</f>
        <v>200000</v>
      </c>
      <c r="U448" s="7"/>
      <c r="V448" s="7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</row>
    <row r="449" spans="1:1589" s="9" customFormat="1" ht="45" customHeight="1">
      <c r="A449" s="70"/>
      <c r="B449" s="29"/>
      <c r="C449" s="354"/>
      <c r="D449" s="318"/>
      <c r="E449" s="96" t="s">
        <v>9</v>
      </c>
      <c r="F449" s="96">
        <v>42369</v>
      </c>
      <c r="G449" s="97" t="s">
        <v>7</v>
      </c>
      <c r="H449" s="121"/>
      <c r="I449" s="121">
        <v>150000</v>
      </c>
      <c r="J449" s="115"/>
      <c r="K449" s="104"/>
      <c r="L449" s="104"/>
      <c r="M449" s="104">
        <v>150000</v>
      </c>
      <c r="N449" s="104"/>
      <c r="O449" s="104"/>
      <c r="P449" s="104"/>
      <c r="Q449" s="104">
        <v>150000</v>
      </c>
      <c r="R449" s="104"/>
      <c r="S449" s="104"/>
      <c r="T449" s="83">
        <f>I449-M449</f>
        <v>0</v>
      </c>
      <c r="U449" s="7"/>
      <c r="V449" s="7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  <c r="IY449"/>
      <c r="IZ449"/>
      <c r="JA449"/>
      <c r="JB449"/>
      <c r="JC449"/>
      <c r="JD449"/>
      <c r="JE449"/>
      <c r="JF449"/>
      <c r="JG449"/>
      <c r="JH449"/>
      <c r="JI449"/>
      <c r="JJ449"/>
      <c r="JK449"/>
      <c r="JL449"/>
      <c r="JM449"/>
      <c r="JN449"/>
      <c r="JO449"/>
      <c r="JP449"/>
      <c r="JQ449"/>
      <c r="JR449"/>
      <c r="JS449"/>
      <c r="JT449"/>
      <c r="JU449"/>
      <c r="JV449"/>
      <c r="JW449"/>
      <c r="JX449"/>
      <c r="JY449"/>
      <c r="JZ449"/>
      <c r="KA449"/>
      <c r="KB449"/>
      <c r="KC449"/>
      <c r="KD449"/>
      <c r="KE449"/>
      <c r="KF449"/>
      <c r="KG449"/>
      <c r="KH449"/>
      <c r="KI449"/>
      <c r="KJ449"/>
      <c r="KK449"/>
      <c r="KL449"/>
      <c r="KM449"/>
      <c r="KN449"/>
      <c r="KO449"/>
      <c r="KP449"/>
      <c r="KQ449"/>
      <c r="KR449"/>
      <c r="KS449"/>
      <c r="KT449"/>
      <c r="KU449"/>
      <c r="KV449"/>
      <c r="KW449"/>
      <c r="KX449"/>
      <c r="KY449"/>
      <c r="KZ449"/>
      <c r="LA449"/>
      <c r="LB449"/>
      <c r="LC449"/>
      <c r="LD449"/>
      <c r="LE449"/>
      <c r="LF449"/>
      <c r="LG449"/>
      <c r="LH449"/>
      <c r="LI449"/>
      <c r="LJ449"/>
      <c r="LK449"/>
      <c r="LL449"/>
      <c r="LM449"/>
      <c r="LN449"/>
      <c r="LO449"/>
      <c r="LP449"/>
      <c r="LQ449"/>
      <c r="LR449"/>
      <c r="LS449"/>
      <c r="LT449"/>
      <c r="LU449"/>
      <c r="LV449"/>
      <c r="LW449"/>
      <c r="LX449"/>
      <c r="LY449"/>
      <c r="LZ449"/>
      <c r="MA449"/>
      <c r="MB449"/>
      <c r="MC449"/>
      <c r="MD449"/>
      <c r="ME449"/>
      <c r="MF449"/>
      <c r="MG449"/>
      <c r="MH449"/>
      <c r="MI449"/>
      <c r="MJ449"/>
      <c r="MK449"/>
      <c r="ML449"/>
      <c r="MM449"/>
      <c r="MN449"/>
      <c r="MO449"/>
      <c r="MP449"/>
      <c r="MQ449"/>
      <c r="MR449"/>
      <c r="MS449"/>
      <c r="MT449"/>
      <c r="MU449"/>
      <c r="MV449"/>
      <c r="MW449"/>
      <c r="MX449"/>
      <c r="MY449"/>
      <c r="MZ449"/>
      <c r="NA449"/>
      <c r="NB449"/>
      <c r="NC449"/>
      <c r="ND449"/>
      <c r="NE449"/>
      <c r="NF449"/>
      <c r="NG449"/>
      <c r="NH449"/>
      <c r="NI449"/>
      <c r="NJ449"/>
      <c r="NK449"/>
      <c r="NL449"/>
      <c r="NM449"/>
      <c r="NN449"/>
      <c r="NO449"/>
      <c r="NP449"/>
      <c r="NQ449"/>
      <c r="NR449"/>
      <c r="NS449"/>
      <c r="NT449"/>
      <c r="NU449"/>
      <c r="NV449"/>
      <c r="NW449"/>
      <c r="NX449"/>
      <c r="NY449"/>
      <c r="NZ449"/>
      <c r="OA449"/>
      <c r="OB449"/>
      <c r="OC449"/>
      <c r="OD449"/>
      <c r="OE449"/>
      <c r="OF449"/>
      <c r="OG449"/>
      <c r="OH449"/>
      <c r="OI449"/>
      <c r="OJ449"/>
      <c r="OK449"/>
      <c r="OL449"/>
      <c r="OM449"/>
      <c r="ON449"/>
      <c r="OO449"/>
      <c r="OP449"/>
      <c r="OQ449"/>
      <c r="OR449"/>
      <c r="OS449"/>
      <c r="OT449"/>
      <c r="OU449"/>
      <c r="OV449"/>
      <c r="OW449"/>
      <c r="OX449"/>
      <c r="OY449"/>
      <c r="OZ449"/>
      <c r="PA449"/>
      <c r="PB449"/>
      <c r="PC449"/>
      <c r="PD449"/>
      <c r="PE449"/>
      <c r="PF449"/>
      <c r="PG449"/>
      <c r="PH449"/>
      <c r="PI449"/>
      <c r="PJ449"/>
      <c r="PK449"/>
      <c r="PL449"/>
      <c r="PM449"/>
      <c r="PN449"/>
      <c r="PO449"/>
      <c r="PP449"/>
      <c r="PQ449"/>
      <c r="PR449"/>
      <c r="PS449"/>
      <c r="PT449"/>
      <c r="PU449"/>
      <c r="PV449"/>
      <c r="PW449"/>
      <c r="PX449"/>
      <c r="PY449"/>
      <c r="PZ449"/>
      <c r="QA449"/>
      <c r="QB449"/>
      <c r="QC449"/>
      <c r="QD449"/>
      <c r="QE449"/>
      <c r="QF449"/>
      <c r="QG449"/>
      <c r="QH449"/>
      <c r="QI449"/>
      <c r="QJ449"/>
      <c r="QK449"/>
      <c r="QL449"/>
      <c r="QM449"/>
      <c r="QN449"/>
      <c r="QO449"/>
      <c r="QP449"/>
      <c r="QQ449"/>
      <c r="QR449"/>
      <c r="QS449"/>
      <c r="QT449"/>
      <c r="QU449"/>
      <c r="QV449"/>
      <c r="QW449"/>
      <c r="QX449"/>
      <c r="QY449"/>
      <c r="QZ449"/>
      <c r="RA449"/>
      <c r="RB449"/>
      <c r="RC449"/>
      <c r="RD449"/>
      <c r="RE449"/>
      <c r="RF449"/>
      <c r="RG449"/>
      <c r="RH449"/>
      <c r="RI449"/>
      <c r="RJ449"/>
      <c r="RK449"/>
      <c r="RL449"/>
      <c r="RM449"/>
      <c r="RN449"/>
      <c r="RO449"/>
      <c r="RP449"/>
      <c r="RQ449"/>
      <c r="RR449"/>
      <c r="RS449"/>
      <c r="RT449"/>
      <c r="RU449"/>
      <c r="RV449"/>
      <c r="RW449"/>
      <c r="RX449"/>
      <c r="RY449"/>
      <c r="RZ449"/>
      <c r="SA449"/>
      <c r="SB449"/>
      <c r="SC449"/>
      <c r="SD449"/>
      <c r="SE449"/>
      <c r="SF449"/>
      <c r="SG449"/>
      <c r="SH449"/>
      <c r="SI449"/>
      <c r="SJ449"/>
      <c r="SK449"/>
      <c r="SL449"/>
      <c r="SM449"/>
      <c r="SN449"/>
      <c r="SO449"/>
      <c r="SP449"/>
      <c r="SQ449"/>
      <c r="SR449"/>
      <c r="SS449"/>
      <c r="ST449"/>
      <c r="SU449"/>
      <c r="SV449"/>
      <c r="SW449"/>
      <c r="SX449"/>
      <c r="SY449"/>
      <c r="SZ449"/>
      <c r="TA449"/>
      <c r="TB449"/>
      <c r="TC449"/>
      <c r="TD449"/>
      <c r="TE449"/>
      <c r="TF449"/>
      <c r="TG449"/>
      <c r="TH449"/>
      <c r="TI449"/>
      <c r="TJ449"/>
      <c r="TK449"/>
      <c r="TL449"/>
      <c r="TM449"/>
      <c r="TN449"/>
      <c r="TO449"/>
      <c r="TP449"/>
      <c r="TQ449"/>
      <c r="TR449"/>
      <c r="TS449"/>
      <c r="TT449"/>
      <c r="TU449"/>
      <c r="TV449"/>
      <c r="TW449"/>
      <c r="TX449"/>
      <c r="TY449"/>
      <c r="TZ449"/>
      <c r="UA449"/>
      <c r="UB449"/>
      <c r="UC449"/>
      <c r="UD449"/>
      <c r="UE449"/>
      <c r="UF449"/>
      <c r="UG449"/>
      <c r="UH449"/>
      <c r="UI449"/>
      <c r="UJ449"/>
      <c r="UK449"/>
      <c r="UL449"/>
      <c r="UM449"/>
      <c r="UN449"/>
      <c r="UO449"/>
      <c r="UP449"/>
      <c r="UQ449"/>
      <c r="UR449"/>
      <c r="US449"/>
      <c r="UT449"/>
      <c r="UU449"/>
      <c r="UV449"/>
      <c r="UW449"/>
      <c r="UX449"/>
      <c r="UY449"/>
      <c r="UZ449"/>
      <c r="VA449"/>
      <c r="VB449"/>
      <c r="VC449"/>
      <c r="VD449"/>
      <c r="VE449"/>
      <c r="VF449"/>
      <c r="VG449"/>
      <c r="VH449"/>
      <c r="VI449"/>
      <c r="VJ449"/>
      <c r="VK449"/>
      <c r="VL449"/>
      <c r="VM449"/>
      <c r="VN449"/>
      <c r="VO449"/>
      <c r="VP449"/>
      <c r="VQ449"/>
      <c r="VR449"/>
      <c r="VS449"/>
      <c r="VT449"/>
      <c r="VU449"/>
      <c r="VV449"/>
      <c r="VW449"/>
      <c r="VX449"/>
      <c r="VY449"/>
      <c r="VZ449"/>
      <c r="WA449"/>
      <c r="WB449"/>
      <c r="WC449"/>
      <c r="WD449"/>
      <c r="WE449"/>
      <c r="WF449"/>
      <c r="WG449"/>
      <c r="WH449"/>
      <c r="WI449"/>
      <c r="WJ449"/>
      <c r="WK449"/>
      <c r="WL449"/>
      <c r="WM449"/>
      <c r="WN449"/>
      <c r="WO449"/>
      <c r="WP449"/>
      <c r="WQ449"/>
      <c r="WR449"/>
      <c r="WS449"/>
      <c r="WT449"/>
      <c r="WU449"/>
      <c r="WV449"/>
      <c r="WW449"/>
      <c r="WX449"/>
      <c r="WY449"/>
      <c r="WZ449"/>
      <c r="XA449"/>
      <c r="XB449"/>
      <c r="XC449"/>
      <c r="XD449"/>
      <c r="XE449"/>
      <c r="XF449"/>
      <c r="XG449"/>
      <c r="XH449"/>
      <c r="XI449"/>
      <c r="XJ449"/>
      <c r="XK449"/>
      <c r="XL449"/>
      <c r="XM449"/>
      <c r="XN449"/>
      <c r="XO449"/>
      <c r="XP449"/>
      <c r="XQ449"/>
      <c r="XR449"/>
      <c r="XS449"/>
      <c r="XT449"/>
      <c r="XU449"/>
      <c r="XV449"/>
      <c r="XW449"/>
      <c r="XX449"/>
      <c r="XY449"/>
      <c r="XZ449"/>
      <c r="YA449"/>
      <c r="YB449"/>
      <c r="YC449"/>
      <c r="YD449"/>
      <c r="YE449"/>
      <c r="YF449"/>
      <c r="YG449"/>
      <c r="YH449"/>
      <c r="YI449"/>
      <c r="YJ449"/>
      <c r="YK449"/>
      <c r="YL449"/>
      <c r="YM449"/>
      <c r="YN449"/>
      <c r="YO449"/>
      <c r="YP449"/>
      <c r="YQ449"/>
      <c r="YR449"/>
      <c r="YS449"/>
      <c r="YT449"/>
      <c r="YU449"/>
      <c r="YV449"/>
      <c r="YW449"/>
      <c r="YX449"/>
      <c r="YY449"/>
      <c r="YZ449"/>
      <c r="ZA449"/>
      <c r="ZB449"/>
      <c r="ZC449"/>
      <c r="ZD449"/>
      <c r="ZE449"/>
      <c r="ZF449"/>
      <c r="ZG449"/>
      <c r="ZH449"/>
      <c r="ZI449"/>
      <c r="ZJ449"/>
      <c r="ZK449"/>
      <c r="ZL449"/>
      <c r="ZM449"/>
      <c r="ZN449"/>
      <c r="ZO449"/>
      <c r="ZP449"/>
      <c r="ZQ449"/>
      <c r="ZR449"/>
      <c r="ZS449"/>
      <c r="ZT449"/>
      <c r="ZU449"/>
      <c r="ZV449"/>
      <c r="ZW449"/>
      <c r="ZX449"/>
      <c r="ZY449"/>
      <c r="ZZ449"/>
      <c r="AAA449"/>
      <c r="AAB449"/>
      <c r="AAC449"/>
      <c r="AAD449"/>
      <c r="AAE449"/>
      <c r="AAF449"/>
      <c r="AAG449"/>
      <c r="AAH449"/>
      <c r="AAI449"/>
      <c r="AAJ449"/>
      <c r="AAK449"/>
      <c r="AAL449"/>
      <c r="AAM449"/>
      <c r="AAN449"/>
      <c r="AAO449"/>
      <c r="AAP449"/>
      <c r="AAQ449"/>
      <c r="AAR449"/>
      <c r="AAS449"/>
      <c r="AAT449"/>
      <c r="AAU449"/>
      <c r="AAV449"/>
      <c r="AAW449"/>
      <c r="AAX449"/>
      <c r="AAY449"/>
      <c r="AAZ449"/>
      <c r="ABA449"/>
      <c r="ABB449"/>
      <c r="ABC449"/>
      <c r="ABD449"/>
      <c r="ABE449"/>
      <c r="ABF449"/>
      <c r="ABG449"/>
      <c r="ABH449"/>
      <c r="ABI449"/>
      <c r="ABJ449"/>
      <c r="ABK449"/>
      <c r="ABL449"/>
      <c r="ABM449"/>
      <c r="ABN449"/>
      <c r="ABO449"/>
      <c r="ABP449"/>
      <c r="ABQ449"/>
      <c r="ABR449"/>
      <c r="ABS449"/>
      <c r="ABT449"/>
      <c r="ABU449"/>
      <c r="ABV449"/>
      <c r="ABW449"/>
      <c r="ABX449"/>
      <c r="ABY449"/>
      <c r="ABZ449"/>
      <c r="ACA449"/>
      <c r="ACB449"/>
      <c r="ACC449"/>
      <c r="ACD449"/>
      <c r="ACE449"/>
      <c r="ACF449"/>
      <c r="ACG449"/>
      <c r="ACH449"/>
      <c r="ACI449"/>
      <c r="ACJ449"/>
      <c r="ACK449"/>
      <c r="ACL449"/>
      <c r="ACM449"/>
      <c r="ACN449"/>
      <c r="ACO449"/>
      <c r="ACP449"/>
      <c r="ACQ449"/>
      <c r="ACR449"/>
      <c r="ACS449"/>
      <c r="ACT449"/>
      <c r="ACU449"/>
      <c r="ACV449"/>
      <c r="ACW449"/>
      <c r="ACX449"/>
      <c r="ACY449"/>
      <c r="ACZ449"/>
      <c r="ADA449"/>
      <c r="ADB449"/>
      <c r="ADC449"/>
      <c r="ADD449"/>
      <c r="ADE449"/>
      <c r="ADF449"/>
      <c r="ADG449"/>
      <c r="ADH449"/>
      <c r="ADI449"/>
      <c r="ADJ449"/>
      <c r="ADK449"/>
      <c r="ADL449"/>
      <c r="ADM449"/>
      <c r="ADN449"/>
      <c r="ADO449"/>
      <c r="ADP449"/>
      <c r="ADQ449"/>
      <c r="ADR449"/>
      <c r="ADS449"/>
      <c r="ADT449"/>
      <c r="ADU449"/>
      <c r="ADV449"/>
      <c r="ADW449"/>
      <c r="ADX449"/>
      <c r="ADY449"/>
      <c r="ADZ449"/>
      <c r="AEA449"/>
      <c r="AEB449"/>
      <c r="AEC449"/>
      <c r="AED449"/>
      <c r="AEE449"/>
      <c r="AEF449"/>
      <c r="AEG449"/>
      <c r="AEH449"/>
      <c r="AEI449"/>
      <c r="AEJ449"/>
      <c r="AEK449"/>
      <c r="AEL449"/>
      <c r="AEM449"/>
      <c r="AEN449"/>
      <c r="AEO449"/>
      <c r="AEP449"/>
      <c r="AEQ449"/>
      <c r="AER449"/>
      <c r="AES449"/>
      <c r="AET449"/>
      <c r="AEU449"/>
      <c r="AEV449"/>
      <c r="AEW449"/>
      <c r="AEX449"/>
      <c r="AEY449"/>
      <c r="AEZ449"/>
      <c r="AFA449"/>
      <c r="AFB449"/>
      <c r="AFC449"/>
      <c r="AFD449"/>
      <c r="AFE449"/>
      <c r="AFF449"/>
      <c r="AFG449"/>
      <c r="AFH449"/>
      <c r="AFI449"/>
      <c r="AFJ449"/>
      <c r="AFK449"/>
      <c r="AFL449"/>
      <c r="AFM449"/>
      <c r="AFN449"/>
      <c r="AFO449"/>
      <c r="AFP449"/>
      <c r="AFQ449"/>
      <c r="AFR449"/>
      <c r="AFS449"/>
      <c r="AFT449"/>
      <c r="AFU449"/>
      <c r="AFV449"/>
      <c r="AFW449"/>
      <c r="AFX449"/>
      <c r="AFY449"/>
      <c r="AFZ449"/>
      <c r="AGA449"/>
      <c r="AGB449"/>
      <c r="AGC449"/>
      <c r="AGD449"/>
      <c r="AGE449"/>
      <c r="AGF449"/>
      <c r="AGG449"/>
      <c r="AGH449"/>
      <c r="AGI449"/>
      <c r="AGJ449"/>
      <c r="AGK449"/>
      <c r="AGL449"/>
      <c r="AGM449"/>
      <c r="AGN449"/>
      <c r="AGO449"/>
      <c r="AGP449"/>
      <c r="AGQ449"/>
      <c r="AGR449"/>
      <c r="AGS449"/>
      <c r="AGT449"/>
      <c r="AGU449"/>
      <c r="AGV449"/>
      <c r="AGW449"/>
      <c r="AGX449"/>
      <c r="AGY449"/>
      <c r="AGZ449"/>
      <c r="AHA449"/>
      <c r="AHB449"/>
      <c r="AHC449"/>
      <c r="AHD449"/>
      <c r="AHE449"/>
      <c r="AHF449"/>
      <c r="AHG449"/>
      <c r="AHH449"/>
      <c r="AHI449"/>
      <c r="AHJ449"/>
      <c r="AHK449"/>
      <c r="AHL449"/>
      <c r="AHM449"/>
      <c r="AHN449"/>
      <c r="AHO449"/>
      <c r="AHP449"/>
      <c r="AHQ449"/>
      <c r="AHR449"/>
      <c r="AHS449"/>
      <c r="AHT449"/>
      <c r="AHU449"/>
      <c r="AHV449"/>
      <c r="AHW449"/>
      <c r="AHX449"/>
      <c r="AHY449"/>
      <c r="AHZ449"/>
      <c r="AIA449"/>
      <c r="AIB449"/>
      <c r="AIC449"/>
      <c r="AID449"/>
      <c r="AIE449"/>
      <c r="AIF449"/>
      <c r="AIG449"/>
      <c r="AIH449"/>
      <c r="AII449"/>
      <c r="AIJ449"/>
      <c r="AIK449"/>
      <c r="AIL449"/>
      <c r="AIM449"/>
      <c r="AIN449"/>
      <c r="AIO449"/>
      <c r="AIP449"/>
      <c r="AIQ449"/>
      <c r="AIR449"/>
      <c r="AIS449"/>
      <c r="AIT449"/>
      <c r="AIU449"/>
      <c r="AIV449"/>
      <c r="AIW449"/>
      <c r="AIX449"/>
      <c r="AIY449"/>
      <c r="AIZ449"/>
      <c r="AJA449"/>
      <c r="AJB449"/>
      <c r="AJC449"/>
      <c r="AJD449"/>
      <c r="AJE449"/>
      <c r="AJF449"/>
      <c r="AJG449"/>
      <c r="AJH449"/>
      <c r="AJI449"/>
      <c r="AJJ449"/>
      <c r="AJK449"/>
      <c r="AJL449"/>
      <c r="AJM449"/>
      <c r="AJN449"/>
      <c r="AJO449"/>
      <c r="AJP449"/>
      <c r="AJQ449"/>
      <c r="AJR449"/>
      <c r="AJS449"/>
      <c r="AJT449"/>
      <c r="AJU449"/>
      <c r="AJV449"/>
      <c r="AJW449"/>
      <c r="AJX449"/>
      <c r="AJY449"/>
      <c r="AJZ449"/>
      <c r="AKA449"/>
      <c r="AKB449"/>
      <c r="AKC449"/>
      <c r="AKD449"/>
      <c r="AKE449"/>
      <c r="AKF449"/>
      <c r="AKG449"/>
      <c r="AKH449"/>
      <c r="AKI449"/>
      <c r="AKJ449"/>
      <c r="AKK449"/>
      <c r="AKL449"/>
      <c r="AKM449"/>
      <c r="AKN449"/>
      <c r="AKO449"/>
      <c r="AKP449"/>
      <c r="AKQ449"/>
      <c r="AKR449"/>
      <c r="AKS449"/>
      <c r="AKT449"/>
      <c r="AKU449"/>
      <c r="AKV449"/>
      <c r="AKW449"/>
      <c r="AKX449"/>
      <c r="AKY449"/>
      <c r="AKZ449"/>
      <c r="ALA449"/>
      <c r="ALB449"/>
      <c r="ALC449"/>
      <c r="ALD449"/>
      <c r="ALE449"/>
      <c r="ALF449"/>
      <c r="ALG449"/>
      <c r="ALH449"/>
      <c r="ALI449"/>
      <c r="ALJ449"/>
      <c r="ALK449"/>
      <c r="ALL449"/>
      <c r="ALM449"/>
      <c r="ALN449"/>
      <c r="ALO449"/>
      <c r="ALP449"/>
      <c r="ALQ449"/>
      <c r="ALR449"/>
      <c r="ALS449"/>
      <c r="ALT449"/>
      <c r="ALU449"/>
      <c r="ALV449"/>
      <c r="ALW449"/>
      <c r="ALX449"/>
      <c r="ALY449"/>
      <c r="ALZ449"/>
      <c r="AMA449"/>
      <c r="AMB449"/>
      <c r="AMC449"/>
      <c r="AMD449"/>
      <c r="AME449"/>
      <c r="AMF449"/>
      <c r="AMG449"/>
      <c r="AMH449"/>
      <c r="AMI449"/>
      <c r="AMJ449"/>
      <c r="AMK449"/>
      <c r="AML449"/>
      <c r="AMM449"/>
      <c r="AMN449"/>
      <c r="AMO449"/>
      <c r="AMP449"/>
      <c r="AMQ449"/>
      <c r="AMR449"/>
      <c r="AMS449"/>
      <c r="AMT449"/>
      <c r="AMU449"/>
      <c r="AMV449"/>
      <c r="AMW449"/>
      <c r="AMX449"/>
      <c r="AMY449"/>
      <c r="AMZ449"/>
      <c r="ANA449"/>
      <c r="ANB449"/>
      <c r="ANC449"/>
      <c r="AND449"/>
      <c r="ANE449"/>
      <c r="ANF449"/>
      <c r="ANG449"/>
      <c r="ANH449"/>
      <c r="ANI449"/>
      <c r="ANJ449"/>
      <c r="ANK449"/>
      <c r="ANL449"/>
      <c r="ANM449"/>
      <c r="ANN449"/>
      <c r="ANO449"/>
      <c r="ANP449"/>
      <c r="ANQ449"/>
      <c r="ANR449"/>
      <c r="ANS449"/>
      <c r="ANT449"/>
      <c r="ANU449"/>
      <c r="ANV449"/>
      <c r="ANW449"/>
      <c r="ANX449"/>
      <c r="ANY449"/>
      <c r="ANZ449"/>
      <c r="AOA449"/>
      <c r="AOB449"/>
      <c r="AOC449"/>
      <c r="AOD449"/>
      <c r="AOE449"/>
      <c r="AOF449"/>
      <c r="AOG449"/>
      <c r="AOH449"/>
      <c r="AOI449"/>
      <c r="AOJ449"/>
      <c r="AOK449"/>
      <c r="AOL449"/>
      <c r="AOM449"/>
      <c r="AON449"/>
      <c r="AOO449"/>
      <c r="AOP449"/>
      <c r="AOQ449"/>
      <c r="AOR449"/>
      <c r="AOS449"/>
      <c r="AOT449"/>
      <c r="AOU449"/>
      <c r="AOV449"/>
      <c r="AOW449"/>
      <c r="AOX449"/>
      <c r="AOY449"/>
      <c r="AOZ449"/>
      <c r="APA449"/>
      <c r="APB449"/>
      <c r="APC449"/>
      <c r="APD449"/>
      <c r="APE449"/>
      <c r="APF449"/>
      <c r="APG449"/>
      <c r="APH449"/>
      <c r="API449"/>
      <c r="APJ449"/>
      <c r="APK449"/>
      <c r="APL449"/>
      <c r="APM449"/>
      <c r="APN449"/>
      <c r="APO449"/>
      <c r="APP449"/>
      <c r="APQ449"/>
      <c r="APR449"/>
      <c r="APS449"/>
      <c r="APT449"/>
      <c r="APU449"/>
      <c r="APV449"/>
      <c r="APW449"/>
      <c r="APX449"/>
      <c r="APY449"/>
      <c r="APZ449"/>
      <c r="AQA449"/>
      <c r="AQB449"/>
      <c r="AQC449"/>
      <c r="AQD449"/>
      <c r="AQE449"/>
      <c r="AQF449"/>
      <c r="AQG449"/>
      <c r="AQH449"/>
      <c r="AQI449"/>
      <c r="AQJ449"/>
      <c r="AQK449"/>
      <c r="AQL449"/>
      <c r="AQM449"/>
      <c r="AQN449"/>
      <c r="AQO449"/>
      <c r="AQP449"/>
      <c r="AQQ449"/>
      <c r="AQR449"/>
      <c r="AQS449"/>
      <c r="AQT449"/>
      <c r="AQU449"/>
      <c r="AQV449"/>
      <c r="AQW449"/>
      <c r="AQX449"/>
      <c r="AQY449"/>
      <c r="AQZ449"/>
      <c r="ARA449"/>
      <c r="ARB449"/>
      <c r="ARC449"/>
      <c r="ARD449"/>
      <c r="ARE449"/>
      <c r="ARF449"/>
      <c r="ARG449"/>
      <c r="ARH449"/>
      <c r="ARI449"/>
      <c r="ARJ449"/>
      <c r="ARK449"/>
      <c r="ARL449"/>
      <c r="ARM449"/>
      <c r="ARN449"/>
      <c r="ARO449"/>
      <c r="ARP449"/>
      <c r="ARQ449"/>
      <c r="ARR449"/>
      <c r="ARS449"/>
      <c r="ART449"/>
      <c r="ARU449"/>
      <c r="ARV449"/>
      <c r="ARW449"/>
      <c r="ARX449"/>
      <c r="ARY449"/>
      <c r="ARZ449"/>
      <c r="ASA449"/>
      <c r="ASB449"/>
      <c r="ASC449"/>
      <c r="ASD449"/>
      <c r="ASE449"/>
      <c r="ASF449"/>
      <c r="ASG449"/>
      <c r="ASH449"/>
      <c r="ASI449"/>
      <c r="ASJ449"/>
      <c r="ASK449"/>
      <c r="ASL449"/>
      <c r="ASM449"/>
      <c r="ASN449"/>
      <c r="ASO449"/>
      <c r="ASP449"/>
      <c r="ASQ449"/>
      <c r="ASR449"/>
      <c r="ASS449"/>
      <c r="AST449"/>
      <c r="ASU449"/>
      <c r="ASV449"/>
      <c r="ASW449"/>
      <c r="ASX449"/>
      <c r="ASY449"/>
      <c r="ASZ449"/>
      <c r="ATA449"/>
      <c r="ATB449"/>
      <c r="ATC449"/>
      <c r="ATD449"/>
      <c r="ATE449"/>
      <c r="ATF449"/>
      <c r="ATG449"/>
      <c r="ATH449"/>
      <c r="ATI449"/>
      <c r="ATJ449"/>
      <c r="ATK449"/>
      <c r="ATL449"/>
      <c r="ATM449"/>
      <c r="ATN449"/>
      <c r="ATO449"/>
      <c r="ATP449"/>
      <c r="ATQ449"/>
      <c r="ATR449"/>
      <c r="ATS449"/>
      <c r="ATT449"/>
      <c r="ATU449"/>
      <c r="ATV449"/>
      <c r="ATW449"/>
      <c r="ATX449"/>
      <c r="ATY449"/>
      <c r="ATZ449"/>
      <c r="AUA449"/>
      <c r="AUB449"/>
      <c r="AUC449"/>
      <c r="AUD449"/>
      <c r="AUE449"/>
      <c r="AUF449"/>
      <c r="AUG449"/>
      <c r="AUH449"/>
      <c r="AUI449"/>
      <c r="AUJ449"/>
      <c r="AUK449"/>
      <c r="AUL449"/>
      <c r="AUM449"/>
      <c r="AUN449"/>
      <c r="AUO449"/>
      <c r="AUP449"/>
      <c r="AUQ449"/>
      <c r="AUR449"/>
      <c r="AUS449"/>
      <c r="AUT449"/>
      <c r="AUU449"/>
      <c r="AUV449"/>
      <c r="AUW449"/>
      <c r="AUX449"/>
      <c r="AUY449"/>
      <c r="AUZ449"/>
      <c r="AVA449"/>
      <c r="AVB449"/>
      <c r="AVC449"/>
      <c r="AVD449"/>
      <c r="AVE449"/>
      <c r="AVF449"/>
      <c r="AVG449"/>
      <c r="AVH449"/>
      <c r="AVI449"/>
      <c r="AVJ449"/>
      <c r="AVK449"/>
      <c r="AVL449"/>
      <c r="AVM449"/>
      <c r="AVN449"/>
      <c r="AVO449"/>
      <c r="AVP449"/>
      <c r="AVQ449"/>
      <c r="AVR449"/>
      <c r="AVS449"/>
      <c r="AVT449"/>
      <c r="AVU449"/>
      <c r="AVV449"/>
      <c r="AVW449"/>
      <c r="AVX449"/>
      <c r="AVY449"/>
      <c r="AVZ449"/>
      <c r="AWA449"/>
      <c r="AWB449"/>
      <c r="AWC449"/>
      <c r="AWD449"/>
      <c r="AWE449"/>
      <c r="AWF449"/>
      <c r="AWG449"/>
      <c r="AWH449"/>
      <c r="AWI449"/>
      <c r="AWJ449"/>
      <c r="AWK449"/>
      <c r="AWL449"/>
      <c r="AWM449"/>
      <c r="AWN449"/>
      <c r="AWO449"/>
      <c r="AWP449"/>
      <c r="AWQ449"/>
      <c r="AWR449"/>
      <c r="AWS449"/>
      <c r="AWT449"/>
      <c r="AWU449"/>
      <c r="AWV449"/>
      <c r="AWW449"/>
      <c r="AWX449"/>
      <c r="AWY449"/>
      <c r="AWZ449"/>
      <c r="AXA449"/>
      <c r="AXB449"/>
      <c r="AXC449"/>
      <c r="AXD449"/>
      <c r="AXE449"/>
      <c r="AXF449"/>
      <c r="AXG449"/>
      <c r="AXH449"/>
      <c r="AXI449"/>
      <c r="AXJ449"/>
      <c r="AXK449"/>
      <c r="AXL449"/>
      <c r="AXM449"/>
      <c r="AXN449"/>
      <c r="AXO449"/>
      <c r="AXP449"/>
      <c r="AXQ449"/>
      <c r="AXR449"/>
      <c r="AXS449"/>
      <c r="AXT449"/>
      <c r="AXU449"/>
      <c r="AXV449"/>
      <c r="AXW449"/>
      <c r="AXX449"/>
      <c r="AXY449"/>
      <c r="AXZ449"/>
      <c r="AYA449"/>
      <c r="AYB449"/>
      <c r="AYC449"/>
      <c r="AYD449"/>
      <c r="AYE449"/>
      <c r="AYF449"/>
      <c r="AYG449"/>
      <c r="AYH449"/>
      <c r="AYI449"/>
      <c r="AYJ449"/>
      <c r="AYK449"/>
      <c r="AYL449"/>
      <c r="AYM449"/>
      <c r="AYN449"/>
      <c r="AYO449"/>
      <c r="AYP449"/>
      <c r="AYQ449"/>
      <c r="AYR449"/>
      <c r="AYS449"/>
      <c r="AYT449"/>
      <c r="AYU449"/>
      <c r="AYV449"/>
      <c r="AYW449"/>
      <c r="AYX449"/>
      <c r="AYY449"/>
      <c r="AYZ449"/>
      <c r="AZA449"/>
      <c r="AZB449"/>
      <c r="AZC449"/>
      <c r="AZD449"/>
      <c r="AZE449"/>
      <c r="AZF449"/>
      <c r="AZG449"/>
      <c r="AZH449"/>
      <c r="AZI449"/>
      <c r="AZJ449"/>
      <c r="AZK449"/>
      <c r="AZL449"/>
      <c r="AZM449"/>
      <c r="AZN449"/>
      <c r="AZO449"/>
      <c r="AZP449"/>
      <c r="AZQ449"/>
      <c r="AZR449"/>
      <c r="AZS449"/>
      <c r="AZT449"/>
      <c r="AZU449"/>
      <c r="AZV449"/>
      <c r="AZW449"/>
      <c r="AZX449"/>
      <c r="AZY449"/>
      <c r="AZZ449"/>
      <c r="BAA449"/>
      <c r="BAB449"/>
      <c r="BAC449"/>
      <c r="BAD449"/>
      <c r="BAE449"/>
      <c r="BAF449"/>
      <c r="BAG449"/>
      <c r="BAH449"/>
      <c r="BAI449"/>
      <c r="BAJ449"/>
      <c r="BAK449"/>
      <c r="BAL449"/>
      <c r="BAM449"/>
      <c r="BAN449"/>
      <c r="BAO449"/>
      <c r="BAP449"/>
      <c r="BAQ449"/>
      <c r="BAR449"/>
      <c r="BAS449"/>
      <c r="BAT449"/>
      <c r="BAU449"/>
      <c r="BAV449"/>
      <c r="BAW449"/>
      <c r="BAX449"/>
      <c r="BAY449"/>
      <c r="BAZ449"/>
      <c r="BBA449"/>
      <c r="BBB449"/>
      <c r="BBC449"/>
      <c r="BBD449"/>
      <c r="BBE449"/>
      <c r="BBF449"/>
      <c r="BBG449"/>
      <c r="BBH449"/>
      <c r="BBI449"/>
      <c r="BBJ449"/>
      <c r="BBK449"/>
      <c r="BBL449"/>
      <c r="BBM449"/>
      <c r="BBN449"/>
      <c r="BBO449"/>
      <c r="BBP449"/>
      <c r="BBQ449"/>
      <c r="BBR449"/>
      <c r="BBS449"/>
      <c r="BBT449"/>
      <c r="BBU449"/>
      <c r="BBV449"/>
      <c r="BBW449"/>
      <c r="BBX449"/>
      <c r="BBY449"/>
      <c r="BBZ449"/>
      <c r="BCA449"/>
      <c r="BCB449"/>
      <c r="BCC449"/>
      <c r="BCD449"/>
      <c r="BCE449"/>
      <c r="BCF449"/>
      <c r="BCG449"/>
      <c r="BCH449"/>
      <c r="BCI449"/>
      <c r="BCJ449"/>
      <c r="BCK449"/>
      <c r="BCL449"/>
      <c r="BCM449"/>
      <c r="BCN449"/>
      <c r="BCO449"/>
      <c r="BCP449"/>
      <c r="BCQ449"/>
      <c r="BCR449"/>
      <c r="BCS449"/>
      <c r="BCT449"/>
      <c r="BCU449"/>
      <c r="BCV449"/>
      <c r="BCW449"/>
      <c r="BCX449"/>
      <c r="BCY449"/>
      <c r="BCZ449"/>
      <c r="BDA449"/>
      <c r="BDB449"/>
      <c r="BDC449"/>
      <c r="BDD449"/>
      <c r="BDE449"/>
      <c r="BDF449"/>
      <c r="BDG449"/>
      <c r="BDH449"/>
      <c r="BDI449"/>
      <c r="BDJ449"/>
      <c r="BDK449"/>
      <c r="BDL449"/>
      <c r="BDM449"/>
      <c r="BDN449"/>
      <c r="BDO449"/>
      <c r="BDP449"/>
      <c r="BDQ449"/>
      <c r="BDR449"/>
      <c r="BDS449"/>
      <c r="BDT449"/>
      <c r="BDU449"/>
      <c r="BDV449"/>
      <c r="BDW449"/>
      <c r="BDX449"/>
      <c r="BDY449"/>
      <c r="BDZ449"/>
      <c r="BEA449"/>
      <c r="BEB449"/>
      <c r="BEC449"/>
      <c r="BED449"/>
      <c r="BEE449"/>
      <c r="BEF449"/>
      <c r="BEG449"/>
      <c r="BEH449"/>
      <c r="BEI449"/>
      <c r="BEJ449"/>
      <c r="BEK449"/>
      <c r="BEL449"/>
      <c r="BEM449"/>
      <c r="BEN449"/>
      <c r="BEO449"/>
      <c r="BEP449"/>
      <c r="BEQ449"/>
      <c r="BER449"/>
      <c r="BES449"/>
      <c r="BET449"/>
      <c r="BEU449"/>
      <c r="BEV449"/>
      <c r="BEW449"/>
      <c r="BEX449"/>
      <c r="BEY449"/>
      <c r="BEZ449"/>
      <c r="BFA449"/>
      <c r="BFB449"/>
      <c r="BFC449"/>
      <c r="BFD449"/>
      <c r="BFE449"/>
      <c r="BFF449"/>
      <c r="BFG449"/>
      <c r="BFH449"/>
      <c r="BFI449"/>
      <c r="BFJ449"/>
      <c r="BFK449"/>
      <c r="BFL449"/>
      <c r="BFM449"/>
      <c r="BFN449"/>
      <c r="BFO449"/>
      <c r="BFP449"/>
      <c r="BFQ449"/>
      <c r="BFR449"/>
      <c r="BFS449"/>
      <c r="BFT449"/>
      <c r="BFU449"/>
      <c r="BFV449"/>
      <c r="BFW449"/>
      <c r="BFX449"/>
      <c r="BFY449"/>
      <c r="BFZ449"/>
      <c r="BGA449"/>
      <c r="BGB449"/>
      <c r="BGC449"/>
      <c r="BGD449"/>
      <c r="BGE449"/>
      <c r="BGF449"/>
      <c r="BGG449"/>
      <c r="BGH449"/>
      <c r="BGI449"/>
      <c r="BGJ449"/>
      <c r="BGK449"/>
      <c r="BGL449"/>
      <c r="BGM449"/>
      <c r="BGN449"/>
      <c r="BGO449"/>
      <c r="BGP449"/>
      <c r="BGQ449"/>
      <c r="BGR449"/>
      <c r="BGS449"/>
      <c r="BGT449"/>
      <c r="BGU449"/>
      <c r="BGV449"/>
      <c r="BGW449"/>
      <c r="BGX449"/>
      <c r="BGY449"/>
      <c r="BGZ449"/>
      <c r="BHA449"/>
      <c r="BHB449"/>
      <c r="BHC449"/>
      <c r="BHD449"/>
      <c r="BHE449"/>
      <c r="BHF449"/>
      <c r="BHG449"/>
      <c r="BHH449"/>
      <c r="BHI449"/>
      <c r="BHJ449"/>
      <c r="BHK449"/>
      <c r="BHL449"/>
      <c r="BHM449"/>
      <c r="BHN449"/>
      <c r="BHO449"/>
      <c r="BHP449"/>
      <c r="BHQ449"/>
      <c r="BHR449"/>
      <c r="BHS449"/>
      <c r="BHT449"/>
      <c r="BHU449"/>
      <c r="BHV449"/>
      <c r="BHW449"/>
      <c r="BHX449"/>
      <c r="BHY449"/>
      <c r="BHZ449"/>
      <c r="BIA449"/>
      <c r="BIB449"/>
      <c r="BIC449"/>
    </row>
    <row r="450" spans="1:1589" s="9" customFormat="1" ht="41.25" customHeight="1">
      <c r="A450" s="192">
        <v>162571480</v>
      </c>
      <c r="B450" s="29"/>
      <c r="C450" s="354"/>
      <c r="D450" s="318"/>
      <c r="E450" s="96">
        <v>42370</v>
      </c>
      <c r="F450" s="96">
        <v>42735</v>
      </c>
      <c r="G450" s="97" t="s">
        <v>8</v>
      </c>
      <c r="H450" s="115"/>
      <c r="I450" s="104">
        <f>200000-100000</f>
        <v>100000</v>
      </c>
      <c r="J450" s="115"/>
      <c r="K450" s="104"/>
      <c r="L450" s="104"/>
      <c r="M450" s="104"/>
      <c r="N450" s="104"/>
      <c r="O450" s="104"/>
      <c r="P450" s="104"/>
      <c r="Q450" s="104"/>
      <c r="R450" s="104"/>
      <c r="S450" s="104"/>
      <c r="T450" s="150">
        <f>M450-Q450</f>
        <v>0</v>
      </c>
      <c r="U450" s="150">
        <f>J450-R450</f>
        <v>0</v>
      </c>
      <c r="V450" s="7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  <c r="IX450"/>
      <c r="IY450"/>
      <c r="IZ450"/>
      <c r="JA450"/>
      <c r="JB450"/>
      <c r="JC450"/>
      <c r="JD450"/>
      <c r="JE450"/>
      <c r="JF450"/>
      <c r="JG450"/>
      <c r="JH450"/>
      <c r="JI450"/>
      <c r="JJ450"/>
      <c r="JK450"/>
      <c r="JL450"/>
      <c r="JM450"/>
      <c r="JN450"/>
      <c r="JO450"/>
      <c r="JP450"/>
      <c r="JQ450"/>
      <c r="JR450"/>
      <c r="JS450"/>
      <c r="JT450"/>
      <c r="JU450"/>
      <c r="JV450"/>
      <c r="JW450"/>
      <c r="JX450"/>
      <c r="JY450"/>
      <c r="JZ450"/>
      <c r="KA450"/>
      <c r="KB450"/>
      <c r="KC450"/>
      <c r="KD450"/>
      <c r="KE450"/>
      <c r="KF450"/>
      <c r="KG450"/>
      <c r="KH450"/>
      <c r="KI450"/>
      <c r="KJ450"/>
      <c r="KK450"/>
      <c r="KL450"/>
      <c r="KM450"/>
      <c r="KN450"/>
      <c r="KO450"/>
      <c r="KP450"/>
      <c r="KQ450"/>
      <c r="KR450"/>
      <c r="KS450"/>
      <c r="KT450"/>
      <c r="KU450"/>
      <c r="KV450"/>
      <c r="KW450"/>
      <c r="KX450"/>
      <c r="KY450"/>
      <c r="KZ450"/>
      <c r="LA450"/>
      <c r="LB450"/>
      <c r="LC450"/>
      <c r="LD450"/>
      <c r="LE450"/>
      <c r="LF450"/>
      <c r="LG450"/>
      <c r="LH450"/>
      <c r="LI450"/>
      <c r="LJ450"/>
      <c r="LK450"/>
      <c r="LL450"/>
      <c r="LM450"/>
      <c r="LN450"/>
      <c r="LO450"/>
      <c r="LP450"/>
      <c r="LQ450"/>
      <c r="LR450"/>
      <c r="LS450"/>
      <c r="LT450"/>
      <c r="LU450"/>
      <c r="LV450"/>
      <c r="LW450"/>
      <c r="LX450"/>
      <c r="LY450"/>
      <c r="LZ450"/>
      <c r="MA450"/>
      <c r="MB450"/>
      <c r="MC450"/>
      <c r="MD450"/>
      <c r="ME450"/>
      <c r="MF450"/>
      <c r="MG450"/>
      <c r="MH450"/>
      <c r="MI450"/>
      <c r="MJ450"/>
      <c r="MK450"/>
      <c r="ML450"/>
      <c r="MM450"/>
      <c r="MN450"/>
      <c r="MO450"/>
      <c r="MP450"/>
      <c r="MQ450"/>
      <c r="MR450"/>
      <c r="MS450"/>
      <c r="MT450"/>
      <c r="MU450"/>
      <c r="MV450"/>
      <c r="MW450"/>
      <c r="MX450"/>
      <c r="MY450"/>
      <c r="MZ450"/>
      <c r="NA450"/>
      <c r="NB450"/>
      <c r="NC450"/>
      <c r="ND450"/>
      <c r="NE450"/>
      <c r="NF450"/>
      <c r="NG450"/>
      <c r="NH450"/>
      <c r="NI450"/>
      <c r="NJ450"/>
      <c r="NK450"/>
      <c r="NL450"/>
      <c r="NM450"/>
      <c r="NN450"/>
      <c r="NO450"/>
      <c r="NP450"/>
      <c r="NQ450"/>
      <c r="NR450"/>
      <c r="NS450"/>
      <c r="NT450"/>
      <c r="NU450"/>
      <c r="NV450"/>
      <c r="NW450"/>
      <c r="NX450"/>
      <c r="NY450"/>
      <c r="NZ450"/>
      <c r="OA450"/>
      <c r="OB450"/>
      <c r="OC450"/>
      <c r="OD450"/>
      <c r="OE450"/>
      <c r="OF450"/>
      <c r="OG450"/>
      <c r="OH450"/>
      <c r="OI450"/>
      <c r="OJ450"/>
      <c r="OK450"/>
      <c r="OL450"/>
      <c r="OM450"/>
      <c r="ON450"/>
      <c r="OO450"/>
      <c r="OP450"/>
      <c r="OQ450"/>
      <c r="OR450"/>
      <c r="OS450"/>
      <c r="OT450"/>
      <c r="OU450"/>
      <c r="OV450"/>
      <c r="OW450"/>
      <c r="OX450"/>
      <c r="OY450"/>
      <c r="OZ450"/>
      <c r="PA450"/>
      <c r="PB450"/>
      <c r="PC450"/>
      <c r="PD450"/>
      <c r="PE450"/>
      <c r="PF450"/>
      <c r="PG450"/>
      <c r="PH450"/>
      <c r="PI450"/>
      <c r="PJ450"/>
      <c r="PK450"/>
      <c r="PL450"/>
      <c r="PM450"/>
      <c r="PN450"/>
      <c r="PO450"/>
      <c r="PP450"/>
      <c r="PQ450"/>
      <c r="PR450"/>
      <c r="PS450"/>
      <c r="PT450"/>
      <c r="PU450"/>
      <c r="PV450"/>
      <c r="PW450"/>
      <c r="PX450"/>
      <c r="PY450"/>
      <c r="PZ450"/>
      <c r="QA450"/>
      <c r="QB450"/>
      <c r="QC450"/>
      <c r="QD450"/>
      <c r="QE450"/>
      <c r="QF450"/>
      <c r="QG450"/>
      <c r="QH450"/>
      <c r="QI450"/>
      <c r="QJ450"/>
      <c r="QK450"/>
      <c r="QL450"/>
      <c r="QM450"/>
      <c r="QN450"/>
      <c r="QO450"/>
      <c r="QP450"/>
      <c r="QQ450"/>
      <c r="QR450"/>
      <c r="QS450"/>
      <c r="QT450"/>
      <c r="QU450"/>
      <c r="QV450"/>
      <c r="QW450"/>
      <c r="QX450"/>
      <c r="QY450"/>
      <c r="QZ450"/>
      <c r="RA450"/>
      <c r="RB450"/>
      <c r="RC450"/>
      <c r="RD450"/>
      <c r="RE450"/>
      <c r="RF450"/>
      <c r="RG450"/>
      <c r="RH450"/>
      <c r="RI450"/>
      <c r="RJ450"/>
      <c r="RK450"/>
      <c r="RL450"/>
      <c r="RM450"/>
      <c r="RN450"/>
      <c r="RO450"/>
      <c r="RP450"/>
      <c r="RQ450"/>
      <c r="RR450"/>
      <c r="RS450"/>
      <c r="RT450"/>
      <c r="RU450"/>
      <c r="RV450"/>
      <c r="RW450"/>
      <c r="RX450"/>
      <c r="RY450"/>
      <c r="RZ450"/>
      <c r="SA450"/>
      <c r="SB450"/>
      <c r="SC450"/>
      <c r="SD450"/>
      <c r="SE450"/>
      <c r="SF450"/>
      <c r="SG450"/>
      <c r="SH450"/>
      <c r="SI450"/>
      <c r="SJ450"/>
      <c r="SK450"/>
      <c r="SL450"/>
      <c r="SM450"/>
      <c r="SN450"/>
      <c r="SO450"/>
      <c r="SP450"/>
      <c r="SQ450"/>
      <c r="SR450"/>
      <c r="SS450"/>
      <c r="ST450"/>
      <c r="SU450"/>
      <c r="SV450"/>
      <c r="SW450"/>
      <c r="SX450"/>
      <c r="SY450"/>
      <c r="SZ450"/>
      <c r="TA450"/>
      <c r="TB450"/>
      <c r="TC450"/>
      <c r="TD450"/>
      <c r="TE450"/>
      <c r="TF450"/>
      <c r="TG450"/>
      <c r="TH450"/>
      <c r="TI450"/>
      <c r="TJ450"/>
      <c r="TK450"/>
      <c r="TL450"/>
      <c r="TM450"/>
      <c r="TN450"/>
      <c r="TO450"/>
      <c r="TP450"/>
      <c r="TQ450"/>
      <c r="TR450"/>
      <c r="TS450"/>
      <c r="TT450"/>
      <c r="TU450"/>
      <c r="TV450"/>
      <c r="TW450"/>
      <c r="TX450"/>
      <c r="TY450"/>
      <c r="TZ450"/>
      <c r="UA450"/>
      <c r="UB450"/>
      <c r="UC450"/>
      <c r="UD450"/>
      <c r="UE450"/>
      <c r="UF450"/>
      <c r="UG450"/>
      <c r="UH450"/>
      <c r="UI450"/>
      <c r="UJ450"/>
      <c r="UK450"/>
      <c r="UL450"/>
      <c r="UM450"/>
      <c r="UN450"/>
      <c r="UO450"/>
      <c r="UP450"/>
      <c r="UQ450"/>
      <c r="UR450"/>
      <c r="US450"/>
      <c r="UT450"/>
      <c r="UU450"/>
      <c r="UV450"/>
      <c r="UW450"/>
      <c r="UX450"/>
      <c r="UY450"/>
      <c r="UZ450"/>
      <c r="VA450"/>
      <c r="VB450"/>
      <c r="VC450"/>
      <c r="VD450"/>
      <c r="VE450"/>
      <c r="VF450"/>
      <c r="VG450"/>
      <c r="VH450"/>
      <c r="VI450"/>
      <c r="VJ450"/>
      <c r="VK450"/>
      <c r="VL450"/>
      <c r="VM450"/>
      <c r="VN450"/>
      <c r="VO450"/>
      <c r="VP450"/>
      <c r="VQ450"/>
      <c r="VR450"/>
      <c r="VS450"/>
      <c r="VT450"/>
      <c r="VU450"/>
      <c r="VV450"/>
      <c r="VW450"/>
      <c r="VX450"/>
      <c r="VY450"/>
      <c r="VZ450"/>
      <c r="WA450"/>
      <c r="WB450"/>
      <c r="WC450"/>
      <c r="WD450"/>
      <c r="WE450"/>
      <c r="WF450"/>
      <c r="WG450"/>
      <c r="WH450"/>
      <c r="WI450"/>
      <c r="WJ450"/>
      <c r="WK450"/>
      <c r="WL450"/>
      <c r="WM450"/>
      <c r="WN450"/>
      <c r="WO450"/>
      <c r="WP450"/>
      <c r="WQ450"/>
      <c r="WR450"/>
      <c r="WS450"/>
      <c r="WT450"/>
      <c r="WU450"/>
      <c r="WV450"/>
      <c r="WW450"/>
      <c r="WX450"/>
      <c r="WY450"/>
      <c r="WZ450"/>
      <c r="XA450"/>
      <c r="XB450"/>
      <c r="XC450"/>
      <c r="XD450"/>
      <c r="XE450"/>
      <c r="XF450"/>
      <c r="XG450"/>
      <c r="XH450"/>
      <c r="XI450"/>
      <c r="XJ450"/>
      <c r="XK450"/>
      <c r="XL450"/>
      <c r="XM450"/>
      <c r="XN450"/>
      <c r="XO450"/>
      <c r="XP450"/>
      <c r="XQ450"/>
      <c r="XR450"/>
      <c r="XS450"/>
      <c r="XT450"/>
      <c r="XU450"/>
      <c r="XV450"/>
      <c r="XW450"/>
      <c r="XX450"/>
      <c r="XY450"/>
      <c r="XZ450"/>
      <c r="YA450"/>
      <c r="YB450"/>
      <c r="YC450"/>
      <c r="YD450"/>
      <c r="YE450"/>
      <c r="YF450"/>
      <c r="YG450"/>
      <c r="YH450"/>
      <c r="YI450"/>
      <c r="YJ450"/>
      <c r="YK450"/>
      <c r="YL450"/>
      <c r="YM450"/>
      <c r="YN450"/>
      <c r="YO450"/>
      <c r="YP450"/>
      <c r="YQ450"/>
      <c r="YR450"/>
      <c r="YS450"/>
      <c r="YT450"/>
      <c r="YU450"/>
      <c r="YV450"/>
      <c r="YW450"/>
      <c r="YX450"/>
      <c r="YY450"/>
      <c r="YZ450"/>
      <c r="ZA450"/>
      <c r="ZB450"/>
      <c r="ZC450"/>
      <c r="ZD450"/>
      <c r="ZE450"/>
      <c r="ZF450"/>
      <c r="ZG450"/>
      <c r="ZH450"/>
      <c r="ZI450"/>
      <c r="ZJ450"/>
      <c r="ZK450"/>
      <c r="ZL450"/>
      <c r="ZM450"/>
      <c r="ZN450"/>
      <c r="ZO450"/>
      <c r="ZP450"/>
      <c r="ZQ450"/>
      <c r="ZR450"/>
      <c r="ZS450"/>
      <c r="ZT450"/>
      <c r="ZU450"/>
      <c r="ZV450"/>
      <c r="ZW450"/>
      <c r="ZX450"/>
      <c r="ZY450"/>
      <c r="ZZ450"/>
      <c r="AAA450"/>
      <c r="AAB450"/>
      <c r="AAC450"/>
      <c r="AAD450"/>
      <c r="AAE450"/>
      <c r="AAF450"/>
      <c r="AAG450"/>
      <c r="AAH450"/>
      <c r="AAI450"/>
      <c r="AAJ450"/>
      <c r="AAK450"/>
      <c r="AAL450"/>
      <c r="AAM450"/>
      <c r="AAN450"/>
      <c r="AAO450"/>
      <c r="AAP450"/>
      <c r="AAQ450"/>
      <c r="AAR450"/>
      <c r="AAS450"/>
      <c r="AAT450"/>
      <c r="AAU450"/>
      <c r="AAV450"/>
      <c r="AAW450"/>
      <c r="AAX450"/>
      <c r="AAY450"/>
      <c r="AAZ450"/>
      <c r="ABA450"/>
      <c r="ABB450"/>
      <c r="ABC450"/>
      <c r="ABD450"/>
      <c r="ABE450"/>
      <c r="ABF450"/>
      <c r="ABG450"/>
      <c r="ABH450"/>
      <c r="ABI450"/>
      <c r="ABJ450"/>
      <c r="ABK450"/>
      <c r="ABL450"/>
      <c r="ABM450"/>
      <c r="ABN450"/>
      <c r="ABO450"/>
      <c r="ABP450"/>
      <c r="ABQ450"/>
      <c r="ABR450"/>
      <c r="ABS450"/>
      <c r="ABT450"/>
      <c r="ABU450"/>
      <c r="ABV450"/>
      <c r="ABW450"/>
      <c r="ABX450"/>
      <c r="ABY450"/>
      <c r="ABZ450"/>
      <c r="ACA450"/>
      <c r="ACB450"/>
      <c r="ACC450"/>
      <c r="ACD450"/>
      <c r="ACE450"/>
      <c r="ACF450"/>
      <c r="ACG450"/>
      <c r="ACH450"/>
      <c r="ACI450"/>
      <c r="ACJ450"/>
      <c r="ACK450"/>
      <c r="ACL450"/>
      <c r="ACM450"/>
      <c r="ACN450"/>
      <c r="ACO450"/>
      <c r="ACP450"/>
      <c r="ACQ450"/>
      <c r="ACR450"/>
      <c r="ACS450"/>
      <c r="ACT450"/>
      <c r="ACU450"/>
      <c r="ACV450"/>
      <c r="ACW450"/>
      <c r="ACX450"/>
      <c r="ACY450"/>
      <c r="ACZ450"/>
      <c r="ADA450"/>
      <c r="ADB450"/>
      <c r="ADC450"/>
      <c r="ADD450"/>
      <c r="ADE450"/>
      <c r="ADF450"/>
      <c r="ADG450"/>
      <c r="ADH450"/>
      <c r="ADI450"/>
      <c r="ADJ450"/>
      <c r="ADK450"/>
      <c r="ADL450"/>
      <c r="ADM450"/>
      <c r="ADN450"/>
      <c r="ADO450"/>
      <c r="ADP450"/>
      <c r="ADQ450"/>
      <c r="ADR450"/>
      <c r="ADS450"/>
      <c r="ADT450"/>
      <c r="ADU450"/>
      <c r="ADV450"/>
      <c r="ADW450"/>
      <c r="ADX450"/>
      <c r="ADY450"/>
      <c r="ADZ450"/>
      <c r="AEA450"/>
      <c r="AEB450"/>
      <c r="AEC450"/>
      <c r="AED450"/>
      <c r="AEE450"/>
      <c r="AEF450"/>
      <c r="AEG450"/>
      <c r="AEH450"/>
      <c r="AEI450"/>
      <c r="AEJ450"/>
      <c r="AEK450"/>
      <c r="AEL450"/>
      <c r="AEM450"/>
      <c r="AEN450"/>
      <c r="AEO450"/>
      <c r="AEP450"/>
      <c r="AEQ450"/>
      <c r="AER450"/>
      <c r="AES450"/>
      <c r="AET450"/>
      <c r="AEU450"/>
      <c r="AEV450"/>
      <c r="AEW450"/>
      <c r="AEX450"/>
      <c r="AEY450"/>
      <c r="AEZ450"/>
      <c r="AFA450"/>
      <c r="AFB450"/>
      <c r="AFC450"/>
      <c r="AFD450"/>
      <c r="AFE450"/>
      <c r="AFF450"/>
      <c r="AFG450"/>
      <c r="AFH450"/>
      <c r="AFI450"/>
      <c r="AFJ450"/>
      <c r="AFK450"/>
      <c r="AFL450"/>
      <c r="AFM450"/>
      <c r="AFN450"/>
      <c r="AFO450"/>
      <c r="AFP450"/>
      <c r="AFQ450"/>
      <c r="AFR450"/>
      <c r="AFS450"/>
      <c r="AFT450"/>
      <c r="AFU450"/>
      <c r="AFV450"/>
      <c r="AFW450"/>
      <c r="AFX450"/>
      <c r="AFY450"/>
      <c r="AFZ450"/>
      <c r="AGA450"/>
      <c r="AGB450"/>
      <c r="AGC450"/>
      <c r="AGD450"/>
      <c r="AGE450"/>
      <c r="AGF450"/>
      <c r="AGG450"/>
      <c r="AGH450"/>
      <c r="AGI450"/>
      <c r="AGJ450"/>
      <c r="AGK450"/>
      <c r="AGL450"/>
      <c r="AGM450"/>
      <c r="AGN450"/>
      <c r="AGO450"/>
      <c r="AGP450"/>
      <c r="AGQ450"/>
      <c r="AGR450"/>
      <c r="AGS450"/>
      <c r="AGT450"/>
      <c r="AGU450"/>
      <c r="AGV450"/>
      <c r="AGW450"/>
      <c r="AGX450"/>
      <c r="AGY450"/>
      <c r="AGZ450"/>
      <c r="AHA450"/>
      <c r="AHB450"/>
      <c r="AHC450"/>
      <c r="AHD450"/>
      <c r="AHE450"/>
      <c r="AHF450"/>
      <c r="AHG450"/>
      <c r="AHH450"/>
      <c r="AHI450"/>
      <c r="AHJ450"/>
      <c r="AHK450"/>
      <c r="AHL450"/>
      <c r="AHM450"/>
      <c r="AHN450"/>
      <c r="AHO450"/>
      <c r="AHP450"/>
      <c r="AHQ450"/>
      <c r="AHR450"/>
      <c r="AHS450"/>
      <c r="AHT450"/>
      <c r="AHU450"/>
      <c r="AHV450"/>
      <c r="AHW450"/>
      <c r="AHX450"/>
      <c r="AHY450"/>
      <c r="AHZ450"/>
      <c r="AIA450"/>
      <c r="AIB450"/>
      <c r="AIC450"/>
      <c r="AID450"/>
      <c r="AIE450"/>
      <c r="AIF450"/>
      <c r="AIG450"/>
      <c r="AIH450"/>
      <c r="AII450"/>
      <c r="AIJ450"/>
      <c r="AIK450"/>
      <c r="AIL450"/>
      <c r="AIM450"/>
      <c r="AIN450"/>
      <c r="AIO450"/>
      <c r="AIP450"/>
      <c r="AIQ450"/>
      <c r="AIR450"/>
      <c r="AIS450"/>
      <c r="AIT450"/>
      <c r="AIU450"/>
      <c r="AIV450"/>
      <c r="AIW450"/>
      <c r="AIX450"/>
      <c r="AIY450"/>
      <c r="AIZ450"/>
      <c r="AJA450"/>
      <c r="AJB450"/>
      <c r="AJC450"/>
      <c r="AJD450"/>
      <c r="AJE450"/>
      <c r="AJF450"/>
      <c r="AJG450"/>
      <c r="AJH450"/>
      <c r="AJI450"/>
      <c r="AJJ450"/>
      <c r="AJK450"/>
      <c r="AJL450"/>
      <c r="AJM450"/>
      <c r="AJN450"/>
      <c r="AJO450"/>
      <c r="AJP450"/>
      <c r="AJQ450"/>
      <c r="AJR450"/>
      <c r="AJS450"/>
      <c r="AJT450"/>
      <c r="AJU450"/>
      <c r="AJV450"/>
      <c r="AJW450"/>
      <c r="AJX450"/>
      <c r="AJY450"/>
      <c r="AJZ450"/>
      <c r="AKA450"/>
      <c r="AKB450"/>
      <c r="AKC450"/>
      <c r="AKD450"/>
      <c r="AKE450"/>
      <c r="AKF450"/>
      <c r="AKG450"/>
      <c r="AKH450"/>
      <c r="AKI450"/>
      <c r="AKJ450"/>
      <c r="AKK450"/>
      <c r="AKL450"/>
      <c r="AKM450"/>
      <c r="AKN450"/>
      <c r="AKO450"/>
      <c r="AKP450"/>
      <c r="AKQ450"/>
      <c r="AKR450"/>
      <c r="AKS450"/>
      <c r="AKT450"/>
      <c r="AKU450"/>
      <c r="AKV450"/>
      <c r="AKW450"/>
      <c r="AKX450"/>
      <c r="AKY450"/>
      <c r="AKZ450"/>
      <c r="ALA450"/>
      <c r="ALB450"/>
      <c r="ALC450"/>
      <c r="ALD450"/>
      <c r="ALE450"/>
      <c r="ALF450"/>
      <c r="ALG450"/>
      <c r="ALH450"/>
      <c r="ALI450"/>
      <c r="ALJ450"/>
      <c r="ALK450"/>
      <c r="ALL450"/>
      <c r="ALM450"/>
      <c r="ALN450"/>
      <c r="ALO450"/>
      <c r="ALP450"/>
      <c r="ALQ450"/>
      <c r="ALR450"/>
      <c r="ALS450"/>
      <c r="ALT450"/>
      <c r="ALU450"/>
      <c r="ALV450"/>
      <c r="ALW450"/>
      <c r="ALX450"/>
      <c r="ALY450"/>
      <c r="ALZ450"/>
      <c r="AMA450"/>
      <c r="AMB450"/>
      <c r="AMC450"/>
      <c r="AMD450"/>
      <c r="AME450"/>
      <c r="AMF450"/>
      <c r="AMG450"/>
      <c r="AMH450"/>
      <c r="AMI450"/>
      <c r="AMJ450"/>
      <c r="AMK450"/>
      <c r="AML450"/>
      <c r="AMM450"/>
      <c r="AMN450"/>
      <c r="AMO450"/>
      <c r="AMP450"/>
      <c r="AMQ450"/>
      <c r="AMR450"/>
      <c r="AMS450"/>
      <c r="AMT450"/>
      <c r="AMU450"/>
      <c r="AMV450"/>
      <c r="AMW450"/>
      <c r="AMX450"/>
      <c r="AMY450"/>
      <c r="AMZ450"/>
      <c r="ANA450"/>
      <c r="ANB450"/>
      <c r="ANC450"/>
      <c r="AND450"/>
      <c r="ANE450"/>
      <c r="ANF450"/>
      <c r="ANG450"/>
      <c r="ANH450"/>
      <c r="ANI450"/>
      <c r="ANJ450"/>
      <c r="ANK450"/>
      <c r="ANL450"/>
      <c r="ANM450"/>
      <c r="ANN450"/>
      <c r="ANO450"/>
      <c r="ANP450"/>
      <c r="ANQ450"/>
      <c r="ANR450"/>
      <c r="ANS450"/>
      <c r="ANT450"/>
      <c r="ANU450"/>
      <c r="ANV450"/>
      <c r="ANW450"/>
      <c r="ANX450"/>
      <c r="ANY450"/>
      <c r="ANZ450"/>
      <c r="AOA450"/>
      <c r="AOB450"/>
      <c r="AOC450"/>
      <c r="AOD450"/>
      <c r="AOE450"/>
      <c r="AOF450"/>
      <c r="AOG450"/>
      <c r="AOH450"/>
      <c r="AOI450"/>
      <c r="AOJ450"/>
      <c r="AOK450"/>
      <c r="AOL450"/>
      <c r="AOM450"/>
      <c r="AON450"/>
      <c r="AOO450"/>
      <c r="AOP450"/>
      <c r="AOQ450"/>
      <c r="AOR450"/>
      <c r="AOS450"/>
      <c r="AOT450"/>
      <c r="AOU450"/>
      <c r="AOV450"/>
      <c r="AOW450"/>
      <c r="AOX450"/>
      <c r="AOY450"/>
      <c r="AOZ450"/>
      <c r="APA450"/>
      <c r="APB450"/>
      <c r="APC450"/>
      <c r="APD450"/>
      <c r="APE450"/>
      <c r="APF450"/>
      <c r="APG450"/>
      <c r="APH450"/>
      <c r="API450"/>
      <c r="APJ450"/>
      <c r="APK450"/>
      <c r="APL450"/>
      <c r="APM450"/>
      <c r="APN450"/>
      <c r="APO450"/>
      <c r="APP450"/>
      <c r="APQ450"/>
      <c r="APR450"/>
      <c r="APS450"/>
      <c r="APT450"/>
      <c r="APU450"/>
      <c r="APV450"/>
      <c r="APW450"/>
      <c r="APX450"/>
      <c r="APY450"/>
      <c r="APZ450"/>
      <c r="AQA450"/>
      <c r="AQB450"/>
      <c r="AQC450"/>
      <c r="AQD450"/>
      <c r="AQE450"/>
      <c r="AQF450"/>
      <c r="AQG450"/>
      <c r="AQH450"/>
      <c r="AQI450"/>
      <c r="AQJ450"/>
      <c r="AQK450"/>
      <c r="AQL450"/>
      <c r="AQM450"/>
      <c r="AQN450"/>
      <c r="AQO450"/>
      <c r="AQP450"/>
      <c r="AQQ450"/>
      <c r="AQR450"/>
      <c r="AQS450"/>
      <c r="AQT450"/>
      <c r="AQU450"/>
      <c r="AQV450"/>
      <c r="AQW450"/>
      <c r="AQX450"/>
      <c r="AQY450"/>
      <c r="AQZ450"/>
      <c r="ARA450"/>
      <c r="ARB450"/>
      <c r="ARC450"/>
      <c r="ARD450"/>
      <c r="ARE450"/>
      <c r="ARF450"/>
      <c r="ARG450"/>
      <c r="ARH450"/>
      <c r="ARI450"/>
      <c r="ARJ450"/>
      <c r="ARK450"/>
      <c r="ARL450"/>
      <c r="ARM450"/>
      <c r="ARN450"/>
      <c r="ARO450"/>
      <c r="ARP450"/>
      <c r="ARQ450"/>
      <c r="ARR450"/>
      <c r="ARS450"/>
      <c r="ART450"/>
      <c r="ARU450"/>
      <c r="ARV450"/>
      <c r="ARW450"/>
      <c r="ARX450"/>
      <c r="ARY450"/>
      <c r="ARZ450"/>
      <c r="ASA450"/>
      <c r="ASB450"/>
      <c r="ASC450"/>
      <c r="ASD450"/>
      <c r="ASE450"/>
      <c r="ASF450"/>
      <c r="ASG450"/>
      <c r="ASH450"/>
      <c r="ASI450"/>
      <c r="ASJ450"/>
      <c r="ASK450"/>
      <c r="ASL450"/>
      <c r="ASM450"/>
      <c r="ASN450"/>
      <c r="ASO450"/>
      <c r="ASP450"/>
      <c r="ASQ450"/>
      <c r="ASR450"/>
      <c r="ASS450"/>
      <c r="AST450"/>
      <c r="ASU450"/>
      <c r="ASV450"/>
      <c r="ASW450"/>
      <c r="ASX450"/>
      <c r="ASY450"/>
      <c r="ASZ450"/>
      <c r="ATA450"/>
      <c r="ATB450"/>
      <c r="ATC450"/>
      <c r="ATD450"/>
      <c r="ATE450"/>
      <c r="ATF450"/>
      <c r="ATG450"/>
      <c r="ATH450"/>
      <c r="ATI450"/>
      <c r="ATJ450"/>
      <c r="ATK450"/>
      <c r="ATL450"/>
      <c r="ATM450"/>
      <c r="ATN450"/>
      <c r="ATO450"/>
      <c r="ATP450"/>
      <c r="ATQ450"/>
      <c r="ATR450"/>
      <c r="ATS450"/>
      <c r="ATT450"/>
      <c r="ATU450"/>
      <c r="ATV450"/>
      <c r="ATW450"/>
      <c r="ATX450"/>
      <c r="ATY450"/>
      <c r="ATZ450"/>
      <c r="AUA450"/>
      <c r="AUB450"/>
      <c r="AUC450"/>
      <c r="AUD450"/>
      <c r="AUE450"/>
      <c r="AUF450"/>
      <c r="AUG450"/>
      <c r="AUH450"/>
      <c r="AUI450"/>
      <c r="AUJ450"/>
      <c r="AUK450"/>
      <c r="AUL450"/>
      <c r="AUM450"/>
      <c r="AUN450"/>
      <c r="AUO450"/>
      <c r="AUP450"/>
      <c r="AUQ450"/>
      <c r="AUR450"/>
      <c r="AUS450"/>
      <c r="AUT450"/>
      <c r="AUU450"/>
      <c r="AUV450"/>
      <c r="AUW450"/>
      <c r="AUX450"/>
      <c r="AUY450"/>
      <c r="AUZ450"/>
      <c r="AVA450"/>
      <c r="AVB450"/>
      <c r="AVC450"/>
      <c r="AVD450"/>
      <c r="AVE450"/>
      <c r="AVF450"/>
      <c r="AVG450"/>
      <c r="AVH450"/>
      <c r="AVI450"/>
      <c r="AVJ450"/>
      <c r="AVK450"/>
      <c r="AVL450"/>
      <c r="AVM450"/>
      <c r="AVN450"/>
      <c r="AVO450"/>
      <c r="AVP450"/>
      <c r="AVQ450"/>
      <c r="AVR450"/>
      <c r="AVS450"/>
      <c r="AVT450"/>
      <c r="AVU450"/>
      <c r="AVV450"/>
      <c r="AVW450"/>
      <c r="AVX450"/>
      <c r="AVY450"/>
      <c r="AVZ450"/>
      <c r="AWA450"/>
      <c r="AWB450"/>
      <c r="AWC450"/>
      <c r="AWD450"/>
      <c r="AWE450"/>
      <c r="AWF450"/>
      <c r="AWG450"/>
      <c r="AWH450"/>
      <c r="AWI450"/>
      <c r="AWJ450"/>
      <c r="AWK450"/>
      <c r="AWL450"/>
      <c r="AWM450"/>
      <c r="AWN450"/>
      <c r="AWO450"/>
      <c r="AWP450"/>
      <c r="AWQ450"/>
      <c r="AWR450"/>
      <c r="AWS450"/>
      <c r="AWT450"/>
      <c r="AWU450"/>
      <c r="AWV450"/>
      <c r="AWW450"/>
      <c r="AWX450"/>
      <c r="AWY450"/>
      <c r="AWZ450"/>
      <c r="AXA450"/>
      <c r="AXB450"/>
      <c r="AXC450"/>
      <c r="AXD450"/>
      <c r="AXE450"/>
      <c r="AXF450"/>
      <c r="AXG450"/>
      <c r="AXH450"/>
      <c r="AXI450"/>
      <c r="AXJ450"/>
      <c r="AXK450"/>
      <c r="AXL450"/>
      <c r="AXM450"/>
      <c r="AXN450"/>
      <c r="AXO450"/>
      <c r="AXP450"/>
      <c r="AXQ450"/>
      <c r="AXR450"/>
      <c r="AXS450"/>
      <c r="AXT450"/>
      <c r="AXU450"/>
      <c r="AXV450"/>
      <c r="AXW450"/>
      <c r="AXX450"/>
      <c r="AXY450"/>
      <c r="AXZ450"/>
      <c r="AYA450"/>
      <c r="AYB450"/>
      <c r="AYC450"/>
      <c r="AYD450"/>
      <c r="AYE450"/>
      <c r="AYF450"/>
      <c r="AYG450"/>
      <c r="AYH450"/>
      <c r="AYI450"/>
      <c r="AYJ450"/>
      <c r="AYK450"/>
      <c r="AYL450"/>
      <c r="AYM450"/>
      <c r="AYN450"/>
      <c r="AYO450"/>
      <c r="AYP450"/>
      <c r="AYQ450"/>
      <c r="AYR450"/>
      <c r="AYS450"/>
      <c r="AYT450"/>
      <c r="AYU450"/>
      <c r="AYV450"/>
      <c r="AYW450"/>
      <c r="AYX450"/>
      <c r="AYY450"/>
      <c r="AYZ450"/>
      <c r="AZA450"/>
      <c r="AZB450"/>
      <c r="AZC450"/>
      <c r="AZD450"/>
      <c r="AZE450"/>
      <c r="AZF450"/>
      <c r="AZG450"/>
      <c r="AZH450"/>
      <c r="AZI450"/>
      <c r="AZJ450"/>
      <c r="AZK450"/>
      <c r="AZL450"/>
      <c r="AZM450"/>
      <c r="AZN450"/>
      <c r="AZO450"/>
      <c r="AZP450"/>
      <c r="AZQ450"/>
      <c r="AZR450"/>
      <c r="AZS450"/>
      <c r="AZT450"/>
      <c r="AZU450"/>
      <c r="AZV450"/>
      <c r="AZW450"/>
      <c r="AZX450"/>
      <c r="AZY450"/>
      <c r="AZZ450"/>
      <c r="BAA450"/>
      <c r="BAB450"/>
      <c r="BAC450"/>
      <c r="BAD450"/>
      <c r="BAE450"/>
      <c r="BAF450"/>
      <c r="BAG450"/>
      <c r="BAH450"/>
      <c r="BAI450"/>
      <c r="BAJ450"/>
      <c r="BAK450"/>
      <c r="BAL450"/>
      <c r="BAM450"/>
      <c r="BAN450"/>
      <c r="BAO450"/>
      <c r="BAP450"/>
      <c r="BAQ450"/>
      <c r="BAR450"/>
      <c r="BAS450"/>
      <c r="BAT450"/>
      <c r="BAU450"/>
      <c r="BAV450"/>
      <c r="BAW450"/>
      <c r="BAX450"/>
      <c r="BAY450"/>
      <c r="BAZ450"/>
      <c r="BBA450"/>
      <c r="BBB450"/>
      <c r="BBC450"/>
      <c r="BBD450"/>
      <c r="BBE450"/>
      <c r="BBF450"/>
      <c r="BBG450"/>
      <c r="BBH450"/>
      <c r="BBI450"/>
      <c r="BBJ450"/>
      <c r="BBK450"/>
      <c r="BBL450"/>
      <c r="BBM450"/>
      <c r="BBN450"/>
      <c r="BBO450"/>
      <c r="BBP450"/>
      <c r="BBQ450"/>
      <c r="BBR450"/>
      <c r="BBS450"/>
      <c r="BBT450"/>
      <c r="BBU450"/>
      <c r="BBV450"/>
      <c r="BBW450"/>
      <c r="BBX450"/>
      <c r="BBY450"/>
      <c r="BBZ450"/>
      <c r="BCA450"/>
      <c r="BCB450"/>
      <c r="BCC450"/>
      <c r="BCD450"/>
      <c r="BCE450"/>
      <c r="BCF450"/>
      <c r="BCG450"/>
      <c r="BCH450"/>
      <c r="BCI450"/>
      <c r="BCJ450"/>
      <c r="BCK450"/>
      <c r="BCL450"/>
      <c r="BCM450"/>
      <c r="BCN450"/>
      <c r="BCO450"/>
      <c r="BCP450"/>
      <c r="BCQ450"/>
      <c r="BCR450"/>
      <c r="BCS450"/>
      <c r="BCT450"/>
      <c r="BCU450"/>
      <c r="BCV450"/>
      <c r="BCW450"/>
      <c r="BCX450"/>
      <c r="BCY450"/>
      <c r="BCZ450"/>
      <c r="BDA450"/>
      <c r="BDB450"/>
      <c r="BDC450"/>
      <c r="BDD450"/>
      <c r="BDE450"/>
      <c r="BDF450"/>
      <c r="BDG450"/>
      <c r="BDH450"/>
      <c r="BDI450"/>
      <c r="BDJ450"/>
      <c r="BDK450"/>
      <c r="BDL450"/>
      <c r="BDM450"/>
      <c r="BDN450"/>
      <c r="BDO450"/>
      <c r="BDP450"/>
      <c r="BDQ450"/>
      <c r="BDR450"/>
      <c r="BDS450"/>
      <c r="BDT450"/>
      <c r="BDU450"/>
      <c r="BDV450"/>
      <c r="BDW450"/>
      <c r="BDX450"/>
      <c r="BDY450"/>
      <c r="BDZ450"/>
      <c r="BEA450"/>
      <c r="BEB450"/>
      <c r="BEC450"/>
      <c r="BED450"/>
      <c r="BEE450"/>
      <c r="BEF450"/>
      <c r="BEG450"/>
      <c r="BEH450"/>
      <c r="BEI450"/>
      <c r="BEJ450"/>
      <c r="BEK450"/>
      <c r="BEL450"/>
      <c r="BEM450"/>
      <c r="BEN450"/>
      <c r="BEO450"/>
      <c r="BEP450"/>
      <c r="BEQ450"/>
      <c r="BER450"/>
      <c r="BES450"/>
      <c r="BET450"/>
      <c r="BEU450"/>
      <c r="BEV450"/>
      <c r="BEW450"/>
      <c r="BEX450"/>
      <c r="BEY450"/>
      <c r="BEZ450"/>
      <c r="BFA450"/>
      <c r="BFB450"/>
      <c r="BFC450"/>
      <c r="BFD450"/>
      <c r="BFE450"/>
      <c r="BFF450"/>
      <c r="BFG450"/>
      <c r="BFH450"/>
      <c r="BFI450"/>
      <c r="BFJ450"/>
      <c r="BFK450"/>
      <c r="BFL450"/>
      <c r="BFM450"/>
      <c r="BFN450"/>
      <c r="BFO450"/>
      <c r="BFP450"/>
      <c r="BFQ450"/>
      <c r="BFR450"/>
      <c r="BFS450"/>
      <c r="BFT450"/>
      <c r="BFU450"/>
      <c r="BFV450"/>
      <c r="BFW450"/>
      <c r="BFX450"/>
      <c r="BFY450"/>
      <c r="BFZ450"/>
      <c r="BGA450"/>
      <c r="BGB450"/>
      <c r="BGC450"/>
      <c r="BGD450"/>
      <c r="BGE450"/>
      <c r="BGF450"/>
      <c r="BGG450"/>
      <c r="BGH450"/>
      <c r="BGI450"/>
      <c r="BGJ450"/>
      <c r="BGK450"/>
      <c r="BGL450"/>
      <c r="BGM450"/>
      <c r="BGN450"/>
      <c r="BGO450"/>
      <c r="BGP450"/>
      <c r="BGQ450"/>
      <c r="BGR450"/>
      <c r="BGS450"/>
      <c r="BGT450"/>
      <c r="BGU450"/>
      <c r="BGV450"/>
      <c r="BGW450"/>
      <c r="BGX450"/>
      <c r="BGY450"/>
      <c r="BGZ450"/>
      <c r="BHA450"/>
      <c r="BHB450"/>
      <c r="BHC450"/>
      <c r="BHD450"/>
      <c r="BHE450"/>
      <c r="BHF450"/>
      <c r="BHG450"/>
      <c r="BHH450"/>
      <c r="BHI450"/>
      <c r="BHJ450"/>
      <c r="BHK450"/>
      <c r="BHL450"/>
      <c r="BHM450"/>
      <c r="BHN450"/>
      <c r="BHO450"/>
      <c r="BHP450"/>
      <c r="BHQ450"/>
      <c r="BHR450"/>
      <c r="BHS450"/>
      <c r="BHT450"/>
      <c r="BHU450"/>
      <c r="BHV450"/>
      <c r="BHW450"/>
      <c r="BHX450"/>
      <c r="BHY450"/>
      <c r="BHZ450"/>
      <c r="BIA450"/>
      <c r="BIB450"/>
      <c r="BIC450"/>
    </row>
    <row r="451" spans="1:1589" s="9" customFormat="1" ht="41.25" customHeight="1">
      <c r="A451" s="192">
        <v>162571480</v>
      </c>
      <c r="B451" s="29"/>
      <c r="C451" s="354"/>
      <c r="D451" s="314"/>
      <c r="E451" s="197">
        <v>42736</v>
      </c>
      <c r="F451" s="197">
        <v>43100</v>
      </c>
      <c r="G451" s="97" t="s">
        <v>220</v>
      </c>
      <c r="H451" s="115"/>
      <c r="I451" s="104">
        <v>100000</v>
      </c>
      <c r="J451" s="152"/>
      <c r="K451" s="104"/>
      <c r="L451" s="104"/>
      <c r="M451" s="104">
        <v>100000</v>
      </c>
      <c r="N451" s="104"/>
      <c r="O451" s="104"/>
      <c r="P451" s="104"/>
      <c r="Q451" s="104">
        <v>100000</v>
      </c>
      <c r="R451" s="104"/>
      <c r="S451" s="104"/>
      <c r="T451" s="150">
        <f>M451-Q451</f>
        <v>0</v>
      </c>
      <c r="U451" s="150">
        <f>J451-R451</f>
        <v>0</v>
      </c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  <c r="FM451" s="7"/>
      <c r="FN451" s="7"/>
      <c r="FO451" s="7"/>
      <c r="FP451" s="7"/>
      <c r="FQ451" s="7"/>
      <c r="FR451" s="7"/>
      <c r="FS451" s="7"/>
      <c r="FT451" s="7"/>
      <c r="FU451" s="7"/>
      <c r="FV451" s="7"/>
      <c r="FW451" s="7"/>
      <c r="FX451" s="7"/>
      <c r="FY451" s="7"/>
      <c r="FZ451" s="7"/>
      <c r="GA451" s="7"/>
      <c r="GB451" s="7"/>
      <c r="GC451" s="7"/>
      <c r="GD451" s="7"/>
      <c r="GE451" s="7"/>
      <c r="GF451" s="7"/>
      <c r="GG451" s="7"/>
      <c r="GH451" s="7"/>
      <c r="GI451" s="7"/>
      <c r="GJ451" s="7"/>
      <c r="GK451" s="7"/>
      <c r="GL451" s="7"/>
      <c r="GM451" s="7"/>
      <c r="GN451" s="7"/>
      <c r="GO451" s="7"/>
      <c r="GP451" s="7"/>
      <c r="GQ451" s="7"/>
      <c r="GR451" s="7"/>
      <c r="GS451" s="7"/>
      <c r="GT451" s="7"/>
      <c r="GU451" s="7"/>
      <c r="GV451" s="7"/>
      <c r="GW451" s="7"/>
      <c r="GX451" s="7"/>
      <c r="GY451" s="7"/>
      <c r="GZ451" s="7"/>
      <c r="HA451" s="7"/>
      <c r="HB451" s="7"/>
      <c r="HC451" s="7"/>
      <c r="HD451" s="7"/>
      <c r="HE451" s="7"/>
      <c r="HF451" s="7"/>
      <c r="HG451" s="7"/>
      <c r="HH451" s="7"/>
      <c r="HI451" s="7"/>
      <c r="HJ451" s="7"/>
      <c r="HK451" s="7"/>
      <c r="HL451" s="7"/>
      <c r="HM451" s="7"/>
      <c r="HN451" s="7"/>
      <c r="HO451" s="7"/>
      <c r="HP451" s="7"/>
      <c r="HQ451" s="7"/>
      <c r="HR451" s="7"/>
      <c r="HS451" s="7"/>
      <c r="HT451" s="7"/>
      <c r="HU451" s="7"/>
      <c r="HV451" s="7"/>
      <c r="HW451" s="7"/>
      <c r="HX451" s="7"/>
      <c r="HY451" s="7"/>
      <c r="HZ451" s="7"/>
      <c r="IA451" s="7"/>
      <c r="IB451" s="7"/>
      <c r="IC451" s="7"/>
      <c r="ID451" s="7"/>
      <c r="IE451" s="7"/>
      <c r="IF451" s="7"/>
      <c r="IG451" s="7"/>
      <c r="IH451" s="7"/>
      <c r="II451" s="7"/>
      <c r="IJ451" s="7"/>
      <c r="IK451" s="7"/>
      <c r="IL451" s="7"/>
      <c r="IM451" s="7"/>
      <c r="IN451" s="7"/>
      <c r="IO451" s="7"/>
      <c r="IP451" s="7"/>
      <c r="IQ451" s="7"/>
      <c r="IR451" s="7"/>
      <c r="IS451" s="7"/>
      <c r="IT451" s="7"/>
      <c r="IU451" s="7"/>
      <c r="IV451" s="7"/>
      <c r="IW451" s="7"/>
      <c r="IX451" s="7"/>
      <c r="IY451" s="7"/>
      <c r="IZ451" s="7"/>
      <c r="JA451" s="7"/>
      <c r="JB451" s="7"/>
      <c r="JC451" s="7"/>
      <c r="JD451" s="7"/>
      <c r="JE451" s="7"/>
      <c r="JF451" s="7"/>
      <c r="JG451" s="7"/>
      <c r="JH451" s="7"/>
      <c r="JI451" s="7"/>
      <c r="JJ451" s="7"/>
      <c r="JK451" s="7"/>
      <c r="JL451" s="7"/>
      <c r="JM451" s="7"/>
      <c r="JN451" s="7"/>
      <c r="JO451" s="7"/>
      <c r="JP451" s="7"/>
      <c r="JQ451" s="7"/>
      <c r="JR451" s="7"/>
      <c r="JS451" s="7"/>
      <c r="JT451" s="7"/>
      <c r="JU451" s="7"/>
      <c r="JV451" s="7"/>
      <c r="JW451" s="7"/>
      <c r="JX451" s="7"/>
      <c r="JY451" s="7"/>
      <c r="JZ451" s="7"/>
      <c r="KA451" s="7"/>
      <c r="KB451" s="7"/>
      <c r="KC451" s="7"/>
      <c r="KD451" s="7"/>
      <c r="KE451" s="7"/>
      <c r="KF451" s="7"/>
      <c r="KG451" s="7"/>
      <c r="KH451" s="7"/>
      <c r="KI451" s="7"/>
      <c r="KJ451" s="7"/>
      <c r="KK451" s="7"/>
      <c r="KL451" s="7"/>
      <c r="KM451" s="7"/>
      <c r="KN451" s="7"/>
      <c r="KO451" s="7"/>
      <c r="KP451" s="7"/>
      <c r="KQ451" s="7"/>
      <c r="KR451" s="7"/>
      <c r="KS451" s="7"/>
      <c r="KT451" s="7"/>
      <c r="KU451" s="7"/>
      <c r="KV451" s="7"/>
      <c r="KW451" s="7"/>
      <c r="KX451" s="7"/>
      <c r="KY451" s="7"/>
      <c r="KZ451" s="7"/>
      <c r="LA451" s="7"/>
      <c r="LB451" s="7"/>
      <c r="LC451" s="7"/>
      <c r="LD451" s="7"/>
      <c r="LE451" s="7"/>
      <c r="LF451" s="7"/>
      <c r="LG451" s="7"/>
      <c r="LH451" s="7"/>
      <c r="LI451" s="7"/>
      <c r="LJ451" s="7"/>
      <c r="LK451" s="7"/>
      <c r="LL451" s="7"/>
      <c r="LM451" s="7"/>
      <c r="LN451" s="7"/>
      <c r="LO451" s="7"/>
      <c r="LP451" s="7"/>
      <c r="LQ451" s="7"/>
      <c r="LR451" s="7"/>
      <c r="LS451" s="7"/>
      <c r="LT451" s="7"/>
      <c r="LU451" s="7"/>
      <c r="LV451" s="7"/>
      <c r="LW451" s="7"/>
      <c r="LX451" s="7"/>
      <c r="LY451" s="7"/>
      <c r="LZ451" s="7"/>
      <c r="MA451" s="7"/>
      <c r="MB451" s="7"/>
      <c r="MC451" s="7"/>
      <c r="MD451" s="7"/>
      <c r="ME451" s="7"/>
      <c r="MF451" s="7"/>
      <c r="MG451" s="7"/>
      <c r="MH451" s="7"/>
      <c r="MI451" s="7"/>
      <c r="MJ451" s="7"/>
      <c r="MK451" s="7"/>
      <c r="ML451" s="7"/>
      <c r="MM451" s="7"/>
      <c r="MN451" s="7"/>
      <c r="MO451" s="7"/>
      <c r="MP451" s="7"/>
      <c r="MQ451" s="7"/>
      <c r="MR451" s="7"/>
      <c r="MS451" s="7"/>
      <c r="MT451" s="7"/>
      <c r="MU451" s="7"/>
      <c r="MV451" s="7"/>
      <c r="MW451" s="7"/>
      <c r="MX451" s="7"/>
      <c r="MY451" s="7"/>
      <c r="MZ451" s="7"/>
      <c r="NA451" s="7"/>
      <c r="NB451" s="7"/>
      <c r="NC451" s="7"/>
      <c r="ND451" s="7"/>
      <c r="NE451" s="7"/>
      <c r="NF451" s="7"/>
      <c r="NG451" s="7"/>
      <c r="NH451" s="7"/>
      <c r="NI451" s="7"/>
      <c r="NJ451" s="7"/>
      <c r="NK451" s="7"/>
      <c r="NL451" s="7"/>
      <c r="NM451" s="7"/>
      <c r="NN451" s="7"/>
      <c r="NO451" s="7"/>
      <c r="NP451" s="7"/>
      <c r="NQ451" s="7"/>
      <c r="NR451" s="7"/>
      <c r="NS451" s="7"/>
      <c r="NT451" s="7"/>
      <c r="NU451" s="7"/>
      <c r="NV451" s="7"/>
      <c r="NW451" s="7"/>
      <c r="NX451" s="7"/>
      <c r="NY451" s="7"/>
      <c r="NZ451" s="7"/>
      <c r="OA451" s="7"/>
      <c r="OB451" s="7"/>
      <c r="OC451" s="7"/>
      <c r="OD451" s="7"/>
      <c r="OE451" s="7"/>
      <c r="OF451" s="7"/>
      <c r="OG451" s="7"/>
      <c r="OH451" s="7"/>
      <c r="OI451" s="7"/>
      <c r="OJ451" s="7"/>
      <c r="OK451" s="7"/>
      <c r="OL451" s="7"/>
      <c r="OM451" s="7"/>
      <c r="ON451" s="7"/>
      <c r="OO451" s="7"/>
      <c r="OP451" s="7"/>
      <c r="OQ451" s="7"/>
      <c r="OR451" s="7"/>
      <c r="OS451" s="7"/>
      <c r="OT451" s="7"/>
      <c r="OU451" s="7"/>
      <c r="OV451" s="7"/>
      <c r="OW451" s="7"/>
      <c r="OX451" s="7"/>
      <c r="OY451" s="7"/>
      <c r="OZ451" s="7"/>
      <c r="PA451" s="7"/>
      <c r="PB451" s="7"/>
      <c r="PC451" s="7"/>
      <c r="PD451" s="7"/>
      <c r="PE451" s="7"/>
      <c r="PF451" s="7"/>
      <c r="PG451" s="7"/>
      <c r="PH451" s="7"/>
      <c r="PI451" s="7"/>
      <c r="PJ451" s="7"/>
      <c r="PK451" s="7"/>
      <c r="PL451" s="7"/>
      <c r="PM451" s="7"/>
      <c r="PN451" s="7"/>
      <c r="PO451" s="7"/>
      <c r="PP451" s="7"/>
      <c r="PQ451" s="7"/>
      <c r="PR451" s="7"/>
      <c r="PS451" s="7"/>
      <c r="PT451" s="7"/>
      <c r="PU451" s="7"/>
      <c r="PV451" s="7"/>
      <c r="PW451" s="7"/>
      <c r="PX451" s="7"/>
      <c r="PY451" s="7"/>
      <c r="PZ451" s="7"/>
      <c r="QA451" s="7"/>
      <c r="QB451" s="7"/>
      <c r="QC451" s="7"/>
      <c r="QD451" s="7"/>
      <c r="QE451" s="7"/>
      <c r="QF451" s="7"/>
      <c r="QG451" s="7"/>
      <c r="QH451" s="7"/>
      <c r="QI451" s="7"/>
      <c r="QJ451" s="7"/>
      <c r="QK451" s="7"/>
      <c r="QL451" s="7"/>
      <c r="QM451" s="7"/>
      <c r="QN451" s="7"/>
      <c r="QO451" s="7"/>
      <c r="QP451" s="7"/>
      <c r="QQ451" s="7"/>
      <c r="QR451" s="7"/>
      <c r="QS451" s="7"/>
      <c r="QT451" s="7"/>
      <c r="QU451" s="7"/>
      <c r="QV451" s="7"/>
      <c r="QW451" s="7"/>
      <c r="QX451" s="7"/>
      <c r="QY451" s="7"/>
      <c r="QZ451" s="7"/>
      <c r="RA451" s="7"/>
      <c r="RB451" s="7"/>
      <c r="RC451" s="7"/>
      <c r="RD451" s="7"/>
      <c r="RE451" s="7"/>
      <c r="RF451" s="7"/>
      <c r="RG451" s="7"/>
      <c r="RH451" s="7"/>
      <c r="RI451" s="7"/>
      <c r="RJ451" s="7"/>
      <c r="RK451" s="7"/>
      <c r="RL451" s="7"/>
      <c r="RM451" s="7"/>
      <c r="RN451" s="7"/>
      <c r="RO451" s="7"/>
      <c r="RP451" s="7"/>
      <c r="RQ451" s="7"/>
      <c r="RR451" s="7"/>
      <c r="RS451" s="7"/>
      <c r="RT451" s="7"/>
      <c r="RU451" s="7"/>
      <c r="RV451" s="7"/>
      <c r="RW451" s="7"/>
      <c r="RX451" s="7"/>
      <c r="RY451" s="7"/>
      <c r="RZ451" s="7"/>
      <c r="SA451" s="7"/>
      <c r="SB451" s="7"/>
      <c r="SC451" s="7"/>
      <c r="SD451" s="7"/>
      <c r="SE451" s="7"/>
      <c r="SF451" s="7"/>
      <c r="SG451" s="7"/>
      <c r="SH451" s="7"/>
      <c r="SI451" s="7"/>
      <c r="SJ451" s="7"/>
      <c r="SK451" s="7"/>
      <c r="SL451" s="7"/>
      <c r="SM451" s="7"/>
      <c r="SN451" s="7"/>
      <c r="SO451" s="7"/>
      <c r="SP451" s="7"/>
      <c r="SQ451" s="7"/>
      <c r="SR451" s="7"/>
      <c r="SS451" s="7"/>
      <c r="ST451" s="7"/>
      <c r="SU451" s="7"/>
      <c r="SV451" s="7"/>
      <c r="SW451" s="7"/>
      <c r="SX451" s="7"/>
      <c r="SY451" s="7"/>
      <c r="SZ451" s="7"/>
      <c r="TA451" s="7"/>
      <c r="TB451" s="7"/>
      <c r="TC451" s="7"/>
      <c r="TD451" s="7"/>
      <c r="TE451" s="7"/>
      <c r="TF451" s="7"/>
      <c r="TG451" s="7"/>
      <c r="TH451" s="7"/>
      <c r="TI451" s="7"/>
      <c r="TJ451" s="7"/>
      <c r="TK451" s="7"/>
      <c r="TL451" s="7"/>
      <c r="TM451" s="7"/>
      <c r="TN451" s="7"/>
      <c r="TO451" s="7"/>
      <c r="TP451" s="7"/>
      <c r="TQ451" s="7"/>
      <c r="TR451" s="7"/>
      <c r="TS451" s="7"/>
      <c r="TT451" s="7"/>
      <c r="TU451" s="7"/>
      <c r="TV451" s="7"/>
      <c r="TW451" s="7"/>
      <c r="TX451" s="7"/>
      <c r="TY451" s="7"/>
      <c r="TZ451" s="7"/>
      <c r="UA451" s="7"/>
      <c r="UB451" s="7"/>
      <c r="UC451" s="7"/>
      <c r="UD451" s="7"/>
      <c r="UE451" s="7"/>
      <c r="UF451" s="7"/>
      <c r="UG451" s="7"/>
      <c r="UH451" s="7"/>
      <c r="UI451" s="7"/>
      <c r="UJ451" s="7"/>
      <c r="UK451" s="7"/>
      <c r="UL451" s="7"/>
      <c r="UM451" s="7"/>
      <c r="UN451" s="7"/>
      <c r="UO451" s="7"/>
      <c r="UP451" s="7"/>
      <c r="UQ451" s="7"/>
      <c r="UR451" s="7"/>
      <c r="US451" s="7"/>
      <c r="UT451" s="7"/>
      <c r="UU451" s="7"/>
      <c r="UV451" s="7"/>
      <c r="UW451" s="7"/>
      <c r="UX451" s="7"/>
      <c r="UY451" s="7"/>
      <c r="UZ451" s="7"/>
      <c r="VA451" s="7"/>
      <c r="VB451" s="7"/>
      <c r="VC451" s="7"/>
      <c r="VD451" s="7"/>
      <c r="VE451" s="7"/>
      <c r="VF451" s="7"/>
      <c r="VG451" s="7"/>
      <c r="VH451" s="7"/>
      <c r="VI451" s="7"/>
      <c r="VJ451" s="7"/>
      <c r="VK451" s="7"/>
      <c r="VL451" s="7"/>
      <c r="VM451" s="7"/>
      <c r="VN451" s="7"/>
      <c r="VO451" s="7"/>
      <c r="VP451" s="7"/>
      <c r="VQ451" s="7"/>
      <c r="VR451" s="7"/>
      <c r="VS451" s="7"/>
      <c r="VT451" s="7"/>
      <c r="VU451" s="7"/>
      <c r="VV451" s="7"/>
      <c r="VW451" s="7"/>
      <c r="VX451" s="7"/>
      <c r="VY451" s="7"/>
      <c r="VZ451" s="7"/>
      <c r="WA451" s="7"/>
      <c r="WB451" s="7"/>
      <c r="WC451" s="7"/>
      <c r="WD451" s="7"/>
      <c r="WE451" s="7"/>
      <c r="WF451" s="7"/>
      <c r="WG451" s="7"/>
      <c r="WH451" s="7"/>
      <c r="WI451" s="7"/>
      <c r="WJ451" s="7"/>
      <c r="WK451" s="7"/>
      <c r="WL451" s="7"/>
      <c r="WM451" s="7"/>
      <c r="WN451" s="7"/>
      <c r="WO451" s="7"/>
      <c r="WP451" s="7"/>
      <c r="WQ451" s="7"/>
      <c r="WR451" s="7"/>
      <c r="WS451" s="7"/>
      <c r="WT451" s="7"/>
      <c r="WU451" s="7"/>
      <c r="WV451" s="7"/>
      <c r="WW451" s="7"/>
      <c r="WX451" s="7"/>
      <c r="WY451" s="7"/>
      <c r="WZ451" s="7"/>
      <c r="XA451" s="7"/>
      <c r="XB451" s="7"/>
      <c r="XC451" s="7"/>
      <c r="XD451" s="7"/>
      <c r="XE451" s="7"/>
      <c r="XF451" s="7"/>
      <c r="XG451" s="7"/>
      <c r="XH451" s="7"/>
      <c r="XI451" s="7"/>
      <c r="XJ451" s="7"/>
      <c r="XK451" s="7"/>
      <c r="XL451" s="7"/>
      <c r="XM451" s="7"/>
      <c r="XN451" s="7"/>
      <c r="XO451" s="7"/>
      <c r="XP451" s="7"/>
      <c r="XQ451" s="7"/>
      <c r="XR451" s="7"/>
      <c r="XS451" s="7"/>
      <c r="XT451" s="7"/>
      <c r="XU451" s="7"/>
      <c r="XV451" s="7"/>
      <c r="XW451" s="7"/>
      <c r="XX451" s="7"/>
      <c r="XY451" s="7"/>
      <c r="XZ451" s="7"/>
      <c r="YA451" s="7"/>
      <c r="YB451" s="7"/>
      <c r="YC451" s="7"/>
      <c r="YD451" s="7"/>
      <c r="YE451" s="7"/>
      <c r="YF451" s="7"/>
      <c r="YG451" s="7"/>
      <c r="YH451" s="7"/>
      <c r="YI451" s="7"/>
      <c r="YJ451" s="7"/>
      <c r="YK451" s="7"/>
      <c r="YL451" s="7"/>
      <c r="YM451" s="7"/>
      <c r="YN451" s="7"/>
      <c r="YO451" s="7"/>
      <c r="YP451" s="7"/>
      <c r="YQ451" s="7"/>
      <c r="YR451" s="7"/>
      <c r="YS451" s="7"/>
      <c r="YT451" s="7"/>
      <c r="YU451" s="7"/>
      <c r="YV451" s="7"/>
      <c r="YW451" s="7"/>
      <c r="YX451" s="7"/>
      <c r="YY451" s="7"/>
      <c r="YZ451" s="7"/>
      <c r="ZA451" s="7"/>
      <c r="ZB451" s="7"/>
      <c r="ZC451" s="7"/>
      <c r="ZD451" s="7"/>
      <c r="ZE451" s="7"/>
      <c r="ZF451" s="7"/>
      <c r="ZG451" s="7"/>
      <c r="ZH451" s="7"/>
      <c r="ZI451" s="7"/>
      <c r="ZJ451" s="7"/>
      <c r="ZK451" s="7"/>
      <c r="ZL451" s="7"/>
      <c r="ZM451" s="7"/>
      <c r="ZN451" s="7"/>
      <c r="ZO451" s="7"/>
      <c r="ZP451" s="7"/>
      <c r="ZQ451" s="7"/>
      <c r="ZR451" s="7"/>
      <c r="ZS451" s="7"/>
      <c r="ZT451" s="7"/>
      <c r="ZU451" s="7"/>
      <c r="ZV451" s="7"/>
      <c r="ZW451" s="7"/>
      <c r="ZX451" s="7"/>
      <c r="ZY451" s="7"/>
      <c r="ZZ451" s="7"/>
      <c r="AAA451" s="7"/>
      <c r="AAB451" s="7"/>
      <c r="AAC451" s="7"/>
      <c r="AAD451" s="7"/>
      <c r="AAE451" s="7"/>
      <c r="AAF451" s="7"/>
      <c r="AAG451" s="7"/>
      <c r="AAH451" s="7"/>
      <c r="AAI451" s="7"/>
      <c r="AAJ451" s="7"/>
      <c r="AAK451" s="7"/>
      <c r="AAL451" s="7"/>
      <c r="AAM451" s="7"/>
      <c r="AAN451" s="7"/>
      <c r="AAO451" s="7"/>
      <c r="AAP451" s="7"/>
      <c r="AAQ451" s="7"/>
      <c r="AAR451" s="7"/>
      <c r="AAS451" s="7"/>
      <c r="AAT451" s="7"/>
      <c r="AAU451" s="7"/>
      <c r="AAV451" s="7"/>
      <c r="AAW451" s="7"/>
      <c r="AAX451" s="7"/>
      <c r="AAY451" s="7"/>
      <c r="AAZ451" s="7"/>
      <c r="ABA451" s="7"/>
      <c r="ABB451" s="7"/>
      <c r="ABC451" s="7"/>
      <c r="ABD451" s="7"/>
      <c r="ABE451" s="7"/>
      <c r="ABF451" s="7"/>
      <c r="ABG451" s="7"/>
      <c r="ABH451" s="7"/>
      <c r="ABI451" s="7"/>
      <c r="ABJ451" s="7"/>
      <c r="ABK451" s="7"/>
      <c r="ABL451" s="7"/>
      <c r="ABM451" s="7"/>
      <c r="ABN451" s="7"/>
      <c r="ABO451" s="7"/>
      <c r="ABP451" s="7"/>
      <c r="ABQ451" s="7"/>
      <c r="ABR451" s="7"/>
      <c r="ABS451" s="7"/>
      <c r="ABT451" s="7"/>
      <c r="ABU451" s="7"/>
      <c r="ABV451" s="7"/>
      <c r="ABW451" s="7"/>
      <c r="ABX451" s="7"/>
      <c r="ABY451" s="7"/>
      <c r="ABZ451" s="7"/>
      <c r="ACA451" s="7"/>
      <c r="ACB451" s="7"/>
      <c r="ACC451" s="7"/>
      <c r="ACD451" s="7"/>
      <c r="ACE451" s="7"/>
      <c r="ACF451" s="7"/>
      <c r="ACG451" s="7"/>
      <c r="ACH451" s="7"/>
      <c r="ACI451" s="7"/>
      <c r="ACJ451" s="7"/>
      <c r="ACK451" s="7"/>
      <c r="ACL451" s="7"/>
      <c r="ACM451" s="7"/>
      <c r="ACN451" s="7"/>
      <c r="ACO451" s="7"/>
      <c r="ACP451" s="7"/>
      <c r="ACQ451" s="7"/>
      <c r="ACR451" s="7"/>
      <c r="ACS451" s="7"/>
      <c r="ACT451" s="7"/>
      <c r="ACU451" s="7"/>
      <c r="ACV451" s="7"/>
      <c r="ACW451" s="7"/>
      <c r="ACX451" s="7"/>
      <c r="ACY451" s="7"/>
      <c r="ACZ451" s="7"/>
      <c r="ADA451" s="7"/>
      <c r="ADB451" s="7"/>
      <c r="ADC451" s="7"/>
      <c r="ADD451" s="7"/>
      <c r="ADE451" s="7"/>
      <c r="ADF451" s="7"/>
      <c r="ADG451" s="7"/>
      <c r="ADH451" s="7"/>
      <c r="ADI451" s="7"/>
      <c r="ADJ451" s="7"/>
      <c r="ADK451" s="7"/>
      <c r="ADL451" s="7"/>
      <c r="ADM451" s="7"/>
      <c r="ADN451" s="7"/>
      <c r="ADO451" s="7"/>
      <c r="ADP451" s="7"/>
      <c r="ADQ451" s="7"/>
      <c r="ADR451" s="7"/>
      <c r="ADS451" s="7"/>
      <c r="ADT451" s="7"/>
      <c r="ADU451" s="7"/>
      <c r="ADV451" s="7"/>
      <c r="ADW451" s="7"/>
      <c r="ADX451" s="7"/>
      <c r="ADY451" s="7"/>
      <c r="ADZ451" s="7"/>
      <c r="AEA451" s="7"/>
      <c r="AEB451" s="7"/>
      <c r="AEC451" s="7"/>
      <c r="AED451" s="7"/>
      <c r="AEE451" s="7"/>
      <c r="AEF451" s="7"/>
      <c r="AEG451" s="7"/>
      <c r="AEH451" s="7"/>
      <c r="AEI451" s="7"/>
      <c r="AEJ451" s="7"/>
      <c r="AEK451" s="7"/>
      <c r="AEL451" s="7"/>
      <c r="AEM451" s="7"/>
      <c r="AEN451" s="7"/>
      <c r="AEO451" s="7"/>
      <c r="AEP451" s="7"/>
      <c r="AEQ451" s="7"/>
      <c r="AER451" s="7"/>
      <c r="AES451" s="7"/>
      <c r="AET451" s="7"/>
      <c r="AEU451" s="7"/>
      <c r="AEV451" s="7"/>
      <c r="AEW451" s="7"/>
      <c r="AEX451" s="7"/>
      <c r="AEY451" s="7"/>
      <c r="AEZ451" s="7"/>
      <c r="AFA451" s="7"/>
      <c r="AFB451" s="7"/>
      <c r="AFC451" s="7"/>
      <c r="AFD451" s="7"/>
      <c r="AFE451" s="7"/>
      <c r="AFF451" s="7"/>
      <c r="AFG451" s="7"/>
      <c r="AFH451" s="7"/>
      <c r="AFI451" s="7"/>
      <c r="AFJ451" s="7"/>
      <c r="AFK451" s="7"/>
      <c r="AFL451" s="7"/>
      <c r="AFM451" s="7"/>
      <c r="AFN451" s="7"/>
      <c r="AFO451" s="7"/>
      <c r="AFP451" s="7"/>
      <c r="AFQ451" s="7"/>
      <c r="AFR451" s="7"/>
      <c r="AFS451" s="7"/>
      <c r="AFT451" s="7"/>
      <c r="AFU451" s="7"/>
      <c r="AFV451" s="7"/>
      <c r="AFW451" s="7"/>
      <c r="AFX451" s="7"/>
      <c r="AFY451" s="7"/>
      <c r="AFZ451" s="7"/>
      <c r="AGA451" s="7"/>
      <c r="AGB451" s="7"/>
      <c r="AGC451" s="7"/>
      <c r="AGD451" s="7"/>
      <c r="AGE451" s="7"/>
      <c r="AGF451" s="7"/>
      <c r="AGG451" s="7"/>
      <c r="AGH451" s="7"/>
      <c r="AGI451" s="7"/>
      <c r="AGJ451" s="7"/>
      <c r="AGK451" s="7"/>
      <c r="AGL451" s="7"/>
      <c r="AGM451" s="7"/>
      <c r="AGN451" s="7"/>
      <c r="AGO451" s="7"/>
      <c r="AGP451" s="7"/>
      <c r="AGQ451" s="7"/>
      <c r="AGR451" s="7"/>
      <c r="AGS451" s="7"/>
      <c r="AGT451" s="7"/>
      <c r="AGU451" s="7"/>
      <c r="AGV451" s="7"/>
      <c r="AGW451" s="7"/>
      <c r="AGX451" s="7"/>
      <c r="AGY451" s="7"/>
      <c r="AGZ451" s="7"/>
      <c r="AHA451" s="7"/>
      <c r="AHB451" s="7"/>
      <c r="AHC451" s="7"/>
      <c r="AHD451" s="7"/>
      <c r="AHE451" s="7"/>
      <c r="AHF451" s="7"/>
      <c r="AHG451" s="7"/>
      <c r="AHH451" s="7"/>
      <c r="AHI451" s="7"/>
      <c r="AHJ451" s="7"/>
      <c r="AHK451" s="7"/>
      <c r="AHL451" s="7"/>
      <c r="AHM451" s="7"/>
      <c r="AHN451" s="7"/>
      <c r="AHO451" s="7"/>
      <c r="AHP451" s="7"/>
      <c r="AHQ451" s="7"/>
      <c r="AHR451" s="7"/>
      <c r="AHS451" s="7"/>
      <c r="AHT451" s="7"/>
      <c r="AHU451" s="7"/>
      <c r="AHV451" s="7"/>
      <c r="AHW451" s="7"/>
      <c r="AHX451" s="7"/>
      <c r="AHY451" s="7"/>
      <c r="AHZ451" s="7"/>
      <c r="AIA451" s="7"/>
      <c r="AIB451" s="7"/>
      <c r="AIC451" s="7"/>
      <c r="AID451" s="7"/>
      <c r="AIE451" s="7"/>
      <c r="AIF451" s="7"/>
      <c r="AIG451" s="7"/>
      <c r="AIH451" s="7"/>
      <c r="AII451" s="7"/>
      <c r="AIJ451" s="7"/>
      <c r="AIK451" s="7"/>
      <c r="AIL451" s="7"/>
      <c r="AIM451" s="7"/>
      <c r="AIN451" s="7"/>
      <c r="AIO451" s="7"/>
      <c r="AIP451" s="7"/>
      <c r="AIQ451" s="7"/>
      <c r="AIR451" s="7"/>
      <c r="AIS451" s="7"/>
      <c r="AIT451" s="7"/>
      <c r="AIU451" s="7"/>
      <c r="AIV451" s="7"/>
      <c r="AIW451" s="7"/>
      <c r="AIX451" s="7"/>
      <c r="AIY451" s="7"/>
      <c r="AIZ451" s="7"/>
      <c r="AJA451" s="7"/>
      <c r="AJB451" s="7"/>
      <c r="AJC451" s="7"/>
      <c r="AJD451" s="7"/>
      <c r="AJE451" s="7"/>
      <c r="AJF451" s="7"/>
      <c r="AJG451" s="7"/>
      <c r="AJH451" s="7"/>
      <c r="AJI451" s="7"/>
      <c r="AJJ451" s="7"/>
      <c r="AJK451" s="7"/>
      <c r="AJL451" s="7"/>
      <c r="AJM451" s="7"/>
      <c r="AJN451" s="7"/>
      <c r="AJO451" s="7"/>
      <c r="AJP451" s="7"/>
      <c r="AJQ451" s="7"/>
      <c r="AJR451" s="7"/>
      <c r="AJS451" s="7"/>
      <c r="AJT451" s="7"/>
      <c r="AJU451" s="7"/>
      <c r="AJV451" s="7"/>
      <c r="AJW451" s="7"/>
      <c r="AJX451" s="7"/>
      <c r="AJY451" s="7"/>
      <c r="AJZ451" s="7"/>
      <c r="AKA451" s="7"/>
      <c r="AKB451" s="7"/>
      <c r="AKC451" s="7"/>
      <c r="AKD451" s="7"/>
      <c r="AKE451" s="7"/>
      <c r="AKF451" s="7"/>
      <c r="AKG451" s="7"/>
      <c r="AKH451" s="7"/>
      <c r="AKI451" s="7"/>
      <c r="AKJ451" s="7"/>
      <c r="AKK451" s="7"/>
      <c r="AKL451" s="7"/>
      <c r="AKM451" s="7"/>
      <c r="AKN451" s="7"/>
      <c r="AKO451" s="7"/>
      <c r="AKP451" s="7"/>
      <c r="AKQ451" s="7"/>
      <c r="AKR451" s="7"/>
      <c r="AKS451" s="7"/>
      <c r="AKT451" s="7"/>
      <c r="AKU451" s="7"/>
      <c r="AKV451" s="7"/>
      <c r="AKW451" s="7"/>
      <c r="AKX451" s="7"/>
      <c r="AKY451" s="7"/>
      <c r="AKZ451" s="7"/>
      <c r="ALA451" s="7"/>
      <c r="ALB451" s="7"/>
      <c r="ALC451" s="7"/>
      <c r="ALD451" s="7"/>
      <c r="ALE451" s="7"/>
      <c r="ALF451" s="7"/>
      <c r="ALG451" s="7"/>
      <c r="ALH451" s="7"/>
      <c r="ALI451" s="7"/>
      <c r="ALJ451" s="7"/>
      <c r="ALK451" s="7"/>
      <c r="ALL451" s="7"/>
      <c r="ALM451" s="7"/>
      <c r="ALN451" s="7"/>
      <c r="ALO451" s="7"/>
      <c r="ALP451" s="7"/>
      <c r="ALQ451" s="7"/>
      <c r="ALR451" s="7"/>
      <c r="ALS451" s="7"/>
      <c r="ALT451" s="7"/>
      <c r="ALU451" s="7"/>
      <c r="ALV451" s="7"/>
      <c r="ALW451" s="7"/>
      <c r="ALX451" s="7"/>
      <c r="ALY451" s="7"/>
      <c r="ALZ451" s="7"/>
      <c r="AMA451" s="7"/>
      <c r="AMB451" s="7"/>
      <c r="AMC451" s="7"/>
      <c r="AMD451" s="7"/>
      <c r="AME451" s="7"/>
      <c r="AMF451" s="7"/>
      <c r="AMG451" s="7"/>
      <c r="AMH451" s="7"/>
      <c r="AMI451" s="7"/>
      <c r="AMJ451" s="7"/>
      <c r="AMK451" s="7"/>
      <c r="AML451" s="7"/>
      <c r="AMM451" s="7"/>
      <c r="AMN451" s="7"/>
      <c r="AMO451" s="7"/>
      <c r="AMP451" s="7"/>
      <c r="AMQ451" s="7"/>
      <c r="AMR451" s="7"/>
      <c r="AMS451" s="7"/>
      <c r="AMT451" s="7"/>
      <c r="AMU451" s="7"/>
      <c r="AMV451" s="7"/>
      <c r="AMW451" s="7"/>
      <c r="AMX451" s="7"/>
      <c r="AMY451" s="7"/>
      <c r="AMZ451" s="7"/>
      <c r="ANA451" s="7"/>
      <c r="ANB451" s="7"/>
      <c r="ANC451" s="7"/>
      <c r="AND451" s="7"/>
      <c r="ANE451" s="7"/>
      <c r="ANF451" s="7"/>
      <c r="ANG451" s="7"/>
      <c r="ANH451" s="7"/>
      <c r="ANI451" s="7"/>
      <c r="ANJ451" s="7"/>
      <c r="ANK451" s="7"/>
      <c r="ANL451" s="7"/>
      <c r="ANM451" s="7"/>
      <c r="ANN451" s="7"/>
      <c r="ANO451" s="7"/>
      <c r="ANP451" s="7"/>
      <c r="ANQ451" s="7"/>
      <c r="ANR451" s="7"/>
      <c r="ANS451" s="7"/>
      <c r="ANT451" s="7"/>
      <c r="ANU451" s="7"/>
      <c r="ANV451" s="7"/>
      <c r="ANW451" s="7"/>
      <c r="ANX451" s="7"/>
      <c r="ANY451" s="7"/>
      <c r="ANZ451" s="7"/>
      <c r="AOA451" s="7"/>
      <c r="AOB451" s="7"/>
      <c r="AOC451" s="7"/>
      <c r="AOD451" s="7"/>
      <c r="AOE451" s="7"/>
      <c r="AOF451" s="7"/>
      <c r="AOG451" s="7"/>
      <c r="AOH451" s="7"/>
      <c r="AOI451" s="7"/>
      <c r="AOJ451" s="7"/>
      <c r="AOK451" s="7"/>
      <c r="AOL451" s="7"/>
      <c r="AOM451" s="7"/>
      <c r="AON451" s="7"/>
      <c r="AOO451" s="7"/>
      <c r="AOP451" s="7"/>
      <c r="AOQ451" s="7"/>
      <c r="AOR451" s="7"/>
      <c r="AOS451" s="7"/>
      <c r="AOT451" s="7"/>
      <c r="AOU451" s="7"/>
      <c r="AOV451" s="7"/>
      <c r="AOW451" s="7"/>
      <c r="AOX451" s="7"/>
      <c r="AOY451" s="7"/>
      <c r="AOZ451" s="7"/>
      <c r="APA451" s="7"/>
      <c r="APB451" s="7"/>
      <c r="APC451" s="7"/>
      <c r="APD451" s="7"/>
      <c r="APE451" s="7"/>
      <c r="APF451" s="7"/>
      <c r="APG451" s="7"/>
      <c r="APH451" s="7"/>
      <c r="API451" s="7"/>
      <c r="APJ451" s="7"/>
      <c r="APK451" s="7"/>
      <c r="APL451" s="7"/>
      <c r="APM451" s="7"/>
      <c r="APN451" s="7"/>
      <c r="APO451" s="7"/>
      <c r="APP451" s="7"/>
      <c r="APQ451" s="7"/>
      <c r="APR451" s="7"/>
      <c r="APS451" s="7"/>
      <c r="APT451" s="7"/>
      <c r="APU451" s="7"/>
      <c r="APV451" s="7"/>
      <c r="APW451" s="7"/>
      <c r="APX451" s="7"/>
      <c r="APY451" s="7"/>
      <c r="APZ451" s="7"/>
      <c r="AQA451" s="7"/>
      <c r="AQB451" s="7"/>
      <c r="AQC451" s="7"/>
      <c r="AQD451" s="7"/>
      <c r="AQE451" s="7"/>
      <c r="AQF451" s="7"/>
      <c r="AQG451" s="7"/>
      <c r="AQH451" s="7"/>
      <c r="AQI451" s="7"/>
      <c r="AQJ451" s="7"/>
      <c r="AQK451" s="7"/>
      <c r="AQL451" s="7"/>
      <c r="AQM451" s="7"/>
      <c r="AQN451" s="7"/>
      <c r="AQO451" s="7"/>
      <c r="AQP451" s="7"/>
      <c r="AQQ451" s="7"/>
      <c r="AQR451" s="7"/>
      <c r="AQS451" s="7"/>
      <c r="AQT451" s="7"/>
      <c r="AQU451" s="7"/>
      <c r="AQV451" s="7"/>
      <c r="AQW451" s="7"/>
      <c r="AQX451" s="7"/>
      <c r="AQY451" s="7"/>
      <c r="AQZ451" s="7"/>
      <c r="ARA451" s="7"/>
      <c r="ARB451" s="7"/>
      <c r="ARC451" s="7"/>
      <c r="ARD451" s="7"/>
      <c r="ARE451" s="7"/>
      <c r="ARF451" s="7"/>
      <c r="ARG451" s="7"/>
      <c r="ARH451" s="7"/>
      <c r="ARI451" s="7"/>
      <c r="ARJ451" s="7"/>
      <c r="ARK451" s="7"/>
      <c r="ARL451" s="7"/>
      <c r="ARM451" s="7"/>
      <c r="ARN451" s="7"/>
      <c r="ARO451" s="7"/>
      <c r="ARP451" s="7"/>
      <c r="ARQ451" s="7"/>
      <c r="ARR451" s="7"/>
      <c r="ARS451" s="7"/>
      <c r="ART451" s="7"/>
      <c r="ARU451" s="7"/>
      <c r="ARV451" s="7"/>
      <c r="ARW451" s="7"/>
      <c r="ARX451" s="7"/>
      <c r="ARY451" s="7"/>
      <c r="ARZ451" s="7"/>
      <c r="ASA451" s="7"/>
      <c r="ASB451" s="7"/>
      <c r="ASC451" s="7"/>
      <c r="ASD451" s="7"/>
      <c r="ASE451" s="7"/>
      <c r="ASF451" s="7"/>
      <c r="ASG451" s="7"/>
      <c r="ASH451" s="7"/>
      <c r="ASI451" s="7"/>
      <c r="ASJ451" s="7"/>
      <c r="ASK451" s="7"/>
      <c r="ASL451" s="7"/>
      <c r="ASM451" s="7"/>
      <c r="ASN451" s="7"/>
      <c r="ASO451" s="7"/>
      <c r="ASP451" s="7"/>
      <c r="ASQ451" s="7"/>
      <c r="ASR451" s="7"/>
      <c r="ASS451" s="7"/>
      <c r="AST451" s="7"/>
      <c r="ASU451" s="7"/>
      <c r="ASV451" s="7"/>
      <c r="ASW451" s="7"/>
      <c r="ASX451" s="7"/>
      <c r="ASY451" s="7"/>
      <c r="ASZ451" s="7"/>
      <c r="ATA451" s="7"/>
      <c r="ATB451" s="7"/>
      <c r="ATC451" s="7"/>
      <c r="ATD451" s="7"/>
      <c r="ATE451" s="7"/>
      <c r="ATF451" s="7"/>
      <c r="ATG451" s="7"/>
      <c r="ATH451" s="7"/>
      <c r="ATI451" s="7"/>
      <c r="ATJ451" s="7"/>
      <c r="ATK451" s="7"/>
      <c r="ATL451" s="7"/>
      <c r="ATM451" s="7"/>
      <c r="ATN451" s="7"/>
      <c r="ATO451" s="7"/>
      <c r="ATP451" s="7"/>
      <c r="ATQ451" s="7"/>
      <c r="ATR451" s="7"/>
      <c r="ATS451" s="7"/>
      <c r="ATT451" s="7"/>
      <c r="ATU451" s="7"/>
      <c r="ATV451" s="7"/>
      <c r="ATW451" s="7"/>
      <c r="ATX451" s="7"/>
      <c r="ATY451" s="7"/>
      <c r="ATZ451" s="7"/>
      <c r="AUA451" s="7"/>
      <c r="AUB451" s="7"/>
      <c r="AUC451" s="7"/>
      <c r="AUD451" s="7"/>
      <c r="AUE451" s="7"/>
      <c r="AUF451" s="7"/>
      <c r="AUG451" s="7"/>
      <c r="AUH451" s="7"/>
      <c r="AUI451" s="7"/>
      <c r="AUJ451" s="7"/>
      <c r="AUK451" s="7"/>
      <c r="AUL451" s="7"/>
      <c r="AUM451" s="7"/>
      <c r="AUN451" s="7"/>
      <c r="AUO451" s="7"/>
      <c r="AUP451" s="7"/>
      <c r="AUQ451" s="7"/>
      <c r="AUR451" s="7"/>
      <c r="AUS451" s="7"/>
      <c r="AUT451" s="7"/>
      <c r="AUU451" s="7"/>
      <c r="AUV451" s="7"/>
      <c r="AUW451" s="7"/>
      <c r="AUX451" s="7"/>
      <c r="AUY451" s="7"/>
      <c r="AUZ451" s="7"/>
      <c r="AVA451" s="7"/>
      <c r="AVB451" s="7"/>
      <c r="AVC451" s="7"/>
      <c r="AVD451" s="7"/>
      <c r="AVE451" s="7"/>
      <c r="AVF451" s="7"/>
      <c r="AVG451" s="7"/>
      <c r="AVH451" s="7"/>
      <c r="AVI451" s="7"/>
      <c r="AVJ451" s="7"/>
      <c r="AVK451" s="7"/>
      <c r="AVL451" s="7"/>
      <c r="AVM451" s="7"/>
      <c r="AVN451" s="7"/>
      <c r="AVO451" s="7"/>
      <c r="AVP451" s="7"/>
      <c r="AVQ451" s="7"/>
      <c r="AVR451" s="7"/>
      <c r="AVS451" s="7"/>
      <c r="AVT451" s="7"/>
      <c r="AVU451" s="7"/>
      <c r="AVV451" s="7"/>
      <c r="AVW451" s="7"/>
      <c r="AVX451" s="7"/>
      <c r="AVY451" s="7"/>
      <c r="AVZ451" s="7"/>
      <c r="AWA451" s="7"/>
      <c r="AWB451" s="7"/>
      <c r="AWC451" s="7"/>
      <c r="AWD451" s="7"/>
      <c r="AWE451" s="7"/>
      <c r="AWF451" s="7"/>
      <c r="AWG451" s="7"/>
      <c r="AWH451" s="7"/>
      <c r="AWI451" s="7"/>
      <c r="AWJ451" s="7"/>
      <c r="AWK451" s="7"/>
      <c r="AWL451" s="7"/>
      <c r="AWM451" s="7"/>
      <c r="AWN451" s="7"/>
      <c r="AWO451" s="7"/>
      <c r="AWP451" s="7"/>
      <c r="AWQ451" s="7"/>
      <c r="AWR451" s="7"/>
      <c r="AWS451" s="7"/>
      <c r="AWT451" s="7"/>
      <c r="AWU451" s="7"/>
      <c r="AWV451" s="7"/>
      <c r="AWW451" s="7"/>
      <c r="AWX451" s="7"/>
      <c r="AWY451" s="7"/>
      <c r="AWZ451" s="7"/>
      <c r="AXA451" s="7"/>
      <c r="AXB451" s="7"/>
      <c r="AXC451" s="7"/>
      <c r="AXD451" s="7"/>
      <c r="AXE451" s="7"/>
      <c r="AXF451" s="7"/>
      <c r="AXG451" s="7"/>
      <c r="AXH451" s="7"/>
      <c r="AXI451" s="7"/>
      <c r="AXJ451" s="7"/>
      <c r="AXK451" s="7"/>
      <c r="AXL451" s="7"/>
      <c r="AXM451" s="7"/>
      <c r="AXN451" s="7"/>
      <c r="AXO451" s="7"/>
      <c r="AXP451" s="7"/>
      <c r="AXQ451" s="7"/>
      <c r="AXR451" s="7"/>
      <c r="AXS451" s="7"/>
      <c r="AXT451" s="7"/>
      <c r="AXU451" s="7"/>
      <c r="AXV451" s="7"/>
      <c r="AXW451" s="7"/>
      <c r="AXX451" s="7"/>
      <c r="AXY451" s="7"/>
      <c r="AXZ451" s="7"/>
      <c r="AYA451" s="7"/>
      <c r="AYB451" s="7"/>
      <c r="AYC451" s="7"/>
      <c r="AYD451" s="7"/>
      <c r="AYE451" s="7"/>
      <c r="AYF451" s="7"/>
      <c r="AYG451" s="7"/>
      <c r="AYH451" s="7"/>
      <c r="AYI451" s="7"/>
      <c r="AYJ451" s="7"/>
      <c r="AYK451" s="7"/>
      <c r="AYL451" s="7"/>
      <c r="AYM451" s="7"/>
      <c r="AYN451" s="7"/>
      <c r="AYO451" s="7"/>
      <c r="AYP451" s="7"/>
      <c r="AYQ451" s="7"/>
      <c r="AYR451" s="7"/>
      <c r="AYS451" s="7"/>
      <c r="AYT451" s="7"/>
      <c r="AYU451" s="7"/>
      <c r="AYV451" s="7"/>
      <c r="AYW451" s="7"/>
      <c r="AYX451" s="7"/>
      <c r="AYY451" s="7"/>
      <c r="AYZ451" s="7"/>
      <c r="AZA451" s="7"/>
      <c r="AZB451" s="7"/>
      <c r="AZC451" s="7"/>
      <c r="AZD451" s="7"/>
      <c r="AZE451" s="7"/>
      <c r="AZF451" s="7"/>
      <c r="AZG451" s="7"/>
      <c r="AZH451" s="7"/>
      <c r="AZI451" s="7"/>
      <c r="AZJ451" s="7"/>
      <c r="AZK451" s="7"/>
      <c r="AZL451" s="7"/>
      <c r="AZM451" s="7"/>
      <c r="AZN451" s="7"/>
      <c r="AZO451" s="7"/>
      <c r="AZP451" s="7"/>
      <c r="AZQ451" s="7"/>
      <c r="AZR451" s="7"/>
      <c r="AZS451" s="7"/>
      <c r="AZT451" s="7"/>
      <c r="AZU451" s="7"/>
      <c r="AZV451" s="7"/>
      <c r="AZW451" s="7"/>
      <c r="AZX451" s="7"/>
      <c r="AZY451" s="7"/>
      <c r="AZZ451" s="7"/>
      <c r="BAA451" s="7"/>
      <c r="BAB451" s="7"/>
      <c r="BAC451" s="7"/>
      <c r="BAD451" s="7"/>
      <c r="BAE451" s="7"/>
      <c r="BAF451" s="7"/>
      <c r="BAG451" s="7"/>
      <c r="BAH451" s="7"/>
      <c r="BAI451" s="7"/>
      <c r="BAJ451" s="7"/>
      <c r="BAK451" s="7"/>
      <c r="BAL451" s="7"/>
      <c r="BAM451" s="7"/>
      <c r="BAN451" s="7"/>
      <c r="BAO451" s="7"/>
      <c r="BAP451" s="7"/>
      <c r="BAQ451" s="7"/>
      <c r="BAR451" s="7"/>
      <c r="BAS451" s="7"/>
      <c r="BAT451" s="7"/>
      <c r="BAU451" s="7"/>
      <c r="BAV451" s="7"/>
      <c r="BAW451" s="7"/>
      <c r="BAX451" s="7"/>
      <c r="BAY451" s="7"/>
      <c r="BAZ451" s="7"/>
      <c r="BBA451" s="7"/>
      <c r="BBB451" s="7"/>
      <c r="BBC451" s="7"/>
      <c r="BBD451" s="7"/>
      <c r="BBE451" s="7"/>
      <c r="BBF451" s="7"/>
      <c r="BBG451" s="7"/>
      <c r="BBH451" s="7"/>
      <c r="BBI451" s="7"/>
      <c r="BBJ451" s="7"/>
      <c r="BBK451" s="7"/>
      <c r="BBL451" s="7"/>
      <c r="BBM451" s="7"/>
      <c r="BBN451" s="7"/>
      <c r="BBO451" s="7"/>
      <c r="BBP451" s="7"/>
      <c r="BBQ451" s="7"/>
      <c r="BBR451" s="7"/>
      <c r="BBS451" s="7"/>
      <c r="BBT451" s="7"/>
      <c r="BBU451" s="7"/>
      <c r="BBV451" s="7"/>
      <c r="BBW451" s="7"/>
      <c r="BBX451" s="7"/>
      <c r="BBY451" s="7"/>
      <c r="BBZ451" s="7"/>
      <c r="BCA451" s="7"/>
      <c r="BCB451" s="7"/>
      <c r="BCC451" s="7"/>
      <c r="BCD451" s="7"/>
      <c r="BCE451" s="7"/>
      <c r="BCF451" s="7"/>
      <c r="BCG451" s="7"/>
      <c r="BCH451" s="7"/>
      <c r="BCI451" s="7"/>
      <c r="BCJ451" s="7"/>
      <c r="BCK451" s="7"/>
      <c r="BCL451" s="7"/>
      <c r="BCM451" s="7"/>
      <c r="BCN451" s="7"/>
      <c r="BCO451" s="7"/>
      <c r="BCP451" s="7"/>
      <c r="BCQ451" s="7"/>
      <c r="BCR451" s="7"/>
      <c r="BCS451" s="7"/>
      <c r="BCT451" s="7"/>
      <c r="BCU451" s="7"/>
      <c r="BCV451" s="7"/>
      <c r="BCW451" s="7"/>
      <c r="BCX451" s="7"/>
      <c r="BCY451" s="7"/>
      <c r="BCZ451" s="7"/>
      <c r="BDA451" s="7"/>
      <c r="BDB451" s="7"/>
      <c r="BDC451" s="7"/>
      <c r="BDD451" s="7"/>
      <c r="BDE451" s="7"/>
      <c r="BDF451" s="7"/>
      <c r="BDG451" s="7"/>
      <c r="BDH451" s="7"/>
      <c r="BDI451" s="7"/>
      <c r="BDJ451" s="7"/>
      <c r="BDK451" s="7"/>
      <c r="BDL451" s="7"/>
      <c r="BDM451" s="7"/>
      <c r="BDN451" s="7"/>
      <c r="BDO451" s="7"/>
      <c r="BDP451" s="7"/>
      <c r="BDQ451" s="7"/>
      <c r="BDR451" s="7"/>
      <c r="BDS451" s="7"/>
      <c r="BDT451" s="7"/>
      <c r="BDU451" s="7"/>
      <c r="BDV451" s="7"/>
      <c r="BDW451" s="7"/>
      <c r="BDX451" s="7"/>
      <c r="BDY451" s="7"/>
      <c r="BDZ451" s="7"/>
      <c r="BEA451" s="7"/>
      <c r="BEB451" s="7"/>
      <c r="BEC451" s="7"/>
      <c r="BED451" s="7"/>
      <c r="BEE451" s="7"/>
      <c r="BEF451" s="7"/>
      <c r="BEG451" s="7"/>
      <c r="BEH451" s="7"/>
      <c r="BEI451" s="7"/>
      <c r="BEJ451" s="7"/>
      <c r="BEK451" s="7"/>
      <c r="BEL451" s="7"/>
      <c r="BEM451" s="7"/>
      <c r="BEN451" s="7"/>
      <c r="BEO451" s="7"/>
      <c r="BEP451" s="7"/>
      <c r="BEQ451" s="7"/>
      <c r="BER451" s="7"/>
      <c r="BES451" s="7"/>
      <c r="BET451" s="7"/>
      <c r="BEU451" s="7"/>
      <c r="BEV451" s="7"/>
      <c r="BEW451" s="7"/>
      <c r="BEX451" s="7"/>
      <c r="BEY451" s="7"/>
      <c r="BEZ451" s="7"/>
      <c r="BFA451" s="7"/>
      <c r="BFB451" s="7"/>
      <c r="BFC451" s="7"/>
      <c r="BFD451" s="7"/>
      <c r="BFE451" s="7"/>
      <c r="BFF451" s="7"/>
      <c r="BFG451" s="7"/>
      <c r="BFH451" s="7"/>
      <c r="BFI451" s="7"/>
      <c r="BFJ451" s="7"/>
      <c r="BFK451" s="7"/>
      <c r="BFL451" s="7"/>
      <c r="BFM451" s="7"/>
      <c r="BFN451" s="7"/>
      <c r="BFO451" s="7"/>
      <c r="BFP451" s="7"/>
      <c r="BFQ451" s="7"/>
      <c r="BFR451" s="7"/>
      <c r="BFS451" s="7"/>
      <c r="BFT451" s="7"/>
      <c r="BFU451" s="7"/>
      <c r="BFV451" s="7"/>
      <c r="BFW451" s="7"/>
      <c r="BFX451" s="7"/>
      <c r="BFY451" s="7"/>
      <c r="BFZ451" s="7"/>
      <c r="BGA451" s="7"/>
      <c r="BGB451" s="7"/>
      <c r="BGC451" s="7"/>
      <c r="BGD451" s="7"/>
      <c r="BGE451" s="7"/>
      <c r="BGF451" s="7"/>
      <c r="BGG451" s="7"/>
      <c r="BGH451" s="7"/>
      <c r="BGI451" s="7"/>
      <c r="BGJ451" s="7"/>
      <c r="BGK451" s="7"/>
      <c r="BGL451" s="7"/>
      <c r="BGM451" s="7"/>
      <c r="BGN451" s="7"/>
      <c r="BGO451" s="7"/>
      <c r="BGP451" s="7"/>
      <c r="BGQ451" s="7"/>
      <c r="BGR451" s="7"/>
      <c r="BGS451" s="7"/>
      <c r="BGT451" s="7"/>
      <c r="BGU451" s="7"/>
      <c r="BGV451" s="7"/>
      <c r="BGW451" s="7"/>
      <c r="BGX451" s="7"/>
      <c r="BGY451" s="7"/>
      <c r="BGZ451" s="7"/>
      <c r="BHA451" s="7"/>
      <c r="BHB451" s="7"/>
      <c r="BHC451" s="7"/>
      <c r="BHD451" s="7"/>
      <c r="BHE451" s="7"/>
      <c r="BHF451" s="7"/>
      <c r="BHG451" s="7"/>
      <c r="BHH451" s="7"/>
      <c r="BHI451" s="7"/>
      <c r="BHJ451" s="7"/>
      <c r="BHK451" s="7"/>
      <c r="BHL451" s="7"/>
      <c r="BHM451" s="7"/>
      <c r="BHN451" s="7"/>
      <c r="BHO451" s="7"/>
      <c r="BHP451" s="7"/>
      <c r="BHQ451" s="7"/>
      <c r="BHR451" s="7"/>
      <c r="BHS451" s="7"/>
      <c r="BHT451" s="7"/>
      <c r="BHU451" s="7"/>
      <c r="BHV451" s="7"/>
      <c r="BHW451" s="7"/>
      <c r="BHX451" s="7"/>
      <c r="BHY451" s="7"/>
      <c r="BHZ451" s="7"/>
      <c r="BIA451" s="7"/>
      <c r="BIB451" s="7"/>
      <c r="BIC451" s="7"/>
    </row>
    <row r="452" spans="1:1589" s="9" customFormat="1" ht="41.25" customHeight="1">
      <c r="A452" s="153">
        <v>162571480</v>
      </c>
      <c r="B452" s="29"/>
      <c r="C452" s="314"/>
      <c r="D452" s="314"/>
      <c r="E452" s="96">
        <v>43101</v>
      </c>
      <c r="F452" s="96">
        <v>43465</v>
      </c>
      <c r="G452" s="97" t="s">
        <v>115</v>
      </c>
      <c r="H452" s="115"/>
      <c r="I452" s="104">
        <v>100000</v>
      </c>
      <c r="J452" s="152"/>
      <c r="K452" s="104"/>
      <c r="L452" s="104"/>
      <c r="M452" s="104">
        <v>100000</v>
      </c>
      <c r="N452" s="104"/>
      <c r="O452" s="104"/>
      <c r="P452" s="104"/>
      <c r="Q452" s="104">
        <v>100000</v>
      </c>
      <c r="R452" s="104"/>
      <c r="S452" s="104"/>
      <c r="T452" s="150"/>
      <c r="U452" s="150"/>
      <c r="V452" s="7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  <c r="IX452"/>
      <c r="IY452"/>
      <c r="IZ452"/>
      <c r="JA452"/>
      <c r="JB452"/>
      <c r="JC452"/>
      <c r="JD452"/>
      <c r="JE452"/>
      <c r="JF452"/>
      <c r="JG452"/>
      <c r="JH452"/>
      <c r="JI452"/>
      <c r="JJ452"/>
      <c r="JK452"/>
      <c r="JL452"/>
      <c r="JM452"/>
      <c r="JN452"/>
      <c r="JO452"/>
      <c r="JP452"/>
      <c r="JQ452"/>
      <c r="JR452"/>
      <c r="JS452"/>
      <c r="JT452"/>
      <c r="JU452"/>
      <c r="JV452"/>
      <c r="JW452"/>
      <c r="JX452"/>
      <c r="JY452"/>
      <c r="JZ452"/>
      <c r="KA452"/>
      <c r="KB452"/>
      <c r="KC452"/>
      <c r="KD452"/>
      <c r="KE452"/>
      <c r="KF452"/>
      <c r="KG452"/>
      <c r="KH452"/>
      <c r="KI452"/>
      <c r="KJ452"/>
      <c r="KK452"/>
      <c r="KL452"/>
      <c r="KM452"/>
      <c r="KN452"/>
      <c r="KO452"/>
      <c r="KP452"/>
      <c r="KQ452"/>
      <c r="KR452"/>
      <c r="KS452"/>
      <c r="KT452"/>
      <c r="KU452"/>
      <c r="KV452"/>
      <c r="KW452"/>
      <c r="KX452"/>
      <c r="KY452"/>
      <c r="KZ452"/>
      <c r="LA452"/>
      <c r="LB452"/>
      <c r="LC452"/>
      <c r="LD452"/>
      <c r="LE452"/>
      <c r="LF452"/>
      <c r="LG452"/>
      <c r="LH452"/>
      <c r="LI452"/>
      <c r="LJ452"/>
      <c r="LK452"/>
      <c r="LL452"/>
      <c r="LM452"/>
      <c r="LN452"/>
      <c r="LO452"/>
      <c r="LP452"/>
      <c r="LQ452"/>
      <c r="LR452"/>
      <c r="LS452"/>
      <c r="LT452"/>
      <c r="LU452"/>
      <c r="LV452"/>
      <c r="LW452"/>
      <c r="LX452"/>
      <c r="LY452"/>
      <c r="LZ452"/>
      <c r="MA452"/>
      <c r="MB452"/>
      <c r="MC452"/>
      <c r="MD452"/>
      <c r="ME452"/>
      <c r="MF452"/>
      <c r="MG452"/>
      <c r="MH452"/>
      <c r="MI452"/>
      <c r="MJ452"/>
      <c r="MK452"/>
      <c r="ML452"/>
      <c r="MM452"/>
      <c r="MN452"/>
      <c r="MO452"/>
      <c r="MP452"/>
      <c r="MQ452"/>
      <c r="MR452"/>
      <c r="MS452"/>
      <c r="MT452"/>
      <c r="MU452"/>
      <c r="MV452"/>
      <c r="MW452"/>
      <c r="MX452"/>
      <c r="MY452"/>
      <c r="MZ452"/>
      <c r="NA452"/>
      <c r="NB452"/>
      <c r="NC452"/>
      <c r="ND452"/>
      <c r="NE452"/>
      <c r="NF452"/>
      <c r="NG452"/>
      <c r="NH452"/>
      <c r="NI452"/>
      <c r="NJ452"/>
      <c r="NK452"/>
      <c r="NL452"/>
      <c r="NM452"/>
      <c r="NN452"/>
      <c r="NO452"/>
      <c r="NP452"/>
      <c r="NQ452"/>
      <c r="NR452"/>
      <c r="NS452"/>
      <c r="NT452"/>
      <c r="NU452"/>
      <c r="NV452"/>
      <c r="NW452"/>
      <c r="NX452"/>
      <c r="NY452"/>
      <c r="NZ452"/>
      <c r="OA452"/>
      <c r="OB452"/>
      <c r="OC452"/>
      <c r="OD452"/>
      <c r="OE452"/>
      <c r="OF452"/>
      <c r="OG452"/>
      <c r="OH452"/>
      <c r="OI452"/>
      <c r="OJ452"/>
      <c r="OK452"/>
      <c r="OL452"/>
      <c r="OM452"/>
      <c r="ON452"/>
      <c r="OO452"/>
      <c r="OP452"/>
      <c r="OQ452"/>
      <c r="OR452"/>
      <c r="OS452"/>
      <c r="OT452"/>
      <c r="OU452"/>
      <c r="OV452"/>
      <c r="OW452"/>
      <c r="OX452"/>
      <c r="OY452"/>
      <c r="OZ452"/>
      <c r="PA452"/>
      <c r="PB452"/>
      <c r="PC452"/>
      <c r="PD452"/>
      <c r="PE452"/>
      <c r="PF452"/>
      <c r="PG452"/>
      <c r="PH452"/>
      <c r="PI452"/>
      <c r="PJ452"/>
      <c r="PK452"/>
      <c r="PL452"/>
      <c r="PM452"/>
      <c r="PN452"/>
      <c r="PO452"/>
      <c r="PP452"/>
      <c r="PQ452"/>
      <c r="PR452"/>
      <c r="PS452"/>
      <c r="PT452"/>
      <c r="PU452"/>
      <c r="PV452"/>
      <c r="PW452"/>
      <c r="PX452"/>
      <c r="PY452"/>
      <c r="PZ452"/>
      <c r="QA452"/>
      <c r="QB452"/>
      <c r="QC452"/>
      <c r="QD452"/>
      <c r="QE452"/>
      <c r="QF452"/>
      <c r="QG452"/>
      <c r="QH452"/>
      <c r="QI452"/>
      <c r="QJ452"/>
      <c r="QK452"/>
      <c r="QL452"/>
      <c r="QM452"/>
      <c r="QN452"/>
      <c r="QO452"/>
      <c r="QP452"/>
      <c r="QQ452"/>
      <c r="QR452"/>
      <c r="QS452"/>
      <c r="QT452"/>
      <c r="QU452"/>
      <c r="QV452"/>
      <c r="QW452"/>
      <c r="QX452"/>
      <c r="QY452"/>
      <c r="QZ452"/>
      <c r="RA452"/>
      <c r="RB452"/>
      <c r="RC452"/>
      <c r="RD452"/>
      <c r="RE452"/>
      <c r="RF452"/>
      <c r="RG452"/>
      <c r="RH452"/>
      <c r="RI452"/>
      <c r="RJ452"/>
      <c r="RK452"/>
      <c r="RL452"/>
      <c r="RM452"/>
      <c r="RN452"/>
      <c r="RO452"/>
      <c r="RP452"/>
      <c r="RQ452"/>
      <c r="RR452"/>
      <c r="RS452"/>
      <c r="RT452"/>
      <c r="RU452"/>
      <c r="RV452"/>
      <c r="RW452"/>
      <c r="RX452"/>
      <c r="RY452"/>
      <c r="RZ452"/>
      <c r="SA452"/>
      <c r="SB452"/>
      <c r="SC452"/>
      <c r="SD452"/>
      <c r="SE452"/>
      <c r="SF452"/>
      <c r="SG452"/>
      <c r="SH452"/>
      <c r="SI452"/>
      <c r="SJ452"/>
      <c r="SK452"/>
      <c r="SL452"/>
      <c r="SM452"/>
      <c r="SN452"/>
      <c r="SO452"/>
      <c r="SP452"/>
      <c r="SQ452"/>
      <c r="SR452"/>
      <c r="SS452"/>
      <c r="ST452"/>
      <c r="SU452"/>
      <c r="SV452"/>
      <c r="SW452"/>
      <c r="SX452"/>
      <c r="SY452"/>
      <c r="SZ452"/>
      <c r="TA452"/>
      <c r="TB452"/>
      <c r="TC452"/>
      <c r="TD452"/>
      <c r="TE452"/>
      <c r="TF452"/>
      <c r="TG452"/>
      <c r="TH452"/>
      <c r="TI452"/>
      <c r="TJ452"/>
      <c r="TK452"/>
      <c r="TL452"/>
      <c r="TM452"/>
      <c r="TN452"/>
      <c r="TO452"/>
      <c r="TP452"/>
      <c r="TQ452"/>
      <c r="TR452"/>
      <c r="TS452"/>
      <c r="TT452"/>
      <c r="TU452"/>
      <c r="TV452"/>
      <c r="TW452"/>
      <c r="TX452"/>
      <c r="TY452"/>
      <c r="TZ452"/>
      <c r="UA452"/>
      <c r="UB452"/>
      <c r="UC452"/>
      <c r="UD452"/>
      <c r="UE452"/>
      <c r="UF452"/>
      <c r="UG452"/>
      <c r="UH452"/>
      <c r="UI452"/>
      <c r="UJ452"/>
      <c r="UK452"/>
      <c r="UL452"/>
      <c r="UM452"/>
      <c r="UN452"/>
      <c r="UO452"/>
      <c r="UP452"/>
      <c r="UQ452"/>
      <c r="UR452"/>
      <c r="US452"/>
      <c r="UT452"/>
      <c r="UU452"/>
      <c r="UV452"/>
      <c r="UW452"/>
      <c r="UX452"/>
      <c r="UY452"/>
      <c r="UZ452"/>
      <c r="VA452"/>
      <c r="VB452"/>
      <c r="VC452"/>
      <c r="VD452"/>
      <c r="VE452"/>
      <c r="VF452"/>
      <c r="VG452"/>
      <c r="VH452"/>
      <c r="VI452"/>
      <c r="VJ452"/>
      <c r="VK452"/>
      <c r="VL452"/>
      <c r="VM452"/>
      <c r="VN452"/>
      <c r="VO452"/>
      <c r="VP452"/>
      <c r="VQ452"/>
      <c r="VR452"/>
      <c r="VS452"/>
      <c r="VT452"/>
      <c r="VU452"/>
      <c r="VV452"/>
      <c r="VW452"/>
      <c r="VX452"/>
      <c r="VY452"/>
      <c r="VZ452"/>
      <c r="WA452"/>
      <c r="WB452"/>
      <c r="WC452"/>
      <c r="WD452"/>
      <c r="WE452"/>
      <c r="WF452"/>
      <c r="WG452"/>
      <c r="WH452"/>
      <c r="WI452"/>
      <c r="WJ452"/>
      <c r="WK452"/>
      <c r="WL452"/>
      <c r="WM452"/>
      <c r="WN452"/>
      <c r="WO452"/>
      <c r="WP452"/>
      <c r="WQ452"/>
      <c r="WR452"/>
      <c r="WS452"/>
      <c r="WT452"/>
      <c r="WU452"/>
      <c r="WV452"/>
      <c r="WW452"/>
      <c r="WX452"/>
      <c r="WY452"/>
      <c r="WZ452"/>
      <c r="XA452"/>
      <c r="XB452"/>
      <c r="XC452"/>
      <c r="XD452"/>
      <c r="XE452"/>
      <c r="XF452"/>
      <c r="XG452"/>
      <c r="XH452"/>
      <c r="XI452"/>
      <c r="XJ452"/>
      <c r="XK452"/>
      <c r="XL452"/>
      <c r="XM452"/>
      <c r="XN452"/>
      <c r="XO452"/>
      <c r="XP452"/>
      <c r="XQ452"/>
      <c r="XR452"/>
      <c r="XS452"/>
      <c r="XT452"/>
      <c r="XU452"/>
      <c r="XV452"/>
      <c r="XW452"/>
      <c r="XX452"/>
      <c r="XY452"/>
      <c r="XZ452"/>
      <c r="YA452"/>
      <c r="YB452"/>
      <c r="YC452"/>
      <c r="YD452"/>
      <c r="YE452"/>
      <c r="YF452"/>
      <c r="YG452"/>
      <c r="YH452"/>
      <c r="YI452"/>
      <c r="YJ452"/>
      <c r="YK452"/>
      <c r="YL452"/>
      <c r="YM452"/>
      <c r="YN452"/>
      <c r="YO452"/>
      <c r="YP452"/>
      <c r="YQ452"/>
      <c r="YR452"/>
      <c r="YS452"/>
      <c r="YT452"/>
      <c r="YU452"/>
      <c r="YV452"/>
      <c r="YW452"/>
      <c r="YX452"/>
      <c r="YY452"/>
      <c r="YZ452"/>
      <c r="ZA452"/>
      <c r="ZB452"/>
      <c r="ZC452"/>
      <c r="ZD452"/>
      <c r="ZE452"/>
      <c r="ZF452"/>
      <c r="ZG452"/>
      <c r="ZH452"/>
      <c r="ZI452"/>
      <c r="ZJ452"/>
      <c r="ZK452"/>
      <c r="ZL452"/>
      <c r="ZM452"/>
      <c r="ZN452"/>
      <c r="ZO452"/>
      <c r="ZP452"/>
      <c r="ZQ452"/>
      <c r="ZR452"/>
      <c r="ZS452"/>
      <c r="ZT452"/>
      <c r="ZU452"/>
      <c r="ZV452"/>
      <c r="ZW452"/>
      <c r="ZX452"/>
      <c r="ZY452"/>
      <c r="ZZ452"/>
      <c r="AAA452"/>
      <c r="AAB452"/>
      <c r="AAC452"/>
      <c r="AAD452"/>
      <c r="AAE452"/>
      <c r="AAF452"/>
      <c r="AAG452"/>
      <c r="AAH452"/>
      <c r="AAI452"/>
      <c r="AAJ452"/>
      <c r="AAK452"/>
      <c r="AAL452"/>
      <c r="AAM452"/>
      <c r="AAN452"/>
      <c r="AAO452"/>
      <c r="AAP452"/>
      <c r="AAQ452"/>
      <c r="AAR452"/>
      <c r="AAS452"/>
      <c r="AAT452"/>
      <c r="AAU452"/>
      <c r="AAV452"/>
      <c r="AAW452"/>
      <c r="AAX452"/>
      <c r="AAY452"/>
      <c r="AAZ452"/>
      <c r="ABA452"/>
      <c r="ABB452"/>
      <c r="ABC452"/>
      <c r="ABD452"/>
      <c r="ABE452"/>
      <c r="ABF452"/>
      <c r="ABG452"/>
      <c r="ABH452"/>
      <c r="ABI452"/>
      <c r="ABJ452"/>
      <c r="ABK452"/>
      <c r="ABL452"/>
      <c r="ABM452"/>
      <c r="ABN452"/>
      <c r="ABO452"/>
      <c r="ABP452"/>
      <c r="ABQ452"/>
      <c r="ABR452"/>
      <c r="ABS452"/>
      <c r="ABT452"/>
      <c r="ABU452"/>
      <c r="ABV452"/>
      <c r="ABW452"/>
      <c r="ABX452"/>
      <c r="ABY452"/>
      <c r="ABZ452"/>
      <c r="ACA452"/>
      <c r="ACB452"/>
      <c r="ACC452"/>
      <c r="ACD452"/>
      <c r="ACE452"/>
      <c r="ACF452"/>
      <c r="ACG452"/>
      <c r="ACH452"/>
      <c r="ACI452"/>
      <c r="ACJ452"/>
      <c r="ACK452"/>
      <c r="ACL452"/>
      <c r="ACM452"/>
      <c r="ACN452"/>
      <c r="ACO452"/>
      <c r="ACP452"/>
      <c r="ACQ452"/>
      <c r="ACR452"/>
      <c r="ACS452"/>
      <c r="ACT452"/>
      <c r="ACU452"/>
      <c r="ACV452"/>
      <c r="ACW452"/>
      <c r="ACX452"/>
      <c r="ACY452"/>
      <c r="ACZ452"/>
      <c r="ADA452"/>
      <c r="ADB452"/>
      <c r="ADC452"/>
      <c r="ADD452"/>
      <c r="ADE452"/>
      <c r="ADF452"/>
      <c r="ADG452"/>
      <c r="ADH452"/>
      <c r="ADI452"/>
      <c r="ADJ452"/>
      <c r="ADK452"/>
      <c r="ADL452"/>
      <c r="ADM452"/>
      <c r="ADN452"/>
      <c r="ADO452"/>
      <c r="ADP452"/>
      <c r="ADQ452"/>
      <c r="ADR452"/>
      <c r="ADS452"/>
      <c r="ADT452"/>
      <c r="ADU452"/>
      <c r="ADV452"/>
      <c r="ADW452"/>
      <c r="ADX452"/>
      <c r="ADY452"/>
      <c r="ADZ452"/>
      <c r="AEA452"/>
      <c r="AEB452"/>
      <c r="AEC452"/>
      <c r="AED452"/>
      <c r="AEE452"/>
      <c r="AEF452"/>
      <c r="AEG452"/>
      <c r="AEH452"/>
      <c r="AEI452"/>
      <c r="AEJ452"/>
      <c r="AEK452"/>
      <c r="AEL452"/>
      <c r="AEM452"/>
      <c r="AEN452"/>
      <c r="AEO452"/>
      <c r="AEP452"/>
      <c r="AEQ452"/>
      <c r="AER452"/>
      <c r="AES452"/>
      <c r="AET452"/>
      <c r="AEU452"/>
      <c r="AEV452"/>
      <c r="AEW452"/>
      <c r="AEX452"/>
      <c r="AEY452"/>
      <c r="AEZ452"/>
      <c r="AFA452"/>
      <c r="AFB452"/>
      <c r="AFC452"/>
      <c r="AFD452"/>
      <c r="AFE452"/>
      <c r="AFF452"/>
      <c r="AFG452"/>
      <c r="AFH452"/>
      <c r="AFI452"/>
      <c r="AFJ452"/>
      <c r="AFK452"/>
      <c r="AFL452"/>
      <c r="AFM452"/>
      <c r="AFN452"/>
      <c r="AFO452"/>
      <c r="AFP452"/>
      <c r="AFQ452"/>
      <c r="AFR452"/>
      <c r="AFS452"/>
      <c r="AFT452"/>
      <c r="AFU452"/>
      <c r="AFV452"/>
      <c r="AFW452"/>
      <c r="AFX452"/>
      <c r="AFY452"/>
      <c r="AFZ452"/>
      <c r="AGA452"/>
      <c r="AGB452"/>
      <c r="AGC452"/>
      <c r="AGD452"/>
      <c r="AGE452"/>
      <c r="AGF452"/>
      <c r="AGG452"/>
      <c r="AGH452"/>
      <c r="AGI452"/>
      <c r="AGJ452"/>
      <c r="AGK452"/>
      <c r="AGL452"/>
      <c r="AGM452"/>
      <c r="AGN452"/>
      <c r="AGO452"/>
      <c r="AGP452"/>
      <c r="AGQ452"/>
      <c r="AGR452"/>
      <c r="AGS452"/>
      <c r="AGT452"/>
      <c r="AGU452"/>
      <c r="AGV452"/>
      <c r="AGW452"/>
      <c r="AGX452"/>
      <c r="AGY452"/>
      <c r="AGZ452"/>
      <c r="AHA452"/>
      <c r="AHB452"/>
      <c r="AHC452"/>
      <c r="AHD452"/>
      <c r="AHE452"/>
      <c r="AHF452"/>
      <c r="AHG452"/>
      <c r="AHH452"/>
      <c r="AHI452"/>
      <c r="AHJ452"/>
      <c r="AHK452"/>
      <c r="AHL452"/>
      <c r="AHM452"/>
      <c r="AHN452"/>
      <c r="AHO452"/>
      <c r="AHP452"/>
      <c r="AHQ452"/>
      <c r="AHR452"/>
      <c r="AHS452"/>
      <c r="AHT452"/>
      <c r="AHU452"/>
      <c r="AHV452"/>
      <c r="AHW452"/>
      <c r="AHX452"/>
      <c r="AHY452"/>
      <c r="AHZ452"/>
      <c r="AIA452"/>
      <c r="AIB452"/>
      <c r="AIC452"/>
      <c r="AID452"/>
      <c r="AIE452"/>
      <c r="AIF452"/>
      <c r="AIG452"/>
      <c r="AIH452"/>
      <c r="AII452"/>
      <c r="AIJ452"/>
      <c r="AIK452"/>
      <c r="AIL452"/>
      <c r="AIM452"/>
      <c r="AIN452"/>
      <c r="AIO452"/>
      <c r="AIP452"/>
      <c r="AIQ452"/>
      <c r="AIR452"/>
      <c r="AIS452"/>
      <c r="AIT452"/>
      <c r="AIU452"/>
      <c r="AIV452"/>
      <c r="AIW452"/>
      <c r="AIX452"/>
      <c r="AIY452"/>
      <c r="AIZ452"/>
      <c r="AJA452"/>
      <c r="AJB452"/>
      <c r="AJC452"/>
      <c r="AJD452"/>
      <c r="AJE452"/>
      <c r="AJF452"/>
      <c r="AJG452"/>
      <c r="AJH452"/>
      <c r="AJI452"/>
      <c r="AJJ452"/>
      <c r="AJK452"/>
      <c r="AJL452"/>
      <c r="AJM452"/>
      <c r="AJN452"/>
      <c r="AJO452"/>
      <c r="AJP452"/>
      <c r="AJQ452"/>
      <c r="AJR452"/>
      <c r="AJS452"/>
      <c r="AJT452"/>
      <c r="AJU452"/>
      <c r="AJV452"/>
      <c r="AJW452"/>
      <c r="AJX452"/>
      <c r="AJY452"/>
      <c r="AJZ452"/>
      <c r="AKA452"/>
      <c r="AKB452"/>
      <c r="AKC452"/>
      <c r="AKD452"/>
      <c r="AKE452"/>
      <c r="AKF452"/>
      <c r="AKG452"/>
      <c r="AKH452"/>
      <c r="AKI452"/>
      <c r="AKJ452"/>
      <c r="AKK452"/>
      <c r="AKL452"/>
      <c r="AKM452"/>
      <c r="AKN452"/>
      <c r="AKO452"/>
      <c r="AKP452"/>
      <c r="AKQ452"/>
      <c r="AKR452"/>
      <c r="AKS452"/>
      <c r="AKT452"/>
      <c r="AKU452"/>
      <c r="AKV452"/>
      <c r="AKW452"/>
      <c r="AKX452"/>
      <c r="AKY452"/>
      <c r="AKZ452"/>
      <c r="ALA452"/>
      <c r="ALB452"/>
      <c r="ALC452"/>
      <c r="ALD452"/>
      <c r="ALE452"/>
      <c r="ALF452"/>
      <c r="ALG452"/>
      <c r="ALH452"/>
      <c r="ALI452"/>
      <c r="ALJ452"/>
      <c r="ALK452"/>
      <c r="ALL452"/>
      <c r="ALM452"/>
      <c r="ALN452"/>
      <c r="ALO452"/>
      <c r="ALP452"/>
      <c r="ALQ452"/>
      <c r="ALR452"/>
      <c r="ALS452"/>
      <c r="ALT452"/>
      <c r="ALU452"/>
      <c r="ALV452"/>
      <c r="ALW452"/>
      <c r="ALX452"/>
      <c r="ALY452"/>
      <c r="ALZ452"/>
      <c r="AMA452"/>
      <c r="AMB452"/>
      <c r="AMC452"/>
      <c r="AMD452"/>
      <c r="AME452"/>
      <c r="AMF452"/>
      <c r="AMG452"/>
      <c r="AMH452"/>
      <c r="AMI452"/>
      <c r="AMJ452"/>
      <c r="AMK452"/>
      <c r="AML452"/>
      <c r="AMM452"/>
      <c r="AMN452"/>
      <c r="AMO452"/>
      <c r="AMP452"/>
      <c r="AMQ452"/>
      <c r="AMR452"/>
      <c r="AMS452"/>
      <c r="AMT452"/>
      <c r="AMU452"/>
      <c r="AMV452"/>
      <c r="AMW452"/>
      <c r="AMX452"/>
      <c r="AMY452"/>
      <c r="AMZ452"/>
      <c r="ANA452"/>
      <c r="ANB452"/>
      <c r="ANC452"/>
      <c r="AND452"/>
      <c r="ANE452"/>
      <c r="ANF452"/>
      <c r="ANG452"/>
      <c r="ANH452"/>
      <c r="ANI452"/>
      <c r="ANJ452"/>
      <c r="ANK452"/>
      <c r="ANL452"/>
      <c r="ANM452"/>
      <c r="ANN452"/>
      <c r="ANO452"/>
      <c r="ANP452"/>
      <c r="ANQ452"/>
      <c r="ANR452"/>
      <c r="ANS452"/>
      <c r="ANT452"/>
      <c r="ANU452"/>
      <c r="ANV452"/>
      <c r="ANW452"/>
      <c r="ANX452"/>
      <c r="ANY452"/>
      <c r="ANZ452"/>
      <c r="AOA452"/>
      <c r="AOB452"/>
      <c r="AOC452"/>
      <c r="AOD452"/>
      <c r="AOE452"/>
      <c r="AOF452"/>
      <c r="AOG452"/>
      <c r="AOH452"/>
      <c r="AOI452"/>
      <c r="AOJ452"/>
      <c r="AOK452"/>
      <c r="AOL452"/>
      <c r="AOM452"/>
      <c r="AON452"/>
      <c r="AOO452"/>
      <c r="AOP452"/>
      <c r="AOQ452"/>
      <c r="AOR452"/>
      <c r="AOS452"/>
      <c r="AOT452"/>
      <c r="AOU452"/>
      <c r="AOV452"/>
      <c r="AOW452"/>
      <c r="AOX452"/>
      <c r="AOY452"/>
      <c r="AOZ452"/>
      <c r="APA452"/>
      <c r="APB452"/>
      <c r="APC452"/>
      <c r="APD452"/>
      <c r="APE452"/>
      <c r="APF452"/>
      <c r="APG452"/>
      <c r="APH452"/>
      <c r="API452"/>
      <c r="APJ452"/>
      <c r="APK452"/>
      <c r="APL452"/>
      <c r="APM452"/>
      <c r="APN452"/>
      <c r="APO452"/>
      <c r="APP452"/>
      <c r="APQ452"/>
      <c r="APR452"/>
      <c r="APS452"/>
      <c r="APT452"/>
      <c r="APU452"/>
      <c r="APV452"/>
      <c r="APW452"/>
      <c r="APX452"/>
      <c r="APY452"/>
      <c r="APZ452"/>
      <c r="AQA452"/>
      <c r="AQB452"/>
      <c r="AQC452"/>
      <c r="AQD452"/>
      <c r="AQE452"/>
      <c r="AQF452"/>
      <c r="AQG452"/>
      <c r="AQH452"/>
      <c r="AQI452"/>
      <c r="AQJ452"/>
      <c r="AQK452"/>
      <c r="AQL452"/>
      <c r="AQM452"/>
      <c r="AQN452"/>
      <c r="AQO452"/>
      <c r="AQP452"/>
      <c r="AQQ452"/>
      <c r="AQR452"/>
      <c r="AQS452"/>
      <c r="AQT452"/>
      <c r="AQU452"/>
      <c r="AQV452"/>
      <c r="AQW452"/>
      <c r="AQX452"/>
      <c r="AQY452"/>
      <c r="AQZ452"/>
      <c r="ARA452"/>
      <c r="ARB452"/>
      <c r="ARC452"/>
      <c r="ARD452"/>
      <c r="ARE452"/>
      <c r="ARF452"/>
      <c r="ARG452"/>
      <c r="ARH452"/>
      <c r="ARI452"/>
      <c r="ARJ452"/>
      <c r="ARK452"/>
      <c r="ARL452"/>
      <c r="ARM452"/>
      <c r="ARN452"/>
      <c r="ARO452"/>
      <c r="ARP452"/>
      <c r="ARQ452"/>
      <c r="ARR452"/>
      <c r="ARS452"/>
      <c r="ART452"/>
      <c r="ARU452"/>
      <c r="ARV452"/>
      <c r="ARW452"/>
      <c r="ARX452"/>
      <c r="ARY452"/>
      <c r="ARZ452"/>
      <c r="ASA452"/>
      <c r="ASB452"/>
      <c r="ASC452"/>
      <c r="ASD452"/>
      <c r="ASE452"/>
      <c r="ASF452"/>
      <c r="ASG452"/>
      <c r="ASH452"/>
      <c r="ASI452"/>
      <c r="ASJ452"/>
      <c r="ASK452"/>
      <c r="ASL452"/>
      <c r="ASM452"/>
      <c r="ASN452"/>
      <c r="ASO452"/>
      <c r="ASP452"/>
      <c r="ASQ452"/>
      <c r="ASR452"/>
      <c r="ASS452"/>
      <c r="AST452"/>
      <c r="ASU452"/>
      <c r="ASV452"/>
      <c r="ASW452"/>
      <c r="ASX452"/>
      <c r="ASY452"/>
      <c r="ASZ452"/>
      <c r="ATA452"/>
      <c r="ATB452"/>
      <c r="ATC452"/>
      <c r="ATD452"/>
      <c r="ATE452"/>
      <c r="ATF452"/>
      <c r="ATG452"/>
      <c r="ATH452"/>
      <c r="ATI452"/>
      <c r="ATJ452"/>
      <c r="ATK452"/>
      <c r="ATL452"/>
      <c r="ATM452"/>
      <c r="ATN452"/>
      <c r="ATO452"/>
      <c r="ATP452"/>
      <c r="ATQ452"/>
      <c r="ATR452"/>
      <c r="ATS452"/>
      <c r="ATT452"/>
      <c r="ATU452"/>
      <c r="ATV452"/>
      <c r="ATW452"/>
      <c r="ATX452"/>
      <c r="ATY452"/>
      <c r="ATZ452"/>
      <c r="AUA452"/>
      <c r="AUB452"/>
      <c r="AUC452"/>
      <c r="AUD452"/>
      <c r="AUE452"/>
      <c r="AUF452"/>
      <c r="AUG452"/>
      <c r="AUH452"/>
      <c r="AUI452"/>
      <c r="AUJ452"/>
      <c r="AUK452"/>
      <c r="AUL452"/>
      <c r="AUM452"/>
      <c r="AUN452"/>
      <c r="AUO452"/>
      <c r="AUP452"/>
      <c r="AUQ452"/>
      <c r="AUR452"/>
      <c r="AUS452"/>
      <c r="AUT452"/>
      <c r="AUU452"/>
      <c r="AUV452"/>
      <c r="AUW452"/>
      <c r="AUX452"/>
      <c r="AUY452"/>
      <c r="AUZ452"/>
      <c r="AVA452"/>
      <c r="AVB452"/>
      <c r="AVC452"/>
      <c r="AVD452"/>
      <c r="AVE452"/>
      <c r="AVF452"/>
      <c r="AVG452"/>
      <c r="AVH452"/>
      <c r="AVI452"/>
      <c r="AVJ452"/>
      <c r="AVK452"/>
      <c r="AVL452"/>
      <c r="AVM452"/>
      <c r="AVN452"/>
      <c r="AVO452"/>
      <c r="AVP452"/>
      <c r="AVQ452"/>
      <c r="AVR452"/>
      <c r="AVS452"/>
      <c r="AVT452"/>
      <c r="AVU452"/>
      <c r="AVV452"/>
      <c r="AVW452"/>
      <c r="AVX452"/>
      <c r="AVY452"/>
      <c r="AVZ452"/>
      <c r="AWA452"/>
      <c r="AWB452"/>
      <c r="AWC452"/>
      <c r="AWD452"/>
      <c r="AWE452"/>
      <c r="AWF452"/>
      <c r="AWG452"/>
      <c r="AWH452"/>
      <c r="AWI452"/>
      <c r="AWJ452"/>
      <c r="AWK452"/>
      <c r="AWL452"/>
      <c r="AWM452"/>
      <c r="AWN452"/>
      <c r="AWO452"/>
      <c r="AWP452"/>
      <c r="AWQ452"/>
      <c r="AWR452"/>
      <c r="AWS452"/>
      <c r="AWT452"/>
      <c r="AWU452"/>
      <c r="AWV452"/>
      <c r="AWW452"/>
      <c r="AWX452"/>
      <c r="AWY452"/>
      <c r="AWZ452"/>
      <c r="AXA452"/>
      <c r="AXB452"/>
      <c r="AXC452"/>
      <c r="AXD452"/>
      <c r="AXE452"/>
      <c r="AXF452"/>
      <c r="AXG452"/>
      <c r="AXH452"/>
      <c r="AXI452"/>
      <c r="AXJ452"/>
      <c r="AXK452"/>
      <c r="AXL452"/>
      <c r="AXM452"/>
      <c r="AXN452"/>
      <c r="AXO452"/>
      <c r="AXP452"/>
      <c r="AXQ452"/>
      <c r="AXR452"/>
      <c r="AXS452"/>
      <c r="AXT452"/>
      <c r="AXU452"/>
      <c r="AXV452"/>
      <c r="AXW452"/>
      <c r="AXX452"/>
      <c r="AXY452"/>
      <c r="AXZ452"/>
      <c r="AYA452"/>
      <c r="AYB452"/>
      <c r="AYC452"/>
      <c r="AYD452"/>
      <c r="AYE452"/>
      <c r="AYF452"/>
      <c r="AYG452"/>
      <c r="AYH452"/>
      <c r="AYI452"/>
      <c r="AYJ452"/>
      <c r="AYK452"/>
      <c r="AYL452"/>
      <c r="AYM452"/>
      <c r="AYN452"/>
      <c r="AYO452"/>
      <c r="AYP452"/>
      <c r="AYQ452"/>
      <c r="AYR452"/>
      <c r="AYS452"/>
      <c r="AYT452"/>
      <c r="AYU452"/>
      <c r="AYV452"/>
      <c r="AYW452"/>
      <c r="AYX452"/>
      <c r="AYY452"/>
      <c r="AYZ452"/>
      <c r="AZA452"/>
      <c r="AZB452"/>
      <c r="AZC452"/>
      <c r="AZD452"/>
      <c r="AZE452"/>
      <c r="AZF452"/>
      <c r="AZG452"/>
      <c r="AZH452"/>
      <c r="AZI452"/>
      <c r="AZJ452"/>
      <c r="AZK452"/>
      <c r="AZL452"/>
      <c r="AZM452"/>
      <c r="AZN452"/>
      <c r="AZO452"/>
      <c r="AZP452"/>
      <c r="AZQ452"/>
      <c r="AZR452"/>
      <c r="AZS452"/>
      <c r="AZT452"/>
      <c r="AZU452"/>
      <c r="AZV452"/>
      <c r="AZW452"/>
      <c r="AZX452"/>
      <c r="AZY452"/>
      <c r="AZZ452"/>
      <c r="BAA452"/>
      <c r="BAB452"/>
      <c r="BAC452"/>
      <c r="BAD452"/>
      <c r="BAE452"/>
      <c r="BAF452"/>
      <c r="BAG452"/>
      <c r="BAH452"/>
      <c r="BAI452"/>
      <c r="BAJ452"/>
      <c r="BAK452"/>
      <c r="BAL452"/>
      <c r="BAM452"/>
      <c r="BAN452"/>
      <c r="BAO452"/>
      <c r="BAP452"/>
      <c r="BAQ452"/>
      <c r="BAR452"/>
      <c r="BAS452"/>
      <c r="BAT452"/>
      <c r="BAU452"/>
      <c r="BAV452"/>
      <c r="BAW452"/>
      <c r="BAX452"/>
      <c r="BAY452"/>
      <c r="BAZ452"/>
      <c r="BBA452"/>
      <c r="BBB452"/>
      <c r="BBC452"/>
      <c r="BBD452"/>
      <c r="BBE452"/>
      <c r="BBF452"/>
      <c r="BBG452"/>
      <c r="BBH452"/>
      <c r="BBI452"/>
      <c r="BBJ452"/>
      <c r="BBK452"/>
      <c r="BBL452"/>
      <c r="BBM452"/>
      <c r="BBN452"/>
      <c r="BBO452"/>
      <c r="BBP452"/>
      <c r="BBQ452"/>
      <c r="BBR452"/>
      <c r="BBS452"/>
      <c r="BBT452"/>
      <c r="BBU452"/>
      <c r="BBV452"/>
      <c r="BBW452"/>
      <c r="BBX452"/>
      <c r="BBY452"/>
      <c r="BBZ452"/>
      <c r="BCA452"/>
      <c r="BCB452"/>
      <c r="BCC452"/>
      <c r="BCD452"/>
      <c r="BCE452"/>
      <c r="BCF452"/>
      <c r="BCG452"/>
      <c r="BCH452"/>
      <c r="BCI452"/>
      <c r="BCJ452"/>
      <c r="BCK452"/>
      <c r="BCL452"/>
      <c r="BCM452"/>
      <c r="BCN452"/>
      <c r="BCO452"/>
      <c r="BCP452"/>
      <c r="BCQ452"/>
      <c r="BCR452"/>
      <c r="BCS452"/>
      <c r="BCT452"/>
      <c r="BCU452"/>
      <c r="BCV452"/>
      <c r="BCW452"/>
      <c r="BCX452"/>
      <c r="BCY452"/>
      <c r="BCZ452"/>
      <c r="BDA452"/>
      <c r="BDB452"/>
      <c r="BDC452"/>
      <c r="BDD452"/>
      <c r="BDE452"/>
      <c r="BDF452"/>
      <c r="BDG452"/>
      <c r="BDH452"/>
      <c r="BDI452"/>
      <c r="BDJ452"/>
      <c r="BDK452"/>
      <c r="BDL452"/>
      <c r="BDM452"/>
      <c r="BDN452"/>
      <c r="BDO452"/>
      <c r="BDP452"/>
      <c r="BDQ452"/>
      <c r="BDR452"/>
      <c r="BDS452"/>
      <c r="BDT452"/>
      <c r="BDU452"/>
      <c r="BDV452"/>
      <c r="BDW452"/>
      <c r="BDX452"/>
      <c r="BDY452"/>
      <c r="BDZ452"/>
      <c r="BEA452"/>
      <c r="BEB452"/>
      <c r="BEC452"/>
      <c r="BED452"/>
      <c r="BEE452"/>
      <c r="BEF452"/>
      <c r="BEG452"/>
      <c r="BEH452"/>
      <c r="BEI452"/>
      <c r="BEJ452"/>
      <c r="BEK452"/>
      <c r="BEL452"/>
      <c r="BEM452"/>
      <c r="BEN452"/>
      <c r="BEO452"/>
      <c r="BEP452"/>
      <c r="BEQ452"/>
      <c r="BER452"/>
      <c r="BES452"/>
      <c r="BET452"/>
      <c r="BEU452"/>
      <c r="BEV452"/>
      <c r="BEW452"/>
      <c r="BEX452"/>
      <c r="BEY452"/>
      <c r="BEZ452"/>
      <c r="BFA452"/>
      <c r="BFB452"/>
      <c r="BFC452"/>
      <c r="BFD452"/>
      <c r="BFE452"/>
      <c r="BFF452"/>
      <c r="BFG452"/>
      <c r="BFH452"/>
      <c r="BFI452"/>
      <c r="BFJ452"/>
      <c r="BFK452"/>
      <c r="BFL452"/>
      <c r="BFM452"/>
      <c r="BFN452"/>
      <c r="BFO452"/>
      <c r="BFP452"/>
      <c r="BFQ452"/>
      <c r="BFR452"/>
      <c r="BFS452"/>
      <c r="BFT452"/>
      <c r="BFU452"/>
      <c r="BFV452"/>
      <c r="BFW452"/>
      <c r="BFX452"/>
      <c r="BFY452"/>
      <c r="BFZ452"/>
      <c r="BGA452"/>
      <c r="BGB452"/>
      <c r="BGC452"/>
      <c r="BGD452"/>
      <c r="BGE452"/>
      <c r="BGF452"/>
      <c r="BGG452"/>
      <c r="BGH452"/>
      <c r="BGI452"/>
      <c r="BGJ452"/>
      <c r="BGK452"/>
      <c r="BGL452"/>
      <c r="BGM452"/>
      <c r="BGN452"/>
      <c r="BGO452"/>
      <c r="BGP452"/>
      <c r="BGQ452"/>
      <c r="BGR452"/>
      <c r="BGS452"/>
      <c r="BGT452"/>
      <c r="BGU452"/>
      <c r="BGV452"/>
      <c r="BGW452"/>
      <c r="BGX452"/>
      <c r="BGY452"/>
      <c r="BGZ452"/>
      <c r="BHA452"/>
      <c r="BHB452"/>
      <c r="BHC452"/>
      <c r="BHD452"/>
      <c r="BHE452"/>
      <c r="BHF452"/>
      <c r="BHG452"/>
      <c r="BHH452"/>
      <c r="BHI452"/>
      <c r="BHJ452"/>
      <c r="BHK452"/>
      <c r="BHL452"/>
      <c r="BHM452"/>
      <c r="BHN452"/>
      <c r="BHO452"/>
      <c r="BHP452"/>
      <c r="BHQ452"/>
      <c r="BHR452"/>
      <c r="BHS452"/>
      <c r="BHT452"/>
      <c r="BHU452"/>
      <c r="BHV452"/>
      <c r="BHW452"/>
      <c r="BHX452"/>
      <c r="BHY452"/>
      <c r="BHZ452"/>
      <c r="BIA452"/>
      <c r="BIB452"/>
      <c r="BIC452"/>
    </row>
    <row r="453" spans="1:1589" s="9" customFormat="1" ht="41.25" customHeight="1">
      <c r="A453" s="153">
        <v>162571480</v>
      </c>
      <c r="B453" s="29"/>
      <c r="C453" s="315"/>
      <c r="D453" s="315"/>
      <c r="E453" s="151">
        <v>43466</v>
      </c>
      <c r="F453" s="151">
        <v>43830</v>
      </c>
      <c r="G453" s="97" t="s">
        <v>234</v>
      </c>
      <c r="H453" s="115"/>
      <c r="I453" s="308">
        <v>0</v>
      </c>
      <c r="J453" s="152"/>
      <c r="K453" s="104"/>
      <c r="L453" s="104"/>
      <c r="M453" s="177">
        <v>0</v>
      </c>
      <c r="N453" s="104"/>
      <c r="O453" s="104"/>
      <c r="P453" s="104"/>
      <c r="Q453" s="177">
        <v>0</v>
      </c>
      <c r="R453" s="104"/>
      <c r="S453" s="104"/>
      <c r="T453" s="150"/>
      <c r="U453" s="150"/>
      <c r="V453" s="7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  <c r="IZ453"/>
      <c r="JA453"/>
      <c r="JB453"/>
      <c r="JC453"/>
      <c r="JD453"/>
      <c r="JE453"/>
      <c r="JF453"/>
      <c r="JG453"/>
      <c r="JH453"/>
      <c r="JI453"/>
      <c r="JJ453"/>
      <c r="JK453"/>
      <c r="JL453"/>
      <c r="JM453"/>
      <c r="JN453"/>
      <c r="JO453"/>
      <c r="JP453"/>
      <c r="JQ453"/>
      <c r="JR453"/>
      <c r="JS453"/>
      <c r="JT453"/>
      <c r="JU453"/>
      <c r="JV453"/>
      <c r="JW453"/>
      <c r="JX453"/>
      <c r="JY453"/>
      <c r="JZ453"/>
      <c r="KA453"/>
      <c r="KB453"/>
      <c r="KC453"/>
      <c r="KD453"/>
      <c r="KE453"/>
      <c r="KF453"/>
      <c r="KG453"/>
      <c r="KH453"/>
      <c r="KI453"/>
      <c r="KJ453"/>
      <c r="KK453"/>
      <c r="KL453"/>
      <c r="KM453"/>
      <c r="KN453"/>
      <c r="KO453"/>
      <c r="KP453"/>
      <c r="KQ453"/>
      <c r="KR453"/>
      <c r="KS453"/>
      <c r="KT453"/>
      <c r="KU453"/>
      <c r="KV453"/>
      <c r="KW453"/>
      <c r="KX453"/>
      <c r="KY453"/>
      <c r="KZ453"/>
      <c r="LA453"/>
      <c r="LB453"/>
      <c r="LC453"/>
      <c r="LD453"/>
      <c r="LE453"/>
      <c r="LF453"/>
      <c r="LG453"/>
      <c r="LH453"/>
      <c r="LI453"/>
      <c r="LJ453"/>
      <c r="LK453"/>
      <c r="LL453"/>
      <c r="LM453"/>
      <c r="LN453"/>
      <c r="LO453"/>
      <c r="LP453"/>
      <c r="LQ453"/>
      <c r="LR453"/>
      <c r="LS453"/>
      <c r="LT453"/>
      <c r="LU453"/>
      <c r="LV453"/>
      <c r="LW453"/>
      <c r="LX453"/>
      <c r="LY453"/>
      <c r="LZ453"/>
      <c r="MA453"/>
      <c r="MB453"/>
      <c r="MC453"/>
      <c r="MD453"/>
      <c r="ME453"/>
      <c r="MF453"/>
      <c r="MG453"/>
      <c r="MH453"/>
      <c r="MI453"/>
      <c r="MJ453"/>
      <c r="MK453"/>
      <c r="ML453"/>
      <c r="MM453"/>
      <c r="MN453"/>
      <c r="MO453"/>
      <c r="MP453"/>
      <c r="MQ453"/>
      <c r="MR453"/>
      <c r="MS453"/>
      <c r="MT453"/>
      <c r="MU453"/>
      <c r="MV453"/>
      <c r="MW453"/>
      <c r="MX453"/>
      <c r="MY453"/>
      <c r="MZ453"/>
      <c r="NA453"/>
      <c r="NB453"/>
      <c r="NC453"/>
      <c r="ND453"/>
      <c r="NE453"/>
      <c r="NF453"/>
      <c r="NG453"/>
      <c r="NH453"/>
      <c r="NI453"/>
      <c r="NJ453"/>
      <c r="NK453"/>
      <c r="NL453"/>
      <c r="NM453"/>
      <c r="NN453"/>
      <c r="NO453"/>
      <c r="NP453"/>
      <c r="NQ453"/>
      <c r="NR453"/>
      <c r="NS453"/>
      <c r="NT453"/>
      <c r="NU453"/>
      <c r="NV453"/>
      <c r="NW453"/>
      <c r="NX453"/>
      <c r="NY453"/>
      <c r="NZ453"/>
      <c r="OA453"/>
      <c r="OB453"/>
      <c r="OC453"/>
      <c r="OD453"/>
      <c r="OE453"/>
      <c r="OF453"/>
      <c r="OG453"/>
      <c r="OH453"/>
      <c r="OI453"/>
      <c r="OJ453"/>
      <c r="OK453"/>
      <c r="OL453"/>
      <c r="OM453"/>
      <c r="ON453"/>
      <c r="OO453"/>
      <c r="OP453"/>
      <c r="OQ453"/>
      <c r="OR453"/>
      <c r="OS453"/>
      <c r="OT453"/>
      <c r="OU453"/>
      <c r="OV453"/>
      <c r="OW453"/>
      <c r="OX453"/>
      <c r="OY453"/>
      <c r="OZ453"/>
      <c r="PA453"/>
      <c r="PB453"/>
      <c r="PC453"/>
      <c r="PD453"/>
      <c r="PE453"/>
      <c r="PF453"/>
      <c r="PG453"/>
      <c r="PH453"/>
      <c r="PI453"/>
      <c r="PJ453"/>
      <c r="PK453"/>
      <c r="PL453"/>
      <c r="PM453"/>
      <c r="PN453"/>
      <c r="PO453"/>
      <c r="PP453"/>
      <c r="PQ453"/>
      <c r="PR453"/>
      <c r="PS453"/>
      <c r="PT453"/>
      <c r="PU453"/>
      <c r="PV453"/>
      <c r="PW453"/>
      <c r="PX453"/>
      <c r="PY453"/>
      <c r="PZ453"/>
      <c r="QA453"/>
      <c r="QB453"/>
      <c r="QC453"/>
      <c r="QD453"/>
      <c r="QE453"/>
      <c r="QF453"/>
      <c r="QG453"/>
      <c r="QH453"/>
      <c r="QI453"/>
      <c r="QJ453"/>
      <c r="QK453"/>
      <c r="QL453"/>
      <c r="QM453"/>
      <c r="QN453"/>
      <c r="QO453"/>
      <c r="QP453"/>
      <c r="QQ453"/>
      <c r="QR453"/>
      <c r="QS453"/>
      <c r="QT453"/>
      <c r="QU453"/>
      <c r="QV453"/>
      <c r="QW453"/>
      <c r="QX453"/>
      <c r="QY453"/>
      <c r="QZ453"/>
      <c r="RA453"/>
      <c r="RB453"/>
      <c r="RC453"/>
      <c r="RD453"/>
      <c r="RE453"/>
      <c r="RF453"/>
      <c r="RG453"/>
      <c r="RH453"/>
      <c r="RI453"/>
      <c r="RJ453"/>
      <c r="RK453"/>
      <c r="RL453"/>
      <c r="RM453"/>
      <c r="RN453"/>
      <c r="RO453"/>
      <c r="RP453"/>
      <c r="RQ453"/>
      <c r="RR453"/>
      <c r="RS453"/>
      <c r="RT453"/>
      <c r="RU453"/>
      <c r="RV453"/>
      <c r="RW453"/>
      <c r="RX453"/>
      <c r="RY453"/>
      <c r="RZ453"/>
      <c r="SA453"/>
      <c r="SB453"/>
      <c r="SC453"/>
      <c r="SD453"/>
      <c r="SE453"/>
      <c r="SF453"/>
      <c r="SG453"/>
      <c r="SH453"/>
      <c r="SI453"/>
      <c r="SJ453"/>
      <c r="SK453"/>
      <c r="SL453"/>
      <c r="SM453"/>
      <c r="SN453"/>
      <c r="SO453"/>
      <c r="SP453"/>
      <c r="SQ453"/>
      <c r="SR453"/>
      <c r="SS453"/>
      <c r="ST453"/>
      <c r="SU453"/>
      <c r="SV453"/>
      <c r="SW453"/>
      <c r="SX453"/>
      <c r="SY453"/>
      <c r="SZ453"/>
      <c r="TA453"/>
      <c r="TB453"/>
      <c r="TC453"/>
      <c r="TD453"/>
      <c r="TE453"/>
      <c r="TF453"/>
      <c r="TG453"/>
      <c r="TH453"/>
      <c r="TI453"/>
      <c r="TJ453"/>
      <c r="TK453"/>
      <c r="TL453"/>
      <c r="TM453"/>
      <c r="TN453"/>
      <c r="TO453"/>
      <c r="TP453"/>
      <c r="TQ453"/>
      <c r="TR453"/>
      <c r="TS453"/>
      <c r="TT453"/>
      <c r="TU453"/>
      <c r="TV453"/>
      <c r="TW453"/>
      <c r="TX453"/>
      <c r="TY453"/>
      <c r="TZ453"/>
      <c r="UA453"/>
      <c r="UB453"/>
      <c r="UC453"/>
      <c r="UD453"/>
      <c r="UE453"/>
      <c r="UF453"/>
      <c r="UG453"/>
      <c r="UH453"/>
      <c r="UI453"/>
      <c r="UJ453"/>
      <c r="UK453"/>
      <c r="UL453"/>
      <c r="UM453"/>
      <c r="UN453"/>
      <c r="UO453"/>
      <c r="UP453"/>
      <c r="UQ453"/>
      <c r="UR453"/>
      <c r="US453"/>
      <c r="UT453"/>
      <c r="UU453"/>
      <c r="UV453"/>
      <c r="UW453"/>
      <c r="UX453"/>
      <c r="UY453"/>
      <c r="UZ453"/>
      <c r="VA453"/>
      <c r="VB453"/>
      <c r="VC453"/>
      <c r="VD453"/>
      <c r="VE453"/>
      <c r="VF453"/>
      <c r="VG453"/>
      <c r="VH453"/>
      <c r="VI453"/>
      <c r="VJ453"/>
      <c r="VK453"/>
      <c r="VL453"/>
      <c r="VM453"/>
      <c r="VN453"/>
      <c r="VO453"/>
      <c r="VP453"/>
      <c r="VQ453"/>
      <c r="VR453"/>
      <c r="VS453"/>
      <c r="VT453"/>
      <c r="VU453"/>
      <c r="VV453"/>
      <c r="VW453"/>
      <c r="VX453"/>
      <c r="VY453"/>
      <c r="VZ453"/>
      <c r="WA453"/>
      <c r="WB453"/>
      <c r="WC453"/>
      <c r="WD453"/>
      <c r="WE453"/>
      <c r="WF453"/>
      <c r="WG453"/>
      <c r="WH453"/>
      <c r="WI453"/>
      <c r="WJ453"/>
      <c r="WK453"/>
      <c r="WL453"/>
      <c r="WM453"/>
      <c r="WN453"/>
      <c r="WO453"/>
      <c r="WP453"/>
      <c r="WQ453"/>
      <c r="WR453"/>
      <c r="WS453"/>
      <c r="WT453"/>
      <c r="WU453"/>
      <c r="WV453"/>
      <c r="WW453"/>
      <c r="WX453"/>
      <c r="WY453"/>
      <c r="WZ453"/>
      <c r="XA453"/>
      <c r="XB453"/>
      <c r="XC453"/>
      <c r="XD453"/>
      <c r="XE453"/>
      <c r="XF453"/>
      <c r="XG453"/>
      <c r="XH453"/>
      <c r="XI453"/>
      <c r="XJ453"/>
      <c r="XK453"/>
      <c r="XL453"/>
      <c r="XM453"/>
      <c r="XN453"/>
      <c r="XO453"/>
      <c r="XP453"/>
      <c r="XQ453"/>
      <c r="XR453"/>
      <c r="XS453"/>
      <c r="XT453"/>
      <c r="XU453"/>
      <c r="XV453"/>
      <c r="XW453"/>
      <c r="XX453"/>
      <c r="XY453"/>
      <c r="XZ453"/>
      <c r="YA453"/>
      <c r="YB453"/>
      <c r="YC453"/>
      <c r="YD453"/>
      <c r="YE453"/>
      <c r="YF453"/>
      <c r="YG453"/>
      <c r="YH453"/>
      <c r="YI453"/>
      <c r="YJ453"/>
      <c r="YK453"/>
      <c r="YL453"/>
      <c r="YM453"/>
      <c r="YN453"/>
      <c r="YO453"/>
      <c r="YP453"/>
      <c r="YQ453"/>
      <c r="YR453"/>
      <c r="YS453"/>
      <c r="YT453"/>
      <c r="YU453"/>
      <c r="YV453"/>
      <c r="YW453"/>
      <c r="YX453"/>
      <c r="YY453"/>
      <c r="YZ453"/>
      <c r="ZA453"/>
      <c r="ZB453"/>
      <c r="ZC453"/>
      <c r="ZD453"/>
      <c r="ZE453"/>
      <c r="ZF453"/>
      <c r="ZG453"/>
      <c r="ZH453"/>
      <c r="ZI453"/>
      <c r="ZJ453"/>
      <c r="ZK453"/>
      <c r="ZL453"/>
      <c r="ZM453"/>
      <c r="ZN453"/>
      <c r="ZO453"/>
      <c r="ZP453"/>
      <c r="ZQ453"/>
      <c r="ZR453"/>
      <c r="ZS453"/>
      <c r="ZT453"/>
      <c r="ZU453"/>
      <c r="ZV453"/>
      <c r="ZW453"/>
      <c r="ZX453"/>
      <c r="ZY453"/>
      <c r="ZZ453"/>
      <c r="AAA453"/>
      <c r="AAB453"/>
      <c r="AAC453"/>
      <c r="AAD453"/>
      <c r="AAE453"/>
      <c r="AAF453"/>
      <c r="AAG453"/>
      <c r="AAH453"/>
      <c r="AAI453"/>
      <c r="AAJ453"/>
      <c r="AAK453"/>
      <c r="AAL453"/>
      <c r="AAM453"/>
      <c r="AAN453"/>
      <c r="AAO453"/>
      <c r="AAP453"/>
      <c r="AAQ453"/>
      <c r="AAR453"/>
      <c r="AAS453"/>
      <c r="AAT453"/>
      <c r="AAU453"/>
      <c r="AAV453"/>
      <c r="AAW453"/>
      <c r="AAX453"/>
      <c r="AAY453"/>
      <c r="AAZ453"/>
      <c r="ABA453"/>
      <c r="ABB453"/>
      <c r="ABC453"/>
      <c r="ABD453"/>
      <c r="ABE453"/>
      <c r="ABF453"/>
      <c r="ABG453"/>
      <c r="ABH453"/>
      <c r="ABI453"/>
      <c r="ABJ453"/>
      <c r="ABK453"/>
      <c r="ABL453"/>
      <c r="ABM453"/>
      <c r="ABN453"/>
      <c r="ABO453"/>
      <c r="ABP453"/>
      <c r="ABQ453"/>
      <c r="ABR453"/>
      <c r="ABS453"/>
      <c r="ABT453"/>
      <c r="ABU453"/>
      <c r="ABV453"/>
      <c r="ABW453"/>
      <c r="ABX453"/>
      <c r="ABY453"/>
      <c r="ABZ453"/>
      <c r="ACA453"/>
      <c r="ACB453"/>
      <c r="ACC453"/>
      <c r="ACD453"/>
      <c r="ACE453"/>
      <c r="ACF453"/>
      <c r="ACG453"/>
      <c r="ACH453"/>
      <c r="ACI453"/>
      <c r="ACJ453"/>
      <c r="ACK453"/>
      <c r="ACL453"/>
      <c r="ACM453"/>
      <c r="ACN453"/>
      <c r="ACO453"/>
      <c r="ACP453"/>
      <c r="ACQ453"/>
      <c r="ACR453"/>
      <c r="ACS453"/>
      <c r="ACT453"/>
      <c r="ACU453"/>
      <c r="ACV453"/>
      <c r="ACW453"/>
      <c r="ACX453"/>
      <c r="ACY453"/>
      <c r="ACZ453"/>
      <c r="ADA453"/>
      <c r="ADB453"/>
      <c r="ADC453"/>
      <c r="ADD453"/>
      <c r="ADE453"/>
      <c r="ADF453"/>
      <c r="ADG453"/>
      <c r="ADH453"/>
      <c r="ADI453"/>
      <c r="ADJ453"/>
      <c r="ADK453"/>
      <c r="ADL453"/>
      <c r="ADM453"/>
      <c r="ADN453"/>
      <c r="ADO453"/>
      <c r="ADP453"/>
      <c r="ADQ453"/>
      <c r="ADR453"/>
      <c r="ADS453"/>
      <c r="ADT453"/>
      <c r="ADU453"/>
      <c r="ADV453"/>
      <c r="ADW453"/>
      <c r="ADX453"/>
      <c r="ADY453"/>
      <c r="ADZ453"/>
      <c r="AEA453"/>
      <c r="AEB453"/>
      <c r="AEC453"/>
      <c r="AED453"/>
      <c r="AEE453"/>
      <c r="AEF453"/>
      <c r="AEG453"/>
      <c r="AEH453"/>
      <c r="AEI453"/>
      <c r="AEJ453"/>
      <c r="AEK453"/>
      <c r="AEL453"/>
      <c r="AEM453"/>
      <c r="AEN453"/>
      <c r="AEO453"/>
      <c r="AEP453"/>
      <c r="AEQ453"/>
      <c r="AER453"/>
      <c r="AES453"/>
      <c r="AET453"/>
      <c r="AEU453"/>
      <c r="AEV453"/>
      <c r="AEW453"/>
      <c r="AEX453"/>
      <c r="AEY453"/>
      <c r="AEZ453"/>
      <c r="AFA453"/>
      <c r="AFB453"/>
      <c r="AFC453"/>
      <c r="AFD453"/>
      <c r="AFE453"/>
      <c r="AFF453"/>
      <c r="AFG453"/>
      <c r="AFH453"/>
      <c r="AFI453"/>
      <c r="AFJ453"/>
      <c r="AFK453"/>
      <c r="AFL453"/>
      <c r="AFM453"/>
      <c r="AFN453"/>
      <c r="AFO453"/>
      <c r="AFP453"/>
      <c r="AFQ453"/>
      <c r="AFR453"/>
      <c r="AFS453"/>
      <c r="AFT453"/>
      <c r="AFU453"/>
      <c r="AFV453"/>
      <c r="AFW453"/>
      <c r="AFX453"/>
      <c r="AFY453"/>
      <c r="AFZ453"/>
      <c r="AGA453"/>
      <c r="AGB453"/>
      <c r="AGC453"/>
      <c r="AGD453"/>
      <c r="AGE453"/>
      <c r="AGF453"/>
      <c r="AGG453"/>
      <c r="AGH453"/>
      <c r="AGI453"/>
      <c r="AGJ453"/>
      <c r="AGK453"/>
      <c r="AGL453"/>
      <c r="AGM453"/>
      <c r="AGN453"/>
      <c r="AGO453"/>
      <c r="AGP453"/>
      <c r="AGQ453"/>
      <c r="AGR453"/>
      <c r="AGS453"/>
      <c r="AGT453"/>
      <c r="AGU453"/>
      <c r="AGV453"/>
      <c r="AGW453"/>
      <c r="AGX453"/>
      <c r="AGY453"/>
      <c r="AGZ453"/>
      <c r="AHA453"/>
      <c r="AHB453"/>
      <c r="AHC453"/>
      <c r="AHD453"/>
      <c r="AHE453"/>
      <c r="AHF453"/>
      <c r="AHG453"/>
      <c r="AHH453"/>
      <c r="AHI453"/>
      <c r="AHJ453"/>
      <c r="AHK453"/>
      <c r="AHL453"/>
      <c r="AHM453"/>
      <c r="AHN453"/>
      <c r="AHO453"/>
      <c r="AHP453"/>
      <c r="AHQ453"/>
      <c r="AHR453"/>
      <c r="AHS453"/>
      <c r="AHT453"/>
      <c r="AHU453"/>
      <c r="AHV453"/>
      <c r="AHW453"/>
      <c r="AHX453"/>
      <c r="AHY453"/>
      <c r="AHZ453"/>
      <c r="AIA453"/>
      <c r="AIB453"/>
      <c r="AIC453"/>
      <c r="AID453"/>
      <c r="AIE453"/>
      <c r="AIF453"/>
      <c r="AIG453"/>
      <c r="AIH453"/>
      <c r="AII453"/>
      <c r="AIJ453"/>
      <c r="AIK453"/>
      <c r="AIL453"/>
      <c r="AIM453"/>
      <c r="AIN453"/>
      <c r="AIO453"/>
      <c r="AIP453"/>
      <c r="AIQ453"/>
      <c r="AIR453"/>
      <c r="AIS453"/>
      <c r="AIT453"/>
      <c r="AIU453"/>
      <c r="AIV453"/>
      <c r="AIW453"/>
      <c r="AIX453"/>
      <c r="AIY453"/>
      <c r="AIZ453"/>
      <c r="AJA453"/>
      <c r="AJB453"/>
      <c r="AJC453"/>
      <c r="AJD453"/>
      <c r="AJE453"/>
      <c r="AJF453"/>
      <c r="AJG453"/>
      <c r="AJH453"/>
      <c r="AJI453"/>
      <c r="AJJ453"/>
      <c r="AJK453"/>
      <c r="AJL453"/>
      <c r="AJM453"/>
      <c r="AJN453"/>
      <c r="AJO453"/>
      <c r="AJP453"/>
      <c r="AJQ453"/>
      <c r="AJR453"/>
      <c r="AJS453"/>
      <c r="AJT453"/>
      <c r="AJU453"/>
      <c r="AJV453"/>
      <c r="AJW453"/>
      <c r="AJX453"/>
      <c r="AJY453"/>
      <c r="AJZ453"/>
      <c r="AKA453"/>
      <c r="AKB453"/>
      <c r="AKC453"/>
      <c r="AKD453"/>
      <c r="AKE453"/>
      <c r="AKF453"/>
      <c r="AKG453"/>
      <c r="AKH453"/>
      <c r="AKI453"/>
      <c r="AKJ453"/>
      <c r="AKK453"/>
      <c r="AKL453"/>
      <c r="AKM453"/>
      <c r="AKN453"/>
      <c r="AKO453"/>
      <c r="AKP453"/>
      <c r="AKQ453"/>
      <c r="AKR453"/>
      <c r="AKS453"/>
      <c r="AKT453"/>
      <c r="AKU453"/>
      <c r="AKV453"/>
      <c r="AKW453"/>
      <c r="AKX453"/>
      <c r="AKY453"/>
      <c r="AKZ453"/>
      <c r="ALA453"/>
      <c r="ALB453"/>
      <c r="ALC453"/>
      <c r="ALD453"/>
      <c r="ALE453"/>
      <c r="ALF453"/>
      <c r="ALG453"/>
      <c r="ALH453"/>
      <c r="ALI453"/>
      <c r="ALJ453"/>
      <c r="ALK453"/>
      <c r="ALL453"/>
      <c r="ALM453"/>
      <c r="ALN453"/>
      <c r="ALO453"/>
      <c r="ALP453"/>
      <c r="ALQ453"/>
      <c r="ALR453"/>
      <c r="ALS453"/>
      <c r="ALT453"/>
      <c r="ALU453"/>
      <c r="ALV453"/>
      <c r="ALW453"/>
      <c r="ALX453"/>
      <c r="ALY453"/>
      <c r="ALZ453"/>
      <c r="AMA453"/>
      <c r="AMB453"/>
      <c r="AMC453"/>
      <c r="AMD453"/>
      <c r="AME453"/>
      <c r="AMF453"/>
      <c r="AMG453"/>
      <c r="AMH453"/>
      <c r="AMI453"/>
      <c r="AMJ453"/>
      <c r="AMK453"/>
      <c r="AML453"/>
      <c r="AMM453"/>
      <c r="AMN453"/>
      <c r="AMO453"/>
      <c r="AMP453"/>
      <c r="AMQ453"/>
      <c r="AMR453"/>
      <c r="AMS453"/>
      <c r="AMT453"/>
      <c r="AMU453"/>
      <c r="AMV453"/>
      <c r="AMW453"/>
      <c r="AMX453"/>
      <c r="AMY453"/>
      <c r="AMZ453"/>
      <c r="ANA453"/>
      <c r="ANB453"/>
      <c r="ANC453"/>
      <c r="AND453"/>
      <c r="ANE453"/>
      <c r="ANF453"/>
      <c r="ANG453"/>
      <c r="ANH453"/>
      <c r="ANI453"/>
      <c r="ANJ453"/>
      <c r="ANK453"/>
      <c r="ANL453"/>
      <c r="ANM453"/>
      <c r="ANN453"/>
      <c r="ANO453"/>
      <c r="ANP453"/>
      <c r="ANQ453"/>
      <c r="ANR453"/>
      <c r="ANS453"/>
      <c r="ANT453"/>
      <c r="ANU453"/>
      <c r="ANV453"/>
      <c r="ANW453"/>
      <c r="ANX453"/>
      <c r="ANY453"/>
      <c r="ANZ453"/>
      <c r="AOA453"/>
      <c r="AOB453"/>
      <c r="AOC453"/>
      <c r="AOD453"/>
      <c r="AOE453"/>
      <c r="AOF453"/>
      <c r="AOG453"/>
      <c r="AOH453"/>
      <c r="AOI453"/>
      <c r="AOJ453"/>
      <c r="AOK453"/>
      <c r="AOL453"/>
      <c r="AOM453"/>
      <c r="AON453"/>
      <c r="AOO453"/>
      <c r="AOP453"/>
      <c r="AOQ453"/>
      <c r="AOR453"/>
      <c r="AOS453"/>
      <c r="AOT453"/>
      <c r="AOU453"/>
      <c r="AOV453"/>
      <c r="AOW453"/>
      <c r="AOX453"/>
      <c r="AOY453"/>
      <c r="AOZ453"/>
      <c r="APA453"/>
      <c r="APB453"/>
      <c r="APC453"/>
      <c r="APD453"/>
      <c r="APE453"/>
      <c r="APF453"/>
      <c r="APG453"/>
      <c r="APH453"/>
      <c r="API453"/>
      <c r="APJ453"/>
      <c r="APK453"/>
      <c r="APL453"/>
      <c r="APM453"/>
      <c r="APN453"/>
      <c r="APO453"/>
      <c r="APP453"/>
      <c r="APQ453"/>
      <c r="APR453"/>
      <c r="APS453"/>
      <c r="APT453"/>
      <c r="APU453"/>
      <c r="APV453"/>
      <c r="APW453"/>
      <c r="APX453"/>
      <c r="APY453"/>
      <c r="APZ453"/>
      <c r="AQA453"/>
      <c r="AQB453"/>
      <c r="AQC453"/>
      <c r="AQD453"/>
      <c r="AQE453"/>
      <c r="AQF453"/>
      <c r="AQG453"/>
      <c r="AQH453"/>
      <c r="AQI453"/>
      <c r="AQJ453"/>
      <c r="AQK453"/>
      <c r="AQL453"/>
      <c r="AQM453"/>
      <c r="AQN453"/>
      <c r="AQO453"/>
      <c r="AQP453"/>
      <c r="AQQ453"/>
      <c r="AQR453"/>
      <c r="AQS453"/>
      <c r="AQT453"/>
      <c r="AQU453"/>
      <c r="AQV453"/>
      <c r="AQW453"/>
      <c r="AQX453"/>
      <c r="AQY453"/>
      <c r="AQZ453"/>
      <c r="ARA453"/>
      <c r="ARB453"/>
      <c r="ARC453"/>
      <c r="ARD453"/>
      <c r="ARE453"/>
      <c r="ARF453"/>
      <c r="ARG453"/>
      <c r="ARH453"/>
      <c r="ARI453"/>
      <c r="ARJ453"/>
      <c r="ARK453"/>
      <c r="ARL453"/>
      <c r="ARM453"/>
      <c r="ARN453"/>
      <c r="ARO453"/>
      <c r="ARP453"/>
      <c r="ARQ453"/>
      <c r="ARR453"/>
      <c r="ARS453"/>
      <c r="ART453"/>
      <c r="ARU453"/>
      <c r="ARV453"/>
      <c r="ARW453"/>
      <c r="ARX453"/>
      <c r="ARY453"/>
      <c r="ARZ453"/>
      <c r="ASA453"/>
      <c r="ASB453"/>
      <c r="ASC453"/>
      <c r="ASD453"/>
      <c r="ASE453"/>
      <c r="ASF453"/>
      <c r="ASG453"/>
      <c r="ASH453"/>
      <c r="ASI453"/>
      <c r="ASJ453"/>
      <c r="ASK453"/>
      <c r="ASL453"/>
      <c r="ASM453"/>
      <c r="ASN453"/>
      <c r="ASO453"/>
      <c r="ASP453"/>
      <c r="ASQ453"/>
      <c r="ASR453"/>
      <c r="ASS453"/>
      <c r="AST453"/>
      <c r="ASU453"/>
      <c r="ASV453"/>
      <c r="ASW453"/>
      <c r="ASX453"/>
      <c r="ASY453"/>
      <c r="ASZ453"/>
      <c r="ATA453"/>
      <c r="ATB453"/>
      <c r="ATC453"/>
      <c r="ATD453"/>
      <c r="ATE453"/>
      <c r="ATF453"/>
      <c r="ATG453"/>
      <c r="ATH453"/>
      <c r="ATI453"/>
      <c r="ATJ453"/>
      <c r="ATK453"/>
      <c r="ATL453"/>
      <c r="ATM453"/>
      <c r="ATN453"/>
      <c r="ATO453"/>
      <c r="ATP453"/>
      <c r="ATQ453"/>
      <c r="ATR453"/>
      <c r="ATS453"/>
      <c r="ATT453"/>
      <c r="ATU453"/>
      <c r="ATV453"/>
      <c r="ATW453"/>
      <c r="ATX453"/>
      <c r="ATY453"/>
      <c r="ATZ453"/>
      <c r="AUA453"/>
      <c r="AUB453"/>
      <c r="AUC453"/>
      <c r="AUD453"/>
      <c r="AUE453"/>
      <c r="AUF453"/>
      <c r="AUG453"/>
      <c r="AUH453"/>
      <c r="AUI453"/>
      <c r="AUJ453"/>
      <c r="AUK453"/>
      <c r="AUL453"/>
      <c r="AUM453"/>
      <c r="AUN453"/>
      <c r="AUO453"/>
      <c r="AUP453"/>
      <c r="AUQ453"/>
      <c r="AUR453"/>
      <c r="AUS453"/>
      <c r="AUT453"/>
      <c r="AUU453"/>
      <c r="AUV453"/>
      <c r="AUW453"/>
      <c r="AUX453"/>
      <c r="AUY453"/>
      <c r="AUZ453"/>
      <c r="AVA453"/>
      <c r="AVB453"/>
      <c r="AVC453"/>
      <c r="AVD453"/>
      <c r="AVE453"/>
      <c r="AVF453"/>
      <c r="AVG453"/>
      <c r="AVH453"/>
      <c r="AVI453"/>
      <c r="AVJ453"/>
      <c r="AVK453"/>
      <c r="AVL453"/>
      <c r="AVM453"/>
      <c r="AVN453"/>
      <c r="AVO453"/>
      <c r="AVP453"/>
      <c r="AVQ453"/>
      <c r="AVR453"/>
      <c r="AVS453"/>
      <c r="AVT453"/>
      <c r="AVU453"/>
      <c r="AVV453"/>
      <c r="AVW453"/>
      <c r="AVX453"/>
      <c r="AVY453"/>
      <c r="AVZ453"/>
      <c r="AWA453"/>
      <c r="AWB453"/>
      <c r="AWC453"/>
      <c r="AWD453"/>
      <c r="AWE453"/>
      <c r="AWF453"/>
      <c r="AWG453"/>
      <c r="AWH453"/>
      <c r="AWI453"/>
      <c r="AWJ453"/>
      <c r="AWK453"/>
      <c r="AWL453"/>
      <c r="AWM453"/>
      <c r="AWN453"/>
      <c r="AWO453"/>
      <c r="AWP453"/>
      <c r="AWQ453"/>
      <c r="AWR453"/>
      <c r="AWS453"/>
      <c r="AWT453"/>
      <c r="AWU453"/>
      <c r="AWV453"/>
      <c r="AWW453"/>
      <c r="AWX453"/>
      <c r="AWY453"/>
      <c r="AWZ453"/>
      <c r="AXA453"/>
      <c r="AXB453"/>
      <c r="AXC453"/>
      <c r="AXD453"/>
      <c r="AXE453"/>
      <c r="AXF453"/>
      <c r="AXG453"/>
      <c r="AXH453"/>
      <c r="AXI453"/>
      <c r="AXJ453"/>
      <c r="AXK453"/>
      <c r="AXL453"/>
      <c r="AXM453"/>
      <c r="AXN453"/>
      <c r="AXO453"/>
      <c r="AXP453"/>
      <c r="AXQ453"/>
      <c r="AXR453"/>
      <c r="AXS453"/>
      <c r="AXT453"/>
      <c r="AXU453"/>
      <c r="AXV453"/>
      <c r="AXW453"/>
      <c r="AXX453"/>
      <c r="AXY453"/>
      <c r="AXZ453"/>
      <c r="AYA453"/>
      <c r="AYB453"/>
      <c r="AYC453"/>
      <c r="AYD453"/>
      <c r="AYE453"/>
      <c r="AYF453"/>
      <c r="AYG453"/>
      <c r="AYH453"/>
      <c r="AYI453"/>
      <c r="AYJ453"/>
      <c r="AYK453"/>
      <c r="AYL453"/>
      <c r="AYM453"/>
      <c r="AYN453"/>
      <c r="AYO453"/>
      <c r="AYP453"/>
      <c r="AYQ453"/>
      <c r="AYR453"/>
      <c r="AYS453"/>
      <c r="AYT453"/>
      <c r="AYU453"/>
      <c r="AYV453"/>
      <c r="AYW453"/>
      <c r="AYX453"/>
      <c r="AYY453"/>
      <c r="AYZ453"/>
      <c r="AZA453"/>
      <c r="AZB453"/>
      <c r="AZC453"/>
      <c r="AZD453"/>
      <c r="AZE453"/>
      <c r="AZF453"/>
      <c r="AZG453"/>
      <c r="AZH453"/>
      <c r="AZI453"/>
      <c r="AZJ453"/>
      <c r="AZK453"/>
      <c r="AZL453"/>
      <c r="AZM453"/>
      <c r="AZN453"/>
      <c r="AZO453"/>
      <c r="AZP453"/>
      <c r="AZQ453"/>
      <c r="AZR453"/>
      <c r="AZS453"/>
      <c r="AZT453"/>
      <c r="AZU453"/>
      <c r="AZV453"/>
      <c r="AZW453"/>
      <c r="AZX453"/>
      <c r="AZY453"/>
      <c r="AZZ453"/>
      <c r="BAA453"/>
      <c r="BAB453"/>
      <c r="BAC453"/>
      <c r="BAD453"/>
      <c r="BAE453"/>
      <c r="BAF453"/>
      <c r="BAG453"/>
      <c r="BAH453"/>
      <c r="BAI453"/>
      <c r="BAJ453"/>
      <c r="BAK453"/>
      <c r="BAL453"/>
      <c r="BAM453"/>
      <c r="BAN453"/>
      <c r="BAO453"/>
      <c r="BAP453"/>
      <c r="BAQ453"/>
      <c r="BAR453"/>
      <c r="BAS453"/>
      <c r="BAT453"/>
      <c r="BAU453"/>
      <c r="BAV453"/>
      <c r="BAW453"/>
      <c r="BAX453"/>
      <c r="BAY453"/>
      <c r="BAZ453"/>
      <c r="BBA453"/>
      <c r="BBB453"/>
      <c r="BBC453"/>
      <c r="BBD453"/>
      <c r="BBE453"/>
      <c r="BBF453"/>
      <c r="BBG453"/>
      <c r="BBH453"/>
      <c r="BBI453"/>
      <c r="BBJ453"/>
      <c r="BBK453"/>
      <c r="BBL453"/>
      <c r="BBM453"/>
      <c r="BBN453"/>
      <c r="BBO453"/>
      <c r="BBP453"/>
      <c r="BBQ453"/>
      <c r="BBR453"/>
      <c r="BBS453"/>
      <c r="BBT453"/>
      <c r="BBU453"/>
      <c r="BBV453"/>
      <c r="BBW453"/>
      <c r="BBX453"/>
      <c r="BBY453"/>
      <c r="BBZ453"/>
      <c r="BCA453"/>
      <c r="BCB453"/>
      <c r="BCC453"/>
      <c r="BCD453"/>
      <c r="BCE453"/>
      <c r="BCF453"/>
      <c r="BCG453"/>
      <c r="BCH453"/>
      <c r="BCI453"/>
      <c r="BCJ453"/>
      <c r="BCK453"/>
      <c r="BCL453"/>
      <c r="BCM453"/>
      <c r="BCN453"/>
      <c r="BCO453"/>
      <c r="BCP453"/>
      <c r="BCQ453"/>
      <c r="BCR453"/>
      <c r="BCS453"/>
      <c r="BCT453"/>
      <c r="BCU453"/>
      <c r="BCV453"/>
      <c r="BCW453"/>
      <c r="BCX453"/>
      <c r="BCY453"/>
      <c r="BCZ453"/>
      <c r="BDA453"/>
      <c r="BDB453"/>
      <c r="BDC453"/>
      <c r="BDD453"/>
      <c r="BDE453"/>
      <c r="BDF453"/>
      <c r="BDG453"/>
      <c r="BDH453"/>
      <c r="BDI453"/>
      <c r="BDJ453"/>
      <c r="BDK453"/>
      <c r="BDL453"/>
      <c r="BDM453"/>
      <c r="BDN453"/>
      <c r="BDO453"/>
      <c r="BDP453"/>
      <c r="BDQ453"/>
      <c r="BDR453"/>
      <c r="BDS453"/>
      <c r="BDT453"/>
      <c r="BDU453"/>
      <c r="BDV453"/>
      <c r="BDW453"/>
      <c r="BDX453"/>
      <c r="BDY453"/>
      <c r="BDZ453"/>
      <c r="BEA453"/>
      <c r="BEB453"/>
      <c r="BEC453"/>
      <c r="BED453"/>
      <c r="BEE453"/>
      <c r="BEF453"/>
      <c r="BEG453"/>
      <c r="BEH453"/>
      <c r="BEI453"/>
      <c r="BEJ453"/>
      <c r="BEK453"/>
      <c r="BEL453"/>
      <c r="BEM453"/>
      <c r="BEN453"/>
      <c r="BEO453"/>
      <c r="BEP453"/>
      <c r="BEQ453"/>
      <c r="BER453"/>
      <c r="BES453"/>
      <c r="BET453"/>
      <c r="BEU453"/>
      <c r="BEV453"/>
      <c r="BEW453"/>
      <c r="BEX453"/>
      <c r="BEY453"/>
      <c r="BEZ453"/>
      <c r="BFA453"/>
      <c r="BFB453"/>
      <c r="BFC453"/>
      <c r="BFD453"/>
      <c r="BFE453"/>
      <c r="BFF453"/>
      <c r="BFG453"/>
      <c r="BFH453"/>
      <c r="BFI453"/>
      <c r="BFJ453"/>
      <c r="BFK453"/>
      <c r="BFL453"/>
      <c r="BFM453"/>
      <c r="BFN453"/>
      <c r="BFO453"/>
      <c r="BFP453"/>
      <c r="BFQ453"/>
      <c r="BFR453"/>
      <c r="BFS453"/>
      <c r="BFT453"/>
      <c r="BFU453"/>
      <c r="BFV453"/>
      <c r="BFW453"/>
      <c r="BFX453"/>
      <c r="BFY453"/>
      <c r="BFZ453"/>
      <c r="BGA453"/>
      <c r="BGB453"/>
      <c r="BGC453"/>
      <c r="BGD453"/>
      <c r="BGE453"/>
      <c r="BGF453"/>
      <c r="BGG453"/>
      <c r="BGH453"/>
      <c r="BGI453"/>
      <c r="BGJ453"/>
      <c r="BGK453"/>
      <c r="BGL453"/>
      <c r="BGM453"/>
      <c r="BGN453"/>
      <c r="BGO453"/>
      <c r="BGP453"/>
      <c r="BGQ453"/>
      <c r="BGR453"/>
      <c r="BGS453"/>
      <c r="BGT453"/>
      <c r="BGU453"/>
      <c r="BGV453"/>
      <c r="BGW453"/>
      <c r="BGX453"/>
      <c r="BGY453"/>
      <c r="BGZ453"/>
      <c r="BHA453"/>
      <c r="BHB453"/>
      <c r="BHC453"/>
      <c r="BHD453"/>
      <c r="BHE453"/>
      <c r="BHF453"/>
      <c r="BHG453"/>
      <c r="BHH453"/>
      <c r="BHI453"/>
      <c r="BHJ453"/>
      <c r="BHK453"/>
      <c r="BHL453"/>
      <c r="BHM453"/>
      <c r="BHN453"/>
      <c r="BHO453"/>
      <c r="BHP453"/>
      <c r="BHQ453"/>
      <c r="BHR453"/>
      <c r="BHS453"/>
      <c r="BHT453"/>
      <c r="BHU453"/>
      <c r="BHV453"/>
      <c r="BHW453"/>
      <c r="BHX453"/>
      <c r="BHY453"/>
      <c r="BHZ453"/>
      <c r="BIA453"/>
      <c r="BIB453"/>
      <c r="BIC453"/>
    </row>
    <row r="454" spans="1:1589" s="9" customFormat="1" ht="35.25" customHeight="1">
      <c r="A454" s="70">
        <v>162571490</v>
      </c>
      <c r="B454" s="29"/>
      <c r="C454" s="353" t="s">
        <v>101</v>
      </c>
      <c r="D454" s="313" t="s">
        <v>10</v>
      </c>
      <c r="E454" s="87">
        <v>41640</v>
      </c>
      <c r="F454" s="87">
        <v>42004</v>
      </c>
      <c r="G454" s="93" t="s">
        <v>6</v>
      </c>
      <c r="H454" s="104"/>
      <c r="I454" s="104">
        <v>64000</v>
      </c>
      <c r="J454" s="134"/>
      <c r="K454" s="104"/>
      <c r="L454" s="104"/>
      <c r="M454" s="104"/>
      <c r="N454" s="104"/>
      <c r="O454" s="104"/>
      <c r="P454" s="104"/>
      <c r="Q454" s="104"/>
      <c r="R454" s="104"/>
      <c r="S454" s="104"/>
      <c r="T454" s="83">
        <f>I454-M454</f>
        <v>64000</v>
      </c>
      <c r="U454" s="7"/>
      <c r="V454" s="7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  <c r="IX454"/>
      <c r="IY454"/>
      <c r="IZ454"/>
      <c r="JA454"/>
      <c r="JB454"/>
      <c r="JC454"/>
      <c r="JD454"/>
      <c r="JE454"/>
      <c r="JF454"/>
      <c r="JG454"/>
      <c r="JH454"/>
      <c r="JI454"/>
      <c r="JJ454"/>
      <c r="JK454"/>
      <c r="JL454"/>
      <c r="JM454"/>
      <c r="JN454"/>
      <c r="JO454"/>
      <c r="JP454"/>
      <c r="JQ454"/>
      <c r="JR454"/>
      <c r="JS454"/>
      <c r="JT454"/>
      <c r="JU454"/>
      <c r="JV454"/>
      <c r="JW454"/>
      <c r="JX454"/>
      <c r="JY454"/>
      <c r="JZ454"/>
      <c r="KA454"/>
      <c r="KB454"/>
      <c r="KC454"/>
      <c r="KD454"/>
      <c r="KE454"/>
      <c r="KF454"/>
      <c r="KG454"/>
      <c r="KH454"/>
      <c r="KI454"/>
      <c r="KJ454"/>
      <c r="KK454"/>
      <c r="KL454"/>
      <c r="KM454"/>
      <c r="KN454"/>
      <c r="KO454"/>
      <c r="KP454"/>
      <c r="KQ454"/>
      <c r="KR454"/>
      <c r="KS454"/>
      <c r="KT454"/>
      <c r="KU454"/>
      <c r="KV454"/>
      <c r="KW454"/>
      <c r="KX454"/>
      <c r="KY454"/>
      <c r="KZ454"/>
      <c r="LA454"/>
      <c r="LB454"/>
      <c r="LC454"/>
      <c r="LD454"/>
      <c r="LE454"/>
      <c r="LF454"/>
      <c r="LG454"/>
      <c r="LH454"/>
      <c r="LI454"/>
      <c r="LJ454"/>
      <c r="LK454"/>
      <c r="LL454"/>
      <c r="LM454"/>
      <c r="LN454"/>
      <c r="LO454"/>
      <c r="LP454"/>
      <c r="LQ454"/>
      <c r="LR454"/>
      <c r="LS454"/>
      <c r="LT454"/>
      <c r="LU454"/>
      <c r="LV454"/>
      <c r="LW454"/>
      <c r="LX454"/>
      <c r="LY454"/>
      <c r="LZ454"/>
      <c r="MA454"/>
      <c r="MB454"/>
      <c r="MC454"/>
      <c r="MD454"/>
      <c r="ME454"/>
      <c r="MF454"/>
      <c r="MG454"/>
      <c r="MH454"/>
      <c r="MI454"/>
      <c r="MJ454"/>
      <c r="MK454"/>
      <c r="ML454"/>
      <c r="MM454"/>
      <c r="MN454"/>
      <c r="MO454"/>
      <c r="MP454"/>
      <c r="MQ454"/>
      <c r="MR454"/>
      <c r="MS454"/>
      <c r="MT454"/>
      <c r="MU454"/>
      <c r="MV454"/>
      <c r="MW454"/>
      <c r="MX454"/>
      <c r="MY454"/>
      <c r="MZ454"/>
      <c r="NA454"/>
      <c r="NB454"/>
      <c r="NC454"/>
      <c r="ND454"/>
      <c r="NE454"/>
      <c r="NF454"/>
      <c r="NG454"/>
      <c r="NH454"/>
      <c r="NI454"/>
      <c r="NJ454"/>
      <c r="NK454"/>
      <c r="NL454"/>
      <c r="NM454"/>
      <c r="NN454"/>
      <c r="NO454"/>
      <c r="NP454"/>
      <c r="NQ454"/>
      <c r="NR454"/>
      <c r="NS454"/>
      <c r="NT454"/>
      <c r="NU454"/>
      <c r="NV454"/>
      <c r="NW454"/>
      <c r="NX454"/>
      <c r="NY454"/>
      <c r="NZ454"/>
      <c r="OA454"/>
      <c r="OB454"/>
      <c r="OC454"/>
      <c r="OD454"/>
      <c r="OE454"/>
      <c r="OF454"/>
      <c r="OG454"/>
      <c r="OH454"/>
      <c r="OI454"/>
      <c r="OJ454"/>
      <c r="OK454"/>
      <c r="OL454"/>
      <c r="OM454"/>
      <c r="ON454"/>
      <c r="OO454"/>
      <c r="OP454"/>
      <c r="OQ454"/>
      <c r="OR454"/>
      <c r="OS454"/>
      <c r="OT454"/>
      <c r="OU454"/>
      <c r="OV454"/>
      <c r="OW454"/>
      <c r="OX454"/>
      <c r="OY454"/>
      <c r="OZ454"/>
      <c r="PA454"/>
      <c r="PB454"/>
      <c r="PC454"/>
      <c r="PD454"/>
      <c r="PE454"/>
      <c r="PF454"/>
      <c r="PG454"/>
      <c r="PH454"/>
      <c r="PI454"/>
      <c r="PJ454"/>
      <c r="PK454"/>
      <c r="PL454"/>
      <c r="PM454"/>
      <c r="PN454"/>
      <c r="PO454"/>
      <c r="PP454"/>
      <c r="PQ454"/>
      <c r="PR454"/>
      <c r="PS454"/>
      <c r="PT454"/>
      <c r="PU454"/>
      <c r="PV454"/>
      <c r="PW454"/>
      <c r="PX454"/>
      <c r="PY454"/>
      <c r="PZ454"/>
      <c r="QA454"/>
      <c r="QB454"/>
      <c r="QC454"/>
      <c r="QD454"/>
      <c r="QE454"/>
      <c r="QF454"/>
      <c r="QG454"/>
      <c r="QH454"/>
      <c r="QI454"/>
      <c r="QJ454"/>
      <c r="QK454"/>
      <c r="QL454"/>
      <c r="QM454"/>
      <c r="QN454"/>
      <c r="QO454"/>
      <c r="QP454"/>
      <c r="QQ454"/>
      <c r="QR454"/>
      <c r="QS454"/>
      <c r="QT454"/>
      <c r="QU454"/>
      <c r="QV454"/>
      <c r="QW454"/>
      <c r="QX454"/>
      <c r="QY454"/>
      <c r="QZ454"/>
      <c r="RA454"/>
      <c r="RB454"/>
      <c r="RC454"/>
      <c r="RD454"/>
      <c r="RE454"/>
      <c r="RF454"/>
      <c r="RG454"/>
      <c r="RH454"/>
      <c r="RI454"/>
      <c r="RJ454"/>
      <c r="RK454"/>
      <c r="RL454"/>
      <c r="RM454"/>
      <c r="RN454"/>
      <c r="RO454"/>
      <c r="RP454"/>
      <c r="RQ454"/>
      <c r="RR454"/>
      <c r="RS454"/>
      <c r="RT454"/>
      <c r="RU454"/>
      <c r="RV454"/>
      <c r="RW454"/>
      <c r="RX454"/>
      <c r="RY454"/>
      <c r="RZ454"/>
      <c r="SA454"/>
      <c r="SB454"/>
      <c r="SC454"/>
      <c r="SD454"/>
      <c r="SE454"/>
      <c r="SF454"/>
      <c r="SG454"/>
      <c r="SH454"/>
      <c r="SI454"/>
      <c r="SJ454"/>
      <c r="SK454"/>
      <c r="SL454"/>
      <c r="SM454"/>
      <c r="SN454"/>
      <c r="SO454"/>
      <c r="SP454"/>
      <c r="SQ454"/>
      <c r="SR454"/>
      <c r="SS454"/>
      <c r="ST454"/>
      <c r="SU454"/>
      <c r="SV454"/>
      <c r="SW454"/>
      <c r="SX454"/>
      <c r="SY454"/>
      <c r="SZ454"/>
      <c r="TA454"/>
      <c r="TB454"/>
      <c r="TC454"/>
      <c r="TD454"/>
      <c r="TE454"/>
      <c r="TF454"/>
      <c r="TG454"/>
      <c r="TH454"/>
      <c r="TI454"/>
      <c r="TJ454"/>
      <c r="TK454"/>
      <c r="TL454"/>
      <c r="TM454"/>
      <c r="TN454"/>
      <c r="TO454"/>
      <c r="TP454"/>
      <c r="TQ454"/>
      <c r="TR454"/>
      <c r="TS454"/>
      <c r="TT454"/>
      <c r="TU454"/>
      <c r="TV454"/>
      <c r="TW454"/>
      <c r="TX454"/>
      <c r="TY454"/>
      <c r="TZ454"/>
      <c r="UA454"/>
      <c r="UB454"/>
      <c r="UC454"/>
      <c r="UD454"/>
      <c r="UE454"/>
      <c r="UF454"/>
      <c r="UG454"/>
      <c r="UH454"/>
      <c r="UI454"/>
      <c r="UJ454"/>
      <c r="UK454"/>
      <c r="UL454"/>
      <c r="UM454"/>
      <c r="UN454"/>
      <c r="UO454"/>
      <c r="UP454"/>
      <c r="UQ454"/>
      <c r="UR454"/>
      <c r="US454"/>
      <c r="UT454"/>
      <c r="UU454"/>
      <c r="UV454"/>
      <c r="UW454"/>
      <c r="UX454"/>
      <c r="UY454"/>
      <c r="UZ454"/>
      <c r="VA454"/>
      <c r="VB454"/>
      <c r="VC454"/>
      <c r="VD454"/>
      <c r="VE454"/>
      <c r="VF454"/>
      <c r="VG454"/>
      <c r="VH454"/>
      <c r="VI454"/>
      <c r="VJ454"/>
      <c r="VK454"/>
      <c r="VL454"/>
      <c r="VM454"/>
      <c r="VN454"/>
      <c r="VO454"/>
      <c r="VP454"/>
      <c r="VQ454"/>
      <c r="VR454"/>
      <c r="VS454"/>
      <c r="VT454"/>
      <c r="VU454"/>
      <c r="VV454"/>
      <c r="VW454"/>
      <c r="VX454"/>
      <c r="VY454"/>
      <c r="VZ454"/>
      <c r="WA454"/>
      <c r="WB454"/>
      <c r="WC454"/>
      <c r="WD454"/>
      <c r="WE454"/>
      <c r="WF454"/>
      <c r="WG454"/>
      <c r="WH454"/>
      <c r="WI454"/>
      <c r="WJ454"/>
      <c r="WK454"/>
      <c r="WL454"/>
      <c r="WM454"/>
      <c r="WN454"/>
      <c r="WO454"/>
      <c r="WP454"/>
      <c r="WQ454"/>
      <c r="WR454"/>
      <c r="WS454"/>
      <c r="WT454"/>
      <c r="WU454"/>
      <c r="WV454"/>
      <c r="WW454"/>
      <c r="WX454"/>
      <c r="WY454"/>
      <c r="WZ454"/>
      <c r="XA454"/>
      <c r="XB454"/>
      <c r="XC454"/>
      <c r="XD454"/>
      <c r="XE454"/>
      <c r="XF454"/>
      <c r="XG454"/>
      <c r="XH454"/>
      <c r="XI454"/>
      <c r="XJ454"/>
      <c r="XK454"/>
      <c r="XL454"/>
      <c r="XM454"/>
      <c r="XN454"/>
      <c r="XO454"/>
      <c r="XP454"/>
      <c r="XQ454"/>
      <c r="XR454"/>
      <c r="XS454"/>
      <c r="XT454"/>
      <c r="XU454"/>
      <c r="XV454"/>
      <c r="XW454"/>
      <c r="XX454"/>
      <c r="XY454"/>
      <c r="XZ454"/>
      <c r="YA454"/>
      <c r="YB454"/>
      <c r="YC454"/>
      <c r="YD454"/>
      <c r="YE454"/>
      <c r="YF454"/>
      <c r="YG454"/>
      <c r="YH454"/>
      <c r="YI454"/>
      <c r="YJ454"/>
      <c r="YK454"/>
      <c r="YL454"/>
      <c r="YM454"/>
      <c r="YN454"/>
      <c r="YO454"/>
      <c r="YP454"/>
      <c r="YQ454"/>
      <c r="YR454"/>
      <c r="YS454"/>
      <c r="YT454"/>
      <c r="YU454"/>
      <c r="YV454"/>
      <c r="YW454"/>
      <c r="YX454"/>
      <c r="YY454"/>
      <c r="YZ454"/>
      <c r="ZA454"/>
      <c r="ZB454"/>
      <c r="ZC454"/>
      <c r="ZD454"/>
      <c r="ZE454"/>
      <c r="ZF454"/>
      <c r="ZG454"/>
      <c r="ZH454"/>
      <c r="ZI454"/>
      <c r="ZJ454"/>
      <c r="ZK454"/>
      <c r="ZL454"/>
      <c r="ZM454"/>
      <c r="ZN454"/>
      <c r="ZO454"/>
      <c r="ZP454"/>
      <c r="ZQ454"/>
      <c r="ZR454"/>
      <c r="ZS454"/>
      <c r="ZT454"/>
      <c r="ZU454"/>
      <c r="ZV454"/>
      <c r="ZW454"/>
      <c r="ZX454"/>
      <c r="ZY454"/>
      <c r="ZZ454"/>
      <c r="AAA454"/>
      <c r="AAB454"/>
      <c r="AAC454"/>
      <c r="AAD454"/>
      <c r="AAE454"/>
      <c r="AAF454"/>
      <c r="AAG454"/>
      <c r="AAH454"/>
      <c r="AAI454"/>
      <c r="AAJ454"/>
      <c r="AAK454"/>
      <c r="AAL454"/>
      <c r="AAM454"/>
      <c r="AAN454"/>
      <c r="AAO454"/>
      <c r="AAP454"/>
      <c r="AAQ454"/>
      <c r="AAR454"/>
      <c r="AAS454"/>
      <c r="AAT454"/>
      <c r="AAU454"/>
      <c r="AAV454"/>
      <c r="AAW454"/>
      <c r="AAX454"/>
      <c r="AAY454"/>
      <c r="AAZ454"/>
      <c r="ABA454"/>
      <c r="ABB454"/>
      <c r="ABC454"/>
      <c r="ABD454"/>
      <c r="ABE454"/>
      <c r="ABF454"/>
      <c r="ABG454"/>
      <c r="ABH454"/>
      <c r="ABI454"/>
      <c r="ABJ454"/>
      <c r="ABK454"/>
      <c r="ABL454"/>
      <c r="ABM454"/>
      <c r="ABN454"/>
      <c r="ABO454"/>
      <c r="ABP454"/>
      <c r="ABQ454"/>
      <c r="ABR454"/>
      <c r="ABS454"/>
      <c r="ABT454"/>
      <c r="ABU454"/>
      <c r="ABV454"/>
      <c r="ABW454"/>
      <c r="ABX454"/>
      <c r="ABY454"/>
      <c r="ABZ454"/>
      <c r="ACA454"/>
      <c r="ACB454"/>
      <c r="ACC454"/>
      <c r="ACD454"/>
      <c r="ACE454"/>
      <c r="ACF454"/>
      <c r="ACG454"/>
      <c r="ACH454"/>
      <c r="ACI454"/>
      <c r="ACJ454"/>
      <c r="ACK454"/>
      <c r="ACL454"/>
      <c r="ACM454"/>
      <c r="ACN454"/>
      <c r="ACO454"/>
      <c r="ACP454"/>
      <c r="ACQ454"/>
      <c r="ACR454"/>
      <c r="ACS454"/>
      <c r="ACT454"/>
      <c r="ACU454"/>
      <c r="ACV454"/>
      <c r="ACW454"/>
      <c r="ACX454"/>
      <c r="ACY454"/>
      <c r="ACZ454"/>
      <c r="ADA454"/>
      <c r="ADB454"/>
      <c r="ADC454"/>
      <c r="ADD454"/>
      <c r="ADE454"/>
      <c r="ADF454"/>
      <c r="ADG454"/>
      <c r="ADH454"/>
      <c r="ADI454"/>
      <c r="ADJ454"/>
      <c r="ADK454"/>
      <c r="ADL454"/>
      <c r="ADM454"/>
      <c r="ADN454"/>
      <c r="ADO454"/>
      <c r="ADP454"/>
      <c r="ADQ454"/>
      <c r="ADR454"/>
      <c r="ADS454"/>
      <c r="ADT454"/>
      <c r="ADU454"/>
      <c r="ADV454"/>
      <c r="ADW454"/>
      <c r="ADX454"/>
      <c r="ADY454"/>
      <c r="ADZ454"/>
      <c r="AEA454"/>
      <c r="AEB454"/>
      <c r="AEC454"/>
      <c r="AED454"/>
      <c r="AEE454"/>
      <c r="AEF454"/>
      <c r="AEG454"/>
      <c r="AEH454"/>
      <c r="AEI454"/>
      <c r="AEJ454"/>
      <c r="AEK454"/>
      <c r="AEL454"/>
      <c r="AEM454"/>
      <c r="AEN454"/>
      <c r="AEO454"/>
      <c r="AEP454"/>
      <c r="AEQ454"/>
      <c r="AER454"/>
      <c r="AES454"/>
      <c r="AET454"/>
      <c r="AEU454"/>
      <c r="AEV454"/>
      <c r="AEW454"/>
      <c r="AEX454"/>
      <c r="AEY454"/>
      <c r="AEZ454"/>
      <c r="AFA454"/>
      <c r="AFB454"/>
      <c r="AFC454"/>
      <c r="AFD454"/>
      <c r="AFE454"/>
      <c r="AFF454"/>
      <c r="AFG454"/>
      <c r="AFH454"/>
      <c r="AFI454"/>
      <c r="AFJ454"/>
      <c r="AFK454"/>
      <c r="AFL454"/>
      <c r="AFM454"/>
      <c r="AFN454"/>
      <c r="AFO454"/>
      <c r="AFP454"/>
      <c r="AFQ454"/>
      <c r="AFR454"/>
      <c r="AFS454"/>
      <c r="AFT454"/>
      <c r="AFU454"/>
      <c r="AFV454"/>
      <c r="AFW454"/>
      <c r="AFX454"/>
      <c r="AFY454"/>
      <c r="AFZ454"/>
      <c r="AGA454"/>
      <c r="AGB454"/>
      <c r="AGC454"/>
      <c r="AGD454"/>
      <c r="AGE454"/>
      <c r="AGF454"/>
      <c r="AGG454"/>
      <c r="AGH454"/>
      <c r="AGI454"/>
      <c r="AGJ454"/>
      <c r="AGK454"/>
      <c r="AGL454"/>
      <c r="AGM454"/>
      <c r="AGN454"/>
      <c r="AGO454"/>
      <c r="AGP454"/>
      <c r="AGQ454"/>
      <c r="AGR454"/>
      <c r="AGS454"/>
      <c r="AGT454"/>
      <c r="AGU454"/>
      <c r="AGV454"/>
      <c r="AGW454"/>
      <c r="AGX454"/>
      <c r="AGY454"/>
      <c r="AGZ454"/>
      <c r="AHA454"/>
      <c r="AHB454"/>
      <c r="AHC454"/>
      <c r="AHD454"/>
      <c r="AHE454"/>
      <c r="AHF454"/>
      <c r="AHG454"/>
      <c r="AHH454"/>
      <c r="AHI454"/>
      <c r="AHJ454"/>
      <c r="AHK454"/>
      <c r="AHL454"/>
      <c r="AHM454"/>
      <c r="AHN454"/>
      <c r="AHO454"/>
      <c r="AHP454"/>
      <c r="AHQ454"/>
      <c r="AHR454"/>
      <c r="AHS454"/>
      <c r="AHT454"/>
      <c r="AHU454"/>
      <c r="AHV454"/>
      <c r="AHW454"/>
      <c r="AHX454"/>
      <c r="AHY454"/>
      <c r="AHZ454"/>
      <c r="AIA454"/>
      <c r="AIB454"/>
      <c r="AIC454"/>
      <c r="AID454"/>
      <c r="AIE454"/>
      <c r="AIF454"/>
      <c r="AIG454"/>
      <c r="AIH454"/>
      <c r="AII454"/>
      <c r="AIJ454"/>
      <c r="AIK454"/>
      <c r="AIL454"/>
      <c r="AIM454"/>
      <c r="AIN454"/>
      <c r="AIO454"/>
      <c r="AIP454"/>
      <c r="AIQ454"/>
      <c r="AIR454"/>
      <c r="AIS454"/>
      <c r="AIT454"/>
      <c r="AIU454"/>
      <c r="AIV454"/>
      <c r="AIW454"/>
      <c r="AIX454"/>
      <c r="AIY454"/>
      <c r="AIZ454"/>
      <c r="AJA454"/>
      <c r="AJB454"/>
      <c r="AJC454"/>
      <c r="AJD454"/>
      <c r="AJE454"/>
      <c r="AJF454"/>
      <c r="AJG454"/>
      <c r="AJH454"/>
      <c r="AJI454"/>
      <c r="AJJ454"/>
      <c r="AJK454"/>
      <c r="AJL454"/>
      <c r="AJM454"/>
      <c r="AJN454"/>
      <c r="AJO454"/>
      <c r="AJP454"/>
      <c r="AJQ454"/>
      <c r="AJR454"/>
      <c r="AJS454"/>
      <c r="AJT454"/>
      <c r="AJU454"/>
      <c r="AJV454"/>
      <c r="AJW454"/>
      <c r="AJX454"/>
      <c r="AJY454"/>
      <c r="AJZ454"/>
      <c r="AKA454"/>
      <c r="AKB454"/>
      <c r="AKC454"/>
      <c r="AKD454"/>
      <c r="AKE454"/>
      <c r="AKF454"/>
      <c r="AKG454"/>
      <c r="AKH454"/>
      <c r="AKI454"/>
      <c r="AKJ454"/>
      <c r="AKK454"/>
      <c r="AKL454"/>
      <c r="AKM454"/>
      <c r="AKN454"/>
      <c r="AKO454"/>
      <c r="AKP454"/>
      <c r="AKQ454"/>
      <c r="AKR454"/>
      <c r="AKS454"/>
      <c r="AKT454"/>
      <c r="AKU454"/>
      <c r="AKV454"/>
      <c r="AKW454"/>
      <c r="AKX454"/>
      <c r="AKY454"/>
      <c r="AKZ454"/>
      <c r="ALA454"/>
      <c r="ALB454"/>
      <c r="ALC454"/>
      <c r="ALD454"/>
      <c r="ALE454"/>
      <c r="ALF454"/>
      <c r="ALG454"/>
      <c r="ALH454"/>
      <c r="ALI454"/>
      <c r="ALJ454"/>
      <c r="ALK454"/>
      <c r="ALL454"/>
      <c r="ALM454"/>
      <c r="ALN454"/>
      <c r="ALO454"/>
      <c r="ALP454"/>
      <c r="ALQ454"/>
      <c r="ALR454"/>
      <c r="ALS454"/>
      <c r="ALT454"/>
      <c r="ALU454"/>
      <c r="ALV454"/>
      <c r="ALW454"/>
      <c r="ALX454"/>
      <c r="ALY454"/>
      <c r="ALZ454"/>
      <c r="AMA454"/>
      <c r="AMB454"/>
      <c r="AMC454"/>
      <c r="AMD454"/>
      <c r="AME454"/>
      <c r="AMF454"/>
      <c r="AMG454"/>
      <c r="AMH454"/>
      <c r="AMI454"/>
      <c r="AMJ454"/>
      <c r="AMK454"/>
      <c r="AML454"/>
      <c r="AMM454"/>
      <c r="AMN454"/>
      <c r="AMO454"/>
      <c r="AMP454"/>
      <c r="AMQ454"/>
      <c r="AMR454"/>
      <c r="AMS454"/>
      <c r="AMT454"/>
      <c r="AMU454"/>
      <c r="AMV454"/>
      <c r="AMW454"/>
      <c r="AMX454"/>
      <c r="AMY454"/>
      <c r="AMZ454"/>
      <c r="ANA454"/>
      <c r="ANB454"/>
      <c r="ANC454"/>
      <c r="AND454"/>
      <c r="ANE454"/>
      <c r="ANF454"/>
      <c r="ANG454"/>
      <c r="ANH454"/>
      <c r="ANI454"/>
      <c r="ANJ454"/>
      <c r="ANK454"/>
      <c r="ANL454"/>
      <c r="ANM454"/>
      <c r="ANN454"/>
      <c r="ANO454"/>
      <c r="ANP454"/>
      <c r="ANQ454"/>
      <c r="ANR454"/>
      <c r="ANS454"/>
      <c r="ANT454"/>
      <c r="ANU454"/>
      <c r="ANV454"/>
      <c r="ANW454"/>
      <c r="ANX454"/>
      <c r="ANY454"/>
      <c r="ANZ454"/>
      <c r="AOA454"/>
      <c r="AOB454"/>
      <c r="AOC454"/>
      <c r="AOD454"/>
      <c r="AOE454"/>
      <c r="AOF454"/>
      <c r="AOG454"/>
      <c r="AOH454"/>
      <c r="AOI454"/>
      <c r="AOJ454"/>
      <c r="AOK454"/>
      <c r="AOL454"/>
      <c r="AOM454"/>
      <c r="AON454"/>
      <c r="AOO454"/>
      <c r="AOP454"/>
      <c r="AOQ454"/>
      <c r="AOR454"/>
      <c r="AOS454"/>
      <c r="AOT454"/>
      <c r="AOU454"/>
      <c r="AOV454"/>
      <c r="AOW454"/>
      <c r="AOX454"/>
      <c r="AOY454"/>
      <c r="AOZ454"/>
      <c r="APA454"/>
      <c r="APB454"/>
      <c r="APC454"/>
      <c r="APD454"/>
      <c r="APE454"/>
      <c r="APF454"/>
      <c r="APG454"/>
      <c r="APH454"/>
      <c r="API454"/>
      <c r="APJ454"/>
      <c r="APK454"/>
      <c r="APL454"/>
      <c r="APM454"/>
      <c r="APN454"/>
      <c r="APO454"/>
      <c r="APP454"/>
      <c r="APQ454"/>
      <c r="APR454"/>
      <c r="APS454"/>
      <c r="APT454"/>
      <c r="APU454"/>
      <c r="APV454"/>
      <c r="APW454"/>
      <c r="APX454"/>
      <c r="APY454"/>
      <c r="APZ454"/>
      <c r="AQA454"/>
      <c r="AQB454"/>
      <c r="AQC454"/>
      <c r="AQD454"/>
      <c r="AQE454"/>
      <c r="AQF454"/>
      <c r="AQG454"/>
      <c r="AQH454"/>
      <c r="AQI454"/>
      <c r="AQJ454"/>
      <c r="AQK454"/>
      <c r="AQL454"/>
      <c r="AQM454"/>
      <c r="AQN454"/>
      <c r="AQO454"/>
      <c r="AQP454"/>
      <c r="AQQ454"/>
      <c r="AQR454"/>
      <c r="AQS454"/>
      <c r="AQT454"/>
      <c r="AQU454"/>
      <c r="AQV454"/>
      <c r="AQW454"/>
      <c r="AQX454"/>
      <c r="AQY454"/>
      <c r="AQZ454"/>
      <c r="ARA454"/>
      <c r="ARB454"/>
      <c r="ARC454"/>
      <c r="ARD454"/>
      <c r="ARE454"/>
      <c r="ARF454"/>
      <c r="ARG454"/>
      <c r="ARH454"/>
      <c r="ARI454"/>
      <c r="ARJ454"/>
      <c r="ARK454"/>
      <c r="ARL454"/>
      <c r="ARM454"/>
      <c r="ARN454"/>
      <c r="ARO454"/>
      <c r="ARP454"/>
      <c r="ARQ454"/>
      <c r="ARR454"/>
      <c r="ARS454"/>
      <c r="ART454"/>
      <c r="ARU454"/>
      <c r="ARV454"/>
      <c r="ARW454"/>
      <c r="ARX454"/>
      <c r="ARY454"/>
      <c r="ARZ454"/>
      <c r="ASA454"/>
      <c r="ASB454"/>
      <c r="ASC454"/>
      <c r="ASD454"/>
      <c r="ASE454"/>
      <c r="ASF454"/>
      <c r="ASG454"/>
      <c r="ASH454"/>
      <c r="ASI454"/>
      <c r="ASJ454"/>
      <c r="ASK454"/>
      <c r="ASL454"/>
      <c r="ASM454"/>
      <c r="ASN454"/>
      <c r="ASO454"/>
      <c r="ASP454"/>
      <c r="ASQ454"/>
      <c r="ASR454"/>
      <c r="ASS454"/>
      <c r="AST454"/>
      <c r="ASU454"/>
      <c r="ASV454"/>
      <c r="ASW454"/>
      <c r="ASX454"/>
      <c r="ASY454"/>
      <c r="ASZ454"/>
      <c r="ATA454"/>
      <c r="ATB454"/>
      <c r="ATC454"/>
      <c r="ATD454"/>
      <c r="ATE454"/>
      <c r="ATF454"/>
      <c r="ATG454"/>
      <c r="ATH454"/>
      <c r="ATI454"/>
      <c r="ATJ454"/>
      <c r="ATK454"/>
      <c r="ATL454"/>
      <c r="ATM454"/>
      <c r="ATN454"/>
      <c r="ATO454"/>
      <c r="ATP454"/>
      <c r="ATQ454"/>
      <c r="ATR454"/>
      <c r="ATS454"/>
      <c r="ATT454"/>
      <c r="ATU454"/>
      <c r="ATV454"/>
      <c r="ATW454"/>
      <c r="ATX454"/>
      <c r="ATY454"/>
      <c r="ATZ454"/>
      <c r="AUA454"/>
      <c r="AUB454"/>
      <c r="AUC454"/>
      <c r="AUD454"/>
      <c r="AUE454"/>
      <c r="AUF454"/>
      <c r="AUG454"/>
      <c r="AUH454"/>
      <c r="AUI454"/>
      <c r="AUJ454"/>
      <c r="AUK454"/>
      <c r="AUL454"/>
      <c r="AUM454"/>
      <c r="AUN454"/>
      <c r="AUO454"/>
      <c r="AUP454"/>
      <c r="AUQ454"/>
      <c r="AUR454"/>
      <c r="AUS454"/>
      <c r="AUT454"/>
      <c r="AUU454"/>
      <c r="AUV454"/>
      <c r="AUW454"/>
      <c r="AUX454"/>
      <c r="AUY454"/>
      <c r="AUZ454"/>
      <c r="AVA454"/>
      <c r="AVB454"/>
      <c r="AVC454"/>
      <c r="AVD454"/>
      <c r="AVE454"/>
      <c r="AVF454"/>
      <c r="AVG454"/>
      <c r="AVH454"/>
      <c r="AVI454"/>
      <c r="AVJ454"/>
      <c r="AVK454"/>
      <c r="AVL454"/>
      <c r="AVM454"/>
      <c r="AVN454"/>
      <c r="AVO454"/>
      <c r="AVP454"/>
      <c r="AVQ454"/>
      <c r="AVR454"/>
      <c r="AVS454"/>
      <c r="AVT454"/>
      <c r="AVU454"/>
      <c r="AVV454"/>
      <c r="AVW454"/>
      <c r="AVX454"/>
      <c r="AVY454"/>
      <c r="AVZ454"/>
      <c r="AWA454"/>
      <c r="AWB454"/>
      <c r="AWC454"/>
      <c r="AWD454"/>
      <c r="AWE454"/>
      <c r="AWF454"/>
      <c r="AWG454"/>
      <c r="AWH454"/>
      <c r="AWI454"/>
      <c r="AWJ454"/>
      <c r="AWK454"/>
      <c r="AWL454"/>
      <c r="AWM454"/>
      <c r="AWN454"/>
      <c r="AWO454"/>
      <c r="AWP454"/>
      <c r="AWQ454"/>
      <c r="AWR454"/>
      <c r="AWS454"/>
      <c r="AWT454"/>
      <c r="AWU454"/>
      <c r="AWV454"/>
      <c r="AWW454"/>
      <c r="AWX454"/>
      <c r="AWY454"/>
      <c r="AWZ454"/>
      <c r="AXA454"/>
      <c r="AXB454"/>
      <c r="AXC454"/>
      <c r="AXD454"/>
      <c r="AXE454"/>
      <c r="AXF454"/>
      <c r="AXG454"/>
      <c r="AXH454"/>
      <c r="AXI454"/>
      <c r="AXJ454"/>
      <c r="AXK454"/>
      <c r="AXL454"/>
      <c r="AXM454"/>
      <c r="AXN454"/>
      <c r="AXO454"/>
      <c r="AXP454"/>
      <c r="AXQ454"/>
      <c r="AXR454"/>
      <c r="AXS454"/>
      <c r="AXT454"/>
      <c r="AXU454"/>
      <c r="AXV454"/>
      <c r="AXW454"/>
      <c r="AXX454"/>
      <c r="AXY454"/>
      <c r="AXZ454"/>
      <c r="AYA454"/>
      <c r="AYB454"/>
      <c r="AYC454"/>
      <c r="AYD454"/>
      <c r="AYE454"/>
      <c r="AYF454"/>
      <c r="AYG454"/>
      <c r="AYH454"/>
      <c r="AYI454"/>
      <c r="AYJ454"/>
      <c r="AYK454"/>
      <c r="AYL454"/>
      <c r="AYM454"/>
      <c r="AYN454"/>
      <c r="AYO454"/>
      <c r="AYP454"/>
      <c r="AYQ454"/>
      <c r="AYR454"/>
      <c r="AYS454"/>
      <c r="AYT454"/>
      <c r="AYU454"/>
      <c r="AYV454"/>
      <c r="AYW454"/>
      <c r="AYX454"/>
      <c r="AYY454"/>
      <c r="AYZ454"/>
      <c r="AZA454"/>
      <c r="AZB454"/>
      <c r="AZC454"/>
      <c r="AZD454"/>
      <c r="AZE454"/>
      <c r="AZF454"/>
      <c r="AZG454"/>
      <c r="AZH454"/>
      <c r="AZI454"/>
      <c r="AZJ454"/>
      <c r="AZK454"/>
      <c r="AZL454"/>
      <c r="AZM454"/>
      <c r="AZN454"/>
      <c r="AZO454"/>
      <c r="AZP454"/>
      <c r="AZQ454"/>
      <c r="AZR454"/>
      <c r="AZS454"/>
      <c r="AZT454"/>
      <c r="AZU454"/>
      <c r="AZV454"/>
      <c r="AZW454"/>
      <c r="AZX454"/>
      <c r="AZY454"/>
      <c r="AZZ454"/>
      <c r="BAA454"/>
      <c r="BAB454"/>
      <c r="BAC454"/>
      <c r="BAD454"/>
      <c r="BAE454"/>
      <c r="BAF454"/>
      <c r="BAG454"/>
      <c r="BAH454"/>
      <c r="BAI454"/>
      <c r="BAJ454"/>
      <c r="BAK454"/>
      <c r="BAL454"/>
      <c r="BAM454"/>
      <c r="BAN454"/>
      <c r="BAO454"/>
      <c r="BAP454"/>
      <c r="BAQ454"/>
      <c r="BAR454"/>
      <c r="BAS454"/>
      <c r="BAT454"/>
      <c r="BAU454"/>
      <c r="BAV454"/>
      <c r="BAW454"/>
      <c r="BAX454"/>
      <c r="BAY454"/>
      <c r="BAZ454"/>
      <c r="BBA454"/>
      <c r="BBB454"/>
      <c r="BBC454"/>
      <c r="BBD454"/>
      <c r="BBE454"/>
      <c r="BBF454"/>
      <c r="BBG454"/>
      <c r="BBH454"/>
      <c r="BBI454"/>
      <c r="BBJ454"/>
      <c r="BBK454"/>
      <c r="BBL454"/>
      <c r="BBM454"/>
      <c r="BBN454"/>
      <c r="BBO454"/>
      <c r="BBP454"/>
      <c r="BBQ454"/>
      <c r="BBR454"/>
      <c r="BBS454"/>
      <c r="BBT454"/>
      <c r="BBU454"/>
      <c r="BBV454"/>
      <c r="BBW454"/>
      <c r="BBX454"/>
      <c r="BBY454"/>
      <c r="BBZ454"/>
      <c r="BCA454"/>
      <c r="BCB454"/>
      <c r="BCC454"/>
      <c r="BCD454"/>
      <c r="BCE454"/>
      <c r="BCF454"/>
      <c r="BCG454"/>
      <c r="BCH454"/>
      <c r="BCI454"/>
      <c r="BCJ454"/>
      <c r="BCK454"/>
      <c r="BCL454"/>
      <c r="BCM454"/>
      <c r="BCN454"/>
      <c r="BCO454"/>
      <c r="BCP454"/>
      <c r="BCQ454"/>
      <c r="BCR454"/>
      <c r="BCS454"/>
      <c r="BCT454"/>
      <c r="BCU454"/>
      <c r="BCV454"/>
      <c r="BCW454"/>
      <c r="BCX454"/>
      <c r="BCY454"/>
      <c r="BCZ454"/>
      <c r="BDA454"/>
      <c r="BDB454"/>
      <c r="BDC454"/>
      <c r="BDD454"/>
      <c r="BDE454"/>
      <c r="BDF454"/>
      <c r="BDG454"/>
      <c r="BDH454"/>
      <c r="BDI454"/>
      <c r="BDJ454"/>
      <c r="BDK454"/>
      <c r="BDL454"/>
      <c r="BDM454"/>
      <c r="BDN454"/>
      <c r="BDO454"/>
      <c r="BDP454"/>
      <c r="BDQ454"/>
      <c r="BDR454"/>
      <c r="BDS454"/>
      <c r="BDT454"/>
      <c r="BDU454"/>
      <c r="BDV454"/>
      <c r="BDW454"/>
      <c r="BDX454"/>
      <c r="BDY454"/>
      <c r="BDZ454"/>
      <c r="BEA454"/>
      <c r="BEB454"/>
      <c r="BEC454"/>
      <c r="BED454"/>
      <c r="BEE454"/>
      <c r="BEF454"/>
      <c r="BEG454"/>
      <c r="BEH454"/>
      <c r="BEI454"/>
      <c r="BEJ454"/>
      <c r="BEK454"/>
      <c r="BEL454"/>
      <c r="BEM454"/>
      <c r="BEN454"/>
      <c r="BEO454"/>
      <c r="BEP454"/>
      <c r="BEQ454"/>
      <c r="BER454"/>
      <c r="BES454"/>
      <c r="BET454"/>
      <c r="BEU454"/>
      <c r="BEV454"/>
      <c r="BEW454"/>
      <c r="BEX454"/>
      <c r="BEY454"/>
      <c r="BEZ454"/>
      <c r="BFA454"/>
      <c r="BFB454"/>
      <c r="BFC454"/>
      <c r="BFD454"/>
      <c r="BFE454"/>
      <c r="BFF454"/>
      <c r="BFG454"/>
      <c r="BFH454"/>
      <c r="BFI454"/>
      <c r="BFJ454"/>
      <c r="BFK454"/>
      <c r="BFL454"/>
      <c r="BFM454"/>
      <c r="BFN454"/>
      <c r="BFO454"/>
      <c r="BFP454"/>
      <c r="BFQ454"/>
      <c r="BFR454"/>
      <c r="BFS454"/>
      <c r="BFT454"/>
      <c r="BFU454"/>
      <c r="BFV454"/>
      <c r="BFW454"/>
      <c r="BFX454"/>
      <c r="BFY454"/>
      <c r="BFZ454"/>
      <c r="BGA454"/>
      <c r="BGB454"/>
      <c r="BGC454"/>
      <c r="BGD454"/>
      <c r="BGE454"/>
      <c r="BGF454"/>
      <c r="BGG454"/>
      <c r="BGH454"/>
      <c r="BGI454"/>
      <c r="BGJ454"/>
      <c r="BGK454"/>
      <c r="BGL454"/>
      <c r="BGM454"/>
      <c r="BGN454"/>
      <c r="BGO454"/>
      <c r="BGP454"/>
      <c r="BGQ454"/>
      <c r="BGR454"/>
      <c r="BGS454"/>
      <c r="BGT454"/>
      <c r="BGU454"/>
      <c r="BGV454"/>
      <c r="BGW454"/>
      <c r="BGX454"/>
      <c r="BGY454"/>
      <c r="BGZ454"/>
      <c r="BHA454"/>
      <c r="BHB454"/>
      <c r="BHC454"/>
      <c r="BHD454"/>
      <c r="BHE454"/>
      <c r="BHF454"/>
      <c r="BHG454"/>
      <c r="BHH454"/>
      <c r="BHI454"/>
      <c r="BHJ454"/>
      <c r="BHK454"/>
      <c r="BHL454"/>
      <c r="BHM454"/>
      <c r="BHN454"/>
      <c r="BHO454"/>
      <c r="BHP454"/>
      <c r="BHQ454"/>
      <c r="BHR454"/>
      <c r="BHS454"/>
      <c r="BHT454"/>
      <c r="BHU454"/>
      <c r="BHV454"/>
      <c r="BHW454"/>
      <c r="BHX454"/>
      <c r="BHY454"/>
      <c r="BHZ454"/>
      <c r="BIA454"/>
      <c r="BIB454"/>
      <c r="BIC454"/>
    </row>
    <row r="455" spans="1:1589" s="9" customFormat="1" ht="35.25" customHeight="1">
      <c r="A455" s="70"/>
      <c r="B455" s="29"/>
      <c r="C455" s="354"/>
      <c r="D455" s="318"/>
      <c r="E455" s="96" t="s">
        <v>9</v>
      </c>
      <c r="F455" s="96">
        <v>42369</v>
      </c>
      <c r="G455" s="97" t="s">
        <v>7</v>
      </c>
      <c r="H455" s="121"/>
      <c r="I455" s="121"/>
      <c r="J455" s="115"/>
      <c r="K455" s="104"/>
      <c r="L455" s="115"/>
      <c r="M455" s="104"/>
      <c r="N455" s="115"/>
      <c r="O455" s="115"/>
      <c r="P455" s="115"/>
      <c r="Q455" s="121"/>
      <c r="R455" s="115"/>
      <c r="S455" s="115"/>
      <c r="T455" s="83">
        <f>I455-M455</f>
        <v>0</v>
      </c>
      <c r="U455" s="7"/>
      <c r="V455" s="7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  <c r="IX455"/>
      <c r="IY455"/>
      <c r="IZ455"/>
      <c r="JA455"/>
      <c r="JB455"/>
      <c r="JC455"/>
      <c r="JD455"/>
      <c r="JE455"/>
      <c r="JF455"/>
      <c r="JG455"/>
      <c r="JH455"/>
      <c r="JI455"/>
      <c r="JJ455"/>
      <c r="JK455"/>
      <c r="JL455"/>
      <c r="JM455"/>
      <c r="JN455"/>
      <c r="JO455"/>
      <c r="JP455"/>
      <c r="JQ455"/>
      <c r="JR455"/>
      <c r="JS455"/>
      <c r="JT455"/>
      <c r="JU455"/>
      <c r="JV455"/>
      <c r="JW455"/>
      <c r="JX455"/>
      <c r="JY455"/>
      <c r="JZ455"/>
      <c r="KA455"/>
      <c r="KB455"/>
      <c r="KC455"/>
      <c r="KD455"/>
      <c r="KE455"/>
      <c r="KF455"/>
      <c r="KG455"/>
      <c r="KH455"/>
      <c r="KI455"/>
      <c r="KJ455"/>
      <c r="KK455"/>
      <c r="KL455"/>
      <c r="KM455"/>
      <c r="KN455"/>
      <c r="KO455"/>
      <c r="KP455"/>
      <c r="KQ455"/>
      <c r="KR455"/>
      <c r="KS455"/>
      <c r="KT455"/>
      <c r="KU455"/>
      <c r="KV455"/>
      <c r="KW455"/>
      <c r="KX455"/>
      <c r="KY455"/>
      <c r="KZ455"/>
      <c r="LA455"/>
      <c r="LB455"/>
      <c r="LC455"/>
      <c r="LD455"/>
      <c r="LE455"/>
      <c r="LF455"/>
      <c r="LG455"/>
      <c r="LH455"/>
      <c r="LI455"/>
      <c r="LJ455"/>
      <c r="LK455"/>
      <c r="LL455"/>
      <c r="LM455"/>
      <c r="LN455"/>
      <c r="LO455"/>
      <c r="LP455"/>
      <c r="LQ455"/>
      <c r="LR455"/>
      <c r="LS455"/>
      <c r="LT455"/>
      <c r="LU455"/>
      <c r="LV455"/>
      <c r="LW455"/>
      <c r="LX455"/>
      <c r="LY455"/>
      <c r="LZ455"/>
      <c r="MA455"/>
      <c r="MB455"/>
      <c r="MC455"/>
      <c r="MD455"/>
      <c r="ME455"/>
      <c r="MF455"/>
      <c r="MG455"/>
      <c r="MH455"/>
      <c r="MI455"/>
      <c r="MJ455"/>
      <c r="MK455"/>
      <c r="ML455"/>
      <c r="MM455"/>
      <c r="MN455"/>
      <c r="MO455"/>
      <c r="MP455"/>
      <c r="MQ455"/>
      <c r="MR455"/>
      <c r="MS455"/>
      <c r="MT455"/>
      <c r="MU455"/>
      <c r="MV455"/>
      <c r="MW455"/>
      <c r="MX455"/>
      <c r="MY455"/>
      <c r="MZ455"/>
      <c r="NA455"/>
      <c r="NB455"/>
      <c r="NC455"/>
      <c r="ND455"/>
      <c r="NE455"/>
      <c r="NF455"/>
      <c r="NG455"/>
      <c r="NH455"/>
      <c r="NI455"/>
      <c r="NJ455"/>
      <c r="NK455"/>
      <c r="NL455"/>
      <c r="NM455"/>
      <c r="NN455"/>
      <c r="NO455"/>
      <c r="NP455"/>
      <c r="NQ455"/>
      <c r="NR455"/>
      <c r="NS455"/>
      <c r="NT455"/>
      <c r="NU455"/>
      <c r="NV455"/>
      <c r="NW455"/>
      <c r="NX455"/>
      <c r="NY455"/>
      <c r="NZ455"/>
      <c r="OA455"/>
      <c r="OB455"/>
      <c r="OC455"/>
      <c r="OD455"/>
      <c r="OE455"/>
      <c r="OF455"/>
      <c r="OG455"/>
      <c r="OH455"/>
      <c r="OI455"/>
      <c r="OJ455"/>
      <c r="OK455"/>
      <c r="OL455"/>
      <c r="OM455"/>
      <c r="ON455"/>
      <c r="OO455"/>
      <c r="OP455"/>
      <c r="OQ455"/>
      <c r="OR455"/>
      <c r="OS455"/>
      <c r="OT455"/>
      <c r="OU455"/>
      <c r="OV455"/>
      <c r="OW455"/>
      <c r="OX455"/>
      <c r="OY455"/>
      <c r="OZ455"/>
      <c r="PA455"/>
      <c r="PB455"/>
      <c r="PC455"/>
      <c r="PD455"/>
      <c r="PE455"/>
      <c r="PF455"/>
      <c r="PG455"/>
      <c r="PH455"/>
      <c r="PI455"/>
      <c r="PJ455"/>
      <c r="PK455"/>
      <c r="PL455"/>
      <c r="PM455"/>
      <c r="PN455"/>
      <c r="PO455"/>
      <c r="PP455"/>
      <c r="PQ455"/>
      <c r="PR455"/>
      <c r="PS455"/>
      <c r="PT455"/>
      <c r="PU455"/>
      <c r="PV455"/>
      <c r="PW455"/>
      <c r="PX455"/>
      <c r="PY455"/>
      <c r="PZ455"/>
      <c r="QA455"/>
      <c r="QB455"/>
      <c r="QC455"/>
      <c r="QD455"/>
      <c r="QE455"/>
      <c r="QF455"/>
      <c r="QG455"/>
      <c r="QH455"/>
      <c r="QI455"/>
      <c r="QJ455"/>
      <c r="QK455"/>
      <c r="QL455"/>
      <c r="QM455"/>
      <c r="QN455"/>
      <c r="QO455"/>
      <c r="QP455"/>
      <c r="QQ455"/>
      <c r="QR455"/>
      <c r="QS455"/>
      <c r="QT455"/>
      <c r="QU455"/>
      <c r="QV455"/>
      <c r="QW455"/>
      <c r="QX455"/>
      <c r="QY455"/>
      <c r="QZ455"/>
      <c r="RA455"/>
      <c r="RB455"/>
      <c r="RC455"/>
      <c r="RD455"/>
      <c r="RE455"/>
      <c r="RF455"/>
      <c r="RG455"/>
      <c r="RH455"/>
      <c r="RI455"/>
      <c r="RJ455"/>
      <c r="RK455"/>
      <c r="RL455"/>
      <c r="RM455"/>
      <c r="RN455"/>
      <c r="RO455"/>
      <c r="RP455"/>
      <c r="RQ455"/>
      <c r="RR455"/>
      <c r="RS455"/>
      <c r="RT455"/>
      <c r="RU455"/>
      <c r="RV455"/>
      <c r="RW455"/>
      <c r="RX455"/>
      <c r="RY455"/>
      <c r="RZ455"/>
      <c r="SA455"/>
      <c r="SB455"/>
      <c r="SC455"/>
      <c r="SD455"/>
      <c r="SE455"/>
      <c r="SF455"/>
      <c r="SG455"/>
      <c r="SH455"/>
      <c r="SI455"/>
      <c r="SJ455"/>
      <c r="SK455"/>
      <c r="SL455"/>
      <c r="SM455"/>
      <c r="SN455"/>
      <c r="SO455"/>
      <c r="SP455"/>
      <c r="SQ455"/>
      <c r="SR455"/>
      <c r="SS455"/>
      <c r="ST455"/>
      <c r="SU455"/>
      <c r="SV455"/>
      <c r="SW455"/>
      <c r="SX455"/>
      <c r="SY455"/>
      <c r="SZ455"/>
      <c r="TA455"/>
      <c r="TB455"/>
      <c r="TC455"/>
      <c r="TD455"/>
      <c r="TE455"/>
      <c r="TF455"/>
      <c r="TG455"/>
      <c r="TH455"/>
      <c r="TI455"/>
      <c r="TJ455"/>
      <c r="TK455"/>
      <c r="TL455"/>
      <c r="TM455"/>
      <c r="TN455"/>
      <c r="TO455"/>
      <c r="TP455"/>
      <c r="TQ455"/>
      <c r="TR455"/>
      <c r="TS455"/>
      <c r="TT455"/>
      <c r="TU455"/>
      <c r="TV455"/>
      <c r="TW455"/>
      <c r="TX455"/>
      <c r="TY455"/>
      <c r="TZ455"/>
      <c r="UA455"/>
      <c r="UB455"/>
      <c r="UC455"/>
      <c r="UD455"/>
      <c r="UE455"/>
      <c r="UF455"/>
      <c r="UG455"/>
      <c r="UH455"/>
      <c r="UI455"/>
      <c r="UJ455"/>
      <c r="UK455"/>
      <c r="UL455"/>
      <c r="UM455"/>
      <c r="UN455"/>
      <c r="UO455"/>
      <c r="UP455"/>
      <c r="UQ455"/>
      <c r="UR455"/>
      <c r="US455"/>
      <c r="UT455"/>
      <c r="UU455"/>
      <c r="UV455"/>
      <c r="UW455"/>
      <c r="UX455"/>
      <c r="UY455"/>
      <c r="UZ455"/>
      <c r="VA455"/>
      <c r="VB455"/>
      <c r="VC455"/>
      <c r="VD455"/>
      <c r="VE455"/>
      <c r="VF455"/>
      <c r="VG455"/>
      <c r="VH455"/>
      <c r="VI455"/>
      <c r="VJ455"/>
      <c r="VK455"/>
      <c r="VL455"/>
      <c r="VM455"/>
      <c r="VN455"/>
      <c r="VO455"/>
      <c r="VP455"/>
      <c r="VQ455"/>
      <c r="VR455"/>
      <c r="VS455"/>
      <c r="VT455"/>
      <c r="VU455"/>
      <c r="VV455"/>
      <c r="VW455"/>
      <c r="VX455"/>
      <c r="VY455"/>
      <c r="VZ455"/>
      <c r="WA455"/>
      <c r="WB455"/>
      <c r="WC455"/>
      <c r="WD455"/>
      <c r="WE455"/>
      <c r="WF455"/>
      <c r="WG455"/>
      <c r="WH455"/>
      <c r="WI455"/>
      <c r="WJ455"/>
      <c r="WK455"/>
      <c r="WL455"/>
      <c r="WM455"/>
      <c r="WN455"/>
      <c r="WO455"/>
      <c r="WP455"/>
      <c r="WQ455"/>
      <c r="WR455"/>
      <c r="WS455"/>
      <c r="WT455"/>
      <c r="WU455"/>
      <c r="WV455"/>
      <c r="WW455"/>
      <c r="WX455"/>
      <c r="WY455"/>
      <c r="WZ455"/>
      <c r="XA455"/>
      <c r="XB455"/>
      <c r="XC455"/>
      <c r="XD455"/>
      <c r="XE455"/>
      <c r="XF455"/>
      <c r="XG455"/>
      <c r="XH455"/>
      <c r="XI455"/>
      <c r="XJ455"/>
      <c r="XK455"/>
      <c r="XL455"/>
      <c r="XM455"/>
      <c r="XN455"/>
      <c r="XO455"/>
      <c r="XP455"/>
      <c r="XQ455"/>
      <c r="XR455"/>
      <c r="XS455"/>
      <c r="XT455"/>
      <c r="XU455"/>
      <c r="XV455"/>
      <c r="XW455"/>
      <c r="XX455"/>
      <c r="XY455"/>
      <c r="XZ455"/>
      <c r="YA455"/>
      <c r="YB455"/>
      <c r="YC455"/>
      <c r="YD455"/>
      <c r="YE455"/>
      <c r="YF455"/>
      <c r="YG455"/>
      <c r="YH455"/>
      <c r="YI455"/>
      <c r="YJ455"/>
      <c r="YK455"/>
      <c r="YL455"/>
      <c r="YM455"/>
      <c r="YN455"/>
      <c r="YO455"/>
      <c r="YP455"/>
      <c r="YQ455"/>
      <c r="YR455"/>
      <c r="YS455"/>
      <c r="YT455"/>
      <c r="YU455"/>
      <c r="YV455"/>
      <c r="YW455"/>
      <c r="YX455"/>
      <c r="YY455"/>
      <c r="YZ455"/>
      <c r="ZA455"/>
      <c r="ZB455"/>
      <c r="ZC455"/>
      <c r="ZD455"/>
      <c r="ZE455"/>
      <c r="ZF455"/>
      <c r="ZG455"/>
      <c r="ZH455"/>
      <c r="ZI455"/>
      <c r="ZJ455"/>
      <c r="ZK455"/>
      <c r="ZL455"/>
      <c r="ZM455"/>
      <c r="ZN455"/>
      <c r="ZO455"/>
      <c r="ZP455"/>
      <c r="ZQ455"/>
      <c r="ZR455"/>
      <c r="ZS455"/>
      <c r="ZT455"/>
      <c r="ZU455"/>
      <c r="ZV455"/>
      <c r="ZW455"/>
      <c r="ZX455"/>
      <c r="ZY455"/>
      <c r="ZZ455"/>
      <c r="AAA455"/>
      <c r="AAB455"/>
      <c r="AAC455"/>
      <c r="AAD455"/>
      <c r="AAE455"/>
      <c r="AAF455"/>
      <c r="AAG455"/>
      <c r="AAH455"/>
      <c r="AAI455"/>
      <c r="AAJ455"/>
      <c r="AAK455"/>
      <c r="AAL455"/>
      <c r="AAM455"/>
      <c r="AAN455"/>
      <c r="AAO455"/>
      <c r="AAP455"/>
      <c r="AAQ455"/>
      <c r="AAR455"/>
      <c r="AAS455"/>
      <c r="AAT455"/>
      <c r="AAU455"/>
      <c r="AAV455"/>
      <c r="AAW455"/>
      <c r="AAX455"/>
      <c r="AAY455"/>
      <c r="AAZ455"/>
      <c r="ABA455"/>
      <c r="ABB455"/>
      <c r="ABC455"/>
      <c r="ABD455"/>
      <c r="ABE455"/>
      <c r="ABF455"/>
      <c r="ABG455"/>
      <c r="ABH455"/>
      <c r="ABI455"/>
      <c r="ABJ455"/>
      <c r="ABK455"/>
      <c r="ABL455"/>
      <c r="ABM455"/>
      <c r="ABN455"/>
      <c r="ABO455"/>
      <c r="ABP455"/>
      <c r="ABQ455"/>
      <c r="ABR455"/>
      <c r="ABS455"/>
      <c r="ABT455"/>
      <c r="ABU455"/>
      <c r="ABV455"/>
      <c r="ABW455"/>
      <c r="ABX455"/>
      <c r="ABY455"/>
      <c r="ABZ455"/>
      <c r="ACA455"/>
      <c r="ACB455"/>
      <c r="ACC455"/>
      <c r="ACD455"/>
      <c r="ACE455"/>
      <c r="ACF455"/>
      <c r="ACG455"/>
      <c r="ACH455"/>
      <c r="ACI455"/>
      <c r="ACJ455"/>
      <c r="ACK455"/>
      <c r="ACL455"/>
      <c r="ACM455"/>
      <c r="ACN455"/>
      <c r="ACO455"/>
      <c r="ACP455"/>
      <c r="ACQ455"/>
      <c r="ACR455"/>
      <c r="ACS455"/>
      <c r="ACT455"/>
      <c r="ACU455"/>
      <c r="ACV455"/>
      <c r="ACW455"/>
      <c r="ACX455"/>
      <c r="ACY455"/>
      <c r="ACZ455"/>
      <c r="ADA455"/>
      <c r="ADB455"/>
      <c r="ADC455"/>
      <c r="ADD455"/>
      <c r="ADE455"/>
      <c r="ADF455"/>
      <c r="ADG455"/>
      <c r="ADH455"/>
      <c r="ADI455"/>
      <c r="ADJ455"/>
      <c r="ADK455"/>
      <c r="ADL455"/>
      <c r="ADM455"/>
      <c r="ADN455"/>
      <c r="ADO455"/>
      <c r="ADP455"/>
      <c r="ADQ455"/>
      <c r="ADR455"/>
      <c r="ADS455"/>
      <c r="ADT455"/>
      <c r="ADU455"/>
      <c r="ADV455"/>
      <c r="ADW455"/>
      <c r="ADX455"/>
      <c r="ADY455"/>
      <c r="ADZ455"/>
      <c r="AEA455"/>
      <c r="AEB455"/>
      <c r="AEC455"/>
      <c r="AED455"/>
      <c r="AEE455"/>
      <c r="AEF455"/>
      <c r="AEG455"/>
      <c r="AEH455"/>
      <c r="AEI455"/>
      <c r="AEJ455"/>
      <c r="AEK455"/>
      <c r="AEL455"/>
      <c r="AEM455"/>
      <c r="AEN455"/>
      <c r="AEO455"/>
      <c r="AEP455"/>
      <c r="AEQ455"/>
      <c r="AER455"/>
      <c r="AES455"/>
      <c r="AET455"/>
      <c r="AEU455"/>
      <c r="AEV455"/>
      <c r="AEW455"/>
      <c r="AEX455"/>
      <c r="AEY455"/>
      <c r="AEZ455"/>
      <c r="AFA455"/>
      <c r="AFB455"/>
      <c r="AFC455"/>
      <c r="AFD455"/>
      <c r="AFE455"/>
      <c r="AFF455"/>
      <c r="AFG455"/>
      <c r="AFH455"/>
      <c r="AFI455"/>
      <c r="AFJ455"/>
      <c r="AFK455"/>
      <c r="AFL455"/>
      <c r="AFM455"/>
      <c r="AFN455"/>
      <c r="AFO455"/>
      <c r="AFP455"/>
      <c r="AFQ455"/>
      <c r="AFR455"/>
      <c r="AFS455"/>
      <c r="AFT455"/>
      <c r="AFU455"/>
      <c r="AFV455"/>
      <c r="AFW455"/>
      <c r="AFX455"/>
      <c r="AFY455"/>
      <c r="AFZ455"/>
      <c r="AGA455"/>
      <c r="AGB455"/>
      <c r="AGC455"/>
      <c r="AGD455"/>
      <c r="AGE455"/>
      <c r="AGF455"/>
      <c r="AGG455"/>
      <c r="AGH455"/>
      <c r="AGI455"/>
      <c r="AGJ455"/>
      <c r="AGK455"/>
      <c r="AGL455"/>
      <c r="AGM455"/>
      <c r="AGN455"/>
      <c r="AGO455"/>
      <c r="AGP455"/>
      <c r="AGQ455"/>
      <c r="AGR455"/>
      <c r="AGS455"/>
      <c r="AGT455"/>
      <c r="AGU455"/>
      <c r="AGV455"/>
      <c r="AGW455"/>
      <c r="AGX455"/>
      <c r="AGY455"/>
      <c r="AGZ455"/>
      <c r="AHA455"/>
      <c r="AHB455"/>
      <c r="AHC455"/>
      <c r="AHD455"/>
      <c r="AHE455"/>
      <c r="AHF455"/>
      <c r="AHG455"/>
      <c r="AHH455"/>
      <c r="AHI455"/>
      <c r="AHJ455"/>
      <c r="AHK455"/>
      <c r="AHL455"/>
      <c r="AHM455"/>
      <c r="AHN455"/>
      <c r="AHO455"/>
      <c r="AHP455"/>
      <c r="AHQ455"/>
      <c r="AHR455"/>
      <c r="AHS455"/>
      <c r="AHT455"/>
      <c r="AHU455"/>
      <c r="AHV455"/>
      <c r="AHW455"/>
      <c r="AHX455"/>
      <c r="AHY455"/>
      <c r="AHZ455"/>
      <c r="AIA455"/>
      <c r="AIB455"/>
      <c r="AIC455"/>
      <c r="AID455"/>
      <c r="AIE455"/>
      <c r="AIF455"/>
      <c r="AIG455"/>
      <c r="AIH455"/>
      <c r="AII455"/>
      <c r="AIJ455"/>
      <c r="AIK455"/>
      <c r="AIL455"/>
      <c r="AIM455"/>
      <c r="AIN455"/>
      <c r="AIO455"/>
      <c r="AIP455"/>
      <c r="AIQ455"/>
      <c r="AIR455"/>
      <c r="AIS455"/>
      <c r="AIT455"/>
      <c r="AIU455"/>
      <c r="AIV455"/>
      <c r="AIW455"/>
      <c r="AIX455"/>
      <c r="AIY455"/>
      <c r="AIZ455"/>
      <c r="AJA455"/>
      <c r="AJB455"/>
      <c r="AJC455"/>
      <c r="AJD455"/>
      <c r="AJE455"/>
      <c r="AJF455"/>
      <c r="AJG455"/>
      <c r="AJH455"/>
      <c r="AJI455"/>
      <c r="AJJ455"/>
      <c r="AJK455"/>
      <c r="AJL455"/>
      <c r="AJM455"/>
      <c r="AJN455"/>
      <c r="AJO455"/>
      <c r="AJP455"/>
      <c r="AJQ455"/>
      <c r="AJR455"/>
      <c r="AJS455"/>
      <c r="AJT455"/>
      <c r="AJU455"/>
      <c r="AJV455"/>
      <c r="AJW455"/>
      <c r="AJX455"/>
      <c r="AJY455"/>
      <c r="AJZ455"/>
      <c r="AKA455"/>
      <c r="AKB455"/>
      <c r="AKC455"/>
      <c r="AKD455"/>
      <c r="AKE455"/>
      <c r="AKF455"/>
      <c r="AKG455"/>
      <c r="AKH455"/>
      <c r="AKI455"/>
      <c r="AKJ455"/>
      <c r="AKK455"/>
      <c r="AKL455"/>
      <c r="AKM455"/>
      <c r="AKN455"/>
      <c r="AKO455"/>
      <c r="AKP455"/>
      <c r="AKQ455"/>
      <c r="AKR455"/>
      <c r="AKS455"/>
      <c r="AKT455"/>
      <c r="AKU455"/>
      <c r="AKV455"/>
      <c r="AKW455"/>
      <c r="AKX455"/>
      <c r="AKY455"/>
      <c r="AKZ455"/>
      <c r="ALA455"/>
      <c r="ALB455"/>
      <c r="ALC455"/>
      <c r="ALD455"/>
      <c r="ALE455"/>
      <c r="ALF455"/>
      <c r="ALG455"/>
      <c r="ALH455"/>
      <c r="ALI455"/>
      <c r="ALJ455"/>
      <c r="ALK455"/>
      <c r="ALL455"/>
      <c r="ALM455"/>
      <c r="ALN455"/>
      <c r="ALO455"/>
      <c r="ALP455"/>
      <c r="ALQ455"/>
      <c r="ALR455"/>
      <c r="ALS455"/>
      <c r="ALT455"/>
      <c r="ALU455"/>
      <c r="ALV455"/>
      <c r="ALW455"/>
      <c r="ALX455"/>
      <c r="ALY455"/>
      <c r="ALZ455"/>
      <c r="AMA455"/>
      <c r="AMB455"/>
      <c r="AMC455"/>
      <c r="AMD455"/>
      <c r="AME455"/>
      <c r="AMF455"/>
      <c r="AMG455"/>
      <c r="AMH455"/>
      <c r="AMI455"/>
      <c r="AMJ455"/>
      <c r="AMK455"/>
      <c r="AML455"/>
      <c r="AMM455"/>
      <c r="AMN455"/>
      <c r="AMO455"/>
      <c r="AMP455"/>
      <c r="AMQ455"/>
      <c r="AMR455"/>
      <c r="AMS455"/>
      <c r="AMT455"/>
      <c r="AMU455"/>
      <c r="AMV455"/>
      <c r="AMW455"/>
      <c r="AMX455"/>
      <c r="AMY455"/>
      <c r="AMZ455"/>
      <c r="ANA455"/>
      <c r="ANB455"/>
      <c r="ANC455"/>
      <c r="AND455"/>
      <c r="ANE455"/>
      <c r="ANF455"/>
      <c r="ANG455"/>
      <c r="ANH455"/>
      <c r="ANI455"/>
      <c r="ANJ455"/>
      <c r="ANK455"/>
      <c r="ANL455"/>
      <c r="ANM455"/>
      <c r="ANN455"/>
      <c r="ANO455"/>
      <c r="ANP455"/>
      <c r="ANQ455"/>
      <c r="ANR455"/>
      <c r="ANS455"/>
      <c r="ANT455"/>
      <c r="ANU455"/>
      <c r="ANV455"/>
      <c r="ANW455"/>
      <c r="ANX455"/>
      <c r="ANY455"/>
      <c r="ANZ455"/>
      <c r="AOA455"/>
      <c r="AOB455"/>
      <c r="AOC455"/>
      <c r="AOD455"/>
      <c r="AOE455"/>
      <c r="AOF455"/>
      <c r="AOG455"/>
      <c r="AOH455"/>
      <c r="AOI455"/>
      <c r="AOJ455"/>
      <c r="AOK455"/>
      <c r="AOL455"/>
      <c r="AOM455"/>
      <c r="AON455"/>
      <c r="AOO455"/>
      <c r="AOP455"/>
      <c r="AOQ455"/>
      <c r="AOR455"/>
      <c r="AOS455"/>
      <c r="AOT455"/>
      <c r="AOU455"/>
      <c r="AOV455"/>
      <c r="AOW455"/>
      <c r="AOX455"/>
      <c r="AOY455"/>
      <c r="AOZ455"/>
      <c r="APA455"/>
      <c r="APB455"/>
      <c r="APC455"/>
      <c r="APD455"/>
      <c r="APE455"/>
      <c r="APF455"/>
      <c r="APG455"/>
      <c r="APH455"/>
      <c r="API455"/>
      <c r="APJ455"/>
      <c r="APK455"/>
      <c r="APL455"/>
      <c r="APM455"/>
      <c r="APN455"/>
      <c r="APO455"/>
      <c r="APP455"/>
      <c r="APQ455"/>
      <c r="APR455"/>
      <c r="APS455"/>
      <c r="APT455"/>
      <c r="APU455"/>
      <c r="APV455"/>
      <c r="APW455"/>
      <c r="APX455"/>
      <c r="APY455"/>
      <c r="APZ455"/>
      <c r="AQA455"/>
      <c r="AQB455"/>
      <c r="AQC455"/>
      <c r="AQD455"/>
      <c r="AQE455"/>
      <c r="AQF455"/>
      <c r="AQG455"/>
      <c r="AQH455"/>
      <c r="AQI455"/>
      <c r="AQJ455"/>
      <c r="AQK455"/>
      <c r="AQL455"/>
      <c r="AQM455"/>
      <c r="AQN455"/>
      <c r="AQO455"/>
      <c r="AQP455"/>
      <c r="AQQ455"/>
      <c r="AQR455"/>
      <c r="AQS455"/>
      <c r="AQT455"/>
      <c r="AQU455"/>
      <c r="AQV455"/>
      <c r="AQW455"/>
      <c r="AQX455"/>
      <c r="AQY455"/>
      <c r="AQZ455"/>
      <c r="ARA455"/>
      <c r="ARB455"/>
      <c r="ARC455"/>
      <c r="ARD455"/>
      <c r="ARE455"/>
      <c r="ARF455"/>
      <c r="ARG455"/>
      <c r="ARH455"/>
      <c r="ARI455"/>
      <c r="ARJ455"/>
      <c r="ARK455"/>
      <c r="ARL455"/>
      <c r="ARM455"/>
      <c r="ARN455"/>
      <c r="ARO455"/>
      <c r="ARP455"/>
      <c r="ARQ455"/>
      <c r="ARR455"/>
      <c r="ARS455"/>
      <c r="ART455"/>
      <c r="ARU455"/>
      <c r="ARV455"/>
      <c r="ARW455"/>
      <c r="ARX455"/>
      <c r="ARY455"/>
      <c r="ARZ455"/>
      <c r="ASA455"/>
      <c r="ASB455"/>
      <c r="ASC455"/>
      <c r="ASD455"/>
      <c r="ASE455"/>
      <c r="ASF455"/>
      <c r="ASG455"/>
      <c r="ASH455"/>
      <c r="ASI455"/>
      <c r="ASJ455"/>
      <c r="ASK455"/>
      <c r="ASL455"/>
      <c r="ASM455"/>
      <c r="ASN455"/>
      <c r="ASO455"/>
      <c r="ASP455"/>
      <c r="ASQ455"/>
      <c r="ASR455"/>
      <c r="ASS455"/>
      <c r="AST455"/>
      <c r="ASU455"/>
      <c r="ASV455"/>
      <c r="ASW455"/>
      <c r="ASX455"/>
      <c r="ASY455"/>
      <c r="ASZ455"/>
      <c r="ATA455"/>
      <c r="ATB455"/>
      <c r="ATC455"/>
      <c r="ATD455"/>
      <c r="ATE455"/>
      <c r="ATF455"/>
      <c r="ATG455"/>
      <c r="ATH455"/>
      <c r="ATI455"/>
      <c r="ATJ455"/>
      <c r="ATK455"/>
      <c r="ATL455"/>
      <c r="ATM455"/>
      <c r="ATN455"/>
      <c r="ATO455"/>
      <c r="ATP455"/>
      <c r="ATQ455"/>
      <c r="ATR455"/>
      <c r="ATS455"/>
      <c r="ATT455"/>
      <c r="ATU455"/>
      <c r="ATV455"/>
      <c r="ATW455"/>
      <c r="ATX455"/>
      <c r="ATY455"/>
      <c r="ATZ455"/>
      <c r="AUA455"/>
      <c r="AUB455"/>
      <c r="AUC455"/>
      <c r="AUD455"/>
      <c r="AUE455"/>
      <c r="AUF455"/>
      <c r="AUG455"/>
      <c r="AUH455"/>
      <c r="AUI455"/>
      <c r="AUJ455"/>
      <c r="AUK455"/>
      <c r="AUL455"/>
      <c r="AUM455"/>
      <c r="AUN455"/>
      <c r="AUO455"/>
      <c r="AUP455"/>
      <c r="AUQ455"/>
      <c r="AUR455"/>
      <c r="AUS455"/>
      <c r="AUT455"/>
      <c r="AUU455"/>
      <c r="AUV455"/>
      <c r="AUW455"/>
      <c r="AUX455"/>
      <c r="AUY455"/>
      <c r="AUZ455"/>
      <c r="AVA455"/>
      <c r="AVB455"/>
      <c r="AVC455"/>
      <c r="AVD455"/>
      <c r="AVE455"/>
      <c r="AVF455"/>
      <c r="AVG455"/>
      <c r="AVH455"/>
      <c r="AVI455"/>
      <c r="AVJ455"/>
      <c r="AVK455"/>
      <c r="AVL455"/>
      <c r="AVM455"/>
      <c r="AVN455"/>
      <c r="AVO455"/>
      <c r="AVP455"/>
      <c r="AVQ455"/>
      <c r="AVR455"/>
      <c r="AVS455"/>
      <c r="AVT455"/>
      <c r="AVU455"/>
      <c r="AVV455"/>
      <c r="AVW455"/>
      <c r="AVX455"/>
      <c r="AVY455"/>
      <c r="AVZ455"/>
      <c r="AWA455"/>
      <c r="AWB455"/>
      <c r="AWC455"/>
      <c r="AWD455"/>
      <c r="AWE455"/>
      <c r="AWF455"/>
      <c r="AWG455"/>
      <c r="AWH455"/>
      <c r="AWI455"/>
      <c r="AWJ455"/>
      <c r="AWK455"/>
      <c r="AWL455"/>
      <c r="AWM455"/>
      <c r="AWN455"/>
      <c r="AWO455"/>
      <c r="AWP455"/>
      <c r="AWQ455"/>
      <c r="AWR455"/>
      <c r="AWS455"/>
      <c r="AWT455"/>
      <c r="AWU455"/>
      <c r="AWV455"/>
      <c r="AWW455"/>
      <c r="AWX455"/>
      <c r="AWY455"/>
      <c r="AWZ455"/>
      <c r="AXA455"/>
      <c r="AXB455"/>
      <c r="AXC455"/>
      <c r="AXD455"/>
      <c r="AXE455"/>
      <c r="AXF455"/>
      <c r="AXG455"/>
      <c r="AXH455"/>
      <c r="AXI455"/>
      <c r="AXJ455"/>
      <c r="AXK455"/>
      <c r="AXL455"/>
      <c r="AXM455"/>
      <c r="AXN455"/>
      <c r="AXO455"/>
      <c r="AXP455"/>
      <c r="AXQ455"/>
      <c r="AXR455"/>
      <c r="AXS455"/>
      <c r="AXT455"/>
      <c r="AXU455"/>
      <c r="AXV455"/>
      <c r="AXW455"/>
      <c r="AXX455"/>
      <c r="AXY455"/>
      <c r="AXZ455"/>
      <c r="AYA455"/>
      <c r="AYB455"/>
      <c r="AYC455"/>
      <c r="AYD455"/>
      <c r="AYE455"/>
      <c r="AYF455"/>
      <c r="AYG455"/>
      <c r="AYH455"/>
      <c r="AYI455"/>
      <c r="AYJ455"/>
      <c r="AYK455"/>
      <c r="AYL455"/>
      <c r="AYM455"/>
      <c r="AYN455"/>
      <c r="AYO455"/>
      <c r="AYP455"/>
      <c r="AYQ455"/>
      <c r="AYR455"/>
      <c r="AYS455"/>
      <c r="AYT455"/>
      <c r="AYU455"/>
      <c r="AYV455"/>
      <c r="AYW455"/>
      <c r="AYX455"/>
      <c r="AYY455"/>
      <c r="AYZ455"/>
      <c r="AZA455"/>
      <c r="AZB455"/>
      <c r="AZC455"/>
      <c r="AZD455"/>
      <c r="AZE455"/>
      <c r="AZF455"/>
      <c r="AZG455"/>
      <c r="AZH455"/>
      <c r="AZI455"/>
      <c r="AZJ455"/>
      <c r="AZK455"/>
      <c r="AZL455"/>
      <c r="AZM455"/>
      <c r="AZN455"/>
      <c r="AZO455"/>
      <c r="AZP455"/>
      <c r="AZQ455"/>
      <c r="AZR455"/>
      <c r="AZS455"/>
      <c r="AZT455"/>
      <c r="AZU455"/>
      <c r="AZV455"/>
      <c r="AZW455"/>
      <c r="AZX455"/>
      <c r="AZY455"/>
      <c r="AZZ455"/>
      <c r="BAA455"/>
      <c r="BAB455"/>
      <c r="BAC455"/>
      <c r="BAD455"/>
      <c r="BAE455"/>
      <c r="BAF455"/>
      <c r="BAG455"/>
      <c r="BAH455"/>
      <c r="BAI455"/>
      <c r="BAJ455"/>
      <c r="BAK455"/>
      <c r="BAL455"/>
      <c r="BAM455"/>
      <c r="BAN455"/>
      <c r="BAO455"/>
      <c r="BAP455"/>
      <c r="BAQ455"/>
      <c r="BAR455"/>
      <c r="BAS455"/>
      <c r="BAT455"/>
      <c r="BAU455"/>
      <c r="BAV455"/>
      <c r="BAW455"/>
      <c r="BAX455"/>
      <c r="BAY455"/>
      <c r="BAZ455"/>
      <c r="BBA455"/>
      <c r="BBB455"/>
      <c r="BBC455"/>
      <c r="BBD455"/>
      <c r="BBE455"/>
      <c r="BBF455"/>
      <c r="BBG455"/>
      <c r="BBH455"/>
      <c r="BBI455"/>
      <c r="BBJ455"/>
      <c r="BBK455"/>
      <c r="BBL455"/>
      <c r="BBM455"/>
      <c r="BBN455"/>
      <c r="BBO455"/>
      <c r="BBP455"/>
      <c r="BBQ455"/>
      <c r="BBR455"/>
      <c r="BBS455"/>
      <c r="BBT455"/>
      <c r="BBU455"/>
      <c r="BBV455"/>
      <c r="BBW455"/>
      <c r="BBX455"/>
      <c r="BBY455"/>
      <c r="BBZ455"/>
      <c r="BCA455"/>
      <c r="BCB455"/>
      <c r="BCC455"/>
      <c r="BCD455"/>
      <c r="BCE455"/>
      <c r="BCF455"/>
      <c r="BCG455"/>
      <c r="BCH455"/>
      <c r="BCI455"/>
      <c r="BCJ455"/>
      <c r="BCK455"/>
      <c r="BCL455"/>
      <c r="BCM455"/>
      <c r="BCN455"/>
      <c r="BCO455"/>
      <c r="BCP455"/>
      <c r="BCQ455"/>
      <c r="BCR455"/>
      <c r="BCS455"/>
      <c r="BCT455"/>
      <c r="BCU455"/>
      <c r="BCV455"/>
      <c r="BCW455"/>
      <c r="BCX455"/>
      <c r="BCY455"/>
      <c r="BCZ455"/>
      <c r="BDA455"/>
      <c r="BDB455"/>
      <c r="BDC455"/>
      <c r="BDD455"/>
      <c r="BDE455"/>
      <c r="BDF455"/>
      <c r="BDG455"/>
      <c r="BDH455"/>
      <c r="BDI455"/>
      <c r="BDJ455"/>
      <c r="BDK455"/>
      <c r="BDL455"/>
      <c r="BDM455"/>
      <c r="BDN455"/>
      <c r="BDO455"/>
      <c r="BDP455"/>
      <c r="BDQ455"/>
      <c r="BDR455"/>
      <c r="BDS455"/>
      <c r="BDT455"/>
      <c r="BDU455"/>
      <c r="BDV455"/>
      <c r="BDW455"/>
      <c r="BDX455"/>
      <c r="BDY455"/>
      <c r="BDZ455"/>
      <c r="BEA455"/>
      <c r="BEB455"/>
      <c r="BEC455"/>
      <c r="BED455"/>
      <c r="BEE455"/>
      <c r="BEF455"/>
      <c r="BEG455"/>
      <c r="BEH455"/>
      <c r="BEI455"/>
      <c r="BEJ455"/>
      <c r="BEK455"/>
      <c r="BEL455"/>
      <c r="BEM455"/>
      <c r="BEN455"/>
      <c r="BEO455"/>
      <c r="BEP455"/>
      <c r="BEQ455"/>
      <c r="BER455"/>
      <c r="BES455"/>
      <c r="BET455"/>
      <c r="BEU455"/>
      <c r="BEV455"/>
      <c r="BEW455"/>
      <c r="BEX455"/>
      <c r="BEY455"/>
      <c r="BEZ455"/>
      <c r="BFA455"/>
      <c r="BFB455"/>
      <c r="BFC455"/>
      <c r="BFD455"/>
      <c r="BFE455"/>
      <c r="BFF455"/>
      <c r="BFG455"/>
      <c r="BFH455"/>
      <c r="BFI455"/>
      <c r="BFJ455"/>
      <c r="BFK455"/>
      <c r="BFL455"/>
      <c r="BFM455"/>
      <c r="BFN455"/>
      <c r="BFO455"/>
      <c r="BFP455"/>
      <c r="BFQ455"/>
      <c r="BFR455"/>
      <c r="BFS455"/>
      <c r="BFT455"/>
      <c r="BFU455"/>
      <c r="BFV455"/>
      <c r="BFW455"/>
      <c r="BFX455"/>
      <c r="BFY455"/>
      <c r="BFZ455"/>
      <c r="BGA455"/>
      <c r="BGB455"/>
      <c r="BGC455"/>
      <c r="BGD455"/>
      <c r="BGE455"/>
      <c r="BGF455"/>
      <c r="BGG455"/>
      <c r="BGH455"/>
      <c r="BGI455"/>
      <c r="BGJ455"/>
      <c r="BGK455"/>
      <c r="BGL455"/>
      <c r="BGM455"/>
      <c r="BGN455"/>
      <c r="BGO455"/>
      <c r="BGP455"/>
      <c r="BGQ455"/>
      <c r="BGR455"/>
      <c r="BGS455"/>
      <c r="BGT455"/>
      <c r="BGU455"/>
      <c r="BGV455"/>
      <c r="BGW455"/>
      <c r="BGX455"/>
      <c r="BGY455"/>
      <c r="BGZ455"/>
      <c r="BHA455"/>
      <c r="BHB455"/>
      <c r="BHC455"/>
      <c r="BHD455"/>
      <c r="BHE455"/>
      <c r="BHF455"/>
      <c r="BHG455"/>
      <c r="BHH455"/>
      <c r="BHI455"/>
      <c r="BHJ455"/>
      <c r="BHK455"/>
      <c r="BHL455"/>
      <c r="BHM455"/>
      <c r="BHN455"/>
      <c r="BHO455"/>
      <c r="BHP455"/>
      <c r="BHQ455"/>
      <c r="BHR455"/>
      <c r="BHS455"/>
      <c r="BHT455"/>
      <c r="BHU455"/>
      <c r="BHV455"/>
      <c r="BHW455"/>
      <c r="BHX455"/>
      <c r="BHY455"/>
      <c r="BHZ455"/>
      <c r="BIA455"/>
      <c r="BIB455"/>
      <c r="BIC455"/>
    </row>
    <row r="456" spans="1:1589" s="9" customFormat="1" ht="35.25" customHeight="1">
      <c r="A456" s="192">
        <v>162571490</v>
      </c>
      <c r="B456" s="29"/>
      <c r="C456" s="354"/>
      <c r="D456" s="318"/>
      <c r="E456" s="96" t="s">
        <v>98</v>
      </c>
      <c r="F456" s="96">
        <v>42735</v>
      </c>
      <c r="G456" s="97" t="s">
        <v>8</v>
      </c>
      <c r="H456" s="115"/>
      <c r="I456" s="121">
        <f>80900-52900</f>
        <v>28000</v>
      </c>
      <c r="J456" s="115"/>
      <c r="K456" s="104"/>
      <c r="L456" s="115"/>
      <c r="M456" s="104"/>
      <c r="N456" s="115"/>
      <c r="O456" s="115"/>
      <c r="P456" s="115"/>
      <c r="Q456" s="115"/>
      <c r="R456" s="115"/>
      <c r="S456" s="115"/>
      <c r="T456" s="150">
        <f>M456-Q456</f>
        <v>0</v>
      </c>
      <c r="U456" s="150">
        <f>J456-R456</f>
        <v>0</v>
      </c>
      <c r="V456" s="7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  <c r="IX456"/>
      <c r="IY456"/>
      <c r="IZ456"/>
      <c r="JA456"/>
      <c r="JB456"/>
      <c r="JC456"/>
      <c r="JD456"/>
      <c r="JE456"/>
      <c r="JF456"/>
      <c r="JG456"/>
      <c r="JH456"/>
      <c r="JI456"/>
      <c r="JJ456"/>
      <c r="JK456"/>
      <c r="JL456"/>
      <c r="JM456"/>
      <c r="JN456"/>
      <c r="JO456"/>
      <c r="JP456"/>
      <c r="JQ456"/>
      <c r="JR456"/>
      <c r="JS456"/>
      <c r="JT456"/>
      <c r="JU456"/>
      <c r="JV456"/>
      <c r="JW456"/>
      <c r="JX456"/>
      <c r="JY456"/>
      <c r="JZ456"/>
      <c r="KA456"/>
      <c r="KB456"/>
      <c r="KC456"/>
      <c r="KD456"/>
      <c r="KE456"/>
      <c r="KF456"/>
      <c r="KG456"/>
      <c r="KH456"/>
      <c r="KI456"/>
      <c r="KJ456"/>
      <c r="KK456"/>
      <c r="KL456"/>
      <c r="KM456"/>
      <c r="KN456"/>
      <c r="KO456"/>
      <c r="KP456"/>
      <c r="KQ456"/>
      <c r="KR456"/>
      <c r="KS456"/>
      <c r="KT456"/>
      <c r="KU456"/>
      <c r="KV456"/>
      <c r="KW456"/>
      <c r="KX456"/>
      <c r="KY456"/>
      <c r="KZ456"/>
      <c r="LA456"/>
      <c r="LB456"/>
      <c r="LC456"/>
      <c r="LD456"/>
      <c r="LE456"/>
      <c r="LF456"/>
      <c r="LG456"/>
      <c r="LH456"/>
      <c r="LI456"/>
      <c r="LJ456"/>
      <c r="LK456"/>
      <c r="LL456"/>
      <c r="LM456"/>
      <c r="LN456"/>
      <c r="LO456"/>
      <c r="LP456"/>
      <c r="LQ456"/>
      <c r="LR456"/>
      <c r="LS456"/>
      <c r="LT456"/>
      <c r="LU456"/>
      <c r="LV456"/>
      <c r="LW456"/>
      <c r="LX456"/>
      <c r="LY456"/>
      <c r="LZ456"/>
      <c r="MA456"/>
      <c r="MB456"/>
      <c r="MC456"/>
      <c r="MD456"/>
      <c r="ME456"/>
      <c r="MF456"/>
      <c r="MG456"/>
      <c r="MH456"/>
      <c r="MI456"/>
      <c r="MJ456"/>
      <c r="MK456"/>
      <c r="ML456"/>
      <c r="MM456"/>
      <c r="MN456"/>
      <c r="MO456"/>
      <c r="MP456"/>
      <c r="MQ456"/>
      <c r="MR456"/>
      <c r="MS456"/>
      <c r="MT456"/>
      <c r="MU456"/>
      <c r="MV456"/>
      <c r="MW456"/>
      <c r="MX456"/>
      <c r="MY456"/>
      <c r="MZ456"/>
      <c r="NA456"/>
      <c r="NB456"/>
      <c r="NC456"/>
      <c r="ND456"/>
      <c r="NE456"/>
      <c r="NF456"/>
      <c r="NG456"/>
      <c r="NH456"/>
      <c r="NI456"/>
      <c r="NJ456"/>
      <c r="NK456"/>
      <c r="NL456"/>
      <c r="NM456"/>
      <c r="NN456"/>
      <c r="NO456"/>
      <c r="NP456"/>
      <c r="NQ456"/>
      <c r="NR456"/>
      <c r="NS456"/>
      <c r="NT456"/>
      <c r="NU456"/>
      <c r="NV456"/>
      <c r="NW456"/>
      <c r="NX456"/>
      <c r="NY456"/>
      <c r="NZ456"/>
      <c r="OA456"/>
      <c r="OB456"/>
      <c r="OC456"/>
      <c r="OD456"/>
      <c r="OE456"/>
      <c r="OF456"/>
      <c r="OG456"/>
      <c r="OH456"/>
      <c r="OI456"/>
      <c r="OJ456"/>
      <c r="OK456"/>
      <c r="OL456"/>
      <c r="OM456"/>
      <c r="ON456"/>
      <c r="OO456"/>
      <c r="OP456"/>
      <c r="OQ456"/>
      <c r="OR456"/>
      <c r="OS456"/>
      <c r="OT456"/>
      <c r="OU456"/>
      <c r="OV456"/>
      <c r="OW456"/>
      <c r="OX456"/>
      <c r="OY456"/>
      <c r="OZ456"/>
      <c r="PA456"/>
      <c r="PB456"/>
      <c r="PC456"/>
      <c r="PD456"/>
      <c r="PE456"/>
      <c r="PF456"/>
      <c r="PG456"/>
      <c r="PH456"/>
      <c r="PI456"/>
      <c r="PJ456"/>
      <c r="PK456"/>
      <c r="PL456"/>
      <c r="PM456"/>
      <c r="PN456"/>
      <c r="PO456"/>
      <c r="PP456"/>
      <c r="PQ456"/>
      <c r="PR456"/>
      <c r="PS456"/>
      <c r="PT456"/>
      <c r="PU456"/>
      <c r="PV456"/>
      <c r="PW456"/>
      <c r="PX456"/>
      <c r="PY456"/>
      <c r="PZ456"/>
      <c r="QA456"/>
      <c r="QB456"/>
      <c r="QC456"/>
      <c r="QD456"/>
      <c r="QE456"/>
      <c r="QF456"/>
      <c r="QG456"/>
      <c r="QH456"/>
      <c r="QI456"/>
      <c r="QJ456"/>
      <c r="QK456"/>
      <c r="QL456"/>
      <c r="QM456"/>
      <c r="QN456"/>
      <c r="QO456"/>
      <c r="QP456"/>
      <c r="QQ456"/>
      <c r="QR456"/>
      <c r="QS456"/>
      <c r="QT456"/>
      <c r="QU456"/>
      <c r="QV456"/>
      <c r="QW456"/>
      <c r="QX456"/>
      <c r="QY456"/>
      <c r="QZ456"/>
      <c r="RA456"/>
      <c r="RB456"/>
      <c r="RC456"/>
      <c r="RD456"/>
      <c r="RE456"/>
      <c r="RF456"/>
      <c r="RG456"/>
      <c r="RH456"/>
      <c r="RI456"/>
      <c r="RJ456"/>
      <c r="RK456"/>
      <c r="RL456"/>
      <c r="RM456"/>
      <c r="RN456"/>
      <c r="RO456"/>
      <c r="RP456"/>
      <c r="RQ456"/>
      <c r="RR456"/>
      <c r="RS456"/>
      <c r="RT456"/>
      <c r="RU456"/>
      <c r="RV456"/>
      <c r="RW456"/>
      <c r="RX456"/>
      <c r="RY456"/>
      <c r="RZ456"/>
      <c r="SA456"/>
      <c r="SB456"/>
      <c r="SC456"/>
      <c r="SD456"/>
      <c r="SE456"/>
      <c r="SF456"/>
      <c r="SG456"/>
      <c r="SH456"/>
      <c r="SI456"/>
      <c r="SJ456"/>
      <c r="SK456"/>
      <c r="SL456"/>
      <c r="SM456"/>
      <c r="SN456"/>
      <c r="SO456"/>
      <c r="SP456"/>
      <c r="SQ456"/>
      <c r="SR456"/>
      <c r="SS456"/>
      <c r="ST456"/>
      <c r="SU456"/>
      <c r="SV456"/>
      <c r="SW456"/>
      <c r="SX456"/>
      <c r="SY456"/>
      <c r="SZ456"/>
      <c r="TA456"/>
      <c r="TB456"/>
      <c r="TC456"/>
      <c r="TD456"/>
      <c r="TE456"/>
      <c r="TF456"/>
      <c r="TG456"/>
      <c r="TH456"/>
      <c r="TI456"/>
      <c r="TJ456"/>
      <c r="TK456"/>
      <c r="TL456"/>
      <c r="TM456"/>
      <c r="TN456"/>
      <c r="TO456"/>
      <c r="TP456"/>
      <c r="TQ456"/>
      <c r="TR456"/>
      <c r="TS456"/>
      <c r="TT456"/>
      <c r="TU456"/>
      <c r="TV456"/>
      <c r="TW456"/>
      <c r="TX456"/>
      <c r="TY456"/>
      <c r="TZ456"/>
      <c r="UA456"/>
      <c r="UB456"/>
      <c r="UC456"/>
      <c r="UD456"/>
      <c r="UE456"/>
      <c r="UF456"/>
      <c r="UG456"/>
      <c r="UH456"/>
      <c r="UI456"/>
      <c r="UJ456"/>
      <c r="UK456"/>
      <c r="UL456"/>
      <c r="UM456"/>
      <c r="UN456"/>
      <c r="UO456"/>
      <c r="UP456"/>
      <c r="UQ456"/>
      <c r="UR456"/>
      <c r="US456"/>
      <c r="UT456"/>
      <c r="UU456"/>
      <c r="UV456"/>
      <c r="UW456"/>
      <c r="UX456"/>
      <c r="UY456"/>
      <c r="UZ456"/>
      <c r="VA456"/>
      <c r="VB456"/>
      <c r="VC456"/>
      <c r="VD456"/>
      <c r="VE456"/>
      <c r="VF456"/>
      <c r="VG456"/>
      <c r="VH456"/>
      <c r="VI456"/>
      <c r="VJ456"/>
      <c r="VK456"/>
      <c r="VL456"/>
      <c r="VM456"/>
      <c r="VN456"/>
      <c r="VO456"/>
      <c r="VP456"/>
      <c r="VQ456"/>
      <c r="VR456"/>
      <c r="VS456"/>
      <c r="VT456"/>
      <c r="VU456"/>
      <c r="VV456"/>
      <c r="VW456"/>
      <c r="VX456"/>
      <c r="VY456"/>
      <c r="VZ456"/>
      <c r="WA456"/>
      <c r="WB456"/>
      <c r="WC456"/>
      <c r="WD456"/>
      <c r="WE456"/>
      <c r="WF456"/>
      <c r="WG456"/>
      <c r="WH456"/>
      <c r="WI456"/>
      <c r="WJ456"/>
      <c r="WK456"/>
      <c r="WL456"/>
      <c r="WM456"/>
      <c r="WN456"/>
      <c r="WO456"/>
      <c r="WP456"/>
      <c r="WQ456"/>
      <c r="WR456"/>
      <c r="WS456"/>
      <c r="WT456"/>
      <c r="WU456"/>
      <c r="WV456"/>
      <c r="WW456"/>
      <c r="WX456"/>
      <c r="WY456"/>
      <c r="WZ456"/>
      <c r="XA456"/>
      <c r="XB456"/>
      <c r="XC456"/>
      <c r="XD456"/>
      <c r="XE456"/>
      <c r="XF456"/>
      <c r="XG456"/>
      <c r="XH456"/>
      <c r="XI456"/>
      <c r="XJ456"/>
      <c r="XK456"/>
      <c r="XL456"/>
      <c r="XM456"/>
      <c r="XN456"/>
      <c r="XO456"/>
      <c r="XP456"/>
      <c r="XQ456"/>
      <c r="XR456"/>
      <c r="XS456"/>
      <c r="XT456"/>
      <c r="XU456"/>
      <c r="XV456"/>
      <c r="XW456"/>
      <c r="XX456"/>
      <c r="XY456"/>
      <c r="XZ456"/>
      <c r="YA456"/>
      <c r="YB456"/>
      <c r="YC456"/>
      <c r="YD456"/>
      <c r="YE456"/>
      <c r="YF456"/>
      <c r="YG456"/>
      <c r="YH456"/>
      <c r="YI456"/>
      <c r="YJ456"/>
      <c r="YK456"/>
      <c r="YL456"/>
      <c r="YM456"/>
      <c r="YN456"/>
      <c r="YO456"/>
      <c r="YP456"/>
      <c r="YQ456"/>
      <c r="YR456"/>
      <c r="YS456"/>
      <c r="YT456"/>
      <c r="YU456"/>
      <c r="YV456"/>
      <c r="YW456"/>
      <c r="YX456"/>
      <c r="YY456"/>
      <c r="YZ456"/>
      <c r="ZA456"/>
      <c r="ZB456"/>
      <c r="ZC456"/>
      <c r="ZD456"/>
      <c r="ZE456"/>
      <c r="ZF456"/>
      <c r="ZG456"/>
      <c r="ZH456"/>
      <c r="ZI456"/>
      <c r="ZJ456"/>
      <c r="ZK456"/>
      <c r="ZL456"/>
      <c r="ZM456"/>
      <c r="ZN456"/>
      <c r="ZO456"/>
      <c r="ZP456"/>
      <c r="ZQ456"/>
      <c r="ZR456"/>
      <c r="ZS456"/>
      <c r="ZT456"/>
      <c r="ZU456"/>
      <c r="ZV456"/>
      <c r="ZW456"/>
      <c r="ZX456"/>
      <c r="ZY456"/>
      <c r="ZZ456"/>
      <c r="AAA456"/>
      <c r="AAB456"/>
      <c r="AAC456"/>
      <c r="AAD456"/>
      <c r="AAE456"/>
      <c r="AAF456"/>
      <c r="AAG456"/>
      <c r="AAH456"/>
      <c r="AAI456"/>
      <c r="AAJ456"/>
      <c r="AAK456"/>
      <c r="AAL456"/>
      <c r="AAM456"/>
      <c r="AAN456"/>
      <c r="AAO456"/>
      <c r="AAP456"/>
      <c r="AAQ456"/>
      <c r="AAR456"/>
      <c r="AAS456"/>
      <c r="AAT456"/>
      <c r="AAU456"/>
      <c r="AAV456"/>
      <c r="AAW456"/>
      <c r="AAX456"/>
      <c r="AAY456"/>
      <c r="AAZ456"/>
      <c r="ABA456"/>
      <c r="ABB456"/>
      <c r="ABC456"/>
      <c r="ABD456"/>
      <c r="ABE456"/>
      <c r="ABF456"/>
      <c r="ABG456"/>
      <c r="ABH456"/>
      <c r="ABI456"/>
      <c r="ABJ456"/>
      <c r="ABK456"/>
      <c r="ABL456"/>
      <c r="ABM456"/>
      <c r="ABN456"/>
      <c r="ABO456"/>
      <c r="ABP456"/>
      <c r="ABQ456"/>
      <c r="ABR456"/>
      <c r="ABS456"/>
      <c r="ABT456"/>
      <c r="ABU456"/>
      <c r="ABV456"/>
      <c r="ABW456"/>
      <c r="ABX456"/>
      <c r="ABY456"/>
      <c r="ABZ456"/>
      <c r="ACA456"/>
      <c r="ACB456"/>
      <c r="ACC456"/>
      <c r="ACD456"/>
      <c r="ACE456"/>
      <c r="ACF456"/>
      <c r="ACG456"/>
      <c r="ACH456"/>
      <c r="ACI456"/>
      <c r="ACJ456"/>
      <c r="ACK456"/>
      <c r="ACL456"/>
      <c r="ACM456"/>
      <c r="ACN456"/>
      <c r="ACO456"/>
      <c r="ACP456"/>
      <c r="ACQ456"/>
      <c r="ACR456"/>
      <c r="ACS456"/>
      <c r="ACT456"/>
      <c r="ACU456"/>
      <c r="ACV456"/>
      <c r="ACW456"/>
      <c r="ACX456"/>
      <c r="ACY456"/>
      <c r="ACZ456"/>
      <c r="ADA456"/>
      <c r="ADB456"/>
      <c r="ADC456"/>
      <c r="ADD456"/>
      <c r="ADE456"/>
      <c r="ADF456"/>
      <c r="ADG456"/>
      <c r="ADH456"/>
      <c r="ADI456"/>
      <c r="ADJ456"/>
      <c r="ADK456"/>
      <c r="ADL456"/>
      <c r="ADM456"/>
      <c r="ADN456"/>
      <c r="ADO456"/>
      <c r="ADP456"/>
      <c r="ADQ456"/>
      <c r="ADR456"/>
      <c r="ADS456"/>
      <c r="ADT456"/>
      <c r="ADU456"/>
      <c r="ADV456"/>
      <c r="ADW456"/>
      <c r="ADX456"/>
      <c r="ADY456"/>
      <c r="ADZ456"/>
      <c r="AEA456"/>
      <c r="AEB456"/>
      <c r="AEC456"/>
      <c r="AED456"/>
      <c r="AEE456"/>
      <c r="AEF456"/>
      <c r="AEG456"/>
      <c r="AEH456"/>
      <c r="AEI456"/>
      <c r="AEJ456"/>
      <c r="AEK456"/>
      <c r="AEL456"/>
      <c r="AEM456"/>
      <c r="AEN456"/>
      <c r="AEO456"/>
      <c r="AEP456"/>
      <c r="AEQ456"/>
      <c r="AER456"/>
      <c r="AES456"/>
      <c r="AET456"/>
      <c r="AEU456"/>
      <c r="AEV456"/>
      <c r="AEW456"/>
      <c r="AEX456"/>
      <c r="AEY456"/>
      <c r="AEZ456"/>
      <c r="AFA456"/>
      <c r="AFB456"/>
      <c r="AFC456"/>
      <c r="AFD456"/>
      <c r="AFE456"/>
      <c r="AFF456"/>
      <c r="AFG456"/>
      <c r="AFH456"/>
      <c r="AFI456"/>
      <c r="AFJ456"/>
      <c r="AFK456"/>
      <c r="AFL456"/>
      <c r="AFM456"/>
      <c r="AFN456"/>
      <c r="AFO456"/>
      <c r="AFP456"/>
      <c r="AFQ456"/>
      <c r="AFR456"/>
      <c r="AFS456"/>
      <c r="AFT456"/>
      <c r="AFU456"/>
      <c r="AFV456"/>
      <c r="AFW456"/>
      <c r="AFX456"/>
      <c r="AFY456"/>
      <c r="AFZ456"/>
      <c r="AGA456"/>
      <c r="AGB456"/>
      <c r="AGC456"/>
      <c r="AGD456"/>
      <c r="AGE456"/>
      <c r="AGF456"/>
      <c r="AGG456"/>
      <c r="AGH456"/>
      <c r="AGI456"/>
      <c r="AGJ456"/>
      <c r="AGK456"/>
      <c r="AGL456"/>
      <c r="AGM456"/>
      <c r="AGN456"/>
      <c r="AGO456"/>
      <c r="AGP456"/>
      <c r="AGQ456"/>
      <c r="AGR456"/>
      <c r="AGS456"/>
      <c r="AGT456"/>
      <c r="AGU456"/>
      <c r="AGV456"/>
      <c r="AGW456"/>
      <c r="AGX456"/>
      <c r="AGY456"/>
      <c r="AGZ456"/>
      <c r="AHA456"/>
      <c r="AHB456"/>
      <c r="AHC456"/>
      <c r="AHD456"/>
      <c r="AHE456"/>
      <c r="AHF456"/>
      <c r="AHG456"/>
      <c r="AHH456"/>
      <c r="AHI456"/>
      <c r="AHJ456"/>
      <c r="AHK456"/>
      <c r="AHL456"/>
      <c r="AHM456"/>
      <c r="AHN456"/>
      <c r="AHO456"/>
      <c r="AHP456"/>
      <c r="AHQ456"/>
      <c r="AHR456"/>
      <c r="AHS456"/>
      <c r="AHT456"/>
      <c r="AHU456"/>
      <c r="AHV456"/>
      <c r="AHW456"/>
      <c r="AHX456"/>
      <c r="AHY456"/>
      <c r="AHZ456"/>
      <c r="AIA456"/>
      <c r="AIB456"/>
      <c r="AIC456"/>
      <c r="AID456"/>
      <c r="AIE456"/>
      <c r="AIF456"/>
      <c r="AIG456"/>
      <c r="AIH456"/>
      <c r="AII456"/>
      <c r="AIJ456"/>
      <c r="AIK456"/>
      <c r="AIL456"/>
      <c r="AIM456"/>
      <c r="AIN456"/>
      <c r="AIO456"/>
      <c r="AIP456"/>
      <c r="AIQ456"/>
      <c r="AIR456"/>
      <c r="AIS456"/>
      <c r="AIT456"/>
      <c r="AIU456"/>
      <c r="AIV456"/>
      <c r="AIW456"/>
      <c r="AIX456"/>
      <c r="AIY456"/>
      <c r="AIZ456"/>
      <c r="AJA456"/>
      <c r="AJB456"/>
      <c r="AJC456"/>
      <c r="AJD456"/>
      <c r="AJE456"/>
      <c r="AJF456"/>
      <c r="AJG456"/>
      <c r="AJH456"/>
      <c r="AJI456"/>
      <c r="AJJ456"/>
      <c r="AJK456"/>
      <c r="AJL456"/>
      <c r="AJM456"/>
      <c r="AJN456"/>
      <c r="AJO456"/>
      <c r="AJP456"/>
      <c r="AJQ456"/>
      <c r="AJR456"/>
      <c r="AJS456"/>
      <c r="AJT456"/>
      <c r="AJU456"/>
      <c r="AJV456"/>
      <c r="AJW456"/>
      <c r="AJX456"/>
      <c r="AJY456"/>
      <c r="AJZ456"/>
      <c r="AKA456"/>
      <c r="AKB456"/>
      <c r="AKC456"/>
      <c r="AKD456"/>
      <c r="AKE456"/>
      <c r="AKF456"/>
      <c r="AKG456"/>
      <c r="AKH456"/>
      <c r="AKI456"/>
      <c r="AKJ456"/>
      <c r="AKK456"/>
      <c r="AKL456"/>
      <c r="AKM456"/>
      <c r="AKN456"/>
      <c r="AKO456"/>
      <c r="AKP456"/>
      <c r="AKQ456"/>
      <c r="AKR456"/>
      <c r="AKS456"/>
      <c r="AKT456"/>
      <c r="AKU456"/>
      <c r="AKV456"/>
      <c r="AKW456"/>
      <c r="AKX456"/>
      <c r="AKY456"/>
      <c r="AKZ456"/>
      <c r="ALA456"/>
      <c r="ALB456"/>
      <c r="ALC456"/>
      <c r="ALD456"/>
      <c r="ALE456"/>
      <c r="ALF456"/>
      <c r="ALG456"/>
      <c r="ALH456"/>
      <c r="ALI456"/>
      <c r="ALJ456"/>
      <c r="ALK456"/>
      <c r="ALL456"/>
      <c r="ALM456"/>
      <c r="ALN456"/>
      <c r="ALO456"/>
      <c r="ALP456"/>
      <c r="ALQ456"/>
      <c r="ALR456"/>
      <c r="ALS456"/>
      <c r="ALT456"/>
      <c r="ALU456"/>
      <c r="ALV456"/>
      <c r="ALW456"/>
      <c r="ALX456"/>
      <c r="ALY456"/>
      <c r="ALZ456"/>
      <c r="AMA456"/>
      <c r="AMB456"/>
      <c r="AMC456"/>
      <c r="AMD456"/>
      <c r="AME456"/>
      <c r="AMF456"/>
      <c r="AMG456"/>
      <c r="AMH456"/>
      <c r="AMI456"/>
      <c r="AMJ456"/>
      <c r="AMK456"/>
      <c r="AML456"/>
      <c r="AMM456"/>
      <c r="AMN456"/>
      <c r="AMO456"/>
      <c r="AMP456"/>
      <c r="AMQ456"/>
      <c r="AMR456"/>
      <c r="AMS456"/>
      <c r="AMT456"/>
      <c r="AMU456"/>
      <c r="AMV456"/>
      <c r="AMW456"/>
      <c r="AMX456"/>
      <c r="AMY456"/>
      <c r="AMZ456"/>
      <c r="ANA456"/>
      <c r="ANB456"/>
      <c r="ANC456"/>
      <c r="AND456"/>
      <c r="ANE456"/>
      <c r="ANF456"/>
      <c r="ANG456"/>
      <c r="ANH456"/>
      <c r="ANI456"/>
      <c r="ANJ456"/>
      <c r="ANK456"/>
      <c r="ANL456"/>
      <c r="ANM456"/>
      <c r="ANN456"/>
      <c r="ANO456"/>
      <c r="ANP456"/>
      <c r="ANQ456"/>
      <c r="ANR456"/>
      <c r="ANS456"/>
      <c r="ANT456"/>
      <c r="ANU456"/>
      <c r="ANV456"/>
      <c r="ANW456"/>
      <c r="ANX456"/>
      <c r="ANY456"/>
      <c r="ANZ456"/>
      <c r="AOA456"/>
      <c r="AOB456"/>
      <c r="AOC456"/>
      <c r="AOD456"/>
      <c r="AOE456"/>
      <c r="AOF456"/>
      <c r="AOG456"/>
      <c r="AOH456"/>
      <c r="AOI456"/>
      <c r="AOJ456"/>
      <c r="AOK456"/>
      <c r="AOL456"/>
      <c r="AOM456"/>
      <c r="AON456"/>
      <c r="AOO456"/>
      <c r="AOP456"/>
      <c r="AOQ456"/>
      <c r="AOR456"/>
      <c r="AOS456"/>
      <c r="AOT456"/>
      <c r="AOU456"/>
      <c r="AOV456"/>
      <c r="AOW456"/>
      <c r="AOX456"/>
      <c r="AOY456"/>
      <c r="AOZ456"/>
      <c r="APA456"/>
      <c r="APB456"/>
      <c r="APC456"/>
      <c r="APD456"/>
      <c r="APE456"/>
      <c r="APF456"/>
      <c r="APG456"/>
      <c r="APH456"/>
      <c r="API456"/>
      <c r="APJ456"/>
      <c r="APK456"/>
      <c r="APL456"/>
      <c r="APM456"/>
      <c r="APN456"/>
      <c r="APO456"/>
      <c r="APP456"/>
      <c r="APQ456"/>
      <c r="APR456"/>
      <c r="APS456"/>
      <c r="APT456"/>
      <c r="APU456"/>
      <c r="APV456"/>
      <c r="APW456"/>
      <c r="APX456"/>
      <c r="APY456"/>
      <c r="APZ456"/>
      <c r="AQA456"/>
      <c r="AQB456"/>
      <c r="AQC456"/>
      <c r="AQD456"/>
      <c r="AQE456"/>
      <c r="AQF456"/>
      <c r="AQG456"/>
      <c r="AQH456"/>
      <c r="AQI456"/>
      <c r="AQJ456"/>
      <c r="AQK456"/>
      <c r="AQL456"/>
      <c r="AQM456"/>
      <c r="AQN456"/>
      <c r="AQO456"/>
      <c r="AQP456"/>
      <c r="AQQ456"/>
      <c r="AQR456"/>
      <c r="AQS456"/>
      <c r="AQT456"/>
      <c r="AQU456"/>
      <c r="AQV456"/>
      <c r="AQW456"/>
      <c r="AQX456"/>
      <c r="AQY456"/>
      <c r="AQZ456"/>
      <c r="ARA456"/>
      <c r="ARB456"/>
      <c r="ARC456"/>
      <c r="ARD456"/>
      <c r="ARE456"/>
      <c r="ARF456"/>
      <c r="ARG456"/>
      <c r="ARH456"/>
      <c r="ARI456"/>
      <c r="ARJ456"/>
      <c r="ARK456"/>
      <c r="ARL456"/>
      <c r="ARM456"/>
      <c r="ARN456"/>
      <c r="ARO456"/>
      <c r="ARP456"/>
      <c r="ARQ456"/>
      <c r="ARR456"/>
      <c r="ARS456"/>
      <c r="ART456"/>
      <c r="ARU456"/>
      <c r="ARV456"/>
      <c r="ARW456"/>
      <c r="ARX456"/>
      <c r="ARY456"/>
      <c r="ARZ456"/>
      <c r="ASA456"/>
      <c r="ASB456"/>
      <c r="ASC456"/>
      <c r="ASD456"/>
      <c r="ASE456"/>
      <c r="ASF456"/>
      <c r="ASG456"/>
      <c r="ASH456"/>
      <c r="ASI456"/>
      <c r="ASJ456"/>
      <c r="ASK456"/>
      <c r="ASL456"/>
      <c r="ASM456"/>
      <c r="ASN456"/>
      <c r="ASO456"/>
      <c r="ASP456"/>
      <c r="ASQ456"/>
      <c r="ASR456"/>
      <c r="ASS456"/>
      <c r="AST456"/>
      <c r="ASU456"/>
      <c r="ASV456"/>
      <c r="ASW456"/>
      <c r="ASX456"/>
      <c r="ASY456"/>
      <c r="ASZ456"/>
      <c r="ATA456"/>
      <c r="ATB456"/>
      <c r="ATC456"/>
      <c r="ATD456"/>
      <c r="ATE456"/>
      <c r="ATF456"/>
      <c r="ATG456"/>
      <c r="ATH456"/>
      <c r="ATI456"/>
      <c r="ATJ456"/>
      <c r="ATK456"/>
      <c r="ATL456"/>
      <c r="ATM456"/>
      <c r="ATN456"/>
      <c r="ATO456"/>
      <c r="ATP456"/>
      <c r="ATQ456"/>
      <c r="ATR456"/>
      <c r="ATS456"/>
      <c r="ATT456"/>
      <c r="ATU456"/>
      <c r="ATV456"/>
      <c r="ATW456"/>
      <c r="ATX456"/>
      <c r="ATY456"/>
      <c r="ATZ456"/>
      <c r="AUA456"/>
      <c r="AUB456"/>
      <c r="AUC456"/>
      <c r="AUD456"/>
      <c r="AUE456"/>
      <c r="AUF456"/>
      <c r="AUG456"/>
      <c r="AUH456"/>
      <c r="AUI456"/>
      <c r="AUJ456"/>
      <c r="AUK456"/>
      <c r="AUL456"/>
      <c r="AUM456"/>
      <c r="AUN456"/>
      <c r="AUO456"/>
      <c r="AUP456"/>
      <c r="AUQ456"/>
      <c r="AUR456"/>
      <c r="AUS456"/>
      <c r="AUT456"/>
      <c r="AUU456"/>
      <c r="AUV456"/>
      <c r="AUW456"/>
      <c r="AUX456"/>
      <c r="AUY456"/>
      <c r="AUZ456"/>
      <c r="AVA456"/>
      <c r="AVB456"/>
      <c r="AVC456"/>
      <c r="AVD456"/>
      <c r="AVE456"/>
      <c r="AVF456"/>
      <c r="AVG456"/>
      <c r="AVH456"/>
      <c r="AVI456"/>
      <c r="AVJ456"/>
      <c r="AVK456"/>
      <c r="AVL456"/>
      <c r="AVM456"/>
      <c r="AVN456"/>
      <c r="AVO456"/>
      <c r="AVP456"/>
      <c r="AVQ456"/>
      <c r="AVR456"/>
      <c r="AVS456"/>
      <c r="AVT456"/>
      <c r="AVU456"/>
      <c r="AVV456"/>
      <c r="AVW456"/>
      <c r="AVX456"/>
      <c r="AVY456"/>
      <c r="AVZ456"/>
      <c r="AWA456"/>
      <c r="AWB456"/>
      <c r="AWC456"/>
      <c r="AWD456"/>
      <c r="AWE456"/>
      <c r="AWF456"/>
      <c r="AWG456"/>
      <c r="AWH456"/>
      <c r="AWI456"/>
      <c r="AWJ456"/>
      <c r="AWK456"/>
      <c r="AWL456"/>
      <c r="AWM456"/>
      <c r="AWN456"/>
      <c r="AWO456"/>
      <c r="AWP456"/>
      <c r="AWQ456"/>
      <c r="AWR456"/>
      <c r="AWS456"/>
      <c r="AWT456"/>
      <c r="AWU456"/>
      <c r="AWV456"/>
      <c r="AWW456"/>
      <c r="AWX456"/>
      <c r="AWY456"/>
      <c r="AWZ456"/>
      <c r="AXA456"/>
      <c r="AXB456"/>
      <c r="AXC456"/>
      <c r="AXD456"/>
      <c r="AXE456"/>
      <c r="AXF456"/>
      <c r="AXG456"/>
      <c r="AXH456"/>
      <c r="AXI456"/>
      <c r="AXJ456"/>
      <c r="AXK456"/>
      <c r="AXL456"/>
      <c r="AXM456"/>
      <c r="AXN456"/>
      <c r="AXO456"/>
      <c r="AXP456"/>
      <c r="AXQ456"/>
      <c r="AXR456"/>
      <c r="AXS456"/>
      <c r="AXT456"/>
      <c r="AXU456"/>
      <c r="AXV456"/>
      <c r="AXW456"/>
      <c r="AXX456"/>
      <c r="AXY456"/>
      <c r="AXZ456"/>
      <c r="AYA456"/>
      <c r="AYB456"/>
      <c r="AYC456"/>
      <c r="AYD456"/>
      <c r="AYE456"/>
      <c r="AYF456"/>
      <c r="AYG456"/>
      <c r="AYH456"/>
      <c r="AYI456"/>
      <c r="AYJ456"/>
      <c r="AYK456"/>
      <c r="AYL456"/>
      <c r="AYM456"/>
      <c r="AYN456"/>
      <c r="AYO456"/>
      <c r="AYP456"/>
      <c r="AYQ456"/>
      <c r="AYR456"/>
      <c r="AYS456"/>
      <c r="AYT456"/>
      <c r="AYU456"/>
      <c r="AYV456"/>
      <c r="AYW456"/>
      <c r="AYX456"/>
      <c r="AYY456"/>
      <c r="AYZ456"/>
      <c r="AZA456"/>
      <c r="AZB456"/>
      <c r="AZC456"/>
      <c r="AZD456"/>
      <c r="AZE456"/>
      <c r="AZF456"/>
      <c r="AZG456"/>
      <c r="AZH456"/>
      <c r="AZI456"/>
      <c r="AZJ456"/>
      <c r="AZK456"/>
      <c r="AZL456"/>
      <c r="AZM456"/>
      <c r="AZN456"/>
      <c r="AZO456"/>
      <c r="AZP456"/>
      <c r="AZQ456"/>
      <c r="AZR456"/>
      <c r="AZS456"/>
      <c r="AZT456"/>
      <c r="AZU456"/>
      <c r="AZV456"/>
      <c r="AZW456"/>
      <c r="AZX456"/>
      <c r="AZY456"/>
      <c r="AZZ456"/>
      <c r="BAA456"/>
      <c r="BAB456"/>
      <c r="BAC456"/>
      <c r="BAD456"/>
      <c r="BAE456"/>
      <c r="BAF456"/>
      <c r="BAG456"/>
      <c r="BAH456"/>
      <c r="BAI456"/>
      <c r="BAJ456"/>
      <c r="BAK456"/>
      <c r="BAL456"/>
      <c r="BAM456"/>
      <c r="BAN456"/>
      <c r="BAO456"/>
      <c r="BAP456"/>
      <c r="BAQ456"/>
      <c r="BAR456"/>
      <c r="BAS456"/>
      <c r="BAT456"/>
      <c r="BAU456"/>
      <c r="BAV456"/>
      <c r="BAW456"/>
      <c r="BAX456"/>
      <c r="BAY456"/>
      <c r="BAZ456"/>
      <c r="BBA456"/>
      <c r="BBB456"/>
      <c r="BBC456"/>
      <c r="BBD456"/>
      <c r="BBE456"/>
      <c r="BBF456"/>
      <c r="BBG456"/>
      <c r="BBH456"/>
      <c r="BBI456"/>
      <c r="BBJ456"/>
      <c r="BBK456"/>
      <c r="BBL456"/>
      <c r="BBM456"/>
      <c r="BBN456"/>
      <c r="BBO456"/>
      <c r="BBP456"/>
      <c r="BBQ456"/>
      <c r="BBR456"/>
      <c r="BBS456"/>
      <c r="BBT456"/>
      <c r="BBU456"/>
      <c r="BBV456"/>
      <c r="BBW456"/>
      <c r="BBX456"/>
      <c r="BBY456"/>
      <c r="BBZ456"/>
      <c r="BCA456"/>
      <c r="BCB456"/>
      <c r="BCC456"/>
      <c r="BCD456"/>
      <c r="BCE456"/>
      <c r="BCF456"/>
      <c r="BCG456"/>
      <c r="BCH456"/>
      <c r="BCI456"/>
      <c r="BCJ456"/>
      <c r="BCK456"/>
      <c r="BCL456"/>
      <c r="BCM456"/>
      <c r="BCN456"/>
      <c r="BCO456"/>
      <c r="BCP456"/>
      <c r="BCQ456"/>
      <c r="BCR456"/>
      <c r="BCS456"/>
      <c r="BCT456"/>
      <c r="BCU456"/>
      <c r="BCV456"/>
      <c r="BCW456"/>
      <c r="BCX456"/>
      <c r="BCY456"/>
      <c r="BCZ456"/>
      <c r="BDA456"/>
      <c r="BDB456"/>
      <c r="BDC456"/>
      <c r="BDD456"/>
      <c r="BDE456"/>
      <c r="BDF456"/>
      <c r="BDG456"/>
      <c r="BDH456"/>
      <c r="BDI456"/>
      <c r="BDJ456"/>
      <c r="BDK456"/>
      <c r="BDL456"/>
      <c r="BDM456"/>
      <c r="BDN456"/>
      <c r="BDO456"/>
      <c r="BDP456"/>
      <c r="BDQ456"/>
      <c r="BDR456"/>
      <c r="BDS456"/>
      <c r="BDT456"/>
      <c r="BDU456"/>
      <c r="BDV456"/>
      <c r="BDW456"/>
      <c r="BDX456"/>
      <c r="BDY456"/>
      <c r="BDZ456"/>
      <c r="BEA456"/>
      <c r="BEB456"/>
      <c r="BEC456"/>
      <c r="BED456"/>
      <c r="BEE456"/>
      <c r="BEF456"/>
      <c r="BEG456"/>
      <c r="BEH456"/>
      <c r="BEI456"/>
      <c r="BEJ456"/>
      <c r="BEK456"/>
      <c r="BEL456"/>
      <c r="BEM456"/>
      <c r="BEN456"/>
      <c r="BEO456"/>
      <c r="BEP456"/>
      <c r="BEQ456"/>
      <c r="BER456"/>
      <c r="BES456"/>
      <c r="BET456"/>
      <c r="BEU456"/>
      <c r="BEV456"/>
      <c r="BEW456"/>
      <c r="BEX456"/>
      <c r="BEY456"/>
      <c r="BEZ456"/>
      <c r="BFA456"/>
      <c r="BFB456"/>
      <c r="BFC456"/>
      <c r="BFD456"/>
      <c r="BFE456"/>
      <c r="BFF456"/>
      <c r="BFG456"/>
      <c r="BFH456"/>
      <c r="BFI456"/>
      <c r="BFJ456"/>
      <c r="BFK456"/>
      <c r="BFL456"/>
      <c r="BFM456"/>
      <c r="BFN456"/>
      <c r="BFO456"/>
      <c r="BFP456"/>
      <c r="BFQ456"/>
      <c r="BFR456"/>
      <c r="BFS456"/>
      <c r="BFT456"/>
      <c r="BFU456"/>
      <c r="BFV456"/>
      <c r="BFW456"/>
      <c r="BFX456"/>
      <c r="BFY456"/>
      <c r="BFZ456"/>
      <c r="BGA456"/>
      <c r="BGB456"/>
      <c r="BGC456"/>
      <c r="BGD456"/>
      <c r="BGE456"/>
      <c r="BGF456"/>
      <c r="BGG456"/>
      <c r="BGH456"/>
      <c r="BGI456"/>
      <c r="BGJ456"/>
      <c r="BGK456"/>
      <c r="BGL456"/>
      <c r="BGM456"/>
      <c r="BGN456"/>
      <c r="BGO456"/>
      <c r="BGP456"/>
      <c r="BGQ456"/>
      <c r="BGR456"/>
      <c r="BGS456"/>
      <c r="BGT456"/>
      <c r="BGU456"/>
      <c r="BGV456"/>
      <c r="BGW456"/>
      <c r="BGX456"/>
      <c r="BGY456"/>
      <c r="BGZ456"/>
      <c r="BHA456"/>
      <c r="BHB456"/>
      <c r="BHC456"/>
      <c r="BHD456"/>
      <c r="BHE456"/>
      <c r="BHF456"/>
      <c r="BHG456"/>
      <c r="BHH456"/>
      <c r="BHI456"/>
      <c r="BHJ456"/>
      <c r="BHK456"/>
      <c r="BHL456"/>
      <c r="BHM456"/>
      <c r="BHN456"/>
      <c r="BHO456"/>
      <c r="BHP456"/>
      <c r="BHQ456"/>
      <c r="BHR456"/>
      <c r="BHS456"/>
      <c r="BHT456"/>
      <c r="BHU456"/>
      <c r="BHV456"/>
      <c r="BHW456"/>
      <c r="BHX456"/>
      <c r="BHY456"/>
      <c r="BHZ456"/>
      <c r="BIA456"/>
      <c r="BIB456"/>
      <c r="BIC456"/>
    </row>
    <row r="457" spans="1:1589" s="9" customFormat="1" ht="35.25" customHeight="1">
      <c r="A457" s="192">
        <v>162571490</v>
      </c>
      <c r="B457" s="29"/>
      <c r="C457" s="314"/>
      <c r="D457" s="314"/>
      <c r="E457" s="197" t="s">
        <v>223</v>
      </c>
      <c r="F457" s="197">
        <v>43100</v>
      </c>
      <c r="G457" s="97" t="s">
        <v>224</v>
      </c>
      <c r="H457" s="115"/>
      <c r="I457" s="121">
        <v>0</v>
      </c>
      <c r="J457" s="115"/>
      <c r="K457" s="104"/>
      <c r="L457" s="115"/>
      <c r="M457" s="104">
        <v>0</v>
      </c>
      <c r="N457" s="115"/>
      <c r="O457" s="115"/>
      <c r="P457" s="115"/>
      <c r="Q457" s="121">
        <v>0</v>
      </c>
      <c r="R457" s="115"/>
      <c r="S457" s="115"/>
      <c r="T457" s="150">
        <f>M457-Q457</f>
        <v>0</v>
      </c>
      <c r="U457" s="150">
        <f>J457-R457</f>
        <v>0</v>
      </c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  <c r="FK457" s="7"/>
      <c r="FL457" s="7"/>
      <c r="FM457" s="7"/>
      <c r="FN457" s="7"/>
      <c r="FO457" s="7"/>
      <c r="FP457" s="7"/>
      <c r="FQ457" s="7"/>
      <c r="FR457" s="7"/>
      <c r="FS457" s="7"/>
      <c r="FT457" s="7"/>
      <c r="FU457" s="7"/>
      <c r="FV457" s="7"/>
      <c r="FW457" s="7"/>
      <c r="FX457" s="7"/>
      <c r="FY457" s="7"/>
      <c r="FZ457" s="7"/>
      <c r="GA457" s="7"/>
      <c r="GB457" s="7"/>
      <c r="GC457" s="7"/>
      <c r="GD457" s="7"/>
      <c r="GE457" s="7"/>
      <c r="GF457" s="7"/>
      <c r="GG457" s="7"/>
      <c r="GH457" s="7"/>
      <c r="GI457" s="7"/>
      <c r="GJ457" s="7"/>
      <c r="GK457" s="7"/>
      <c r="GL457" s="7"/>
      <c r="GM457" s="7"/>
      <c r="GN457" s="7"/>
      <c r="GO457" s="7"/>
      <c r="GP457" s="7"/>
      <c r="GQ457" s="7"/>
      <c r="GR457" s="7"/>
      <c r="GS457" s="7"/>
      <c r="GT457" s="7"/>
      <c r="GU457" s="7"/>
      <c r="GV457" s="7"/>
      <c r="GW457" s="7"/>
      <c r="GX457" s="7"/>
      <c r="GY457" s="7"/>
      <c r="GZ457" s="7"/>
      <c r="HA457" s="7"/>
      <c r="HB457" s="7"/>
      <c r="HC457" s="7"/>
      <c r="HD457" s="7"/>
      <c r="HE457" s="7"/>
      <c r="HF457" s="7"/>
      <c r="HG457" s="7"/>
      <c r="HH457" s="7"/>
      <c r="HI457" s="7"/>
      <c r="HJ457" s="7"/>
      <c r="HK457" s="7"/>
      <c r="HL457" s="7"/>
      <c r="HM457" s="7"/>
      <c r="HN457" s="7"/>
      <c r="HO457" s="7"/>
      <c r="HP457" s="7"/>
      <c r="HQ457" s="7"/>
      <c r="HR457" s="7"/>
      <c r="HS457" s="7"/>
      <c r="HT457" s="7"/>
      <c r="HU457" s="7"/>
      <c r="HV457" s="7"/>
      <c r="HW457" s="7"/>
      <c r="HX457" s="7"/>
      <c r="HY457" s="7"/>
      <c r="HZ457" s="7"/>
      <c r="IA457" s="7"/>
      <c r="IB457" s="7"/>
      <c r="IC457" s="7"/>
      <c r="ID457" s="7"/>
      <c r="IE457" s="7"/>
      <c r="IF457" s="7"/>
      <c r="IG457" s="7"/>
      <c r="IH457" s="7"/>
      <c r="II457" s="7"/>
      <c r="IJ457" s="7"/>
      <c r="IK457" s="7"/>
      <c r="IL457" s="7"/>
      <c r="IM457" s="7"/>
      <c r="IN457" s="7"/>
      <c r="IO457" s="7"/>
      <c r="IP457" s="7"/>
      <c r="IQ457" s="7"/>
      <c r="IR457" s="7"/>
      <c r="IS457" s="7"/>
      <c r="IT457" s="7"/>
      <c r="IU457" s="7"/>
      <c r="IV457" s="7"/>
      <c r="IW457" s="7"/>
      <c r="IX457" s="7"/>
      <c r="IY457" s="7"/>
      <c r="IZ457" s="7"/>
      <c r="JA457" s="7"/>
      <c r="JB457" s="7"/>
      <c r="JC457" s="7"/>
      <c r="JD457" s="7"/>
      <c r="JE457" s="7"/>
      <c r="JF457" s="7"/>
      <c r="JG457" s="7"/>
      <c r="JH457" s="7"/>
      <c r="JI457" s="7"/>
      <c r="JJ457" s="7"/>
      <c r="JK457" s="7"/>
      <c r="JL457" s="7"/>
      <c r="JM457" s="7"/>
      <c r="JN457" s="7"/>
      <c r="JO457" s="7"/>
      <c r="JP457" s="7"/>
      <c r="JQ457" s="7"/>
      <c r="JR457" s="7"/>
      <c r="JS457" s="7"/>
      <c r="JT457" s="7"/>
      <c r="JU457" s="7"/>
      <c r="JV457" s="7"/>
      <c r="JW457" s="7"/>
      <c r="JX457" s="7"/>
      <c r="JY457" s="7"/>
      <c r="JZ457" s="7"/>
      <c r="KA457" s="7"/>
      <c r="KB457" s="7"/>
      <c r="KC457" s="7"/>
      <c r="KD457" s="7"/>
      <c r="KE457" s="7"/>
      <c r="KF457" s="7"/>
      <c r="KG457" s="7"/>
      <c r="KH457" s="7"/>
      <c r="KI457" s="7"/>
      <c r="KJ457" s="7"/>
      <c r="KK457" s="7"/>
      <c r="KL457" s="7"/>
      <c r="KM457" s="7"/>
      <c r="KN457" s="7"/>
      <c r="KO457" s="7"/>
      <c r="KP457" s="7"/>
      <c r="KQ457" s="7"/>
      <c r="KR457" s="7"/>
      <c r="KS457" s="7"/>
      <c r="KT457" s="7"/>
      <c r="KU457" s="7"/>
      <c r="KV457" s="7"/>
      <c r="KW457" s="7"/>
      <c r="KX457" s="7"/>
      <c r="KY457" s="7"/>
      <c r="KZ457" s="7"/>
      <c r="LA457" s="7"/>
      <c r="LB457" s="7"/>
      <c r="LC457" s="7"/>
      <c r="LD457" s="7"/>
      <c r="LE457" s="7"/>
      <c r="LF457" s="7"/>
      <c r="LG457" s="7"/>
      <c r="LH457" s="7"/>
      <c r="LI457" s="7"/>
      <c r="LJ457" s="7"/>
      <c r="LK457" s="7"/>
      <c r="LL457" s="7"/>
      <c r="LM457" s="7"/>
      <c r="LN457" s="7"/>
      <c r="LO457" s="7"/>
      <c r="LP457" s="7"/>
      <c r="LQ457" s="7"/>
      <c r="LR457" s="7"/>
      <c r="LS457" s="7"/>
      <c r="LT457" s="7"/>
      <c r="LU457" s="7"/>
      <c r="LV457" s="7"/>
      <c r="LW457" s="7"/>
      <c r="LX457" s="7"/>
      <c r="LY457" s="7"/>
      <c r="LZ457" s="7"/>
      <c r="MA457" s="7"/>
      <c r="MB457" s="7"/>
      <c r="MC457" s="7"/>
      <c r="MD457" s="7"/>
      <c r="ME457" s="7"/>
      <c r="MF457" s="7"/>
      <c r="MG457" s="7"/>
      <c r="MH457" s="7"/>
      <c r="MI457" s="7"/>
      <c r="MJ457" s="7"/>
      <c r="MK457" s="7"/>
      <c r="ML457" s="7"/>
      <c r="MM457" s="7"/>
      <c r="MN457" s="7"/>
      <c r="MO457" s="7"/>
      <c r="MP457" s="7"/>
      <c r="MQ457" s="7"/>
      <c r="MR457" s="7"/>
      <c r="MS457" s="7"/>
      <c r="MT457" s="7"/>
      <c r="MU457" s="7"/>
      <c r="MV457" s="7"/>
      <c r="MW457" s="7"/>
      <c r="MX457" s="7"/>
      <c r="MY457" s="7"/>
      <c r="MZ457" s="7"/>
      <c r="NA457" s="7"/>
      <c r="NB457" s="7"/>
      <c r="NC457" s="7"/>
      <c r="ND457" s="7"/>
      <c r="NE457" s="7"/>
      <c r="NF457" s="7"/>
      <c r="NG457" s="7"/>
      <c r="NH457" s="7"/>
      <c r="NI457" s="7"/>
      <c r="NJ457" s="7"/>
      <c r="NK457" s="7"/>
      <c r="NL457" s="7"/>
      <c r="NM457" s="7"/>
      <c r="NN457" s="7"/>
      <c r="NO457" s="7"/>
      <c r="NP457" s="7"/>
      <c r="NQ457" s="7"/>
      <c r="NR457" s="7"/>
      <c r="NS457" s="7"/>
      <c r="NT457" s="7"/>
      <c r="NU457" s="7"/>
      <c r="NV457" s="7"/>
      <c r="NW457" s="7"/>
      <c r="NX457" s="7"/>
      <c r="NY457" s="7"/>
      <c r="NZ457" s="7"/>
      <c r="OA457" s="7"/>
      <c r="OB457" s="7"/>
      <c r="OC457" s="7"/>
      <c r="OD457" s="7"/>
      <c r="OE457" s="7"/>
      <c r="OF457" s="7"/>
      <c r="OG457" s="7"/>
      <c r="OH457" s="7"/>
      <c r="OI457" s="7"/>
      <c r="OJ457" s="7"/>
      <c r="OK457" s="7"/>
      <c r="OL457" s="7"/>
      <c r="OM457" s="7"/>
      <c r="ON457" s="7"/>
      <c r="OO457" s="7"/>
      <c r="OP457" s="7"/>
      <c r="OQ457" s="7"/>
      <c r="OR457" s="7"/>
      <c r="OS457" s="7"/>
      <c r="OT457" s="7"/>
      <c r="OU457" s="7"/>
      <c r="OV457" s="7"/>
      <c r="OW457" s="7"/>
      <c r="OX457" s="7"/>
      <c r="OY457" s="7"/>
      <c r="OZ457" s="7"/>
      <c r="PA457" s="7"/>
      <c r="PB457" s="7"/>
      <c r="PC457" s="7"/>
      <c r="PD457" s="7"/>
      <c r="PE457" s="7"/>
      <c r="PF457" s="7"/>
      <c r="PG457" s="7"/>
      <c r="PH457" s="7"/>
      <c r="PI457" s="7"/>
      <c r="PJ457" s="7"/>
      <c r="PK457" s="7"/>
      <c r="PL457" s="7"/>
      <c r="PM457" s="7"/>
      <c r="PN457" s="7"/>
      <c r="PO457" s="7"/>
      <c r="PP457" s="7"/>
      <c r="PQ457" s="7"/>
      <c r="PR457" s="7"/>
      <c r="PS457" s="7"/>
      <c r="PT457" s="7"/>
      <c r="PU457" s="7"/>
      <c r="PV457" s="7"/>
      <c r="PW457" s="7"/>
      <c r="PX457" s="7"/>
      <c r="PY457" s="7"/>
      <c r="PZ457" s="7"/>
      <c r="QA457" s="7"/>
      <c r="QB457" s="7"/>
      <c r="QC457" s="7"/>
      <c r="QD457" s="7"/>
      <c r="QE457" s="7"/>
      <c r="QF457" s="7"/>
      <c r="QG457" s="7"/>
      <c r="QH457" s="7"/>
      <c r="QI457" s="7"/>
      <c r="QJ457" s="7"/>
      <c r="QK457" s="7"/>
      <c r="QL457" s="7"/>
      <c r="QM457" s="7"/>
      <c r="QN457" s="7"/>
      <c r="QO457" s="7"/>
      <c r="QP457" s="7"/>
      <c r="QQ457" s="7"/>
      <c r="QR457" s="7"/>
      <c r="QS457" s="7"/>
      <c r="QT457" s="7"/>
      <c r="QU457" s="7"/>
      <c r="QV457" s="7"/>
      <c r="QW457" s="7"/>
      <c r="QX457" s="7"/>
      <c r="QY457" s="7"/>
      <c r="QZ457" s="7"/>
      <c r="RA457" s="7"/>
      <c r="RB457" s="7"/>
      <c r="RC457" s="7"/>
      <c r="RD457" s="7"/>
      <c r="RE457" s="7"/>
      <c r="RF457" s="7"/>
      <c r="RG457" s="7"/>
      <c r="RH457" s="7"/>
      <c r="RI457" s="7"/>
      <c r="RJ457" s="7"/>
      <c r="RK457" s="7"/>
      <c r="RL457" s="7"/>
      <c r="RM457" s="7"/>
      <c r="RN457" s="7"/>
      <c r="RO457" s="7"/>
      <c r="RP457" s="7"/>
      <c r="RQ457" s="7"/>
      <c r="RR457" s="7"/>
      <c r="RS457" s="7"/>
      <c r="RT457" s="7"/>
      <c r="RU457" s="7"/>
      <c r="RV457" s="7"/>
      <c r="RW457" s="7"/>
      <c r="RX457" s="7"/>
      <c r="RY457" s="7"/>
      <c r="RZ457" s="7"/>
      <c r="SA457" s="7"/>
      <c r="SB457" s="7"/>
      <c r="SC457" s="7"/>
      <c r="SD457" s="7"/>
      <c r="SE457" s="7"/>
      <c r="SF457" s="7"/>
      <c r="SG457" s="7"/>
      <c r="SH457" s="7"/>
      <c r="SI457" s="7"/>
      <c r="SJ457" s="7"/>
      <c r="SK457" s="7"/>
      <c r="SL457" s="7"/>
      <c r="SM457" s="7"/>
      <c r="SN457" s="7"/>
      <c r="SO457" s="7"/>
      <c r="SP457" s="7"/>
      <c r="SQ457" s="7"/>
      <c r="SR457" s="7"/>
      <c r="SS457" s="7"/>
      <c r="ST457" s="7"/>
      <c r="SU457" s="7"/>
      <c r="SV457" s="7"/>
      <c r="SW457" s="7"/>
      <c r="SX457" s="7"/>
      <c r="SY457" s="7"/>
      <c r="SZ457" s="7"/>
      <c r="TA457" s="7"/>
      <c r="TB457" s="7"/>
      <c r="TC457" s="7"/>
      <c r="TD457" s="7"/>
      <c r="TE457" s="7"/>
      <c r="TF457" s="7"/>
      <c r="TG457" s="7"/>
      <c r="TH457" s="7"/>
      <c r="TI457" s="7"/>
      <c r="TJ457" s="7"/>
      <c r="TK457" s="7"/>
      <c r="TL457" s="7"/>
      <c r="TM457" s="7"/>
      <c r="TN457" s="7"/>
      <c r="TO457" s="7"/>
      <c r="TP457" s="7"/>
      <c r="TQ457" s="7"/>
      <c r="TR457" s="7"/>
      <c r="TS457" s="7"/>
      <c r="TT457" s="7"/>
      <c r="TU457" s="7"/>
      <c r="TV457" s="7"/>
      <c r="TW457" s="7"/>
      <c r="TX457" s="7"/>
      <c r="TY457" s="7"/>
      <c r="TZ457" s="7"/>
      <c r="UA457" s="7"/>
      <c r="UB457" s="7"/>
      <c r="UC457" s="7"/>
      <c r="UD457" s="7"/>
      <c r="UE457" s="7"/>
      <c r="UF457" s="7"/>
      <c r="UG457" s="7"/>
      <c r="UH457" s="7"/>
      <c r="UI457" s="7"/>
      <c r="UJ457" s="7"/>
      <c r="UK457" s="7"/>
      <c r="UL457" s="7"/>
      <c r="UM457" s="7"/>
      <c r="UN457" s="7"/>
      <c r="UO457" s="7"/>
      <c r="UP457" s="7"/>
      <c r="UQ457" s="7"/>
      <c r="UR457" s="7"/>
      <c r="US457" s="7"/>
      <c r="UT457" s="7"/>
      <c r="UU457" s="7"/>
      <c r="UV457" s="7"/>
      <c r="UW457" s="7"/>
      <c r="UX457" s="7"/>
      <c r="UY457" s="7"/>
      <c r="UZ457" s="7"/>
      <c r="VA457" s="7"/>
      <c r="VB457" s="7"/>
      <c r="VC457" s="7"/>
      <c r="VD457" s="7"/>
      <c r="VE457" s="7"/>
      <c r="VF457" s="7"/>
      <c r="VG457" s="7"/>
      <c r="VH457" s="7"/>
      <c r="VI457" s="7"/>
      <c r="VJ457" s="7"/>
      <c r="VK457" s="7"/>
      <c r="VL457" s="7"/>
      <c r="VM457" s="7"/>
      <c r="VN457" s="7"/>
      <c r="VO457" s="7"/>
      <c r="VP457" s="7"/>
      <c r="VQ457" s="7"/>
      <c r="VR457" s="7"/>
      <c r="VS457" s="7"/>
      <c r="VT457" s="7"/>
      <c r="VU457" s="7"/>
      <c r="VV457" s="7"/>
      <c r="VW457" s="7"/>
      <c r="VX457" s="7"/>
      <c r="VY457" s="7"/>
      <c r="VZ457" s="7"/>
      <c r="WA457" s="7"/>
      <c r="WB457" s="7"/>
      <c r="WC457" s="7"/>
      <c r="WD457" s="7"/>
      <c r="WE457" s="7"/>
      <c r="WF457" s="7"/>
      <c r="WG457" s="7"/>
      <c r="WH457" s="7"/>
      <c r="WI457" s="7"/>
      <c r="WJ457" s="7"/>
      <c r="WK457" s="7"/>
      <c r="WL457" s="7"/>
      <c r="WM457" s="7"/>
      <c r="WN457" s="7"/>
      <c r="WO457" s="7"/>
      <c r="WP457" s="7"/>
      <c r="WQ457" s="7"/>
      <c r="WR457" s="7"/>
      <c r="WS457" s="7"/>
      <c r="WT457" s="7"/>
      <c r="WU457" s="7"/>
      <c r="WV457" s="7"/>
      <c r="WW457" s="7"/>
      <c r="WX457" s="7"/>
      <c r="WY457" s="7"/>
      <c r="WZ457" s="7"/>
      <c r="XA457" s="7"/>
      <c r="XB457" s="7"/>
      <c r="XC457" s="7"/>
      <c r="XD457" s="7"/>
      <c r="XE457" s="7"/>
      <c r="XF457" s="7"/>
      <c r="XG457" s="7"/>
      <c r="XH457" s="7"/>
      <c r="XI457" s="7"/>
      <c r="XJ457" s="7"/>
      <c r="XK457" s="7"/>
      <c r="XL457" s="7"/>
      <c r="XM457" s="7"/>
      <c r="XN457" s="7"/>
      <c r="XO457" s="7"/>
      <c r="XP457" s="7"/>
      <c r="XQ457" s="7"/>
      <c r="XR457" s="7"/>
      <c r="XS457" s="7"/>
      <c r="XT457" s="7"/>
      <c r="XU457" s="7"/>
      <c r="XV457" s="7"/>
      <c r="XW457" s="7"/>
      <c r="XX457" s="7"/>
      <c r="XY457" s="7"/>
      <c r="XZ457" s="7"/>
      <c r="YA457" s="7"/>
      <c r="YB457" s="7"/>
      <c r="YC457" s="7"/>
      <c r="YD457" s="7"/>
      <c r="YE457" s="7"/>
      <c r="YF457" s="7"/>
      <c r="YG457" s="7"/>
      <c r="YH457" s="7"/>
      <c r="YI457" s="7"/>
      <c r="YJ457" s="7"/>
      <c r="YK457" s="7"/>
      <c r="YL457" s="7"/>
      <c r="YM457" s="7"/>
      <c r="YN457" s="7"/>
      <c r="YO457" s="7"/>
      <c r="YP457" s="7"/>
      <c r="YQ457" s="7"/>
      <c r="YR457" s="7"/>
      <c r="YS457" s="7"/>
      <c r="YT457" s="7"/>
      <c r="YU457" s="7"/>
      <c r="YV457" s="7"/>
      <c r="YW457" s="7"/>
      <c r="YX457" s="7"/>
      <c r="YY457" s="7"/>
      <c r="YZ457" s="7"/>
      <c r="ZA457" s="7"/>
      <c r="ZB457" s="7"/>
      <c r="ZC457" s="7"/>
      <c r="ZD457" s="7"/>
      <c r="ZE457" s="7"/>
      <c r="ZF457" s="7"/>
      <c r="ZG457" s="7"/>
      <c r="ZH457" s="7"/>
      <c r="ZI457" s="7"/>
      <c r="ZJ457" s="7"/>
      <c r="ZK457" s="7"/>
      <c r="ZL457" s="7"/>
      <c r="ZM457" s="7"/>
      <c r="ZN457" s="7"/>
      <c r="ZO457" s="7"/>
      <c r="ZP457" s="7"/>
      <c r="ZQ457" s="7"/>
      <c r="ZR457" s="7"/>
      <c r="ZS457" s="7"/>
      <c r="ZT457" s="7"/>
      <c r="ZU457" s="7"/>
      <c r="ZV457" s="7"/>
      <c r="ZW457" s="7"/>
      <c r="ZX457" s="7"/>
      <c r="ZY457" s="7"/>
      <c r="ZZ457" s="7"/>
      <c r="AAA457" s="7"/>
      <c r="AAB457" s="7"/>
      <c r="AAC457" s="7"/>
      <c r="AAD457" s="7"/>
      <c r="AAE457" s="7"/>
      <c r="AAF457" s="7"/>
      <c r="AAG457" s="7"/>
      <c r="AAH457" s="7"/>
      <c r="AAI457" s="7"/>
      <c r="AAJ457" s="7"/>
      <c r="AAK457" s="7"/>
      <c r="AAL457" s="7"/>
      <c r="AAM457" s="7"/>
      <c r="AAN457" s="7"/>
      <c r="AAO457" s="7"/>
      <c r="AAP457" s="7"/>
      <c r="AAQ457" s="7"/>
      <c r="AAR457" s="7"/>
      <c r="AAS457" s="7"/>
      <c r="AAT457" s="7"/>
      <c r="AAU457" s="7"/>
      <c r="AAV457" s="7"/>
      <c r="AAW457" s="7"/>
      <c r="AAX457" s="7"/>
      <c r="AAY457" s="7"/>
      <c r="AAZ457" s="7"/>
      <c r="ABA457" s="7"/>
      <c r="ABB457" s="7"/>
      <c r="ABC457" s="7"/>
      <c r="ABD457" s="7"/>
      <c r="ABE457" s="7"/>
      <c r="ABF457" s="7"/>
      <c r="ABG457" s="7"/>
      <c r="ABH457" s="7"/>
      <c r="ABI457" s="7"/>
      <c r="ABJ457" s="7"/>
      <c r="ABK457" s="7"/>
      <c r="ABL457" s="7"/>
      <c r="ABM457" s="7"/>
      <c r="ABN457" s="7"/>
      <c r="ABO457" s="7"/>
      <c r="ABP457" s="7"/>
      <c r="ABQ457" s="7"/>
      <c r="ABR457" s="7"/>
      <c r="ABS457" s="7"/>
      <c r="ABT457" s="7"/>
      <c r="ABU457" s="7"/>
      <c r="ABV457" s="7"/>
      <c r="ABW457" s="7"/>
      <c r="ABX457" s="7"/>
      <c r="ABY457" s="7"/>
      <c r="ABZ457" s="7"/>
      <c r="ACA457" s="7"/>
      <c r="ACB457" s="7"/>
      <c r="ACC457" s="7"/>
      <c r="ACD457" s="7"/>
      <c r="ACE457" s="7"/>
      <c r="ACF457" s="7"/>
      <c r="ACG457" s="7"/>
      <c r="ACH457" s="7"/>
      <c r="ACI457" s="7"/>
      <c r="ACJ457" s="7"/>
      <c r="ACK457" s="7"/>
      <c r="ACL457" s="7"/>
      <c r="ACM457" s="7"/>
      <c r="ACN457" s="7"/>
      <c r="ACO457" s="7"/>
      <c r="ACP457" s="7"/>
      <c r="ACQ457" s="7"/>
      <c r="ACR457" s="7"/>
      <c r="ACS457" s="7"/>
      <c r="ACT457" s="7"/>
      <c r="ACU457" s="7"/>
      <c r="ACV457" s="7"/>
      <c r="ACW457" s="7"/>
      <c r="ACX457" s="7"/>
      <c r="ACY457" s="7"/>
      <c r="ACZ457" s="7"/>
      <c r="ADA457" s="7"/>
      <c r="ADB457" s="7"/>
      <c r="ADC457" s="7"/>
      <c r="ADD457" s="7"/>
      <c r="ADE457" s="7"/>
      <c r="ADF457" s="7"/>
      <c r="ADG457" s="7"/>
      <c r="ADH457" s="7"/>
      <c r="ADI457" s="7"/>
      <c r="ADJ457" s="7"/>
      <c r="ADK457" s="7"/>
      <c r="ADL457" s="7"/>
      <c r="ADM457" s="7"/>
      <c r="ADN457" s="7"/>
      <c r="ADO457" s="7"/>
      <c r="ADP457" s="7"/>
      <c r="ADQ457" s="7"/>
      <c r="ADR457" s="7"/>
      <c r="ADS457" s="7"/>
      <c r="ADT457" s="7"/>
      <c r="ADU457" s="7"/>
      <c r="ADV457" s="7"/>
      <c r="ADW457" s="7"/>
      <c r="ADX457" s="7"/>
      <c r="ADY457" s="7"/>
      <c r="ADZ457" s="7"/>
      <c r="AEA457" s="7"/>
      <c r="AEB457" s="7"/>
      <c r="AEC457" s="7"/>
      <c r="AED457" s="7"/>
      <c r="AEE457" s="7"/>
      <c r="AEF457" s="7"/>
      <c r="AEG457" s="7"/>
      <c r="AEH457" s="7"/>
      <c r="AEI457" s="7"/>
      <c r="AEJ457" s="7"/>
      <c r="AEK457" s="7"/>
      <c r="AEL457" s="7"/>
      <c r="AEM457" s="7"/>
      <c r="AEN457" s="7"/>
      <c r="AEO457" s="7"/>
      <c r="AEP457" s="7"/>
      <c r="AEQ457" s="7"/>
      <c r="AER457" s="7"/>
      <c r="AES457" s="7"/>
      <c r="AET457" s="7"/>
      <c r="AEU457" s="7"/>
      <c r="AEV457" s="7"/>
      <c r="AEW457" s="7"/>
      <c r="AEX457" s="7"/>
      <c r="AEY457" s="7"/>
      <c r="AEZ457" s="7"/>
      <c r="AFA457" s="7"/>
      <c r="AFB457" s="7"/>
      <c r="AFC457" s="7"/>
      <c r="AFD457" s="7"/>
      <c r="AFE457" s="7"/>
      <c r="AFF457" s="7"/>
      <c r="AFG457" s="7"/>
      <c r="AFH457" s="7"/>
      <c r="AFI457" s="7"/>
      <c r="AFJ457" s="7"/>
      <c r="AFK457" s="7"/>
      <c r="AFL457" s="7"/>
      <c r="AFM457" s="7"/>
      <c r="AFN457" s="7"/>
      <c r="AFO457" s="7"/>
      <c r="AFP457" s="7"/>
      <c r="AFQ457" s="7"/>
      <c r="AFR457" s="7"/>
      <c r="AFS457" s="7"/>
      <c r="AFT457" s="7"/>
      <c r="AFU457" s="7"/>
      <c r="AFV457" s="7"/>
      <c r="AFW457" s="7"/>
      <c r="AFX457" s="7"/>
      <c r="AFY457" s="7"/>
      <c r="AFZ457" s="7"/>
      <c r="AGA457" s="7"/>
      <c r="AGB457" s="7"/>
      <c r="AGC457" s="7"/>
      <c r="AGD457" s="7"/>
      <c r="AGE457" s="7"/>
      <c r="AGF457" s="7"/>
      <c r="AGG457" s="7"/>
      <c r="AGH457" s="7"/>
      <c r="AGI457" s="7"/>
      <c r="AGJ457" s="7"/>
      <c r="AGK457" s="7"/>
      <c r="AGL457" s="7"/>
      <c r="AGM457" s="7"/>
      <c r="AGN457" s="7"/>
      <c r="AGO457" s="7"/>
      <c r="AGP457" s="7"/>
      <c r="AGQ457" s="7"/>
      <c r="AGR457" s="7"/>
      <c r="AGS457" s="7"/>
      <c r="AGT457" s="7"/>
      <c r="AGU457" s="7"/>
      <c r="AGV457" s="7"/>
      <c r="AGW457" s="7"/>
      <c r="AGX457" s="7"/>
      <c r="AGY457" s="7"/>
      <c r="AGZ457" s="7"/>
      <c r="AHA457" s="7"/>
      <c r="AHB457" s="7"/>
      <c r="AHC457" s="7"/>
      <c r="AHD457" s="7"/>
      <c r="AHE457" s="7"/>
      <c r="AHF457" s="7"/>
      <c r="AHG457" s="7"/>
      <c r="AHH457" s="7"/>
      <c r="AHI457" s="7"/>
      <c r="AHJ457" s="7"/>
      <c r="AHK457" s="7"/>
      <c r="AHL457" s="7"/>
      <c r="AHM457" s="7"/>
      <c r="AHN457" s="7"/>
      <c r="AHO457" s="7"/>
      <c r="AHP457" s="7"/>
      <c r="AHQ457" s="7"/>
      <c r="AHR457" s="7"/>
      <c r="AHS457" s="7"/>
      <c r="AHT457" s="7"/>
      <c r="AHU457" s="7"/>
      <c r="AHV457" s="7"/>
      <c r="AHW457" s="7"/>
      <c r="AHX457" s="7"/>
      <c r="AHY457" s="7"/>
      <c r="AHZ457" s="7"/>
      <c r="AIA457" s="7"/>
      <c r="AIB457" s="7"/>
      <c r="AIC457" s="7"/>
      <c r="AID457" s="7"/>
      <c r="AIE457" s="7"/>
      <c r="AIF457" s="7"/>
      <c r="AIG457" s="7"/>
      <c r="AIH457" s="7"/>
      <c r="AII457" s="7"/>
      <c r="AIJ457" s="7"/>
      <c r="AIK457" s="7"/>
      <c r="AIL457" s="7"/>
      <c r="AIM457" s="7"/>
      <c r="AIN457" s="7"/>
      <c r="AIO457" s="7"/>
      <c r="AIP457" s="7"/>
      <c r="AIQ457" s="7"/>
      <c r="AIR457" s="7"/>
      <c r="AIS457" s="7"/>
      <c r="AIT457" s="7"/>
      <c r="AIU457" s="7"/>
      <c r="AIV457" s="7"/>
      <c r="AIW457" s="7"/>
      <c r="AIX457" s="7"/>
      <c r="AIY457" s="7"/>
      <c r="AIZ457" s="7"/>
      <c r="AJA457" s="7"/>
      <c r="AJB457" s="7"/>
      <c r="AJC457" s="7"/>
      <c r="AJD457" s="7"/>
      <c r="AJE457" s="7"/>
      <c r="AJF457" s="7"/>
      <c r="AJG457" s="7"/>
      <c r="AJH457" s="7"/>
      <c r="AJI457" s="7"/>
      <c r="AJJ457" s="7"/>
      <c r="AJK457" s="7"/>
      <c r="AJL457" s="7"/>
      <c r="AJM457" s="7"/>
      <c r="AJN457" s="7"/>
      <c r="AJO457" s="7"/>
      <c r="AJP457" s="7"/>
      <c r="AJQ457" s="7"/>
      <c r="AJR457" s="7"/>
      <c r="AJS457" s="7"/>
      <c r="AJT457" s="7"/>
      <c r="AJU457" s="7"/>
      <c r="AJV457" s="7"/>
      <c r="AJW457" s="7"/>
      <c r="AJX457" s="7"/>
      <c r="AJY457" s="7"/>
      <c r="AJZ457" s="7"/>
      <c r="AKA457" s="7"/>
      <c r="AKB457" s="7"/>
      <c r="AKC457" s="7"/>
      <c r="AKD457" s="7"/>
      <c r="AKE457" s="7"/>
      <c r="AKF457" s="7"/>
      <c r="AKG457" s="7"/>
      <c r="AKH457" s="7"/>
      <c r="AKI457" s="7"/>
      <c r="AKJ457" s="7"/>
      <c r="AKK457" s="7"/>
      <c r="AKL457" s="7"/>
      <c r="AKM457" s="7"/>
      <c r="AKN457" s="7"/>
      <c r="AKO457" s="7"/>
      <c r="AKP457" s="7"/>
      <c r="AKQ457" s="7"/>
      <c r="AKR457" s="7"/>
      <c r="AKS457" s="7"/>
      <c r="AKT457" s="7"/>
      <c r="AKU457" s="7"/>
      <c r="AKV457" s="7"/>
      <c r="AKW457" s="7"/>
      <c r="AKX457" s="7"/>
      <c r="AKY457" s="7"/>
      <c r="AKZ457" s="7"/>
      <c r="ALA457" s="7"/>
      <c r="ALB457" s="7"/>
      <c r="ALC457" s="7"/>
      <c r="ALD457" s="7"/>
      <c r="ALE457" s="7"/>
      <c r="ALF457" s="7"/>
      <c r="ALG457" s="7"/>
      <c r="ALH457" s="7"/>
      <c r="ALI457" s="7"/>
      <c r="ALJ457" s="7"/>
      <c r="ALK457" s="7"/>
      <c r="ALL457" s="7"/>
      <c r="ALM457" s="7"/>
      <c r="ALN457" s="7"/>
      <c r="ALO457" s="7"/>
      <c r="ALP457" s="7"/>
      <c r="ALQ457" s="7"/>
      <c r="ALR457" s="7"/>
      <c r="ALS457" s="7"/>
      <c r="ALT457" s="7"/>
      <c r="ALU457" s="7"/>
      <c r="ALV457" s="7"/>
      <c r="ALW457" s="7"/>
      <c r="ALX457" s="7"/>
      <c r="ALY457" s="7"/>
      <c r="ALZ457" s="7"/>
      <c r="AMA457" s="7"/>
      <c r="AMB457" s="7"/>
      <c r="AMC457" s="7"/>
      <c r="AMD457" s="7"/>
      <c r="AME457" s="7"/>
      <c r="AMF457" s="7"/>
      <c r="AMG457" s="7"/>
      <c r="AMH457" s="7"/>
      <c r="AMI457" s="7"/>
      <c r="AMJ457" s="7"/>
      <c r="AMK457" s="7"/>
      <c r="AML457" s="7"/>
      <c r="AMM457" s="7"/>
      <c r="AMN457" s="7"/>
      <c r="AMO457" s="7"/>
      <c r="AMP457" s="7"/>
      <c r="AMQ457" s="7"/>
      <c r="AMR457" s="7"/>
      <c r="AMS457" s="7"/>
      <c r="AMT457" s="7"/>
      <c r="AMU457" s="7"/>
      <c r="AMV457" s="7"/>
      <c r="AMW457" s="7"/>
      <c r="AMX457" s="7"/>
      <c r="AMY457" s="7"/>
      <c r="AMZ457" s="7"/>
      <c r="ANA457" s="7"/>
      <c r="ANB457" s="7"/>
      <c r="ANC457" s="7"/>
      <c r="AND457" s="7"/>
      <c r="ANE457" s="7"/>
      <c r="ANF457" s="7"/>
      <c r="ANG457" s="7"/>
      <c r="ANH457" s="7"/>
      <c r="ANI457" s="7"/>
      <c r="ANJ457" s="7"/>
      <c r="ANK457" s="7"/>
      <c r="ANL457" s="7"/>
      <c r="ANM457" s="7"/>
      <c r="ANN457" s="7"/>
      <c r="ANO457" s="7"/>
      <c r="ANP457" s="7"/>
      <c r="ANQ457" s="7"/>
      <c r="ANR457" s="7"/>
      <c r="ANS457" s="7"/>
      <c r="ANT457" s="7"/>
      <c r="ANU457" s="7"/>
      <c r="ANV457" s="7"/>
      <c r="ANW457" s="7"/>
      <c r="ANX457" s="7"/>
      <c r="ANY457" s="7"/>
      <c r="ANZ457" s="7"/>
      <c r="AOA457" s="7"/>
      <c r="AOB457" s="7"/>
      <c r="AOC457" s="7"/>
      <c r="AOD457" s="7"/>
      <c r="AOE457" s="7"/>
      <c r="AOF457" s="7"/>
      <c r="AOG457" s="7"/>
      <c r="AOH457" s="7"/>
      <c r="AOI457" s="7"/>
      <c r="AOJ457" s="7"/>
      <c r="AOK457" s="7"/>
      <c r="AOL457" s="7"/>
      <c r="AOM457" s="7"/>
      <c r="AON457" s="7"/>
      <c r="AOO457" s="7"/>
      <c r="AOP457" s="7"/>
      <c r="AOQ457" s="7"/>
      <c r="AOR457" s="7"/>
      <c r="AOS457" s="7"/>
      <c r="AOT457" s="7"/>
      <c r="AOU457" s="7"/>
      <c r="AOV457" s="7"/>
      <c r="AOW457" s="7"/>
      <c r="AOX457" s="7"/>
      <c r="AOY457" s="7"/>
      <c r="AOZ457" s="7"/>
      <c r="APA457" s="7"/>
      <c r="APB457" s="7"/>
      <c r="APC457" s="7"/>
      <c r="APD457" s="7"/>
      <c r="APE457" s="7"/>
      <c r="APF457" s="7"/>
      <c r="APG457" s="7"/>
      <c r="APH457" s="7"/>
      <c r="API457" s="7"/>
      <c r="APJ457" s="7"/>
      <c r="APK457" s="7"/>
      <c r="APL457" s="7"/>
      <c r="APM457" s="7"/>
      <c r="APN457" s="7"/>
      <c r="APO457" s="7"/>
      <c r="APP457" s="7"/>
      <c r="APQ457" s="7"/>
      <c r="APR457" s="7"/>
      <c r="APS457" s="7"/>
      <c r="APT457" s="7"/>
      <c r="APU457" s="7"/>
      <c r="APV457" s="7"/>
      <c r="APW457" s="7"/>
      <c r="APX457" s="7"/>
      <c r="APY457" s="7"/>
      <c r="APZ457" s="7"/>
      <c r="AQA457" s="7"/>
      <c r="AQB457" s="7"/>
      <c r="AQC457" s="7"/>
      <c r="AQD457" s="7"/>
      <c r="AQE457" s="7"/>
      <c r="AQF457" s="7"/>
      <c r="AQG457" s="7"/>
      <c r="AQH457" s="7"/>
      <c r="AQI457" s="7"/>
      <c r="AQJ457" s="7"/>
      <c r="AQK457" s="7"/>
      <c r="AQL457" s="7"/>
      <c r="AQM457" s="7"/>
      <c r="AQN457" s="7"/>
      <c r="AQO457" s="7"/>
      <c r="AQP457" s="7"/>
      <c r="AQQ457" s="7"/>
      <c r="AQR457" s="7"/>
      <c r="AQS457" s="7"/>
      <c r="AQT457" s="7"/>
      <c r="AQU457" s="7"/>
      <c r="AQV457" s="7"/>
      <c r="AQW457" s="7"/>
      <c r="AQX457" s="7"/>
      <c r="AQY457" s="7"/>
      <c r="AQZ457" s="7"/>
      <c r="ARA457" s="7"/>
      <c r="ARB457" s="7"/>
      <c r="ARC457" s="7"/>
      <c r="ARD457" s="7"/>
      <c r="ARE457" s="7"/>
      <c r="ARF457" s="7"/>
      <c r="ARG457" s="7"/>
      <c r="ARH457" s="7"/>
      <c r="ARI457" s="7"/>
      <c r="ARJ457" s="7"/>
      <c r="ARK457" s="7"/>
      <c r="ARL457" s="7"/>
      <c r="ARM457" s="7"/>
      <c r="ARN457" s="7"/>
      <c r="ARO457" s="7"/>
      <c r="ARP457" s="7"/>
      <c r="ARQ457" s="7"/>
      <c r="ARR457" s="7"/>
      <c r="ARS457" s="7"/>
      <c r="ART457" s="7"/>
      <c r="ARU457" s="7"/>
      <c r="ARV457" s="7"/>
      <c r="ARW457" s="7"/>
      <c r="ARX457" s="7"/>
      <c r="ARY457" s="7"/>
      <c r="ARZ457" s="7"/>
      <c r="ASA457" s="7"/>
      <c r="ASB457" s="7"/>
      <c r="ASC457" s="7"/>
      <c r="ASD457" s="7"/>
      <c r="ASE457" s="7"/>
      <c r="ASF457" s="7"/>
      <c r="ASG457" s="7"/>
      <c r="ASH457" s="7"/>
      <c r="ASI457" s="7"/>
      <c r="ASJ457" s="7"/>
      <c r="ASK457" s="7"/>
      <c r="ASL457" s="7"/>
      <c r="ASM457" s="7"/>
      <c r="ASN457" s="7"/>
      <c r="ASO457" s="7"/>
      <c r="ASP457" s="7"/>
      <c r="ASQ457" s="7"/>
      <c r="ASR457" s="7"/>
      <c r="ASS457" s="7"/>
      <c r="AST457" s="7"/>
      <c r="ASU457" s="7"/>
      <c r="ASV457" s="7"/>
      <c r="ASW457" s="7"/>
      <c r="ASX457" s="7"/>
      <c r="ASY457" s="7"/>
      <c r="ASZ457" s="7"/>
      <c r="ATA457" s="7"/>
      <c r="ATB457" s="7"/>
      <c r="ATC457" s="7"/>
      <c r="ATD457" s="7"/>
      <c r="ATE457" s="7"/>
      <c r="ATF457" s="7"/>
      <c r="ATG457" s="7"/>
      <c r="ATH457" s="7"/>
      <c r="ATI457" s="7"/>
      <c r="ATJ457" s="7"/>
      <c r="ATK457" s="7"/>
      <c r="ATL457" s="7"/>
      <c r="ATM457" s="7"/>
      <c r="ATN457" s="7"/>
      <c r="ATO457" s="7"/>
      <c r="ATP457" s="7"/>
      <c r="ATQ457" s="7"/>
      <c r="ATR457" s="7"/>
      <c r="ATS457" s="7"/>
      <c r="ATT457" s="7"/>
      <c r="ATU457" s="7"/>
      <c r="ATV457" s="7"/>
      <c r="ATW457" s="7"/>
      <c r="ATX457" s="7"/>
      <c r="ATY457" s="7"/>
      <c r="ATZ457" s="7"/>
      <c r="AUA457" s="7"/>
      <c r="AUB457" s="7"/>
      <c r="AUC457" s="7"/>
      <c r="AUD457" s="7"/>
      <c r="AUE457" s="7"/>
      <c r="AUF457" s="7"/>
      <c r="AUG457" s="7"/>
      <c r="AUH457" s="7"/>
      <c r="AUI457" s="7"/>
      <c r="AUJ457" s="7"/>
      <c r="AUK457" s="7"/>
      <c r="AUL457" s="7"/>
      <c r="AUM457" s="7"/>
      <c r="AUN457" s="7"/>
      <c r="AUO457" s="7"/>
      <c r="AUP457" s="7"/>
      <c r="AUQ457" s="7"/>
      <c r="AUR457" s="7"/>
      <c r="AUS457" s="7"/>
      <c r="AUT457" s="7"/>
      <c r="AUU457" s="7"/>
      <c r="AUV457" s="7"/>
      <c r="AUW457" s="7"/>
      <c r="AUX457" s="7"/>
      <c r="AUY457" s="7"/>
      <c r="AUZ457" s="7"/>
      <c r="AVA457" s="7"/>
      <c r="AVB457" s="7"/>
      <c r="AVC457" s="7"/>
      <c r="AVD457" s="7"/>
      <c r="AVE457" s="7"/>
      <c r="AVF457" s="7"/>
      <c r="AVG457" s="7"/>
      <c r="AVH457" s="7"/>
      <c r="AVI457" s="7"/>
      <c r="AVJ457" s="7"/>
      <c r="AVK457" s="7"/>
      <c r="AVL457" s="7"/>
      <c r="AVM457" s="7"/>
      <c r="AVN457" s="7"/>
      <c r="AVO457" s="7"/>
      <c r="AVP457" s="7"/>
      <c r="AVQ457" s="7"/>
      <c r="AVR457" s="7"/>
      <c r="AVS457" s="7"/>
      <c r="AVT457" s="7"/>
      <c r="AVU457" s="7"/>
      <c r="AVV457" s="7"/>
      <c r="AVW457" s="7"/>
      <c r="AVX457" s="7"/>
      <c r="AVY457" s="7"/>
      <c r="AVZ457" s="7"/>
      <c r="AWA457" s="7"/>
      <c r="AWB457" s="7"/>
      <c r="AWC457" s="7"/>
      <c r="AWD457" s="7"/>
      <c r="AWE457" s="7"/>
      <c r="AWF457" s="7"/>
      <c r="AWG457" s="7"/>
      <c r="AWH457" s="7"/>
      <c r="AWI457" s="7"/>
      <c r="AWJ457" s="7"/>
      <c r="AWK457" s="7"/>
      <c r="AWL457" s="7"/>
      <c r="AWM457" s="7"/>
      <c r="AWN457" s="7"/>
      <c r="AWO457" s="7"/>
      <c r="AWP457" s="7"/>
      <c r="AWQ457" s="7"/>
      <c r="AWR457" s="7"/>
      <c r="AWS457" s="7"/>
      <c r="AWT457" s="7"/>
      <c r="AWU457" s="7"/>
      <c r="AWV457" s="7"/>
      <c r="AWW457" s="7"/>
      <c r="AWX457" s="7"/>
      <c r="AWY457" s="7"/>
      <c r="AWZ457" s="7"/>
      <c r="AXA457" s="7"/>
      <c r="AXB457" s="7"/>
      <c r="AXC457" s="7"/>
      <c r="AXD457" s="7"/>
      <c r="AXE457" s="7"/>
      <c r="AXF457" s="7"/>
      <c r="AXG457" s="7"/>
      <c r="AXH457" s="7"/>
      <c r="AXI457" s="7"/>
      <c r="AXJ457" s="7"/>
      <c r="AXK457" s="7"/>
      <c r="AXL457" s="7"/>
      <c r="AXM457" s="7"/>
      <c r="AXN457" s="7"/>
      <c r="AXO457" s="7"/>
      <c r="AXP457" s="7"/>
      <c r="AXQ457" s="7"/>
      <c r="AXR457" s="7"/>
      <c r="AXS457" s="7"/>
      <c r="AXT457" s="7"/>
      <c r="AXU457" s="7"/>
      <c r="AXV457" s="7"/>
      <c r="AXW457" s="7"/>
      <c r="AXX457" s="7"/>
      <c r="AXY457" s="7"/>
      <c r="AXZ457" s="7"/>
      <c r="AYA457" s="7"/>
      <c r="AYB457" s="7"/>
      <c r="AYC457" s="7"/>
      <c r="AYD457" s="7"/>
      <c r="AYE457" s="7"/>
      <c r="AYF457" s="7"/>
      <c r="AYG457" s="7"/>
      <c r="AYH457" s="7"/>
      <c r="AYI457" s="7"/>
      <c r="AYJ457" s="7"/>
      <c r="AYK457" s="7"/>
      <c r="AYL457" s="7"/>
      <c r="AYM457" s="7"/>
      <c r="AYN457" s="7"/>
      <c r="AYO457" s="7"/>
      <c r="AYP457" s="7"/>
      <c r="AYQ457" s="7"/>
      <c r="AYR457" s="7"/>
      <c r="AYS457" s="7"/>
      <c r="AYT457" s="7"/>
      <c r="AYU457" s="7"/>
      <c r="AYV457" s="7"/>
      <c r="AYW457" s="7"/>
      <c r="AYX457" s="7"/>
      <c r="AYY457" s="7"/>
      <c r="AYZ457" s="7"/>
      <c r="AZA457" s="7"/>
      <c r="AZB457" s="7"/>
      <c r="AZC457" s="7"/>
      <c r="AZD457" s="7"/>
      <c r="AZE457" s="7"/>
      <c r="AZF457" s="7"/>
      <c r="AZG457" s="7"/>
      <c r="AZH457" s="7"/>
      <c r="AZI457" s="7"/>
      <c r="AZJ457" s="7"/>
      <c r="AZK457" s="7"/>
      <c r="AZL457" s="7"/>
      <c r="AZM457" s="7"/>
      <c r="AZN457" s="7"/>
      <c r="AZO457" s="7"/>
      <c r="AZP457" s="7"/>
      <c r="AZQ457" s="7"/>
      <c r="AZR457" s="7"/>
      <c r="AZS457" s="7"/>
      <c r="AZT457" s="7"/>
      <c r="AZU457" s="7"/>
      <c r="AZV457" s="7"/>
      <c r="AZW457" s="7"/>
      <c r="AZX457" s="7"/>
      <c r="AZY457" s="7"/>
      <c r="AZZ457" s="7"/>
      <c r="BAA457" s="7"/>
      <c r="BAB457" s="7"/>
      <c r="BAC457" s="7"/>
      <c r="BAD457" s="7"/>
      <c r="BAE457" s="7"/>
      <c r="BAF457" s="7"/>
      <c r="BAG457" s="7"/>
      <c r="BAH457" s="7"/>
      <c r="BAI457" s="7"/>
      <c r="BAJ457" s="7"/>
      <c r="BAK457" s="7"/>
      <c r="BAL457" s="7"/>
      <c r="BAM457" s="7"/>
      <c r="BAN457" s="7"/>
      <c r="BAO457" s="7"/>
      <c r="BAP457" s="7"/>
      <c r="BAQ457" s="7"/>
      <c r="BAR457" s="7"/>
      <c r="BAS457" s="7"/>
      <c r="BAT457" s="7"/>
      <c r="BAU457" s="7"/>
      <c r="BAV457" s="7"/>
      <c r="BAW457" s="7"/>
      <c r="BAX457" s="7"/>
      <c r="BAY457" s="7"/>
      <c r="BAZ457" s="7"/>
      <c r="BBA457" s="7"/>
      <c r="BBB457" s="7"/>
      <c r="BBC457" s="7"/>
      <c r="BBD457" s="7"/>
      <c r="BBE457" s="7"/>
      <c r="BBF457" s="7"/>
      <c r="BBG457" s="7"/>
      <c r="BBH457" s="7"/>
      <c r="BBI457" s="7"/>
      <c r="BBJ457" s="7"/>
      <c r="BBK457" s="7"/>
      <c r="BBL457" s="7"/>
      <c r="BBM457" s="7"/>
      <c r="BBN457" s="7"/>
      <c r="BBO457" s="7"/>
      <c r="BBP457" s="7"/>
      <c r="BBQ457" s="7"/>
      <c r="BBR457" s="7"/>
      <c r="BBS457" s="7"/>
      <c r="BBT457" s="7"/>
      <c r="BBU457" s="7"/>
      <c r="BBV457" s="7"/>
      <c r="BBW457" s="7"/>
      <c r="BBX457" s="7"/>
      <c r="BBY457" s="7"/>
      <c r="BBZ457" s="7"/>
      <c r="BCA457" s="7"/>
      <c r="BCB457" s="7"/>
      <c r="BCC457" s="7"/>
      <c r="BCD457" s="7"/>
      <c r="BCE457" s="7"/>
      <c r="BCF457" s="7"/>
      <c r="BCG457" s="7"/>
      <c r="BCH457" s="7"/>
      <c r="BCI457" s="7"/>
      <c r="BCJ457" s="7"/>
      <c r="BCK457" s="7"/>
      <c r="BCL457" s="7"/>
      <c r="BCM457" s="7"/>
      <c r="BCN457" s="7"/>
      <c r="BCO457" s="7"/>
      <c r="BCP457" s="7"/>
      <c r="BCQ457" s="7"/>
      <c r="BCR457" s="7"/>
      <c r="BCS457" s="7"/>
      <c r="BCT457" s="7"/>
      <c r="BCU457" s="7"/>
      <c r="BCV457" s="7"/>
      <c r="BCW457" s="7"/>
      <c r="BCX457" s="7"/>
      <c r="BCY457" s="7"/>
      <c r="BCZ457" s="7"/>
      <c r="BDA457" s="7"/>
      <c r="BDB457" s="7"/>
      <c r="BDC457" s="7"/>
      <c r="BDD457" s="7"/>
      <c r="BDE457" s="7"/>
      <c r="BDF457" s="7"/>
      <c r="BDG457" s="7"/>
      <c r="BDH457" s="7"/>
      <c r="BDI457" s="7"/>
      <c r="BDJ457" s="7"/>
      <c r="BDK457" s="7"/>
      <c r="BDL457" s="7"/>
      <c r="BDM457" s="7"/>
      <c r="BDN457" s="7"/>
      <c r="BDO457" s="7"/>
      <c r="BDP457" s="7"/>
      <c r="BDQ457" s="7"/>
      <c r="BDR457" s="7"/>
      <c r="BDS457" s="7"/>
      <c r="BDT457" s="7"/>
      <c r="BDU457" s="7"/>
      <c r="BDV457" s="7"/>
      <c r="BDW457" s="7"/>
      <c r="BDX457" s="7"/>
      <c r="BDY457" s="7"/>
      <c r="BDZ457" s="7"/>
      <c r="BEA457" s="7"/>
      <c r="BEB457" s="7"/>
      <c r="BEC457" s="7"/>
      <c r="BED457" s="7"/>
      <c r="BEE457" s="7"/>
      <c r="BEF457" s="7"/>
      <c r="BEG457" s="7"/>
      <c r="BEH457" s="7"/>
      <c r="BEI457" s="7"/>
      <c r="BEJ457" s="7"/>
      <c r="BEK457" s="7"/>
      <c r="BEL457" s="7"/>
      <c r="BEM457" s="7"/>
      <c r="BEN457" s="7"/>
      <c r="BEO457" s="7"/>
      <c r="BEP457" s="7"/>
      <c r="BEQ457" s="7"/>
      <c r="BER457" s="7"/>
      <c r="BES457" s="7"/>
      <c r="BET457" s="7"/>
      <c r="BEU457" s="7"/>
      <c r="BEV457" s="7"/>
      <c r="BEW457" s="7"/>
      <c r="BEX457" s="7"/>
      <c r="BEY457" s="7"/>
      <c r="BEZ457" s="7"/>
      <c r="BFA457" s="7"/>
      <c r="BFB457" s="7"/>
      <c r="BFC457" s="7"/>
      <c r="BFD457" s="7"/>
      <c r="BFE457" s="7"/>
      <c r="BFF457" s="7"/>
      <c r="BFG457" s="7"/>
      <c r="BFH457" s="7"/>
      <c r="BFI457" s="7"/>
      <c r="BFJ457" s="7"/>
      <c r="BFK457" s="7"/>
      <c r="BFL457" s="7"/>
      <c r="BFM457" s="7"/>
      <c r="BFN457" s="7"/>
      <c r="BFO457" s="7"/>
      <c r="BFP457" s="7"/>
      <c r="BFQ457" s="7"/>
      <c r="BFR457" s="7"/>
      <c r="BFS457" s="7"/>
      <c r="BFT457" s="7"/>
      <c r="BFU457" s="7"/>
      <c r="BFV457" s="7"/>
      <c r="BFW457" s="7"/>
      <c r="BFX457" s="7"/>
      <c r="BFY457" s="7"/>
      <c r="BFZ457" s="7"/>
      <c r="BGA457" s="7"/>
      <c r="BGB457" s="7"/>
      <c r="BGC457" s="7"/>
      <c r="BGD457" s="7"/>
      <c r="BGE457" s="7"/>
      <c r="BGF457" s="7"/>
      <c r="BGG457" s="7"/>
      <c r="BGH457" s="7"/>
      <c r="BGI457" s="7"/>
      <c r="BGJ457" s="7"/>
      <c r="BGK457" s="7"/>
      <c r="BGL457" s="7"/>
      <c r="BGM457" s="7"/>
      <c r="BGN457" s="7"/>
      <c r="BGO457" s="7"/>
      <c r="BGP457" s="7"/>
      <c r="BGQ457" s="7"/>
      <c r="BGR457" s="7"/>
      <c r="BGS457" s="7"/>
      <c r="BGT457" s="7"/>
      <c r="BGU457" s="7"/>
      <c r="BGV457" s="7"/>
      <c r="BGW457" s="7"/>
      <c r="BGX457" s="7"/>
      <c r="BGY457" s="7"/>
      <c r="BGZ457" s="7"/>
      <c r="BHA457" s="7"/>
      <c r="BHB457" s="7"/>
      <c r="BHC457" s="7"/>
      <c r="BHD457" s="7"/>
      <c r="BHE457" s="7"/>
      <c r="BHF457" s="7"/>
      <c r="BHG457" s="7"/>
      <c r="BHH457" s="7"/>
      <c r="BHI457" s="7"/>
      <c r="BHJ457" s="7"/>
      <c r="BHK457" s="7"/>
      <c r="BHL457" s="7"/>
      <c r="BHM457" s="7"/>
      <c r="BHN457" s="7"/>
      <c r="BHO457" s="7"/>
      <c r="BHP457" s="7"/>
      <c r="BHQ457" s="7"/>
      <c r="BHR457" s="7"/>
      <c r="BHS457" s="7"/>
      <c r="BHT457" s="7"/>
      <c r="BHU457" s="7"/>
      <c r="BHV457" s="7"/>
      <c r="BHW457" s="7"/>
      <c r="BHX457" s="7"/>
      <c r="BHY457" s="7"/>
      <c r="BHZ457" s="7"/>
      <c r="BIA457" s="7"/>
      <c r="BIB457" s="7"/>
      <c r="BIC457" s="7"/>
    </row>
    <row r="458" spans="1:1589" s="9" customFormat="1" ht="35.25" customHeight="1">
      <c r="A458" s="192">
        <v>162571490</v>
      </c>
      <c r="B458" s="29"/>
      <c r="C458" s="314"/>
      <c r="D458" s="314"/>
      <c r="E458" s="96" t="s">
        <v>113</v>
      </c>
      <c r="F458" s="96">
        <v>43465</v>
      </c>
      <c r="G458" s="97" t="s">
        <v>115</v>
      </c>
      <c r="H458" s="115"/>
      <c r="I458" s="121">
        <v>0</v>
      </c>
      <c r="J458" s="115"/>
      <c r="K458" s="104"/>
      <c r="L458" s="115"/>
      <c r="M458" s="104">
        <v>0</v>
      </c>
      <c r="N458" s="115"/>
      <c r="O458" s="115"/>
      <c r="P458" s="115"/>
      <c r="Q458" s="121">
        <v>0</v>
      </c>
      <c r="R458" s="115"/>
      <c r="S458" s="115"/>
      <c r="T458" s="150"/>
      <c r="U458" s="150"/>
      <c r="V458" s="7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  <c r="IX458"/>
      <c r="IY458"/>
      <c r="IZ458"/>
      <c r="JA458"/>
      <c r="JB458"/>
      <c r="JC458"/>
      <c r="JD458"/>
      <c r="JE458"/>
      <c r="JF458"/>
      <c r="JG458"/>
      <c r="JH458"/>
      <c r="JI458"/>
      <c r="JJ458"/>
      <c r="JK458"/>
      <c r="JL458"/>
      <c r="JM458"/>
      <c r="JN458"/>
      <c r="JO458"/>
      <c r="JP458"/>
      <c r="JQ458"/>
      <c r="JR458"/>
      <c r="JS458"/>
      <c r="JT458"/>
      <c r="JU458"/>
      <c r="JV458"/>
      <c r="JW458"/>
      <c r="JX458"/>
      <c r="JY458"/>
      <c r="JZ458"/>
      <c r="KA458"/>
      <c r="KB458"/>
      <c r="KC458"/>
      <c r="KD458"/>
      <c r="KE458"/>
      <c r="KF458"/>
      <c r="KG458"/>
      <c r="KH458"/>
      <c r="KI458"/>
      <c r="KJ458"/>
      <c r="KK458"/>
      <c r="KL458"/>
      <c r="KM458"/>
      <c r="KN458"/>
      <c r="KO458"/>
      <c r="KP458"/>
      <c r="KQ458"/>
      <c r="KR458"/>
      <c r="KS458"/>
      <c r="KT458"/>
      <c r="KU458"/>
      <c r="KV458"/>
      <c r="KW458"/>
      <c r="KX458"/>
      <c r="KY458"/>
      <c r="KZ458"/>
      <c r="LA458"/>
      <c r="LB458"/>
      <c r="LC458"/>
      <c r="LD458"/>
      <c r="LE458"/>
      <c r="LF458"/>
      <c r="LG458"/>
      <c r="LH458"/>
      <c r="LI458"/>
      <c r="LJ458"/>
      <c r="LK458"/>
      <c r="LL458"/>
      <c r="LM458"/>
      <c r="LN458"/>
      <c r="LO458"/>
      <c r="LP458"/>
      <c r="LQ458"/>
      <c r="LR458"/>
      <c r="LS458"/>
      <c r="LT458"/>
      <c r="LU458"/>
      <c r="LV458"/>
      <c r="LW458"/>
      <c r="LX458"/>
      <c r="LY458"/>
      <c r="LZ458"/>
      <c r="MA458"/>
      <c r="MB458"/>
      <c r="MC458"/>
      <c r="MD458"/>
      <c r="ME458"/>
      <c r="MF458"/>
      <c r="MG458"/>
      <c r="MH458"/>
      <c r="MI458"/>
      <c r="MJ458"/>
      <c r="MK458"/>
      <c r="ML458"/>
      <c r="MM458"/>
      <c r="MN458"/>
      <c r="MO458"/>
      <c r="MP458"/>
      <c r="MQ458"/>
      <c r="MR458"/>
      <c r="MS458"/>
      <c r="MT458"/>
      <c r="MU458"/>
      <c r="MV458"/>
      <c r="MW458"/>
      <c r="MX458"/>
      <c r="MY458"/>
      <c r="MZ458"/>
      <c r="NA458"/>
      <c r="NB458"/>
      <c r="NC458"/>
      <c r="ND458"/>
      <c r="NE458"/>
      <c r="NF458"/>
      <c r="NG458"/>
      <c r="NH458"/>
      <c r="NI458"/>
      <c r="NJ458"/>
      <c r="NK458"/>
      <c r="NL458"/>
      <c r="NM458"/>
      <c r="NN458"/>
      <c r="NO458"/>
      <c r="NP458"/>
      <c r="NQ458"/>
      <c r="NR458"/>
      <c r="NS458"/>
      <c r="NT458"/>
      <c r="NU458"/>
      <c r="NV458"/>
      <c r="NW458"/>
      <c r="NX458"/>
      <c r="NY458"/>
      <c r="NZ458"/>
      <c r="OA458"/>
      <c r="OB458"/>
      <c r="OC458"/>
      <c r="OD458"/>
      <c r="OE458"/>
      <c r="OF458"/>
      <c r="OG458"/>
      <c r="OH458"/>
      <c r="OI458"/>
      <c r="OJ458"/>
      <c r="OK458"/>
      <c r="OL458"/>
      <c r="OM458"/>
      <c r="ON458"/>
      <c r="OO458"/>
      <c r="OP458"/>
      <c r="OQ458"/>
      <c r="OR458"/>
      <c r="OS458"/>
      <c r="OT458"/>
      <c r="OU458"/>
      <c r="OV458"/>
      <c r="OW458"/>
      <c r="OX458"/>
      <c r="OY458"/>
      <c r="OZ458"/>
      <c r="PA458"/>
      <c r="PB458"/>
      <c r="PC458"/>
      <c r="PD458"/>
      <c r="PE458"/>
      <c r="PF458"/>
      <c r="PG458"/>
      <c r="PH458"/>
      <c r="PI458"/>
      <c r="PJ458"/>
      <c r="PK458"/>
      <c r="PL458"/>
      <c r="PM458"/>
      <c r="PN458"/>
      <c r="PO458"/>
      <c r="PP458"/>
      <c r="PQ458"/>
      <c r="PR458"/>
      <c r="PS458"/>
      <c r="PT458"/>
      <c r="PU458"/>
      <c r="PV458"/>
      <c r="PW458"/>
      <c r="PX458"/>
      <c r="PY458"/>
      <c r="PZ458"/>
      <c r="QA458"/>
      <c r="QB458"/>
      <c r="QC458"/>
      <c r="QD458"/>
      <c r="QE458"/>
      <c r="QF458"/>
      <c r="QG458"/>
      <c r="QH458"/>
      <c r="QI458"/>
      <c r="QJ458"/>
      <c r="QK458"/>
      <c r="QL458"/>
      <c r="QM458"/>
      <c r="QN458"/>
      <c r="QO458"/>
      <c r="QP458"/>
      <c r="QQ458"/>
      <c r="QR458"/>
      <c r="QS458"/>
      <c r="QT458"/>
      <c r="QU458"/>
      <c r="QV458"/>
      <c r="QW458"/>
      <c r="QX458"/>
      <c r="QY458"/>
      <c r="QZ458"/>
      <c r="RA458"/>
      <c r="RB458"/>
      <c r="RC458"/>
      <c r="RD458"/>
      <c r="RE458"/>
      <c r="RF458"/>
      <c r="RG458"/>
      <c r="RH458"/>
      <c r="RI458"/>
      <c r="RJ458"/>
      <c r="RK458"/>
      <c r="RL458"/>
      <c r="RM458"/>
      <c r="RN458"/>
      <c r="RO458"/>
      <c r="RP458"/>
      <c r="RQ458"/>
      <c r="RR458"/>
      <c r="RS458"/>
      <c r="RT458"/>
      <c r="RU458"/>
      <c r="RV458"/>
      <c r="RW458"/>
      <c r="RX458"/>
      <c r="RY458"/>
      <c r="RZ458"/>
      <c r="SA458"/>
      <c r="SB458"/>
      <c r="SC458"/>
      <c r="SD458"/>
      <c r="SE458"/>
      <c r="SF458"/>
      <c r="SG458"/>
      <c r="SH458"/>
      <c r="SI458"/>
      <c r="SJ458"/>
      <c r="SK458"/>
      <c r="SL458"/>
      <c r="SM458"/>
      <c r="SN458"/>
      <c r="SO458"/>
      <c r="SP458"/>
      <c r="SQ458"/>
      <c r="SR458"/>
      <c r="SS458"/>
      <c r="ST458"/>
      <c r="SU458"/>
      <c r="SV458"/>
      <c r="SW458"/>
      <c r="SX458"/>
      <c r="SY458"/>
      <c r="SZ458"/>
      <c r="TA458"/>
      <c r="TB458"/>
      <c r="TC458"/>
      <c r="TD458"/>
      <c r="TE458"/>
      <c r="TF458"/>
      <c r="TG458"/>
      <c r="TH458"/>
      <c r="TI458"/>
      <c r="TJ458"/>
      <c r="TK458"/>
      <c r="TL458"/>
      <c r="TM458"/>
      <c r="TN458"/>
      <c r="TO458"/>
      <c r="TP458"/>
      <c r="TQ458"/>
      <c r="TR458"/>
      <c r="TS458"/>
      <c r="TT458"/>
      <c r="TU458"/>
      <c r="TV458"/>
      <c r="TW458"/>
      <c r="TX458"/>
      <c r="TY458"/>
      <c r="TZ458"/>
      <c r="UA458"/>
      <c r="UB458"/>
      <c r="UC458"/>
      <c r="UD458"/>
      <c r="UE458"/>
      <c r="UF458"/>
      <c r="UG458"/>
      <c r="UH458"/>
      <c r="UI458"/>
      <c r="UJ458"/>
      <c r="UK458"/>
      <c r="UL458"/>
      <c r="UM458"/>
      <c r="UN458"/>
      <c r="UO458"/>
      <c r="UP458"/>
      <c r="UQ458"/>
      <c r="UR458"/>
      <c r="US458"/>
      <c r="UT458"/>
      <c r="UU458"/>
      <c r="UV458"/>
      <c r="UW458"/>
      <c r="UX458"/>
      <c r="UY458"/>
      <c r="UZ458"/>
      <c r="VA458"/>
      <c r="VB458"/>
      <c r="VC458"/>
      <c r="VD458"/>
      <c r="VE458"/>
      <c r="VF458"/>
      <c r="VG458"/>
      <c r="VH458"/>
      <c r="VI458"/>
      <c r="VJ458"/>
      <c r="VK458"/>
      <c r="VL458"/>
      <c r="VM458"/>
      <c r="VN458"/>
      <c r="VO458"/>
      <c r="VP458"/>
      <c r="VQ458"/>
      <c r="VR458"/>
      <c r="VS458"/>
      <c r="VT458"/>
      <c r="VU458"/>
      <c r="VV458"/>
      <c r="VW458"/>
      <c r="VX458"/>
      <c r="VY458"/>
      <c r="VZ458"/>
      <c r="WA458"/>
      <c r="WB458"/>
      <c r="WC458"/>
      <c r="WD458"/>
      <c r="WE458"/>
      <c r="WF458"/>
      <c r="WG458"/>
      <c r="WH458"/>
      <c r="WI458"/>
      <c r="WJ458"/>
      <c r="WK458"/>
      <c r="WL458"/>
      <c r="WM458"/>
      <c r="WN458"/>
      <c r="WO458"/>
      <c r="WP458"/>
      <c r="WQ458"/>
      <c r="WR458"/>
      <c r="WS458"/>
      <c r="WT458"/>
      <c r="WU458"/>
      <c r="WV458"/>
      <c r="WW458"/>
      <c r="WX458"/>
      <c r="WY458"/>
      <c r="WZ458"/>
      <c r="XA458"/>
      <c r="XB458"/>
      <c r="XC458"/>
      <c r="XD458"/>
      <c r="XE458"/>
      <c r="XF458"/>
      <c r="XG458"/>
      <c r="XH458"/>
      <c r="XI458"/>
      <c r="XJ458"/>
      <c r="XK458"/>
      <c r="XL458"/>
      <c r="XM458"/>
      <c r="XN458"/>
      <c r="XO458"/>
      <c r="XP458"/>
      <c r="XQ458"/>
      <c r="XR458"/>
      <c r="XS458"/>
      <c r="XT458"/>
      <c r="XU458"/>
      <c r="XV458"/>
      <c r="XW458"/>
      <c r="XX458"/>
      <c r="XY458"/>
      <c r="XZ458"/>
      <c r="YA458"/>
      <c r="YB458"/>
      <c r="YC458"/>
      <c r="YD458"/>
      <c r="YE458"/>
      <c r="YF458"/>
      <c r="YG458"/>
      <c r="YH458"/>
      <c r="YI458"/>
      <c r="YJ458"/>
      <c r="YK458"/>
      <c r="YL458"/>
      <c r="YM458"/>
      <c r="YN458"/>
      <c r="YO458"/>
      <c r="YP458"/>
      <c r="YQ458"/>
      <c r="YR458"/>
      <c r="YS458"/>
      <c r="YT458"/>
      <c r="YU458"/>
      <c r="YV458"/>
      <c r="YW458"/>
      <c r="YX458"/>
      <c r="YY458"/>
      <c r="YZ458"/>
      <c r="ZA458"/>
      <c r="ZB458"/>
      <c r="ZC458"/>
      <c r="ZD458"/>
      <c r="ZE458"/>
      <c r="ZF458"/>
      <c r="ZG458"/>
      <c r="ZH458"/>
      <c r="ZI458"/>
      <c r="ZJ458"/>
      <c r="ZK458"/>
      <c r="ZL458"/>
      <c r="ZM458"/>
      <c r="ZN458"/>
      <c r="ZO458"/>
      <c r="ZP458"/>
      <c r="ZQ458"/>
      <c r="ZR458"/>
      <c r="ZS458"/>
      <c r="ZT458"/>
      <c r="ZU458"/>
      <c r="ZV458"/>
      <c r="ZW458"/>
      <c r="ZX458"/>
      <c r="ZY458"/>
      <c r="ZZ458"/>
      <c r="AAA458"/>
      <c r="AAB458"/>
      <c r="AAC458"/>
      <c r="AAD458"/>
      <c r="AAE458"/>
      <c r="AAF458"/>
      <c r="AAG458"/>
      <c r="AAH458"/>
      <c r="AAI458"/>
      <c r="AAJ458"/>
      <c r="AAK458"/>
      <c r="AAL458"/>
      <c r="AAM458"/>
      <c r="AAN458"/>
      <c r="AAO458"/>
      <c r="AAP458"/>
      <c r="AAQ458"/>
      <c r="AAR458"/>
      <c r="AAS458"/>
      <c r="AAT458"/>
      <c r="AAU458"/>
      <c r="AAV458"/>
      <c r="AAW458"/>
      <c r="AAX458"/>
      <c r="AAY458"/>
      <c r="AAZ458"/>
      <c r="ABA458"/>
      <c r="ABB458"/>
      <c r="ABC458"/>
      <c r="ABD458"/>
      <c r="ABE458"/>
      <c r="ABF458"/>
      <c r="ABG458"/>
      <c r="ABH458"/>
      <c r="ABI458"/>
      <c r="ABJ458"/>
      <c r="ABK458"/>
      <c r="ABL458"/>
      <c r="ABM458"/>
      <c r="ABN458"/>
      <c r="ABO458"/>
      <c r="ABP458"/>
      <c r="ABQ458"/>
      <c r="ABR458"/>
      <c r="ABS458"/>
      <c r="ABT458"/>
      <c r="ABU458"/>
      <c r="ABV458"/>
      <c r="ABW458"/>
      <c r="ABX458"/>
      <c r="ABY458"/>
      <c r="ABZ458"/>
      <c r="ACA458"/>
      <c r="ACB458"/>
      <c r="ACC458"/>
      <c r="ACD458"/>
      <c r="ACE458"/>
      <c r="ACF458"/>
      <c r="ACG458"/>
      <c r="ACH458"/>
      <c r="ACI458"/>
      <c r="ACJ458"/>
      <c r="ACK458"/>
      <c r="ACL458"/>
      <c r="ACM458"/>
      <c r="ACN458"/>
      <c r="ACO458"/>
      <c r="ACP458"/>
      <c r="ACQ458"/>
      <c r="ACR458"/>
      <c r="ACS458"/>
      <c r="ACT458"/>
      <c r="ACU458"/>
      <c r="ACV458"/>
      <c r="ACW458"/>
      <c r="ACX458"/>
      <c r="ACY458"/>
      <c r="ACZ458"/>
      <c r="ADA458"/>
      <c r="ADB458"/>
      <c r="ADC458"/>
      <c r="ADD458"/>
      <c r="ADE458"/>
      <c r="ADF458"/>
      <c r="ADG458"/>
      <c r="ADH458"/>
      <c r="ADI458"/>
      <c r="ADJ458"/>
      <c r="ADK458"/>
      <c r="ADL458"/>
      <c r="ADM458"/>
      <c r="ADN458"/>
      <c r="ADO458"/>
      <c r="ADP458"/>
      <c r="ADQ458"/>
      <c r="ADR458"/>
      <c r="ADS458"/>
      <c r="ADT458"/>
      <c r="ADU458"/>
      <c r="ADV458"/>
      <c r="ADW458"/>
      <c r="ADX458"/>
      <c r="ADY458"/>
      <c r="ADZ458"/>
      <c r="AEA458"/>
      <c r="AEB458"/>
      <c r="AEC458"/>
      <c r="AED458"/>
      <c r="AEE458"/>
      <c r="AEF458"/>
      <c r="AEG458"/>
      <c r="AEH458"/>
      <c r="AEI458"/>
      <c r="AEJ458"/>
      <c r="AEK458"/>
      <c r="AEL458"/>
      <c r="AEM458"/>
      <c r="AEN458"/>
      <c r="AEO458"/>
      <c r="AEP458"/>
      <c r="AEQ458"/>
      <c r="AER458"/>
      <c r="AES458"/>
      <c r="AET458"/>
      <c r="AEU458"/>
      <c r="AEV458"/>
      <c r="AEW458"/>
      <c r="AEX458"/>
      <c r="AEY458"/>
      <c r="AEZ458"/>
      <c r="AFA458"/>
      <c r="AFB458"/>
      <c r="AFC458"/>
      <c r="AFD458"/>
      <c r="AFE458"/>
      <c r="AFF458"/>
      <c r="AFG458"/>
      <c r="AFH458"/>
      <c r="AFI458"/>
      <c r="AFJ458"/>
      <c r="AFK458"/>
      <c r="AFL458"/>
      <c r="AFM458"/>
      <c r="AFN458"/>
      <c r="AFO458"/>
      <c r="AFP458"/>
      <c r="AFQ458"/>
      <c r="AFR458"/>
      <c r="AFS458"/>
      <c r="AFT458"/>
      <c r="AFU458"/>
      <c r="AFV458"/>
      <c r="AFW458"/>
      <c r="AFX458"/>
      <c r="AFY458"/>
      <c r="AFZ458"/>
      <c r="AGA458"/>
      <c r="AGB458"/>
      <c r="AGC458"/>
      <c r="AGD458"/>
      <c r="AGE458"/>
      <c r="AGF458"/>
      <c r="AGG458"/>
      <c r="AGH458"/>
      <c r="AGI458"/>
      <c r="AGJ458"/>
      <c r="AGK458"/>
      <c r="AGL458"/>
      <c r="AGM458"/>
      <c r="AGN458"/>
      <c r="AGO458"/>
      <c r="AGP458"/>
      <c r="AGQ458"/>
      <c r="AGR458"/>
      <c r="AGS458"/>
      <c r="AGT458"/>
      <c r="AGU458"/>
      <c r="AGV458"/>
      <c r="AGW458"/>
      <c r="AGX458"/>
      <c r="AGY458"/>
      <c r="AGZ458"/>
      <c r="AHA458"/>
      <c r="AHB458"/>
      <c r="AHC458"/>
      <c r="AHD458"/>
      <c r="AHE458"/>
      <c r="AHF458"/>
      <c r="AHG458"/>
      <c r="AHH458"/>
      <c r="AHI458"/>
      <c r="AHJ458"/>
      <c r="AHK458"/>
      <c r="AHL458"/>
      <c r="AHM458"/>
      <c r="AHN458"/>
      <c r="AHO458"/>
      <c r="AHP458"/>
      <c r="AHQ458"/>
      <c r="AHR458"/>
      <c r="AHS458"/>
      <c r="AHT458"/>
      <c r="AHU458"/>
      <c r="AHV458"/>
      <c r="AHW458"/>
      <c r="AHX458"/>
      <c r="AHY458"/>
      <c r="AHZ458"/>
      <c r="AIA458"/>
      <c r="AIB458"/>
      <c r="AIC458"/>
      <c r="AID458"/>
      <c r="AIE458"/>
      <c r="AIF458"/>
      <c r="AIG458"/>
      <c r="AIH458"/>
      <c r="AII458"/>
      <c r="AIJ458"/>
      <c r="AIK458"/>
      <c r="AIL458"/>
      <c r="AIM458"/>
      <c r="AIN458"/>
      <c r="AIO458"/>
      <c r="AIP458"/>
      <c r="AIQ458"/>
      <c r="AIR458"/>
      <c r="AIS458"/>
      <c r="AIT458"/>
      <c r="AIU458"/>
      <c r="AIV458"/>
      <c r="AIW458"/>
      <c r="AIX458"/>
      <c r="AIY458"/>
      <c r="AIZ458"/>
      <c r="AJA458"/>
      <c r="AJB458"/>
      <c r="AJC458"/>
      <c r="AJD458"/>
      <c r="AJE458"/>
      <c r="AJF458"/>
      <c r="AJG458"/>
      <c r="AJH458"/>
      <c r="AJI458"/>
      <c r="AJJ458"/>
      <c r="AJK458"/>
      <c r="AJL458"/>
      <c r="AJM458"/>
      <c r="AJN458"/>
      <c r="AJO458"/>
      <c r="AJP458"/>
      <c r="AJQ458"/>
      <c r="AJR458"/>
      <c r="AJS458"/>
      <c r="AJT458"/>
      <c r="AJU458"/>
      <c r="AJV458"/>
      <c r="AJW458"/>
      <c r="AJX458"/>
      <c r="AJY458"/>
      <c r="AJZ458"/>
      <c r="AKA458"/>
      <c r="AKB458"/>
      <c r="AKC458"/>
      <c r="AKD458"/>
      <c r="AKE458"/>
      <c r="AKF458"/>
      <c r="AKG458"/>
      <c r="AKH458"/>
      <c r="AKI458"/>
      <c r="AKJ458"/>
      <c r="AKK458"/>
      <c r="AKL458"/>
      <c r="AKM458"/>
      <c r="AKN458"/>
      <c r="AKO458"/>
      <c r="AKP458"/>
      <c r="AKQ458"/>
      <c r="AKR458"/>
      <c r="AKS458"/>
      <c r="AKT458"/>
      <c r="AKU458"/>
      <c r="AKV458"/>
      <c r="AKW458"/>
      <c r="AKX458"/>
      <c r="AKY458"/>
      <c r="AKZ458"/>
      <c r="ALA458"/>
      <c r="ALB458"/>
      <c r="ALC458"/>
      <c r="ALD458"/>
      <c r="ALE458"/>
      <c r="ALF458"/>
      <c r="ALG458"/>
      <c r="ALH458"/>
      <c r="ALI458"/>
      <c r="ALJ458"/>
      <c r="ALK458"/>
      <c r="ALL458"/>
      <c r="ALM458"/>
      <c r="ALN458"/>
      <c r="ALO458"/>
      <c r="ALP458"/>
      <c r="ALQ458"/>
      <c r="ALR458"/>
      <c r="ALS458"/>
      <c r="ALT458"/>
      <c r="ALU458"/>
      <c r="ALV458"/>
      <c r="ALW458"/>
      <c r="ALX458"/>
      <c r="ALY458"/>
      <c r="ALZ458"/>
      <c r="AMA458"/>
      <c r="AMB458"/>
      <c r="AMC458"/>
      <c r="AMD458"/>
      <c r="AME458"/>
      <c r="AMF458"/>
      <c r="AMG458"/>
      <c r="AMH458"/>
      <c r="AMI458"/>
      <c r="AMJ458"/>
      <c r="AMK458"/>
      <c r="AML458"/>
      <c r="AMM458"/>
      <c r="AMN458"/>
      <c r="AMO458"/>
      <c r="AMP458"/>
      <c r="AMQ458"/>
      <c r="AMR458"/>
      <c r="AMS458"/>
      <c r="AMT458"/>
      <c r="AMU458"/>
      <c r="AMV458"/>
      <c r="AMW458"/>
      <c r="AMX458"/>
      <c r="AMY458"/>
      <c r="AMZ458"/>
      <c r="ANA458"/>
      <c r="ANB458"/>
      <c r="ANC458"/>
      <c r="AND458"/>
      <c r="ANE458"/>
      <c r="ANF458"/>
      <c r="ANG458"/>
      <c r="ANH458"/>
      <c r="ANI458"/>
      <c r="ANJ458"/>
      <c r="ANK458"/>
      <c r="ANL458"/>
      <c r="ANM458"/>
      <c r="ANN458"/>
      <c r="ANO458"/>
      <c r="ANP458"/>
      <c r="ANQ458"/>
      <c r="ANR458"/>
      <c r="ANS458"/>
      <c r="ANT458"/>
      <c r="ANU458"/>
      <c r="ANV458"/>
      <c r="ANW458"/>
      <c r="ANX458"/>
      <c r="ANY458"/>
      <c r="ANZ458"/>
      <c r="AOA458"/>
      <c r="AOB458"/>
      <c r="AOC458"/>
      <c r="AOD458"/>
      <c r="AOE458"/>
      <c r="AOF458"/>
      <c r="AOG458"/>
      <c r="AOH458"/>
      <c r="AOI458"/>
      <c r="AOJ458"/>
      <c r="AOK458"/>
      <c r="AOL458"/>
      <c r="AOM458"/>
      <c r="AON458"/>
      <c r="AOO458"/>
      <c r="AOP458"/>
      <c r="AOQ458"/>
      <c r="AOR458"/>
      <c r="AOS458"/>
      <c r="AOT458"/>
      <c r="AOU458"/>
      <c r="AOV458"/>
      <c r="AOW458"/>
      <c r="AOX458"/>
      <c r="AOY458"/>
      <c r="AOZ458"/>
      <c r="APA458"/>
      <c r="APB458"/>
      <c r="APC458"/>
      <c r="APD458"/>
      <c r="APE458"/>
      <c r="APF458"/>
      <c r="APG458"/>
      <c r="APH458"/>
      <c r="API458"/>
      <c r="APJ458"/>
      <c r="APK458"/>
      <c r="APL458"/>
      <c r="APM458"/>
      <c r="APN458"/>
      <c r="APO458"/>
      <c r="APP458"/>
      <c r="APQ458"/>
      <c r="APR458"/>
      <c r="APS458"/>
      <c r="APT458"/>
      <c r="APU458"/>
      <c r="APV458"/>
      <c r="APW458"/>
      <c r="APX458"/>
      <c r="APY458"/>
      <c r="APZ458"/>
      <c r="AQA458"/>
      <c r="AQB458"/>
      <c r="AQC458"/>
      <c r="AQD458"/>
      <c r="AQE458"/>
      <c r="AQF458"/>
      <c r="AQG458"/>
      <c r="AQH458"/>
      <c r="AQI458"/>
      <c r="AQJ458"/>
      <c r="AQK458"/>
      <c r="AQL458"/>
      <c r="AQM458"/>
      <c r="AQN458"/>
      <c r="AQO458"/>
      <c r="AQP458"/>
      <c r="AQQ458"/>
      <c r="AQR458"/>
      <c r="AQS458"/>
      <c r="AQT458"/>
      <c r="AQU458"/>
      <c r="AQV458"/>
      <c r="AQW458"/>
      <c r="AQX458"/>
      <c r="AQY458"/>
      <c r="AQZ458"/>
      <c r="ARA458"/>
      <c r="ARB458"/>
      <c r="ARC458"/>
      <c r="ARD458"/>
      <c r="ARE458"/>
      <c r="ARF458"/>
      <c r="ARG458"/>
      <c r="ARH458"/>
      <c r="ARI458"/>
      <c r="ARJ458"/>
      <c r="ARK458"/>
      <c r="ARL458"/>
      <c r="ARM458"/>
      <c r="ARN458"/>
      <c r="ARO458"/>
      <c r="ARP458"/>
      <c r="ARQ458"/>
      <c r="ARR458"/>
      <c r="ARS458"/>
      <c r="ART458"/>
      <c r="ARU458"/>
      <c r="ARV458"/>
      <c r="ARW458"/>
      <c r="ARX458"/>
      <c r="ARY458"/>
      <c r="ARZ458"/>
      <c r="ASA458"/>
      <c r="ASB458"/>
      <c r="ASC458"/>
      <c r="ASD458"/>
      <c r="ASE458"/>
      <c r="ASF458"/>
      <c r="ASG458"/>
      <c r="ASH458"/>
      <c r="ASI458"/>
      <c r="ASJ458"/>
      <c r="ASK458"/>
      <c r="ASL458"/>
      <c r="ASM458"/>
      <c r="ASN458"/>
      <c r="ASO458"/>
      <c r="ASP458"/>
      <c r="ASQ458"/>
      <c r="ASR458"/>
      <c r="ASS458"/>
      <c r="AST458"/>
      <c r="ASU458"/>
      <c r="ASV458"/>
      <c r="ASW458"/>
      <c r="ASX458"/>
      <c r="ASY458"/>
      <c r="ASZ458"/>
      <c r="ATA458"/>
      <c r="ATB458"/>
      <c r="ATC458"/>
      <c r="ATD458"/>
      <c r="ATE458"/>
      <c r="ATF458"/>
      <c r="ATG458"/>
      <c r="ATH458"/>
      <c r="ATI458"/>
      <c r="ATJ458"/>
      <c r="ATK458"/>
      <c r="ATL458"/>
      <c r="ATM458"/>
      <c r="ATN458"/>
      <c r="ATO458"/>
      <c r="ATP458"/>
      <c r="ATQ458"/>
      <c r="ATR458"/>
      <c r="ATS458"/>
      <c r="ATT458"/>
      <c r="ATU458"/>
      <c r="ATV458"/>
      <c r="ATW458"/>
      <c r="ATX458"/>
      <c r="ATY458"/>
      <c r="ATZ458"/>
      <c r="AUA458"/>
      <c r="AUB458"/>
      <c r="AUC458"/>
      <c r="AUD458"/>
      <c r="AUE458"/>
      <c r="AUF458"/>
      <c r="AUG458"/>
      <c r="AUH458"/>
      <c r="AUI458"/>
      <c r="AUJ458"/>
      <c r="AUK458"/>
      <c r="AUL458"/>
      <c r="AUM458"/>
      <c r="AUN458"/>
      <c r="AUO458"/>
      <c r="AUP458"/>
      <c r="AUQ458"/>
      <c r="AUR458"/>
      <c r="AUS458"/>
      <c r="AUT458"/>
      <c r="AUU458"/>
      <c r="AUV458"/>
      <c r="AUW458"/>
      <c r="AUX458"/>
      <c r="AUY458"/>
      <c r="AUZ458"/>
      <c r="AVA458"/>
      <c r="AVB458"/>
      <c r="AVC458"/>
      <c r="AVD458"/>
      <c r="AVE458"/>
      <c r="AVF458"/>
      <c r="AVG458"/>
      <c r="AVH458"/>
      <c r="AVI458"/>
      <c r="AVJ458"/>
      <c r="AVK458"/>
      <c r="AVL458"/>
      <c r="AVM458"/>
      <c r="AVN458"/>
      <c r="AVO458"/>
      <c r="AVP458"/>
      <c r="AVQ458"/>
      <c r="AVR458"/>
      <c r="AVS458"/>
      <c r="AVT458"/>
      <c r="AVU458"/>
      <c r="AVV458"/>
      <c r="AVW458"/>
      <c r="AVX458"/>
      <c r="AVY458"/>
      <c r="AVZ458"/>
      <c r="AWA458"/>
      <c r="AWB458"/>
      <c r="AWC458"/>
      <c r="AWD458"/>
      <c r="AWE458"/>
      <c r="AWF458"/>
      <c r="AWG458"/>
      <c r="AWH458"/>
      <c r="AWI458"/>
      <c r="AWJ458"/>
      <c r="AWK458"/>
      <c r="AWL458"/>
      <c r="AWM458"/>
      <c r="AWN458"/>
      <c r="AWO458"/>
      <c r="AWP458"/>
      <c r="AWQ458"/>
      <c r="AWR458"/>
      <c r="AWS458"/>
      <c r="AWT458"/>
      <c r="AWU458"/>
      <c r="AWV458"/>
      <c r="AWW458"/>
      <c r="AWX458"/>
      <c r="AWY458"/>
      <c r="AWZ458"/>
      <c r="AXA458"/>
      <c r="AXB458"/>
      <c r="AXC458"/>
      <c r="AXD458"/>
      <c r="AXE458"/>
      <c r="AXF458"/>
      <c r="AXG458"/>
      <c r="AXH458"/>
      <c r="AXI458"/>
      <c r="AXJ458"/>
      <c r="AXK458"/>
      <c r="AXL458"/>
      <c r="AXM458"/>
      <c r="AXN458"/>
      <c r="AXO458"/>
      <c r="AXP458"/>
      <c r="AXQ458"/>
      <c r="AXR458"/>
      <c r="AXS458"/>
      <c r="AXT458"/>
      <c r="AXU458"/>
      <c r="AXV458"/>
      <c r="AXW458"/>
      <c r="AXX458"/>
      <c r="AXY458"/>
      <c r="AXZ458"/>
      <c r="AYA458"/>
      <c r="AYB458"/>
      <c r="AYC458"/>
      <c r="AYD458"/>
      <c r="AYE458"/>
      <c r="AYF458"/>
      <c r="AYG458"/>
      <c r="AYH458"/>
      <c r="AYI458"/>
      <c r="AYJ458"/>
      <c r="AYK458"/>
      <c r="AYL458"/>
      <c r="AYM458"/>
      <c r="AYN458"/>
      <c r="AYO458"/>
      <c r="AYP458"/>
      <c r="AYQ458"/>
      <c r="AYR458"/>
      <c r="AYS458"/>
      <c r="AYT458"/>
      <c r="AYU458"/>
      <c r="AYV458"/>
      <c r="AYW458"/>
      <c r="AYX458"/>
      <c r="AYY458"/>
      <c r="AYZ458"/>
      <c r="AZA458"/>
      <c r="AZB458"/>
      <c r="AZC458"/>
      <c r="AZD458"/>
      <c r="AZE458"/>
      <c r="AZF458"/>
      <c r="AZG458"/>
      <c r="AZH458"/>
      <c r="AZI458"/>
      <c r="AZJ458"/>
      <c r="AZK458"/>
      <c r="AZL458"/>
      <c r="AZM458"/>
      <c r="AZN458"/>
      <c r="AZO458"/>
      <c r="AZP458"/>
      <c r="AZQ458"/>
      <c r="AZR458"/>
      <c r="AZS458"/>
      <c r="AZT458"/>
      <c r="AZU458"/>
      <c r="AZV458"/>
      <c r="AZW458"/>
      <c r="AZX458"/>
      <c r="AZY458"/>
      <c r="AZZ458"/>
      <c r="BAA458"/>
      <c r="BAB458"/>
      <c r="BAC458"/>
      <c r="BAD458"/>
      <c r="BAE458"/>
      <c r="BAF458"/>
      <c r="BAG458"/>
      <c r="BAH458"/>
      <c r="BAI458"/>
      <c r="BAJ458"/>
      <c r="BAK458"/>
      <c r="BAL458"/>
      <c r="BAM458"/>
      <c r="BAN458"/>
      <c r="BAO458"/>
      <c r="BAP458"/>
      <c r="BAQ458"/>
      <c r="BAR458"/>
      <c r="BAS458"/>
      <c r="BAT458"/>
      <c r="BAU458"/>
      <c r="BAV458"/>
      <c r="BAW458"/>
      <c r="BAX458"/>
      <c r="BAY458"/>
      <c r="BAZ458"/>
      <c r="BBA458"/>
      <c r="BBB458"/>
      <c r="BBC458"/>
      <c r="BBD458"/>
      <c r="BBE458"/>
      <c r="BBF458"/>
      <c r="BBG458"/>
      <c r="BBH458"/>
      <c r="BBI458"/>
      <c r="BBJ458"/>
      <c r="BBK458"/>
      <c r="BBL458"/>
      <c r="BBM458"/>
      <c r="BBN458"/>
      <c r="BBO458"/>
      <c r="BBP458"/>
      <c r="BBQ458"/>
      <c r="BBR458"/>
      <c r="BBS458"/>
      <c r="BBT458"/>
      <c r="BBU458"/>
      <c r="BBV458"/>
      <c r="BBW458"/>
      <c r="BBX458"/>
      <c r="BBY458"/>
      <c r="BBZ458"/>
      <c r="BCA458"/>
      <c r="BCB458"/>
      <c r="BCC458"/>
      <c r="BCD458"/>
      <c r="BCE458"/>
      <c r="BCF458"/>
      <c r="BCG458"/>
      <c r="BCH458"/>
      <c r="BCI458"/>
      <c r="BCJ458"/>
      <c r="BCK458"/>
      <c r="BCL458"/>
      <c r="BCM458"/>
      <c r="BCN458"/>
      <c r="BCO458"/>
      <c r="BCP458"/>
      <c r="BCQ458"/>
      <c r="BCR458"/>
      <c r="BCS458"/>
      <c r="BCT458"/>
      <c r="BCU458"/>
      <c r="BCV458"/>
      <c r="BCW458"/>
      <c r="BCX458"/>
      <c r="BCY458"/>
      <c r="BCZ458"/>
      <c r="BDA458"/>
      <c r="BDB458"/>
      <c r="BDC458"/>
      <c r="BDD458"/>
      <c r="BDE458"/>
      <c r="BDF458"/>
      <c r="BDG458"/>
      <c r="BDH458"/>
      <c r="BDI458"/>
      <c r="BDJ458"/>
      <c r="BDK458"/>
      <c r="BDL458"/>
      <c r="BDM458"/>
      <c r="BDN458"/>
      <c r="BDO458"/>
      <c r="BDP458"/>
      <c r="BDQ458"/>
      <c r="BDR458"/>
      <c r="BDS458"/>
      <c r="BDT458"/>
      <c r="BDU458"/>
      <c r="BDV458"/>
      <c r="BDW458"/>
      <c r="BDX458"/>
      <c r="BDY458"/>
      <c r="BDZ458"/>
      <c r="BEA458"/>
      <c r="BEB458"/>
      <c r="BEC458"/>
      <c r="BED458"/>
      <c r="BEE458"/>
      <c r="BEF458"/>
      <c r="BEG458"/>
      <c r="BEH458"/>
      <c r="BEI458"/>
      <c r="BEJ458"/>
      <c r="BEK458"/>
      <c r="BEL458"/>
      <c r="BEM458"/>
      <c r="BEN458"/>
      <c r="BEO458"/>
      <c r="BEP458"/>
      <c r="BEQ458"/>
      <c r="BER458"/>
      <c r="BES458"/>
      <c r="BET458"/>
      <c r="BEU458"/>
      <c r="BEV458"/>
      <c r="BEW458"/>
      <c r="BEX458"/>
      <c r="BEY458"/>
      <c r="BEZ458"/>
      <c r="BFA458"/>
      <c r="BFB458"/>
      <c r="BFC458"/>
      <c r="BFD458"/>
      <c r="BFE458"/>
      <c r="BFF458"/>
      <c r="BFG458"/>
      <c r="BFH458"/>
      <c r="BFI458"/>
      <c r="BFJ458"/>
      <c r="BFK458"/>
      <c r="BFL458"/>
      <c r="BFM458"/>
      <c r="BFN458"/>
      <c r="BFO458"/>
      <c r="BFP458"/>
      <c r="BFQ458"/>
      <c r="BFR458"/>
      <c r="BFS458"/>
      <c r="BFT458"/>
      <c r="BFU458"/>
      <c r="BFV458"/>
      <c r="BFW458"/>
      <c r="BFX458"/>
      <c r="BFY458"/>
      <c r="BFZ458"/>
      <c r="BGA458"/>
      <c r="BGB458"/>
      <c r="BGC458"/>
      <c r="BGD458"/>
      <c r="BGE458"/>
      <c r="BGF458"/>
      <c r="BGG458"/>
      <c r="BGH458"/>
      <c r="BGI458"/>
      <c r="BGJ458"/>
      <c r="BGK458"/>
      <c r="BGL458"/>
      <c r="BGM458"/>
      <c r="BGN458"/>
      <c r="BGO458"/>
      <c r="BGP458"/>
      <c r="BGQ458"/>
      <c r="BGR458"/>
      <c r="BGS458"/>
      <c r="BGT458"/>
      <c r="BGU458"/>
      <c r="BGV458"/>
      <c r="BGW458"/>
      <c r="BGX458"/>
      <c r="BGY458"/>
      <c r="BGZ458"/>
      <c r="BHA458"/>
      <c r="BHB458"/>
      <c r="BHC458"/>
      <c r="BHD458"/>
      <c r="BHE458"/>
      <c r="BHF458"/>
      <c r="BHG458"/>
      <c r="BHH458"/>
      <c r="BHI458"/>
      <c r="BHJ458"/>
      <c r="BHK458"/>
      <c r="BHL458"/>
      <c r="BHM458"/>
      <c r="BHN458"/>
      <c r="BHO458"/>
      <c r="BHP458"/>
      <c r="BHQ458"/>
      <c r="BHR458"/>
      <c r="BHS458"/>
      <c r="BHT458"/>
      <c r="BHU458"/>
      <c r="BHV458"/>
      <c r="BHW458"/>
      <c r="BHX458"/>
      <c r="BHY458"/>
      <c r="BHZ458"/>
      <c r="BIA458"/>
      <c r="BIB458"/>
      <c r="BIC458"/>
    </row>
    <row r="459" spans="1:1589" s="9" customFormat="1" ht="35.25" customHeight="1">
      <c r="A459" s="153">
        <v>162571490</v>
      </c>
      <c r="B459" s="29"/>
      <c r="C459" s="315"/>
      <c r="D459" s="315"/>
      <c r="E459" s="151">
        <v>43466</v>
      </c>
      <c r="F459" s="151">
        <v>43830</v>
      </c>
      <c r="G459" s="97" t="s">
        <v>234</v>
      </c>
      <c r="H459" s="115"/>
      <c r="I459" s="307">
        <v>0</v>
      </c>
      <c r="J459" s="115"/>
      <c r="K459" s="104"/>
      <c r="L459" s="115"/>
      <c r="M459" s="177">
        <v>0</v>
      </c>
      <c r="N459" s="115"/>
      <c r="O459" s="115"/>
      <c r="P459" s="115"/>
      <c r="Q459" s="125">
        <v>0</v>
      </c>
      <c r="R459" s="115"/>
      <c r="S459" s="115"/>
      <c r="T459" s="150"/>
      <c r="U459" s="150"/>
      <c r="V459" s="7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  <c r="IX459"/>
      <c r="IY459"/>
      <c r="IZ459"/>
      <c r="JA459"/>
      <c r="JB459"/>
      <c r="JC459"/>
      <c r="JD459"/>
      <c r="JE459"/>
      <c r="JF459"/>
      <c r="JG459"/>
      <c r="JH459"/>
      <c r="JI459"/>
      <c r="JJ459"/>
      <c r="JK459"/>
      <c r="JL459"/>
      <c r="JM459"/>
      <c r="JN459"/>
      <c r="JO459"/>
      <c r="JP459"/>
      <c r="JQ459"/>
      <c r="JR459"/>
      <c r="JS459"/>
      <c r="JT459"/>
      <c r="JU459"/>
      <c r="JV459"/>
      <c r="JW459"/>
      <c r="JX459"/>
      <c r="JY459"/>
      <c r="JZ459"/>
      <c r="KA459"/>
      <c r="KB459"/>
      <c r="KC459"/>
      <c r="KD459"/>
      <c r="KE459"/>
      <c r="KF459"/>
      <c r="KG459"/>
      <c r="KH459"/>
      <c r="KI459"/>
      <c r="KJ459"/>
      <c r="KK459"/>
      <c r="KL459"/>
      <c r="KM459"/>
      <c r="KN459"/>
      <c r="KO459"/>
      <c r="KP459"/>
      <c r="KQ459"/>
      <c r="KR459"/>
      <c r="KS459"/>
      <c r="KT459"/>
      <c r="KU459"/>
      <c r="KV459"/>
      <c r="KW459"/>
      <c r="KX459"/>
      <c r="KY459"/>
      <c r="KZ459"/>
      <c r="LA459"/>
      <c r="LB459"/>
      <c r="LC459"/>
      <c r="LD459"/>
      <c r="LE459"/>
      <c r="LF459"/>
      <c r="LG459"/>
      <c r="LH459"/>
      <c r="LI459"/>
      <c r="LJ459"/>
      <c r="LK459"/>
      <c r="LL459"/>
      <c r="LM459"/>
      <c r="LN459"/>
      <c r="LO459"/>
      <c r="LP459"/>
      <c r="LQ459"/>
      <c r="LR459"/>
      <c r="LS459"/>
      <c r="LT459"/>
      <c r="LU459"/>
      <c r="LV459"/>
      <c r="LW459"/>
      <c r="LX459"/>
      <c r="LY459"/>
      <c r="LZ459"/>
      <c r="MA459"/>
      <c r="MB459"/>
      <c r="MC459"/>
      <c r="MD459"/>
      <c r="ME459"/>
      <c r="MF459"/>
      <c r="MG459"/>
      <c r="MH459"/>
      <c r="MI459"/>
      <c r="MJ459"/>
      <c r="MK459"/>
      <c r="ML459"/>
      <c r="MM459"/>
      <c r="MN459"/>
      <c r="MO459"/>
      <c r="MP459"/>
      <c r="MQ459"/>
      <c r="MR459"/>
      <c r="MS459"/>
      <c r="MT459"/>
      <c r="MU459"/>
      <c r="MV459"/>
      <c r="MW459"/>
      <c r="MX459"/>
      <c r="MY459"/>
      <c r="MZ459"/>
      <c r="NA459"/>
      <c r="NB459"/>
      <c r="NC459"/>
      <c r="ND459"/>
      <c r="NE459"/>
      <c r="NF459"/>
      <c r="NG459"/>
      <c r="NH459"/>
      <c r="NI459"/>
      <c r="NJ459"/>
      <c r="NK459"/>
      <c r="NL459"/>
      <c r="NM459"/>
      <c r="NN459"/>
      <c r="NO459"/>
      <c r="NP459"/>
      <c r="NQ459"/>
      <c r="NR459"/>
      <c r="NS459"/>
      <c r="NT459"/>
      <c r="NU459"/>
      <c r="NV459"/>
      <c r="NW459"/>
      <c r="NX459"/>
      <c r="NY459"/>
      <c r="NZ459"/>
      <c r="OA459"/>
      <c r="OB459"/>
      <c r="OC459"/>
      <c r="OD459"/>
      <c r="OE459"/>
      <c r="OF459"/>
      <c r="OG459"/>
      <c r="OH459"/>
      <c r="OI459"/>
      <c r="OJ459"/>
      <c r="OK459"/>
      <c r="OL459"/>
      <c r="OM459"/>
      <c r="ON459"/>
      <c r="OO459"/>
      <c r="OP459"/>
      <c r="OQ459"/>
      <c r="OR459"/>
      <c r="OS459"/>
      <c r="OT459"/>
      <c r="OU459"/>
      <c r="OV459"/>
      <c r="OW459"/>
      <c r="OX459"/>
      <c r="OY459"/>
      <c r="OZ459"/>
      <c r="PA459"/>
      <c r="PB459"/>
      <c r="PC459"/>
      <c r="PD459"/>
      <c r="PE459"/>
      <c r="PF459"/>
      <c r="PG459"/>
      <c r="PH459"/>
      <c r="PI459"/>
      <c r="PJ459"/>
      <c r="PK459"/>
      <c r="PL459"/>
      <c r="PM459"/>
      <c r="PN459"/>
      <c r="PO459"/>
      <c r="PP459"/>
      <c r="PQ459"/>
      <c r="PR459"/>
      <c r="PS459"/>
      <c r="PT459"/>
      <c r="PU459"/>
      <c r="PV459"/>
      <c r="PW459"/>
      <c r="PX459"/>
      <c r="PY459"/>
      <c r="PZ459"/>
      <c r="QA459"/>
      <c r="QB459"/>
      <c r="QC459"/>
      <c r="QD459"/>
      <c r="QE459"/>
      <c r="QF459"/>
      <c r="QG459"/>
      <c r="QH459"/>
      <c r="QI459"/>
      <c r="QJ459"/>
      <c r="QK459"/>
      <c r="QL459"/>
      <c r="QM459"/>
      <c r="QN459"/>
      <c r="QO459"/>
      <c r="QP459"/>
      <c r="QQ459"/>
      <c r="QR459"/>
      <c r="QS459"/>
      <c r="QT459"/>
      <c r="QU459"/>
      <c r="QV459"/>
      <c r="QW459"/>
      <c r="QX459"/>
      <c r="QY459"/>
      <c r="QZ459"/>
      <c r="RA459"/>
      <c r="RB459"/>
      <c r="RC459"/>
      <c r="RD459"/>
      <c r="RE459"/>
      <c r="RF459"/>
      <c r="RG459"/>
      <c r="RH459"/>
      <c r="RI459"/>
      <c r="RJ459"/>
      <c r="RK459"/>
      <c r="RL459"/>
      <c r="RM459"/>
      <c r="RN459"/>
      <c r="RO459"/>
      <c r="RP459"/>
      <c r="RQ459"/>
      <c r="RR459"/>
      <c r="RS459"/>
      <c r="RT459"/>
      <c r="RU459"/>
      <c r="RV459"/>
      <c r="RW459"/>
      <c r="RX459"/>
      <c r="RY459"/>
      <c r="RZ459"/>
      <c r="SA459"/>
      <c r="SB459"/>
      <c r="SC459"/>
      <c r="SD459"/>
      <c r="SE459"/>
      <c r="SF459"/>
      <c r="SG459"/>
      <c r="SH459"/>
      <c r="SI459"/>
      <c r="SJ459"/>
      <c r="SK459"/>
      <c r="SL459"/>
      <c r="SM459"/>
      <c r="SN459"/>
      <c r="SO459"/>
      <c r="SP459"/>
      <c r="SQ459"/>
      <c r="SR459"/>
      <c r="SS459"/>
      <c r="ST459"/>
      <c r="SU459"/>
      <c r="SV459"/>
      <c r="SW459"/>
      <c r="SX459"/>
      <c r="SY459"/>
      <c r="SZ459"/>
      <c r="TA459"/>
      <c r="TB459"/>
      <c r="TC459"/>
      <c r="TD459"/>
      <c r="TE459"/>
      <c r="TF459"/>
      <c r="TG459"/>
      <c r="TH459"/>
      <c r="TI459"/>
      <c r="TJ459"/>
      <c r="TK459"/>
      <c r="TL459"/>
      <c r="TM459"/>
      <c r="TN459"/>
      <c r="TO459"/>
      <c r="TP459"/>
      <c r="TQ459"/>
      <c r="TR459"/>
      <c r="TS459"/>
      <c r="TT459"/>
      <c r="TU459"/>
      <c r="TV459"/>
      <c r="TW459"/>
      <c r="TX459"/>
      <c r="TY459"/>
      <c r="TZ459"/>
      <c r="UA459"/>
      <c r="UB459"/>
      <c r="UC459"/>
      <c r="UD459"/>
      <c r="UE459"/>
      <c r="UF459"/>
      <c r="UG459"/>
      <c r="UH459"/>
      <c r="UI459"/>
      <c r="UJ459"/>
      <c r="UK459"/>
      <c r="UL459"/>
      <c r="UM459"/>
      <c r="UN459"/>
      <c r="UO459"/>
      <c r="UP459"/>
      <c r="UQ459"/>
      <c r="UR459"/>
      <c r="US459"/>
      <c r="UT459"/>
      <c r="UU459"/>
      <c r="UV459"/>
      <c r="UW459"/>
      <c r="UX459"/>
      <c r="UY459"/>
      <c r="UZ459"/>
      <c r="VA459"/>
      <c r="VB459"/>
      <c r="VC459"/>
      <c r="VD459"/>
      <c r="VE459"/>
      <c r="VF459"/>
      <c r="VG459"/>
      <c r="VH459"/>
      <c r="VI459"/>
      <c r="VJ459"/>
      <c r="VK459"/>
      <c r="VL459"/>
      <c r="VM459"/>
      <c r="VN459"/>
      <c r="VO459"/>
      <c r="VP459"/>
      <c r="VQ459"/>
      <c r="VR459"/>
      <c r="VS459"/>
      <c r="VT459"/>
      <c r="VU459"/>
      <c r="VV459"/>
      <c r="VW459"/>
      <c r="VX459"/>
      <c r="VY459"/>
      <c r="VZ459"/>
      <c r="WA459"/>
      <c r="WB459"/>
      <c r="WC459"/>
      <c r="WD459"/>
      <c r="WE459"/>
      <c r="WF459"/>
      <c r="WG459"/>
      <c r="WH459"/>
      <c r="WI459"/>
      <c r="WJ459"/>
      <c r="WK459"/>
      <c r="WL459"/>
      <c r="WM459"/>
      <c r="WN459"/>
      <c r="WO459"/>
      <c r="WP459"/>
      <c r="WQ459"/>
      <c r="WR459"/>
      <c r="WS459"/>
      <c r="WT459"/>
      <c r="WU459"/>
      <c r="WV459"/>
      <c r="WW459"/>
      <c r="WX459"/>
      <c r="WY459"/>
      <c r="WZ459"/>
      <c r="XA459"/>
      <c r="XB459"/>
      <c r="XC459"/>
      <c r="XD459"/>
      <c r="XE459"/>
      <c r="XF459"/>
      <c r="XG459"/>
      <c r="XH459"/>
      <c r="XI459"/>
      <c r="XJ459"/>
      <c r="XK459"/>
      <c r="XL459"/>
      <c r="XM459"/>
      <c r="XN459"/>
      <c r="XO459"/>
      <c r="XP459"/>
      <c r="XQ459"/>
      <c r="XR459"/>
      <c r="XS459"/>
      <c r="XT459"/>
      <c r="XU459"/>
      <c r="XV459"/>
      <c r="XW459"/>
      <c r="XX459"/>
      <c r="XY459"/>
      <c r="XZ459"/>
      <c r="YA459"/>
      <c r="YB459"/>
      <c r="YC459"/>
      <c r="YD459"/>
      <c r="YE459"/>
      <c r="YF459"/>
      <c r="YG459"/>
      <c r="YH459"/>
      <c r="YI459"/>
      <c r="YJ459"/>
      <c r="YK459"/>
      <c r="YL459"/>
      <c r="YM459"/>
      <c r="YN459"/>
      <c r="YO459"/>
      <c r="YP459"/>
      <c r="YQ459"/>
      <c r="YR459"/>
      <c r="YS459"/>
      <c r="YT459"/>
      <c r="YU459"/>
      <c r="YV459"/>
      <c r="YW459"/>
      <c r="YX459"/>
      <c r="YY459"/>
      <c r="YZ459"/>
      <c r="ZA459"/>
      <c r="ZB459"/>
      <c r="ZC459"/>
      <c r="ZD459"/>
      <c r="ZE459"/>
      <c r="ZF459"/>
      <c r="ZG459"/>
      <c r="ZH459"/>
      <c r="ZI459"/>
      <c r="ZJ459"/>
      <c r="ZK459"/>
      <c r="ZL459"/>
      <c r="ZM459"/>
      <c r="ZN459"/>
      <c r="ZO459"/>
      <c r="ZP459"/>
      <c r="ZQ459"/>
      <c r="ZR459"/>
      <c r="ZS459"/>
      <c r="ZT459"/>
      <c r="ZU459"/>
      <c r="ZV459"/>
      <c r="ZW459"/>
      <c r="ZX459"/>
      <c r="ZY459"/>
      <c r="ZZ459"/>
      <c r="AAA459"/>
      <c r="AAB459"/>
      <c r="AAC459"/>
      <c r="AAD459"/>
      <c r="AAE459"/>
      <c r="AAF459"/>
      <c r="AAG459"/>
      <c r="AAH459"/>
      <c r="AAI459"/>
      <c r="AAJ459"/>
      <c r="AAK459"/>
      <c r="AAL459"/>
      <c r="AAM459"/>
      <c r="AAN459"/>
      <c r="AAO459"/>
      <c r="AAP459"/>
      <c r="AAQ459"/>
      <c r="AAR459"/>
      <c r="AAS459"/>
      <c r="AAT459"/>
      <c r="AAU459"/>
      <c r="AAV459"/>
      <c r="AAW459"/>
      <c r="AAX459"/>
      <c r="AAY459"/>
      <c r="AAZ459"/>
      <c r="ABA459"/>
      <c r="ABB459"/>
      <c r="ABC459"/>
      <c r="ABD459"/>
      <c r="ABE459"/>
      <c r="ABF459"/>
      <c r="ABG459"/>
      <c r="ABH459"/>
      <c r="ABI459"/>
      <c r="ABJ459"/>
      <c r="ABK459"/>
      <c r="ABL459"/>
      <c r="ABM459"/>
      <c r="ABN459"/>
      <c r="ABO459"/>
      <c r="ABP459"/>
      <c r="ABQ459"/>
      <c r="ABR459"/>
      <c r="ABS459"/>
      <c r="ABT459"/>
      <c r="ABU459"/>
      <c r="ABV459"/>
      <c r="ABW459"/>
      <c r="ABX459"/>
      <c r="ABY459"/>
      <c r="ABZ459"/>
      <c r="ACA459"/>
      <c r="ACB459"/>
      <c r="ACC459"/>
      <c r="ACD459"/>
      <c r="ACE459"/>
      <c r="ACF459"/>
      <c r="ACG459"/>
      <c r="ACH459"/>
      <c r="ACI459"/>
      <c r="ACJ459"/>
      <c r="ACK459"/>
      <c r="ACL459"/>
      <c r="ACM459"/>
      <c r="ACN459"/>
      <c r="ACO459"/>
      <c r="ACP459"/>
      <c r="ACQ459"/>
      <c r="ACR459"/>
      <c r="ACS459"/>
      <c r="ACT459"/>
      <c r="ACU459"/>
      <c r="ACV459"/>
      <c r="ACW459"/>
      <c r="ACX459"/>
      <c r="ACY459"/>
      <c r="ACZ459"/>
      <c r="ADA459"/>
      <c r="ADB459"/>
      <c r="ADC459"/>
      <c r="ADD459"/>
      <c r="ADE459"/>
      <c r="ADF459"/>
      <c r="ADG459"/>
      <c r="ADH459"/>
      <c r="ADI459"/>
      <c r="ADJ459"/>
      <c r="ADK459"/>
      <c r="ADL459"/>
      <c r="ADM459"/>
      <c r="ADN459"/>
      <c r="ADO459"/>
      <c r="ADP459"/>
      <c r="ADQ459"/>
      <c r="ADR459"/>
      <c r="ADS459"/>
      <c r="ADT459"/>
      <c r="ADU459"/>
      <c r="ADV459"/>
      <c r="ADW459"/>
      <c r="ADX459"/>
      <c r="ADY459"/>
      <c r="ADZ459"/>
      <c r="AEA459"/>
      <c r="AEB459"/>
      <c r="AEC459"/>
      <c r="AED459"/>
      <c r="AEE459"/>
      <c r="AEF459"/>
      <c r="AEG459"/>
      <c r="AEH459"/>
      <c r="AEI459"/>
      <c r="AEJ459"/>
      <c r="AEK459"/>
      <c r="AEL459"/>
      <c r="AEM459"/>
      <c r="AEN459"/>
      <c r="AEO459"/>
      <c r="AEP459"/>
      <c r="AEQ459"/>
      <c r="AER459"/>
      <c r="AES459"/>
      <c r="AET459"/>
      <c r="AEU459"/>
      <c r="AEV459"/>
      <c r="AEW459"/>
      <c r="AEX459"/>
      <c r="AEY459"/>
      <c r="AEZ459"/>
      <c r="AFA459"/>
      <c r="AFB459"/>
      <c r="AFC459"/>
      <c r="AFD459"/>
      <c r="AFE459"/>
      <c r="AFF459"/>
      <c r="AFG459"/>
      <c r="AFH459"/>
      <c r="AFI459"/>
      <c r="AFJ459"/>
      <c r="AFK459"/>
      <c r="AFL459"/>
      <c r="AFM459"/>
      <c r="AFN459"/>
      <c r="AFO459"/>
      <c r="AFP459"/>
      <c r="AFQ459"/>
      <c r="AFR459"/>
      <c r="AFS459"/>
      <c r="AFT459"/>
      <c r="AFU459"/>
      <c r="AFV459"/>
      <c r="AFW459"/>
      <c r="AFX459"/>
      <c r="AFY459"/>
      <c r="AFZ459"/>
      <c r="AGA459"/>
      <c r="AGB459"/>
      <c r="AGC459"/>
      <c r="AGD459"/>
      <c r="AGE459"/>
      <c r="AGF459"/>
      <c r="AGG459"/>
      <c r="AGH459"/>
      <c r="AGI459"/>
      <c r="AGJ459"/>
      <c r="AGK459"/>
      <c r="AGL459"/>
      <c r="AGM459"/>
      <c r="AGN459"/>
      <c r="AGO459"/>
      <c r="AGP459"/>
      <c r="AGQ459"/>
      <c r="AGR459"/>
      <c r="AGS459"/>
      <c r="AGT459"/>
      <c r="AGU459"/>
      <c r="AGV459"/>
      <c r="AGW459"/>
      <c r="AGX459"/>
      <c r="AGY459"/>
      <c r="AGZ459"/>
      <c r="AHA459"/>
      <c r="AHB459"/>
      <c r="AHC459"/>
      <c r="AHD459"/>
      <c r="AHE459"/>
      <c r="AHF459"/>
      <c r="AHG459"/>
      <c r="AHH459"/>
      <c r="AHI459"/>
      <c r="AHJ459"/>
      <c r="AHK459"/>
      <c r="AHL459"/>
      <c r="AHM459"/>
      <c r="AHN459"/>
      <c r="AHO459"/>
      <c r="AHP459"/>
      <c r="AHQ459"/>
      <c r="AHR459"/>
      <c r="AHS459"/>
      <c r="AHT459"/>
      <c r="AHU459"/>
      <c r="AHV459"/>
      <c r="AHW459"/>
      <c r="AHX459"/>
      <c r="AHY459"/>
      <c r="AHZ459"/>
      <c r="AIA459"/>
      <c r="AIB459"/>
      <c r="AIC459"/>
      <c r="AID459"/>
      <c r="AIE459"/>
      <c r="AIF459"/>
      <c r="AIG459"/>
      <c r="AIH459"/>
      <c r="AII459"/>
      <c r="AIJ459"/>
      <c r="AIK459"/>
      <c r="AIL459"/>
      <c r="AIM459"/>
      <c r="AIN459"/>
      <c r="AIO459"/>
      <c r="AIP459"/>
      <c r="AIQ459"/>
      <c r="AIR459"/>
      <c r="AIS459"/>
      <c r="AIT459"/>
      <c r="AIU459"/>
      <c r="AIV459"/>
      <c r="AIW459"/>
      <c r="AIX459"/>
      <c r="AIY459"/>
      <c r="AIZ459"/>
      <c r="AJA459"/>
      <c r="AJB459"/>
      <c r="AJC459"/>
      <c r="AJD459"/>
      <c r="AJE459"/>
      <c r="AJF459"/>
      <c r="AJG459"/>
      <c r="AJH459"/>
      <c r="AJI459"/>
      <c r="AJJ459"/>
      <c r="AJK459"/>
      <c r="AJL459"/>
      <c r="AJM459"/>
      <c r="AJN459"/>
      <c r="AJO459"/>
      <c r="AJP459"/>
      <c r="AJQ459"/>
      <c r="AJR459"/>
      <c r="AJS459"/>
      <c r="AJT459"/>
      <c r="AJU459"/>
      <c r="AJV459"/>
      <c r="AJW459"/>
      <c r="AJX459"/>
      <c r="AJY459"/>
      <c r="AJZ459"/>
      <c r="AKA459"/>
      <c r="AKB459"/>
      <c r="AKC459"/>
      <c r="AKD459"/>
      <c r="AKE459"/>
      <c r="AKF459"/>
      <c r="AKG459"/>
      <c r="AKH459"/>
      <c r="AKI459"/>
      <c r="AKJ459"/>
      <c r="AKK459"/>
      <c r="AKL459"/>
      <c r="AKM459"/>
      <c r="AKN459"/>
      <c r="AKO459"/>
      <c r="AKP459"/>
      <c r="AKQ459"/>
      <c r="AKR459"/>
      <c r="AKS459"/>
      <c r="AKT459"/>
      <c r="AKU459"/>
      <c r="AKV459"/>
      <c r="AKW459"/>
      <c r="AKX459"/>
      <c r="AKY459"/>
      <c r="AKZ459"/>
      <c r="ALA459"/>
      <c r="ALB459"/>
      <c r="ALC459"/>
      <c r="ALD459"/>
      <c r="ALE459"/>
      <c r="ALF459"/>
      <c r="ALG459"/>
      <c r="ALH459"/>
      <c r="ALI459"/>
      <c r="ALJ459"/>
      <c r="ALK459"/>
      <c r="ALL459"/>
      <c r="ALM459"/>
      <c r="ALN459"/>
      <c r="ALO459"/>
      <c r="ALP459"/>
      <c r="ALQ459"/>
      <c r="ALR459"/>
      <c r="ALS459"/>
      <c r="ALT459"/>
      <c r="ALU459"/>
      <c r="ALV459"/>
      <c r="ALW459"/>
      <c r="ALX459"/>
      <c r="ALY459"/>
      <c r="ALZ459"/>
      <c r="AMA459"/>
      <c r="AMB459"/>
      <c r="AMC459"/>
      <c r="AMD459"/>
      <c r="AME459"/>
      <c r="AMF459"/>
      <c r="AMG459"/>
      <c r="AMH459"/>
      <c r="AMI459"/>
      <c r="AMJ459"/>
      <c r="AMK459"/>
      <c r="AML459"/>
      <c r="AMM459"/>
      <c r="AMN459"/>
      <c r="AMO459"/>
      <c r="AMP459"/>
      <c r="AMQ459"/>
      <c r="AMR459"/>
      <c r="AMS459"/>
      <c r="AMT459"/>
      <c r="AMU459"/>
      <c r="AMV459"/>
      <c r="AMW459"/>
      <c r="AMX459"/>
      <c r="AMY459"/>
      <c r="AMZ459"/>
      <c r="ANA459"/>
      <c r="ANB459"/>
      <c r="ANC459"/>
      <c r="AND459"/>
      <c r="ANE459"/>
      <c r="ANF459"/>
      <c r="ANG459"/>
      <c r="ANH459"/>
      <c r="ANI459"/>
      <c r="ANJ459"/>
      <c r="ANK459"/>
      <c r="ANL459"/>
      <c r="ANM459"/>
      <c r="ANN459"/>
      <c r="ANO459"/>
      <c r="ANP459"/>
      <c r="ANQ459"/>
      <c r="ANR459"/>
      <c r="ANS459"/>
      <c r="ANT459"/>
      <c r="ANU459"/>
      <c r="ANV459"/>
      <c r="ANW459"/>
      <c r="ANX459"/>
      <c r="ANY459"/>
      <c r="ANZ459"/>
      <c r="AOA459"/>
      <c r="AOB459"/>
      <c r="AOC459"/>
      <c r="AOD459"/>
      <c r="AOE459"/>
      <c r="AOF459"/>
      <c r="AOG459"/>
      <c r="AOH459"/>
      <c r="AOI459"/>
      <c r="AOJ459"/>
      <c r="AOK459"/>
      <c r="AOL459"/>
      <c r="AOM459"/>
      <c r="AON459"/>
      <c r="AOO459"/>
      <c r="AOP459"/>
      <c r="AOQ459"/>
      <c r="AOR459"/>
      <c r="AOS459"/>
      <c r="AOT459"/>
      <c r="AOU459"/>
      <c r="AOV459"/>
      <c r="AOW459"/>
      <c r="AOX459"/>
      <c r="AOY459"/>
      <c r="AOZ459"/>
      <c r="APA459"/>
      <c r="APB459"/>
      <c r="APC459"/>
      <c r="APD459"/>
      <c r="APE459"/>
      <c r="APF459"/>
      <c r="APG459"/>
      <c r="APH459"/>
      <c r="API459"/>
      <c r="APJ459"/>
      <c r="APK459"/>
      <c r="APL459"/>
      <c r="APM459"/>
      <c r="APN459"/>
      <c r="APO459"/>
      <c r="APP459"/>
      <c r="APQ459"/>
      <c r="APR459"/>
      <c r="APS459"/>
      <c r="APT459"/>
      <c r="APU459"/>
      <c r="APV459"/>
      <c r="APW459"/>
      <c r="APX459"/>
      <c r="APY459"/>
      <c r="APZ459"/>
      <c r="AQA459"/>
      <c r="AQB459"/>
      <c r="AQC459"/>
      <c r="AQD459"/>
      <c r="AQE459"/>
      <c r="AQF459"/>
      <c r="AQG459"/>
      <c r="AQH459"/>
      <c r="AQI459"/>
      <c r="AQJ459"/>
      <c r="AQK459"/>
      <c r="AQL459"/>
      <c r="AQM459"/>
      <c r="AQN459"/>
      <c r="AQO459"/>
      <c r="AQP459"/>
      <c r="AQQ459"/>
      <c r="AQR459"/>
      <c r="AQS459"/>
      <c r="AQT459"/>
      <c r="AQU459"/>
      <c r="AQV459"/>
      <c r="AQW459"/>
      <c r="AQX459"/>
      <c r="AQY459"/>
      <c r="AQZ459"/>
      <c r="ARA459"/>
      <c r="ARB459"/>
      <c r="ARC459"/>
      <c r="ARD459"/>
      <c r="ARE459"/>
      <c r="ARF459"/>
      <c r="ARG459"/>
      <c r="ARH459"/>
      <c r="ARI459"/>
      <c r="ARJ459"/>
      <c r="ARK459"/>
      <c r="ARL459"/>
      <c r="ARM459"/>
      <c r="ARN459"/>
      <c r="ARO459"/>
      <c r="ARP459"/>
      <c r="ARQ459"/>
      <c r="ARR459"/>
      <c r="ARS459"/>
      <c r="ART459"/>
      <c r="ARU459"/>
      <c r="ARV459"/>
      <c r="ARW459"/>
      <c r="ARX459"/>
      <c r="ARY459"/>
      <c r="ARZ459"/>
      <c r="ASA459"/>
      <c r="ASB459"/>
      <c r="ASC459"/>
      <c r="ASD459"/>
      <c r="ASE459"/>
      <c r="ASF459"/>
      <c r="ASG459"/>
      <c r="ASH459"/>
      <c r="ASI459"/>
      <c r="ASJ459"/>
      <c r="ASK459"/>
      <c r="ASL459"/>
      <c r="ASM459"/>
      <c r="ASN459"/>
      <c r="ASO459"/>
      <c r="ASP459"/>
      <c r="ASQ459"/>
      <c r="ASR459"/>
      <c r="ASS459"/>
      <c r="AST459"/>
      <c r="ASU459"/>
      <c r="ASV459"/>
      <c r="ASW459"/>
      <c r="ASX459"/>
      <c r="ASY459"/>
      <c r="ASZ459"/>
      <c r="ATA459"/>
      <c r="ATB459"/>
      <c r="ATC459"/>
      <c r="ATD459"/>
      <c r="ATE459"/>
      <c r="ATF459"/>
      <c r="ATG459"/>
      <c r="ATH459"/>
      <c r="ATI459"/>
      <c r="ATJ459"/>
      <c r="ATK459"/>
      <c r="ATL459"/>
      <c r="ATM459"/>
      <c r="ATN459"/>
      <c r="ATO459"/>
      <c r="ATP459"/>
      <c r="ATQ459"/>
      <c r="ATR459"/>
      <c r="ATS459"/>
      <c r="ATT459"/>
      <c r="ATU459"/>
      <c r="ATV459"/>
      <c r="ATW459"/>
      <c r="ATX459"/>
      <c r="ATY459"/>
      <c r="ATZ459"/>
      <c r="AUA459"/>
      <c r="AUB459"/>
      <c r="AUC459"/>
      <c r="AUD459"/>
      <c r="AUE459"/>
      <c r="AUF459"/>
      <c r="AUG459"/>
      <c r="AUH459"/>
      <c r="AUI459"/>
      <c r="AUJ459"/>
      <c r="AUK459"/>
      <c r="AUL459"/>
      <c r="AUM459"/>
      <c r="AUN459"/>
      <c r="AUO459"/>
      <c r="AUP459"/>
      <c r="AUQ459"/>
      <c r="AUR459"/>
      <c r="AUS459"/>
      <c r="AUT459"/>
      <c r="AUU459"/>
      <c r="AUV459"/>
      <c r="AUW459"/>
      <c r="AUX459"/>
      <c r="AUY459"/>
      <c r="AUZ459"/>
      <c r="AVA459"/>
      <c r="AVB459"/>
      <c r="AVC459"/>
      <c r="AVD459"/>
      <c r="AVE459"/>
      <c r="AVF459"/>
      <c r="AVG459"/>
      <c r="AVH459"/>
      <c r="AVI459"/>
      <c r="AVJ459"/>
      <c r="AVK459"/>
      <c r="AVL459"/>
      <c r="AVM459"/>
      <c r="AVN459"/>
      <c r="AVO459"/>
      <c r="AVP459"/>
      <c r="AVQ459"/>
      <c r="AVR459"/>
      <c r="AVS459"/>
      <c r="AVT459"/>
      <c r="AVU459"/>
      <c r="AVV459"/>
      <c r="AVW459"/>
      <c r="AVX459"/>
      <c r="AVY459"/>
      <c r="AVZ459"/>
      <c r="AWA459"/>
      <c r="AWB459"/>
      <c r="AWC459"/>
      <c r="AWD459"/>
      <c r="AWE459"/>
      <c r="AWF459"/>
      <c r="AWG459"/>
      <c r="AWH459"/>
      <c r="AWI459"/>
      <c r="AWJ459"/>
      <c r="AWK459"/>
      <c r="AWL459"/>
      <c r="AWM459"/>
      <c r="AWN459"/>
      <c r="AWO459"/>
      <c r="AWP459"/>
      <c r="AWQ459"/>
      <c r="AWR459"/>
      <c r="AWS459"/>
      <c r="AWT459"/>
      <c r="AWU459"/>
      <c r="AWV459"/>
      <c r="AWW459"/>
      <c r="AWX459"/>
      <c r="AWY459"/>
      <c r="AWZ459"/>
      <c r="AXA459"/>
      <c r="AXB459"/>
      <c r="AXC459"/>
      <c r="AXD459"/>
      <c r="AXE459"/>
      <c r="AXF459"/>
      <c r="AXG459"/>
      <c r="AXH459"/>
      <c r="AXI459"/>
      <c r="AXJ459"/>
      <c r="AXK459"/>
      <c r="AXL459"/>
      <c r="AXM459"/>
      <c r="AXN459"/>
      <c r="AXO459"/>
      <c r="AXP459"/>
      <c r="AXQ459"/>
      <c r="AXR459"/>
      <c r="AXS459"/>
      <c r="AXT459"/>
      <c r="AXU459"/>
      <c r="AXV459"/>
      <c r="AXW459"/>
      <c r="AXX459"/>
      <c r="AXY459"/>
      <c r="AXZ459"/>
      <c r="AYA459"/>
      <c r="AYB459"/>
      <c r="AYC459"/>
      <c r="AYD459"/>
      <c r="AYE459"/>
      <c r="AYF459"/>
      <c r="AYG459"/>
      <c r="AYH459"/>
      <c r="AYI459"/>
      <c r="AYJ459"/>
      <c r="AYK459"/>
      <c r="AYL459"/>
      <c r="AYM459"/>
      <c r="AYN459"/>
      <c r="AYO459"/>
      <c r="AYP459"/>
      <c r="AYQ459"/>
      <c r="AYR459"/>
      <c r="AYS459"/>
      <c r="AYT459"/>
      <c r="AYU459"/>
      <c r="AYV459"/>
      <c r="AYW459"/>
      <c r="AYX459"/>
      <c r="AYY459"/>
      <c r="AYZ459"/>
      <c r="AZA459"/>
      <c r="AZB459"/>
      <c r="AZC459"/>
      <c r="AZD459"/>
      <c r="AZE459"/>
      <c r="AZF459"/>
      <c r="AZG459"/>
      <c r="AZH459"/>
      <c r="AZI459"/>
      <c r="AZJ459"/>
      <c r="AZK459"/>
      <c r="AZL459"/>
      <c r="AZM459"/>
      <c r="AZN459"/>
      <c r="AZO459"/>
      <c r="AZP459"/>
      <c r="AZQ459"/>
      <c r="AZR459"/>
      <c r="AZS459"/>
      <c r="AZT459"/>
      <c r="AZU459"/>
      <c r="AZV459"/>
      <c r="AZW459"/>
      <c r="AZX459"/>
      <c r="AZY459"/>
      <c r="AZZ459"/>
      <c r="BAA459"/>
      <c r="BAB459"/>
      <c r="BAC459"/>
      <c r="BAD459"/>
      <c r="BAE459"/>
      <c r="BAF459"/>
      <c r="BAG459"/>
      <c r="BAH459"/>
      <c r="BAI459"/>
      <c r="BAJ459"/>
      <c r="BAK459"/>
      <c r="BAL459"/>
      <c r="BAM459"/>
      <c r="BAN459"/>
      <c r="BAO459"/>
      <c r="BAP459"/>
      <c r="BAQ459"/>
      <c r="BAR459"/>
      <c r="BAS459"/>
      <c r="BAT459"/>
      <c r="BAU459"/>
      <c r="BAV459"/>
      <c r="BAW459"/>
      <c r="BAX459"/>
      <c r="BAY459"/>
      <c r="BAZ459"/>
      <c r="BBA459"/>
      <c r="BBB459"/>
      <c r="BBC459"/>
      <c r="BBD459"/>
      <c r="BBE459"/>
      <c r="BBF459"/>
      <c r="BBG459"/>
      <c r="BBH459"/>
      <c r="BBI459"/>
      <c r="BBJ459"/>
      <c r="BBK459"/>
      <c r="BBL459"/>
      <c r="BBM459"/>
      <c r="BBN459"/>
      <c r="BBO459"/>
      <c r="BBP459"/>
      <c r="BBQ459"/>
      <c r="BBR459"/>
      <c r="BBS459"/>
      <c r="BBT459"/>
      <c r="BBU459"/>
      <c r="BBV459"/>
      <c r="BBW459"/>
      <c r="BBX459"/>
      <c r="BBY459"/>
      <c r="BBZ459"/>
      <c r="BCA459"/>
      <c r="BCB459"/>
      <c r="BCC459"/>
      <c r="BCD459"/>
      <c r="BCE459"/>
      <c r="BCF459"/>
      <c r="BCG459"/>
      <c r="BCH459"/>
      <c r="BCI459"/>
      <c r="BCJ459"/>
      <c r="BCK459"/>
      <c r="BCL459"/>
      <c r="BCM459"/>
      <c r="BCN459"/>
      <c r="BCO459"/>
      <c r="BCP459"/>
      <c r="BCQ459"/>
      <c r="BCR459"/>
      <c r="BCS459"/>
      <c r="BCT459"/>
      <c r="BCU459"/>
      <c r="BCV459"/>
      <c r="BCW459"/>
      <c r="BCX459"/>
      <c r="BCY459"/>
      <c r="BCZ459"/>
      <c r="BDA459"/>
      <c r="BDB459"/>
      <c r="BDC459"/>
      <c r="BDD459"/>
      <c r="BDE459"/>
      <c r="BDF459"/>
      <c r="BDG459"/>
      <c r="BDH459"/>
      <c r="BDI459"/>
      <c r="BDJ459"/>
      <c r="BDK459"/>
      <c r="BDL459"/>
      <c r="BDM459"/>
      <c r="BDN459"/>
      <c r="BDO459"/>
      <c r="BDP459"/>
      <c r="BDQ459"/>
      <c r="BDR459"/>
      <c r="BDS459"/>
      <c r="BDT459"/>
      <c r="BDU459"/>
      <c r="BDV459"/>
      <c r="BDW459"/>
      <c r="BDX459"/>
      <c r="BDY459"/>
      <c r="BDZ459"/>
      <c r="BEA459"/>
      <c r="BEB459"/>
      <c r="BEC459"/>
      <c r="BED459"/>
      <c r="BEE459"/>
      <c r="BEF459"/>
      <c r="BEG459"/>
      <c r="BEH459"/>
      <c r="BEI459"/>
      <c r="BEJ459"/>
      <c r="BEK459"/>
      <c r="BEL459"/>
      <c r="BEM459"/>
      <c r="BEN459"/>
      <c r="BEO459"/>
      <c r="BEP459"/>
      <c r="BEQ459"/>
      <c r="BER459"/>
      <c r="BES459"/>
      <c r="BET459"/>
      <c r="BEU459"/>
      <c r="BEV459"/>
      <c r="BEW459"/>
      <c r="BEX459"/>
      <c r="BEY459"/>
      <c r="BEZ459"/>
      <c r="BFA459"/>
      <c r="BFB459"/>
      <c r="BFC459"/>
      <c r="BFD459"/>
      <c r="BFE459"/>
      <c r="BFF459"/>
      <c r="BFG459"/>
      <c r="BFH459"/>
      <c r="BFI459"/>
      <c r="BFJ459"/>
      <c r="BFK459"/>
      <c r="BFL459"/>
      <c r="BFM459"/>
      <c r="BFN459"/>
      <c r="BFO459"/>
      <c r="BFP459"/>
      <c r="BFQ459"/>
      <c r="BFR459"/>
      <c r="BFS459"/>
      <c r="BFT459"/>
      <c r="BFU459"/>
      <c r="BFV459"/>
      <c r="BFW459"/>
      <c r="BFX459"/>
      <c r="BFY459"/>
      <c r="BFZ459"/>
      <c r="BGA459"/>
      <c r="BGB459"/>
      <c r="BGC459"/>
      <c r="BGD459"/>
      <c r="BGE459"/>
      <c r="BGF459"/>
      <c r="BGG459"/>
      <c r="BGH459"/>
      <c r="BGI459"/>
      <c r="BGJ459"/>
      <c r="BGK459"/>
      <c r="BGL459"/>
      <c r="BGM459"/>
      <c r="BGN459"/>
      <c r="BGO459"/>
      <c r="BGP459"/>
      <c r="BGQ459"/>
      <c r="BGR459"/>
      <c r="BGS459"/>
      <c r="BGT459"/>
      <c r="BGU459"/>
      <c r="BGV459"/>
      <c r="BGW459"/>
      <c r="BGX459"/>
      <c r="BGY459"/>
      <c r="BGZ459"/>
      <c r="BHA459"/>
      <c r="BHB459"/>
      <c r="BHC459"/>
      <c r="BHD459"/>
      <c r="BHE459"/>
      <c r="BHF459"/>
      <c r="BHG459"/>
      <c r="BHH459"/>
      <c r="BHI459"/>
      <c r="BHJ459"/>
      <c r="BHK459"/>
      <c r="BHL459"/>
      <c r="BHM459"/>
      <c r="BHN459"/>
      <c r="BHO459"/>
      <c r="BHP459"/>
      <c r="BHQ459"/>
      <c r="BHR459"/>
      <c r="BHS459"/>
      <c r="BHT459"/>
      <c r="BHU459"/>
      <c r="BHV459"/>
      <c r="BHW459"/>
      <c r="BHX459"/>
      <c r="BHY459"/>
      <c r="BHZ459"/>
      <c r="BIA459"/>
      <c r="BIB459"/>
      <c r="BIC459"/>
    </row>
    <row r="460" spans="1:1589" s="9" customFormat="1" ht="54.75" customHeight="1">
      <c r="A460" s="192">
        <v>162571720</v>
      </c>
      <c r="B460" s="29"/>
      <c r="C460" s="355" t="s">
        <v>100</v>
      </c>
      <c r="D460" s="313" t="s">
        <v>10</v>
      </c>
      <c r="E460" s="96">
        <v>42370</v>
      </c>
      <c r="F460" s="96">
        <v>42735</v>
      </c>
      <c r="G460" s="97" t="s">
        <v>8</v>
      </c>
      <c r="H460" s="115"/>
      <c r="I460" s="121">
        <f>91500-91500</f>
        <v>0</v>
      </c>
      <c r="J460" s="115"/>
      <c r="K460" s="104"/>
      <c r="L460" s="115"/>
      <c r="M460" s="104"/>
      <c r="N460" s="115"/>
      <c r="O460" s="115"/>
      <c r="P460" s="115"/>
      <c r="Q460" s="121"/>
      <c r="R460" s="115"/>
      <c r="S460" s="115"/>
      <c r="T460" s="7"/>
      <c r="U460" s="7"/>
      <c r="V460" s="7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  <c r="IX460"/>
      <c r="IY460"/>
      <c r="IZ460"/>
      <c r="JA460"/>
      <c r="JB460"/>
      <c r="JC460"/>
      <c r="JD460"/>
      <c r="JE460"/>
      <c r="JF460"/>
      <c r="JG460"/>
      <c r="JH460"/>
      <c r="JI460"/>
      <c r="JJ460"/>
      <c r="JK460"/>
      <c r="JL460"/>
      <c r="JM460"/>
      <c r="JN460"/>
      <c r="JO460"/>
      <c r="JP460"/>
      <c r="JQ460"/>
      <c r="JR460"/>
      <c r="JS460"/>
      <c r="JT460"/>
      <c r="JU460"/>
      <c r="JV460"/>
      <c r="JW460"/>
      <c r="JX460"/>
      <c r="JY460"/>
      <c r="JZ460"/>
      <c r="KA460"/>
      <c r="KB460"/>
      <c r="KC460"/>
      <c r="KD460"/>
      <c r="KE460"/>
      <c r="KF460"/>
      <c r="KG460"/>
      <c r="KH460"/>
      <c r="KI460"/>
      <c r="KJ460"/>
      <c r="KK460"/>
      <c r="KL460"/>
      <c r="KM460"/>
      <c r="KN460"/>
      <c r="KO460"/>
      <c r="KP460"/>
      <c r="KQ460"/>
      <c r="KR460"/>
      <c r="KS460"/>
      <c r="KT460"/>
      <c r="KU460"/>
      <c r="KV460"/>
      <c r="KW460"/>
      <c r="KX460"/>
      <c r="KY460"/>
      <c r="KZ460"/>
      <c r="LA460"/>
      <c r="LB460"/>
      <c r="LC460"/>
      <c r="LD460"/>
      <c r="LE460"/>
      <c r="LF460"/>
      <c r="LG460"/>
      <c r="LH460"/>
      <c r="LI460"/>
      <c r="LJ460"/>
      <c r="LK460"/>
      <c r="LL460"/>
      <c r="LM460"/>
      <c r="LN460"/>
      <c r="LO460"/>
      <c r="LP460"/>
      <c r="LQ460"/>
      <c r="LR460"/>
      <c r="LS460"/>
      <c r="LT460"/>
      <c r="LU460"/>
      <c r="LV460"/>
      <c r="LW460"/>
      <c r="LX460"/>
      <c r="LY460"/>
      <c r="LZ460"/>
      <c r="MA460"/>
      <c r="MB460"/>
      <c r="MC460"/>
      <c r="MD460"/>
      <c r="ME460"/>
      <c r="MF460"/>
      <c r="MG460"/>
      <c r="MH460"/>
      <c r="MI460"/>
      <c r="MJ460"/>
      <c r="MK460"/>
      <c r="ML460"/>
      <c r="MM460"/>
      <c r="MN460"/>
      <c r="MO460"/>
      <c r="MP460"/>
      <c r="MQ460"/>
      <c r="MR460"/>
      <c r="MS460"/>
      <c r="MT460"/>
      <c r="MU460"/>
      <c r="MV460"/>
      <c r="MW460"/>
      <c r="MX460"/>
      <c r="MY460"/>
      <c r="MZ460"/>
      <c r="NA460"/>
      <c r="NB460"/>
      <c r="NC460"/>
      <c r="ND460"/>
      <c r="NE460"/>
      <c r="NF460"/>
      <c r="NG460"/>
      <c r="NH460"/>
      <c r="NI460"/>
      <c r="NJ460"/>
      <c r="NK460"/>
      <c r="NL460"/>
      <c r="NM460"/>
      <c r="NN460"/>
      <c r="NO460"/>
      <c r="NP460"/>
      <c r="NQ460"/>
      <c r="NR460"/>
      <c r="NS460"/>
      <c r="NT460"/>
      <c r="NU460"/>
      <c r="NV460"/>
      <c r="NW460"/>
      <c r="NX460"/>
      <c r="NY460"/>
      <c r="NZ460"/>
      <c r="OA460"/>
      <c r="OB460"/>
      <c r="OC460"/>
      <c r="OD460"/>
      <c r="OE460"/>
      <c r="OF460"/>
      <c r="OG460"/>
      <c r="OH460"/>
      <c r="OI460"/>
      <c r="OJ460"/>
      <c r="OK460"/>
      <c r="OL460"/>
      <c r="OM460"/>
      <c r="ON460"/>
      <c r="OO460"/>
      <c r="OP460"/>
      <c r="OQ460"/>
      <c r="OR460"/>
      <c r="OS460"/>
      <c r="OT460"/>
      <c r="OU460"/>
      <c r="OV460"/>
      <c r="OW460"/>
      <c r="OX460"/>
      <c r="OY460"/>
      <c r="OZ460"/>
      <c r="PA460"/>
      <c r="PB460"/>
      <c r="PC460"/>
      <c r="PD460"/>
      <c r="PE460"/>
      <c r="PF460"/>
      <c r="PG460"/>
      <c r="PH460"/>
      <c r="PI460"/>
      <c r="PJ460"/>
      <c r="PK460"/>
      <c r="PL460"/>
      <c r="PM460"/>
      <c r="PN460"/>
      <c r="PO460"/>
      <c r="PP460"/>
      <c r="PQ460"/>
      <c r="PR460"/>
      <c r="PS460"/>
      <c r="PT460"/>
      <c r="PU460"/>
      <c r="PV460"/>
      <c r="PW460"/>
      <c r="PX460"/>
      <c r="PY460"/>
      <c r="PZ460"/>
      <c r="QA460"/>
      <c r="QB460"/>
      <c r="QC460"/>
      <c r="QD460"/>
      <c r="QE460"/>
      <c r="QF460"/>
      <c r="QG460"/>
      <c r="QH460"/>
      <c r="QI460"/>
      <c r="QJ460"/>
      <c r="QK460"/>
      <c r="QL460"/>
      <c r="QM460"/>
      <c r="QN460"/>
      <c r="QO460"/>
      <c r="QP460"/>
      <c r="QQ460"/>
      <c r="QR460"/>
      <c r="QS460"/>
      <c r="QT460"/>
      <c r="QU460"/>
      <c r="QV460"/>
      <c r="QW460"/>
      <c r="QX460"/>
      <c r="QY460"/>
      <c r="QZ460"/>
      <c r="RA460"/>
      <c r="RB460"/>
      <c r="RC460"/>
      <c r="RD460"/>
      <c r="RE460"/>
      <c r="RF460"/>
      <c r="RG460"/>
      <c r="RH460"/>
      <c r="RI460"/>
      <c r="RJ460"/>
      <c r="RK460"/>
      <c r="RL460"/>
      <c r="RM460"/>
      <c r="RN460"/>
      <c r="RO460"/>
      <c r="RP460"/>
      <c r="RQ460"/>
      <c r="RR460"/>
      <c r="RS460"/>
      <c r="RT460"/>
      <c r="RU460"/>
      <c r="RV460"/>
      <c r="RW460"/>
      <c r="RX460"/>
      <c r="RY460"/>
      <c r="RZ460"/>
      <c r="SA460"/>
      <c r="SB460"/>
      <c r="SC460"/>
      <c r="SD460"/>
      <c r="SE460"/>
      <c r="SF460"/>
      <c r="SG460"/>
      <c r="SH460"/>
      <c r="SI460"/>
      <c r="SJ460"/>
      <c r="SK460"/>
      <c r="SL460"/>
      <c r="SM460"/>
      <c r="SN460"/>
      <c r="SO460"/>
      <c r="SP460"/>
      <c r="SQ460"/>
      <c r="SR460"/>
      <c r="SS460"/>
      <c r="ST460"/>
      <c r="SU460"/>
      <c r="SV460"/>
      <c r="SW460"/>
      <c r="SX460"/>
      <c r="SY460"/>
      <c r="SZ460"/>
      <c r="TA460"/>
      <c r="TB460"/>
      <c r="TC460"/>
      <c r="TD460"/>
      <c r="TE460"/>
      <c r="TF460"/>
      <c r="TG460"/>
      <c r="TH460"/>
      <c r="TI460"/>
      <c r="TJ460"/>
      <c r="TK460"/>
      <c r="TL460"/>
      <c r="TM460"/>
      <c r="TN460"/>
      <c r="TO460"/>
      <c r="TP460"/>
      <c r="TQ460"/>
      <c r="TR460"/>
      <c r="TS460"/>
      <c r="TT460"/>
      <c r="TU460"/>
      <c r="TV460"/>
      <c r="TW460"/>
      <c r="TX460"/>
      <c r="TY460"/>
      <c r="TZ460"/>
      <c r="UA460"/>
      <c r="UB460"/>
      <c r="UC460"/>
      <c r="UD460"/>
      <c r="UE460"/>
      <c r="UF460"/>
      <c r="UG460"/>
      <c r="UH460"/>
      <c r="UI460"/>
      <c r="UJ460"/>
      <c r="UK460"/>
      <c r="UL460"/>
      <c r="UM460"/>
      <c r="UN460"/>
      <c r="UO460"/>
      <c r="UP460"/>
      <c r="UQ460"/>
      <c r="UR460"/>
      <c r="US460"/>
      <c r="UT460"/>
      <c r="UU460"/>
      <c r="UV460"/>
      <c r="UW460"/>
      <c r="UX460"/>
      <c r="UY460"/>
      <c r="UZ460"/>
      <c r="VA460"/>
      <c r="VB460"/>
      <c r="VC460"/>
      <c r="VD460"/>
      <c r="VE460"/>
      <c r="VF460"/>
      <c r="VG460"/>
      <c r="VH460"/>
      <c r="VI460"/>
      <c r="VJ460"/>
      <c r="VK460"/>
      <c r="VL460"/>
      <c r="VM460"/>
      <c r="VN460"/>
      <c r="VO460"/>
      <c r="VP460"/>
      <c r="VQ460"/>
      <c r="VR460"/>
      <c r="VS460"/>
      <c r="VT460"/>
      <c r="VU460"/>
      <c r="VV460"/>
      <c r="VW460"/>
      <c r="VX460"/>
      <c r="VY460"/>
      <c r="VZ460"/>
      <c r="WA460"/>
      <c r="WB460"/>
      <c r="WC460"/>
      <c r="WD460"/>
      <c r="WE460"/>
      <c r="WF460"/>
      <c r="WG460"/>
      <c r="WH460"/>
      <c r="WI460"/>
      <c r="WJ460"/>
      <c r="WK460"/>
      <c r="WL460"/>
      <c r="WM460"/>
      <c r="WN460"/>
      <c r="WO460"/>
      <c r="WP460"/>
      <c r="WQ460"/>
      <c r="WR460"/>
      <c r="WS460"/>
      <c r="WT460"/>
      <c r="WU460"/>
      <c r="WV460"/>
      <c r="WW460"/>
      <c r="WX460"/>
      <c r="WY460"/>
      <c r="WZ460"/>
      <c r="XA460"/>
      <c r="XB460"/>
      <c r="XC460"/>
      <c r="XD460"/>
      <c r="XE460"/>
      <c r="XF460"/>
      <c r="XG460"/>
      <c r="XH460"/>
      <c r="XI460"/>
      <c r="XJ460"/>
      <c r="XK460"/>
      <c r="XL460"/>
      <c r="XM460"/>
      <c r="XN460"/>
      <c r="XO460"/>
      <c r="XP460"/>
      <c r="XQ460"/>
      <c r="XR460"/>
      <c r="XS460"/>
      <c r="XT460"/>
      <c r="XU460"/>
      <c r="XV460"/>
      <c r="XW460"/>
      <c r="XX460"/>
      <c r="XY460"/>
      <c r="XZ460"/>
      <c r="YA460"/>
      <c r="YB460"/>
      <c r="YC460"/>
      <c r="YD460"/>
      <c r="YE460"/>
      <c r="YF460"/>
      <c r="YG460"/>
      <c r="YH460"/>
      <c r="YI460"/>
      <c r="YJ460"/>
      <c r="YK460"/>
      <c r="YL460"/>
      <c r="YM460"/>
      <c r="YN460"/>
      <c r="YO460"/>
      <c r="YP460"/>
      <c r="YQ460"/>
      <c r="YR460"/>
      <c r="YS460"/>
      <c r="YT460"/>
      <c r="YU460"/>
      <c r="YV460"/>
      <c r="YW460"/>
      <c r="YX460"/>
      <c r="YY460"/>
      <c r="YZ460"/>
      <c r="ZA460"/>
      <c r="ZB460"/>
      <c r="ZC460"/>
      <c r="ZD460"/>
      <c r="ZE460"/>
      <c r="ZF460"/>
      <c r="ZG460"/>
      <c r="ZH460"/>
      <c r="ZI460"/>
      <c r="ZJ460"/>
      <c r="ZK460"/>
      <c r="ZL460"/>
      <c r="ZM460"/>
      <c r="ZN460"/>
      <c r="ZO460"/>
      <c r="ZP460"/>
      <c r="ZQ460"/>
      <c r="ZR460"/>
      <c r="ZS460"/>
      <c r="ZT460"/>
      <c r="ZU460"/>
      <c r="ZV460"/>
      <c r="ZW460"/>
      <c r="ZX460"/>
      <c r="ZY460"/>
      <c r="ZZ460"/>
      <c r="AAA460"/>
      <c r="AAB460"/>
      <c r="AAC460"/>
      <c r="AAD460"/>
      <c r="AAE460"/>
      <c r="AAF460"/>
      <c r="AAG460"/>
      <c r="AAH460"/>
      <c r="AAI460"/>
      <c r="AAJ460"/>
      <c r="AAK460"/>
      <c r="AAL460"/>
      <c r="AAM460"/>
      <c r="AAN460"/>
      <c r="AAO460"/>
      <c r="AAP460"/>
      <c r="AAQ460"/>
      <c r="AAR460"/>
      <c r="AAS460"/>
      <c r="AAT460"/>
      <c r="AAU460"/>
      <c r="AAV460"/>
      <c r="AAW460"/>
      <c r="AAX460"/>
      <c r="AAY460"/>
      <c r="AAZ460"/>
      <c r="ABA460"/>
      <c r="ABB460"/>
      <c r="ABC460"/>
      <c r="ABD460"/>
      <c r="ABE460"/>
      <c r="ABF460"/>
      <c r="ABG460"/>
      <c r="ABH460"/>
      <c r="ABI460"/>
      <c r="ABJ460"/>
      <c r="ABK460"/>
      <c r="ABL460"/>
      <c r="ABM460"/>
      <c r="ABN460"/>
      <c r="ABO460"/>
      <c r="ABP460"/>
      <c r="ABQ460"/>
      <c r="ABR460"/>
      <c r="ABS460"/>
      <c r="ABT460"/>
      <c r="ABU460"/>
      <c r="ABV460"/>
      <c r="ABW460"/>
      <c r="ABX460"/>
      <c r="ABY460"/>
      <c r="ABZ460"/>
      <c r="ACA460"/>
      <c r="ACB460"/>
      <c r="ACC460"/>
      <c r="ACD460"/>
      <c r="ACE460"/>
      <c r="ACF460"/>
      <c r="ACG460"/>
      <c r="ACH460"/>
      <c r="ACI460"/>
      <c r="ACJ460"/>
      <c r="ACK460"/>
      <c r="ACL460"/>
      <c r="ACM460"/>
      <c r="ACN460"/>
      <c r="ACO460"/>
      <c r="ACP460"/>
      <c r="ACQ460"/>
      <c r="ACR460"/>
      <c r="ACS460"/>
      <c r="ACT460"/>
      <c r="ACU460"/>
      <c r="ACV460"/>
      <c r="ACW460"/>
      <c r="ACX460"/>
      <c r="ACY460"/>
      <c r="ACZ460"/>
      <c r="ADA460"/>
      <c r="ADB460"/>
      <c r="ADC460"/>
      <c r="ADD460"/>
      <c r="ADE460"/>
      <c r="ADF460"/>
      <c r="ADG460"/>
      <c r="ADH460"/>
      <c r="ADI460"/>
      <c r="ADJ460"/>
      <c r="ADK460"/>
      <c r="ADL460"/>
      <c r="ADM460"/>
      <c r="ADN460"/>
      <c r="ADO460"/>
      <c r="ADP460"/>
      <c r="ADQ460"/>
      <c r="ADR460"/>
      <c r="ADS460"/>
      <c r="ADT460"/>
      <c r="ADU460"/>
      <c r="ADV460"/>
      <c r="ADW460"/>
      <c r="ADX460"/>
      <c r="ADY460"/>
      <c r="ADZ460"/>
      <c r="AEA460"/>
      <c r="AEB460"/>
      <c r="AEC460"/>
      <c r="AED460"/>
      <c r="AEE460"/>
      <c r="AEF460"/>
      <c r="AEG460"/>
      <c r="AEH460"/>
      <c r="AEI460"/>
      <c r="AEJ460"/>
      <c r="AEK460"/>
      <c r="AEL460"/>
      <c r="AEM460"/>
      <c r="AEN460"/>
      <c r="AEO460"/>
      <c r="AEP460"/>
      <c r="AEQ460"/>
      <c r="AER460"/>
      <c r="AES460"/>
      <c r="AET460"/>
      <c r="AEU460"/>
      <c r="AEV460"/>
      <c r="AEW460"/>
      <c r="AEX460"/>
      <c r="AEY460"/>
      <c r="AEZ460"/>
      <c r="AFA460"/>
      <c r="AFB460"/>
      <c r="AFC460"/>
      <c r="AFD460"/>
      <c r="AFE460"/>
      <c r="AFF460"/>
      <c r="AFG460"/>
      <c r="AFH460"/>
      <c r="AFI460"/>
      <c r="AFJ460"/>
      <c r="AFK460"/>
      <c r="AFL460"/>
      <c r="AFM460"/>
      <c r="AFN460"/>
      <c r="AFO460"/>
      <c r="AFP460"/>
      <c r="AFQ460"/>
      <c r="AFR460"/>
      <c r="AFS460"/>
      <c r="AFT460"/>
      <c r="AFU460"/>
      <c r="AFV460"/>
      <c r="AFW460"/>
      <c r="AFX460"/>
      <c r="AFY460"/>
      <c r="AFZ460"/>
      <c r="AGA460"/>
      <c r="AGB460"/>
      <c r="AGC460"/>
      <c r="AGD460"/>
      <c r="AGE460"/>
      <c r="AGF460"/>
      <c r="AGG460"/>
      <c r="AGH460"/>
      <c r="AGI460"/>
      <c r="AGJ460"/>
      <c r="AGK460"/>
      <c r="AGL460"/>
      <c r="AGM460"/>
      <c r="AGN460"/>
      <c r="AGO460"/>
      <c r="AGP460"/>
      <c r="AGQ460"/>
      <c r="AGR460"/>
      <c r="AGS460"/>
      <c r="AGT460"/>
      <c r="AGU460"/>
      <c r="AGV460"/>
      <c r="AGW460"/>
      <c r="AGX460"/>
      <c r="AGY460"/>
      <c r="AGZ460"/>
      <c r="AHA460"/>
      <c r="AHB460"/>
      <c r="AHC460"/>
      <c r="AHD460"/>
      <c r="AHE460"/>
      <c r="AHF460"/>
      <c r="AHG460"/>
      <c r="AHH460"/>
      <c r="AHI460"/>
      <c r="AHJ460"/>
      <c r="AHK460"/>
      <c r="AHL460"/>
      <c r="AHM460"/>
      <c r="AHN460"/>
      <c r="AHO460"/>
      <c r="AHP460"/>
      <c r="AHQ460"/>
      <c r="AHR460"/>
      <c r="AHS460"/>
      <c r="AHT460"/>
      <c r="AHU460"/>
      <c r="AHV460"/>
      <c r="AHW460"/>
      <c r="AHX460"/>
      <c r="AHY460"/>
      <c r="AHZ460"/>
      <c r="AIA460"/>
      <c r="AIB460"/>
      <c r="AIC460"/>
      <c r="AID460"/>
      <c r="AIE460"/>
      <c r="AIF460"/>
      <c r="AIG460"/>
      <c r="AIH460"/>
      <c r="AII460"/>
      <c r="AIJ460"/>
      <c r="AIK460"/>
      <c r="AIL460"/>
      <c r="AIM460"/>
      <c r="AIN460"/>
      <c r="AIO460"/>
      <c r="AIP460"/>
      <c r="AIQ460"/>
      <c r="AIR460"/>
      <c r="AIS460"/>
      <c r="AIT460"/>
      <c r="AIU460"/>
      <c r="AIV460"/>
      <c r="AIW460"/>
      <c r="AIX460"/>
      <c r="AIY460"/>
      <c r="AIZ460"/>
      <c r="AJA460"/>
      <c r="AJB460"/>
      <c r="AJC460"/>
      <c r="AJD460"/>
      <c r="AJE460"/>
      <c r="AJF460"/>
      <c r="AJG460"/>
      <c r="AJH460"/>
      <c r="AJI460"/>
      <c r="AJJ460"/>
      <c r="AJK460"/>
      <c r="AJL460"/>
      <c r="AJM460"/>
      <c r="AJN460"/>
      <c r="AJO460"/>
      <c r="AJP460"/>
      <c r="AJQ460"/>
      <c r="AJR460"/>
      <c r="AJS460"/>
      <c r="AJT460"/>
      <c r="AJU460"/>
      <c r="AJV460"/>
      <c r="AJW460"/>
      <c r="AJX460"/>
      <c r="AJY460"/>
      <c r="AJZ460"/>
      <c r="AKA460"/>
      <c r="AKB460"/>
      <c r="AKC460"/>
      <c r="AKD460"/>
      <c r="AKE460"/>
      <c r="AKF460"/>
      <c r="AKG460"/>
      <c r="AKH460"/>
      <c r="AKI460"/>
      <c r="AKJ460"/>
      <c r="AKK460"/>
      <c r="AKL460"/>
      <c r="AKM460"/>
      <c r="AKN460"/>
      <c r="AKO460"/>
      <c r="AKP460"/>
      <c r="AKQ460"/>
      <c r="AKR460"/>
      <c r="AKS460"/>
      <c r="AKT460"/>
      <c r="AKU460"/>
      <c r="AKV460"/>
      <c r="AKW460"/>
      <c r="AKX460"/>
      <c r="AKY460"/>
      <c r="AKZ460"/>
      <c r="ALA460"/>
      <c r="ALB460"/>
      <c r="ALC460"/>
      <c r="ALD460"/>
      <c r="ALE460"/>
      <c r="ALF460"/>
      <c r="ALG460"/>
      <c r="ALH460"/>
      <c r="ALI460"/>
      <c r="ALJ460"/>
      <c r="ALK460"/>
      <c r="ALL460"/>
      <c r="ALM460"/>
      <c r="ALN460"/>
      <c r="ALO460"/>
      <c r="ALP460"/>
      <c r="ALQ460"/>
      <c r="ALR460"/>
      <c r="ALS460"/>
      <c r="ALT460"/>
      <c r="ALU460"/>
      <c r="ALV460"/>
      <c r="ALW460"/>
      <c r="ALX460"/>
      <c r="ALY460"/>
      <c r="ALZ460"/>
      <c r="AMA460"/>
      <c r="AMB460"/>
      <c r="AMC460"/>
      <c r="AMD460"/>
      <c r="AME460"/>
      <c r="AMF460"/>
      <c r="AMG460"/>
      <c r="AMH460"/>
      <c r="AMI460"/>
      <c r="AMJ460"/>
      <c r="AMK460"/>
      <c r="AML460"/>
      <c r="AMM460"/>
      <c r="AMN460"/>
      <c r="AMO460"/>
      <c r="AMP460"/>
      <c r="AMQ460"/>
      <c r="AMR460"/>
      <c r="AMS460"/>
      <c r="AMT460"/>
      <c r="AMU460"/>
      <c r="AMV460"/>
      <c r="AMW460"/>
      <c r="AMX460"/>
      <c r="AMY460"/>
      <c r="AMZ460"/>
      <c r="ANA460"/>
      <c r="ANB460"/>
      <c r="ANC460"/>
      <c r="AND460"/>
      <c r="ANE460"/>
      <c r="ANF460"/>
      <c r="ANG460"/>
      <c r="ANH460"/>
      <c r="ANI460"/>
      <c r="ANJ460"/>
      <c r="ANK460"/>
      <c r="ANL460"/>
      <c r="ANM460"/>
      <c r="ANN460"/>
      <c r="ANO460"/>
      <c r="ANP460"/>
      <c r="ANQ460"/>
      <c r="ANR460"/>
      <c r="ANS460"/>
      <c r="ANT460"/>
      <c r="ANU460"/>
      <c r="ANV460"/>
      <c r="ANW460"/>
      <c r="ANX460"/>
      <c r="ANY460"/>
      <c r="ANZ460"/>
      <c r="AOA460"/>
      <c r="AOB460"/>
      <c r="AOC460"/>
      <c r="AOD460"/>
      <c r="AOE460"/>
      <c r="AOF460"/>
      <c r="AOG460"/>
      <c r="AOH460"/>
      <c r="AOI460"/>
      <c r="AOJ460"/>
      <c r="AOK460"/>
      <c r="AOL460"/>
      <c r="AOM460"/>
      <c r="AON460"/>
      <c r="AOO460"/>
      <c r="AOP460"/>
      <c r="AOQ460"/>
      <c r="AOR460"/>
      <c r="AOS460"/>
      <c r="AOT460"/>
      <c r="AOU460"/>
      <c r="AOV460"/>
      <c r="AOW460"/>
      <c r="AOX460"/>
      <c r="AOY460"/>
      <c r="AOZ460"/>
      <c r="APA460"/>
      <c r="APB460"/>
      <c r="APC460"/>
      <c r="APD460"/>
      <c r="APE460"/>
      <c r="APF460"/>
      <c r="APG460"/>
      <c r="APH460"/>
      <c r="API460"/>
      <c r="APJ460"/>
      <c r="APK460"/>
      <c r="APL460"/>
      <c r="APM460"/>
      <c r="APN460"/>
      <c r="APO460"/>
      <c r="APP460"/>
      <c r="APQ460"/>
      <c r="APR460"/>
      <c r="APS460"/>
      <c r="APT460"/>
      <c r="APU460"/>
      <c r="APV460"/>
      <c r="APW460"/>
      <c r="APX460"/>
      <c r="APY460"/>
      <c r="APZ460"/>
      <c r="AQA460"/>
      <c r="AQB460"/>
      <c r="AQC460"/>
      <c r="AQD460"/>
      <c r="AQE460"/>
      <c r="AQF460"/>
      <c r="AQG460"/>
      <c r="AQH460"/>
      <c r="AQI460"/>
      <c r="AQJ460"/>
      <c r="AQK460"/>
      <c r="AQL460"/>
      <c r="AQM460"/>
      <c r="AQN460"/>
      <c r="AQO460"/>
      <c r="AQP460"/>
      <c r="AQQ460"/>
      <c r="AQR460"/>
      <c r="AQS460"/>
      <c r="AQT460"/>
      <c r="AQU460"/>
      <c r="AQV460"/>
      <c r="AQW460"/>
      <c r="AQX460"/>
      <c r="AQY460"/>
      <c r="AQZ460"/>
      <c r="ARA460"/>
      <c r="ARB460"/>
      <c r="ARC460"/>
      <c r="ARD460"/>
      <c r="ARE460"/>
      <c r="ARF460"/>
      <c r="ARG460"/>
      <c r="ARH460"/>
      <c r="ARI460"/>
      <c r="ARJ460"/>
      <c r="ARK460"/>
      <c r="ARL460"/>
      <c r="ARM460"/>
      <c r="ARN460"/>
      <c r="ARO460"/>
      <c r="ARP460"/>
      <c r="ARQ460"/>
      <c r="ARR460"/>
      <c r="ARS460"/>
      <c r="ART460"/>
      <c r="ARU460"/>
      <c r="ARV460"/>
      <c r="ARW460"/>
      <c r="ARX460"/>
      <c r="ARY460"/>
      <c r="ARZ460"/>
      <c r="ASA460"/>
      <c r="ASB460"/>
      <c r="ASC460"/>
      <c r="ASD460"/>
      <c r="ASE460"/>
      <c r="ASF460"/>
      <c r="ASG460"/>
      <c r="ASH460"/>
      <c r="ASI460"/>
      <c r="ASJ460"/>
      <c r="ASK460"/>
      <c r="ASL460"/>
      <c r="ASM460"/>
      <c r="ASN460"/>
      <c r="ASO460"/>
      <c r="ASP460"/>
      <c r="ASQ460"/>
      <c r="ASR460"/>
      <c r="ASS460"/>
      <c r="AST460"/>
      <c r="ASU460"/>
      <c r="ASV460"/>
      <c r="ASW460"/>
      <c r="ASX460"/>
      <c r="ASY460"/>
      <c r="ASZ460"/>
      <c r="ATA460"/>
      <c r="ATB460"/>
      <c r="ATC460"/>
      <c r="ATD460"/>
      <c r="ATE460"/>
      <c r="ATF460"/>
      <c r="ATG460"/>
      <c r="ATH460"/>
      <c r="ATI460"/>
      <c r="ATJ460"/>
      <c r="ATK460"/>
      <c r="ATL460"/>
      <c r="ATM460"/>
      <c r="ATN460"/>
      <c r="ATO460"/>
      <c r="ATP460"/>
      <c r="ATQ460"/>
      <c r="ATR460"/>
      <c r="ATS460"/>
      <c r="ATT460"/>
      <c r="ATU460"/>
      <c r="ATV460"/>
      <c r="ATW460"/>
      <c r="ATX460"/>
      <c r="ATY460"/>
      <c r="ATZ460"/>
      <c r="AUA460"/>
      <c r="AUB460"/>
      <c r="AUC460"/>
      <c r="AUD460"/>
      <c r="AUE460"/>
      <c r="AUF460"/>
      <c r="AUG460"/>
      <c r="AUH460"/>
      <c r="AUI460"/>
      <c r="AUJ460"/>
      <c r="AUK460"/>
      <c r="AUL460"/>
      <c r="AUM460"/>
      <c r="AUN460"/>
      <c r="AUO460"/>
      <c r="AUP460"/>
      <c r="AUQ460"/>
      <c r="AUR460"/>
      <c r="AUS460"/>
      <c r="AUT460"/>
      <c r="AUU460"/>
      <c r="AUV460"/>
      <c r="AUW460"/>
      <c r="AUX460"/>
      <c r="AUY460"/>
      <c r="AUZ460"/>
      <c r="AVA460"/>
      <c r="AVB460"/>
      <c r="AVC460"/>
      <c r="AVD460"/>
      <c r="AVE460"/>
      <c r="AVF460"/>
      <c r="AVG460"/>
      <c r="AVH460"/>
      <c r="AVI460"/>
      <c r="AVJ460"/>
      <c r="AVK460"/>
      <c r="AVL460"/>
      <c r="AVM460"/>
      <c r="AVN460"/>
      <c r="AVO460"/>
      <c r="AVP460"/>
      <c r="AVQ460"/>
      <c r="AVR460"/>
      <c r="AVS460"/>
      <c r="AVT460"/>
      <c r="AVU460"/>
      <c r="AVV460"/>
      <c r="AVW460"/>
      <c r="AVX460"/>
      <c r="AVY460"/>
      <c r="AVZ460"/>
      <c r="AWA460"/>
      <c r="AWB460"/>
      <c r="AWC460"/>
      <c r="AWD460"/>
      <c r="AWE460"/>
      <c r="AWF460"/>
      <c r="AWG460"/>
      <c r="AWH460"/>
      <c r="AWI460"/>
      <c r="AWJ460"/>
      <c r="AWK460"/>
      <c r="AWL460"/>
      <c r="AWM460"/>
      <c r="AWN460"/>
      <c r="AWO460"/>
      <c r="AWP460"/>
      <c r="AWQ460"/>
      <c r="AWR460"/>
      <c r="AWS460"/>
      <c r="AWT460"/>
      <c r="AWU460"/>
      <c r="AWV460"/>
      <c r="AWW460"/>
      <c r="AWX460"/>
      <c r="AWY460"/>
      <c r="AWZ460"/>
      <c r="AXA460"/>
      <c r="AXB460"/>
      <c r="AXC460"/>
      <c r="AXD460"/>
      <c r="AXE460"/>
      <c r="AXF460"/>
      <c r="AXG460"/>
      <c r="AXH460"/>
      <c r="AXI460"/>
      <c r="AXJ460"/>
      <c r="AXK460"/>
      <c r="AXL460"/>
      <c r="AXM460"/>
      <c r="AXN460"/>
      <c r="AXO460"/>
      <c r="AXP460"/>
      <c r="AXQ460"/>
      <c r="AXR460"/>
      <c r="AXS460"/>
      <c r="AXT460"/>
      <c r="AXU460"/>
      <c r="AXV460"/>
      <c r="AXW460"/>
      <c r="AXX460"/>
      <c r="AXY460"/>
      <c r="AXZ460"/>
      <c r="AYA460"/>
      <c r="AYB460"/>
      <c r="AYC460"/>
      <c r="AYD460"/>
      <c r="AYE460"/>
      <c r="AYF460"/>
      <c r="AYG460"/>
      <c r="AYH460"/>
      <c r="AYI460"/>
      <c r="AYJ460"/>
      <c r="AYK460"/>
      <c r="AYL460"/>
      <c r="AYM460"/>
      <c r="AYN460"/>
      <c r="AYO460"/>
      <c r="AYP460"/>
      <c r="AYQ460"/>
      <c r="AYR460"/>
      <c r="AYS460"/>
      <c r="AYT460"/>
      <c r="AYU460"/>
      <c r="AYV460"/>
      <c r="AYW460"/>
      <c r="AYX460"/>
      <c r="AYY460"/>
      <c r="AYZ460"/>
      <c r="AZA460"/>
      <c r="AZB460"/>
      <c r="AZC460"/>
      <c r="AZD460"/>
      <c r="AZE460"/>
      <c r="AZF460"/>
      <c r="AZG460"/>
      <c r="AZH460"/>
      <c r="AZI460"/>
      <c r="AZJ460"/>
      <c r="AZK460"/>
      <c r="AZL460"/>
      <c r="AZM460"/>
      <c r="AZN460"/>
      <c r="AZO460"/>
      <c r="AZP460"/>
      <c r="AZQ460"/>
      <c r="AZR460"/>
      <c r="AZS460"/>
      <c r="AZT460"/>
      <c r="AZU460"/>
      <c r="AZV460"/>
      <c r="AZW460"/>
      <c r="AZX460"/>
      <c r="AZY460"/>
      <c r="AZZ460"/>
      <c r="BAA460"/>
      <c r="BAB460"/>
      <c r="BAC460"/>
      <c r="BAD460"/>
      <c r="BAE460"/>
      <c r="BAF460"/>
      <c r="BAG460"/>
      <c r="BAH460"/>
      <c r="BAI460"/>
      <c r="BAJ460"/>
      <c r="BAK460"/>
      <c r="BAL460"/>
      <c r="BAM460"/>
      <c r="BAN460"/>
      <c r="BAO460"/>
      <c r="BAP460"/>
      <c r="BAQ460"/>
      <c r="BAR460"/>
      <c r="BAS460"/>
      <c r="BAT460"/>
      <c r="BAU460"/>
      <c r="BAV460"/>
      <c r="BAW460"/>
      <c r="BAX460"/>
      <c r="BAY460"/>
      <c r="BAZ460"/>
      <c r="BBA460"/>
      <c r="BBB460"/>
      <c r="BBC460"/>
      <c r="BBD460"/>
      <c r="BBE460"/>
      <c r="BBF460"/>
      <c r="BBG460"/>
      <c r="BBH460"/>
      <c r="BBI460"/>
      <c r="BBJ460"/>
      <c r="BBK460"/>
      <c r="BBL460"/>
      <c r="BBM460"/>
      <c r="BBN460"/>
      <c r="BBO460"/>
      <c r="BBP460"/>
      <c r="BBQ460"/>
      <c r="BBR460"/>
      <c r="BBS460"/>
      <c r="BBT460"/>
      <c r="BBU460"/>
      <c r="BBV460"/>
      <c r="BBW460"/>
      <c r="BBX460"/>
      <c r="BBY460"/>
      <c r="BBZ460"/>
      <c r="BCA460"/>
      <c r="BCB460"/>
      <c r="BCC460"/>
      <c r="BCD460"/>
      <c r="BCE460"/>
      <c r="BCF460"/>
      <c r="BCG460"/>
      <c r="BCH460"/>
      <c r="BCI460"/>
      <c r="BCJ460"/>
      <c r="BCK460"/>
      <c r="BCL460"/>
      <c r="BCM460"/>
      <c r="BCN460"/>
      <c r="BCO460"/>
      <c r="BCP460"/>
      <c r="BCQ460"/>
      <c r="BCR460"/>
      <c r="BCS460"/>
      <c r="BCT460"/>
      <c r="BCU460"/>
      <c r="BCV460"/>
      <c r="BCW460"/>
      <c r="BCX460"/>
      <c r="BCY460"/>
      <c r="BCZ460"/>
      <c r="BDA460"/>
      <c r="BDB460"/>
      <c r="BDC460"/>
      <c r="BDD460"/>
      <c r="BDE460"/>
      <c r="BDF460"/>
      <c r="BDG460"/>
      <c r="BDH460"/>
      <c r="BDI460"/>
      <c r="BDJ460"/>
      <c r="BDK460"/>
      <c r="BDL460"/>
      <c r="BDM460"/>
      <c r="BDN460"/>
      <c r="BDO460"/>
      <c r="BDP460"/>
      <c r="BDQ460"/>
      <c r="BDR460"/>
      <c r="BDS460"/>
      <c r="BDT460"/>
      <c r="BDU460"/>
      <c r="BDV460"/>
      <c r="BDW460"/>
      <c r="BDX460"/>
      <c r="BDY460"/>
      <c r="BDZ460"/>
      <c r="BEA460"/>
      <c r="BEB460"/>
      <c r="BEC460"/>
      <c r="BED460"/>
      <c r="BEE460"/>
      <c r="BEF460"/>
      <c r="BEG460"/>
      <c r="BEH460"/>
      <c r="BEI460"/>
      <c r="BEJ460"/>
      <c r="BEK460"/>
      <c r="BEL460"/>
      <c r="BEM460"/>
      <c r="BEN460"/>
      <c r="BEO460"/>
      <c r="BEP460"/>
      <c r="BEQ460"/>
      <c r="BER460"/>
      <c r="BES460"/>
      <c r="BET460"/>
      <c r="BEU460"/>
      <c r="BEV460"/>
      <c r="BEW460"/>
      <c r="BEX460"/>
      <c r="BEY460"/>
      <c r="BEZ460"/>
      <c r="BFA460"/>
      <c r="BFB460"/>
      <c r="BFC460"/>
      <c r="BFD460"/>
      <c r="BFE460"/>
      <c r="BFF460"/>
      <c r="BFG460"/>
      <c r="BFH460"/>
      <c r="BFI460"/>
      <c r="BFJ460"/>
      <c r="BFK460"/>
      <c r="BFL460"/>
      <c r="BFM460"/>
      <c r="BFN460"/>
      <c r="BFO460"/>
      <c r="BFP460"/>
      <c r="BFQ460"/>
      <c r="BFR460"/>
      <c r="BFS460"/>
      <c r="BFT460"/>
      <c r="BFU460"/>
      <c r="BFV460"/>
      <c r="BFW460"/>
      <c r="BFX460"/>
      <c r="BFY460"/>
      <c r="BFZ460"/>
      <c r="BGA460"/>
      <c r="BGB460"/>
      <c r="BGC460"/>
      <c r="BGD460"/>
      <c r="BGE460"/>
      <c r="BGF460"/>
      <c r="BGG460"/>
      <c r="BGH460"/>
      <c r="BGI460"/>
      <c r="BGJ460"/>
      <c r="BGK460"/>
      <c r="BGL460"/>
      <c r="BGM460"/>
      <c r="BGN460"/>
      <c r="BGO460"/>
      <c r="BGP460"/>
      <c r="BGQ460"/>
      <c r="BGR460"/>
      <c r="BGS460"/>
      <c r="BGT460"/>
      <c r="BGU460"/>
      <c r="BGV460"/>
      <c r="BGW460"/>
      <c r="BGX460"/>
      <c r="BGY460"/>
      <c r="BGZ460"/>
      <c r="BHA460"/>
      <c r="BHB460"/>
      <c r="BHC460"/>
      <c r="BHD460"/>
      <c r="BHE460"/>
      <c r="BHF460"/>
      <c r="BHG460"/>
      <c r="BHH460"/>
      <c r="BHI460"/>
      <c r="BHJ460"/>
      <c r="BHK460"/>
      <c r="BHL460"/>
      <c r="BHM460"/>
      <c r="BHN460"/>
      <c r="BHO460"/>
      <c r="BHP460"/>
      <c r="BHQ460"/>
      <c r="BHR460"/>
      <c r="BHS460"/>
      <c r="BHT460"/>
      <c r="BHU460"/>
      <c r="BHV460"/>
      <c r="BHW460"/>
      <c r="BHX460"/>
      <c r="BHY460"/>
      <c r="BHZ460"/>
      <c r="BIA460"/>
      <c r="BIB460"/>
      <c r="BIC460"/>
    </row>
    <row r="461" spans="1:1589" s="9" customFormat="1" ht="37.5" customHeight="1">
      <c r="A461" s="192">
        <v>162571720</v>
      </c>
      <c r="B461" s="29"/>
      <c r="C461" s="314"/>
      <c r="D461" s="314"/>
      <c r="E461" s="197">
        <v>42736</v>
      </c>
      <c r="F461" s="197">
        <v>43100</v>
      </c>
      <c r="G461" s="97" t="s">
        <v>220</v>
      </c>
      <c r="H461" s="115"/>
      <c r="I461" s="121">
        <v>0</v>
      </c>
      <c r="J461" s="115"/>
      <c r="K461" s="104"/>
      <c r="L461" s="115"/>
      <c r="M461" s="104">
        <v>0</v>
      </c>
      <c r="N461" s="115"/>
      <c r="O461" s="115"/>
      <c r="P461" s="115"/>
      <c r="Q461" s="121">
        <v>0</v>
      </c>
      <c r="R461" s="115"/>
      <c r="S461" s="115"/>
      <c r="T461" s="150">
        <f>I461-Q461</f>
        <v>0</v>
      </c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  <c r="FN461" s="7"/>
      <c r="FO461" s="7"/>
      <c r="FP461" s="7"/>
      <c r="FQ461" s="7"/>
      <c r="FR461" s="7"/>
      <c r="FS461" s="7"/>
      <c r="FT461" s="7"/>
      <c r="FU461" s="7"/>
      <c r="FV461" s="7"/>
      <c r="FW461" s="7"/>
      <c r="FX461" s="7"/>
      <c r="FY461" s="7"/>
      <c r="FZ461" s="7"/>
      <c r="GA461" s="7"/>
      <c r="GB461" s="7"/>
      <c r="GC461" s="7"/>
      <c r="GD461" s="7"/>
      <c r="GE461" s="7"/>
      <c r="GF461" s="7"/>
      <c r="GG461" s="7"/>
      <c r="GH461" s="7"/>
      <c r="GI461" s="7"/>
      <c r="GJ461" s="7"/>
      <c r="GK461" s="7"/>
      <c r="GL461" s="7"/>
      <c r="GM461" s="7"/>
      <c r="GN461" s="7"/>
      <c r="GO461" s="7"/>
      <c r="GP461" s="7"/>
      <c r="GQ461" s="7"/>
      <c r="GR461" s="7"/>
      <c r="GS461" s="7"/>
      <c r="GT461" s="7"/>
      <c r="GU461" s="7"/>
      <c r="GV461" s="7"/>
      <c r="GW461" s="7"/>
      <c r="GX461" s="7"/>
      <c r="GY461" s="7"/>
      <c r="GZ461" s="7"/>
      <c r="HA461" s="7"/>
      <c r="HB461" s="7"/>
      <c r="HC461" s="7"/>
      <c r="HD461" s="7"/>
      <c r="HE461" s="7"/>
      <c r="HF461" s="7"/>
      <c r="HG461" s="7"/>
      <c r="HH461" s="7"/>
      <c r="HI461" s="7"/>
      <c r="HJ461" s="7"/>
      <c r="HK461" s="7"/>
      <c r="HL461" s="7"/>
      <c r="HM461" s="7"/>
      <c r="HN461" s="7"/>
      <c r="HO461" s="7"/>
      <c r="HP461" s="7"/>
      <c r="HQ461" s="7"/>
      <c r="HR461" s="7"/>
      <c r="HS461" s="7"/>
      <c r="HT461" s="7"/>
      <c r="HU461" s="7"/>
      <c r="HV461" s="7"/>
      <c r="HW461" s="7"/>
      <c r="HX461" s="7"/>
      <c r="HY461" s="7"/>
      <c r="HZ461" s="7"/>
      <c r="IA461" s="7"/>
      <c r="IB461" s="7"/>
      <c r="IC461" s="7"/>
      <c r="ID461" s="7"/>
      <c r="IE461" s="7"/>
      <c r="IF461" s="7"/>
      <c r="IG461" s="7"/>
      <c r="IH461" s="7"/>
      <c r="II461" s="7"/>
      <c r="IJ461" s="7"/>
      <c r="IK461" s="7"/>
      <c r="IL461" s="7"/>
      <c r="IM461" s="7"/>
      <c r="IN461" s="7"/>
      <c r="IO461" s="7"/>
      <c r="IP461" s="7"/>
      <c r="IQ461" s="7"/>
      <c r="IR461" s="7"/>
      <c r="IS461" s="7"/>
      <c r="IT461" s="7"/>
      <c r="IU461" s="7"/>
      <c r="IV461" s="7"/>
      <c r="IW461" s="7"/>
      <c r="IX461" s="7"/>
      <c r="IY461" s="7"/>
      <c r="IZ461" s="7"/>
      <c r="JA461" s="7"/>
      <c r="JB461" s="7"/>
      <c r="JC461" s="7"/>
      <c r="JD461" s="7"/>
      <c r="JE461" s="7"/>
      <c r="JF461" s="7"/>
      <c r="JG461" s="7"/>
      <c r="JH461" s="7"/>
      <c r="JI461" s="7"/>
      <c r="JJ461" s="7"/>
      <c r="JK461" s="7"/>
      <c r="JL461" s="7"/>
      <c r="JM461" s="7"/>
      <c r="JN461" s="7"/>
      <c r="JO461" s="7"/>
      <c r="JP461" s="7"/>
      <c r="JQ461" s="7"/>
      <c r="JR461" s="7"/>
      <c r="JS461" s="7"/>
      <c r="JT461" s="7"/>
      <c r="JU461" s="7"/>
      <c r="JV461" s="7"/>
      <c r="JW461" s="7"/>
      <c r="JX461" s="7"/>
      <c r="JY461" s="7"/>
      <c r="JZ461" s="7"/>
      <c r="KA461" s="7"/>
      <c r="KB461" s="7"/>
      <c r="KC461" s="7"/>
      <c r="KD461" s="7"/>
      <c r="KE461" s="7"/>
      <c r="KF461" s="7"/>
      <c r="KG461" s="7"/>
      <c r="KH461" s="7"/>
      <c r="KI461" s="7"/>
      <c r="KJ461" s="7"/>
      <c r="KK461" s="7"/>
      <c r="KL461" s="7"/>
      <c r="KM461" s="7"/>
      <c r="KN461" s="7"/>
      <c r="KO461" s="7"/>
      <c r="KP461" s="7"/>
      <c r="KQ461" s="7"/>
      <c r="KR461" s="7"/>
      <c r="KS461" s="7"/>
      <c r="KT461" s="7"/>
      <c r="KU461" s="7"/>
      <c r="KV461" s="7"/>
      <c r="KW461" s="7"/>
      <c r="KX461" s="7"/>
      <c r="KY461" s="7"/>
      <c r="KZ461" s="7"/>
      <c r="LA461" s="7"/>
      <c r="LB461" s="7"/>
      <c r="LC461" s="7"/>
      <c r="LD461" s="7"/>
      <c r="LE461" s="7"/>
      <c r="LF461" s="7"/>
      <c r="LG461" s="7"/>
      <c r="LH461" s="7"/>
      <c r="LI461" s="7"/>
      <c r="LJ461" s="7"/>
      <c r="LK461" s="7"/>
      <c r="LL461" s="7"/>
      <c r="LM461" s="7"/>
      <c r="LN461" s="7"/>
      <c r="LO461" s="7"/>
      <c r="LP461" s="7"/>
      <c r="LQ461" s="7"/>
      <c r="LR461" s="7"/>
      <c r="LS461" s="7"/>
      <c r="LT461" s="7"/>
      <c r="LU461" s="7"/>
      <c r="LV461" s="7"/>
      <c r="LW461" s="7"/>
      <c r="LX461" s="7"/>
      <c r="LY461" s="7"/>
      <c r="LZ461" s="7"/>
      <c r="MA461" s="7"/>
      <c r="MB461" s="7"/>
      <c r="MC461" s="7"/>
      <c r="MD461" s="7"/>
      <c r="ME461" s="7"/>
      <c r="MF461" s="7"/>
      <c r="MG461" s="7"/>
      <c r="MH461" s="7"/>
      <c r="MI461" s="7"/>
      <c r="MJ461" s="7"/>
      <c r="MK461" s="7"/>
      <c r="ML461" s="7"/>
      <c r="MM461" s="7"/>
      <c r="MN461" s="7"/>
      <c r="MO461" s="7"/>
      <c r="MP461" s="7"/>
      <c r="MQ461" s="7"/>
      <c r="MR461" s="7"/>
      <c r="MS461" s="7"/>
      <c r="MT461" s="7"/>
      <c r="MU461" s="7"/>
      <c r="MV461" s="7"/>
      <c r="MW461" s="7"/>
      <c r="MX461" s="7"/>
      <c r="MY461" s="7"/>
      <c r="MZ461" s="7"/>
      <c r="NA461" s="7"/>
      <c r="NB461" s="7"/>
      <c r="NC461" s="7"/>
      <c r="ND461" s="7"/>
      <c r="NE461" s="7"/>
      <c r="NF461" s="7"/>
      <c r="NG461" s="7"/>
      <c r="NH461" s="7"/>
      <c r="NI461" s="7"/>
      <c r="NJ461" s="7"/>
      <c r="NK461" s="7"/>
      <c r="NL461" s="7"/>
      <c r="NM461" s="7"/>
      <c r="NN461" s="7"/>
      <c r="NO461" s="7"/>
      <c r="NP461" s="7"/>
      <c r="NQ461" s="7"/>
      <c r="NR461" s="7"/>
      <c r="NS461" s="7"/>
      <c r="NT461" s="7"/>
      <c r="NU461" s="7"/>
      <c r="NV461" s="7"/>
      <c r="NW461" s="7"/>
      <c r="NX461" s="7"/>
      <c r="NY461" s="7"/>
      <c r="NZ461" s="7"/>
      <c r="OA461" s="7"/>
      <c r="OB461" s="7"/>
      <c r="OC461" s="7"/>
      <c r="OD461" s="7"/>
      <c r="OE461" s="7"/>
      <c r="OF461" s="7"/>
      <c r="OG461" s="7"/>
      <c r="OH461" s="7"/>
      <c r="OI461" s="7"/>
      <c r="OJ461" s="7"/>
      <c r="OK461" s="7"/>
      <c r="OL461" s="7"/>
      <c r="OM461" s="7"/>
      <c r="ON461" s="7"/>
      <c r="OO461" s="7"/>
      <c r="OP461" s="7"/>
      <c r="OQ461" s="7"/>
      <c r="OR461" s="7"/>
      <c r="OS461" s="7"/>
      <c r="OT461" s="7"/>
      <c r="OU461" s="7"/>
      <c r="OV461" s="7"/>
      <c r="OW461" s="7"/>
      <c r="OX461" s="7"/>
      <c r="OY461" s="7"/>
      <c r="OZ461" s="7"/>
      <c r="PA461" s="7"/>
      <c r="PB461" s="7"/>
      <c r="PC461" s="7"/>
      <c r="PD461" s="7"/>
      <c r="PE461" s="7"/>
      <c r="PF461" s="7"/>
      <c r="PG461" s="7"/>
      <c r="PH461" s="7"/>
      <c r="PI461" s="7"/>
      <c r="PJ461" s="7"/>
      <c r="PK461" s="7"/>
      <c r="PL461" s="7"/>
      <c r="PM461" s="7"/>
      <c r="PN461" s="7"/>
      <c r="PO461" s="7"/>
      <c r="PP461" s="7"/>
      <c r="PQ461" s="7"/>
      <c r="PR461" s="7"/>
      <c r="PS461" s="7"/>
      <c r="PT461" s="7"/>
      <c r="PU461" s="7"/>
      <c r="PV461" s="7"/>
      <c r="PW461" s="7"/>
      <c r="PX461" s="7"/>
      <c r="PY461" s="7"/>
      <c r="PZ461" s="7"/>
      <c r="QA461" s="7"/>
      <c r="QB461" s="7"/>
      <c r="QC461" s="7"/>
      <c r="QD461" s="7"/>
      <c r="QE461" s="7"/>
      <c r="QF461" s="7"/>
      <c r="QG461" s="7"/>
      <c r="QH461" s="7"/>
      <c r="QI461" s="7"/>
      <c r="QJ461" s="7"/>
      <c r="QK461" s="7"/>
      <c r="QL461" s="7"/>
      <c r="QM461" s="7"/>
      <c r="QN461" s="7"/>
      <c r="QO461" s="7"/>
      <c r="QP461" s="7"/>
      <c r="QQ461" s="7"/>
      <c r="QR461" s="7"/>
      <c r="QS461" s="7"/>
      <c r="QT461" s="7"/>
      <c r="QU461" s="7"/>
      <c r="QV461" s="7"/>
      <c r="QW461" s="7"/>
      <c r="QX461" s="7"/>
      <c r="QY461" s="7"/>
      <c r="QZ461" s="7"/>
      <c r="RA461" s="7"/>
      <c r="RB461" s="7"/>
      <c r="RC461" s="7"/>
      <c r="RD461" s="7"/>
      <c r="RE461" s="7"/>
      <c r="RF461" s="7"/>
      <c r="RG461" s="7"/>
      <c r="RH461" s="7"/>
      <c r="RI461" s="7"/>
      <c r="RJ461" s="7"/>
      <c r="RK461" s="7"/>
      <c r="RL461" s="7"/>
      <c r="RM461" s="7"/>
      <c r="RN461" s="7"/>
      <c r="RO461" s="7"/>
      <c r="RP461" s="7"/>
      <c r="RQ461" s="7"/>
      <c r="RR461" s="7"/>
      <c r="RS461" s="7"/>
      <c r="RT461" s="7"/>
      <c r="RU461" s="7"/>
      <c r="RV461" s="7"/>
      <c r="RW461" s="7"/>
      <c r="RX461" s="7"/>
      <c r="RY461" s="7"/>
      <c r="RZ461" s="7"/>
      <c r="SA461" s="7"/>
      <c r="SB461" s="7"/>
      <c r="SC461" s="7"/>
      <c r="SD461" s="7"/>
      <c r="SE461" s="7"/>
      <c r="SF461" s="7"/>
      <c r="SG461" s="7"/>
      <c r="SH461" s="7"/>
      <c r="SI461" s="7"/>
      <c r="SJ461" s="7"/>
      <c r="SK461" s="7"/>
      <c r="SL461" s="7"/>
      <c r="SM461" s="7"/>
      <c r="SN461" s="7"/>
      <c r="SO461" s="7"/>
      <c r="SP461" s="7"/>
      <c r="SQ461" s="7"/>
      <c r="SR461" s="7"/>
      <c r="SS461" s="7"/>
      <c r="ST461" s="7"/>
      <c r="SU461" s="7"/>
      <c r="SV461" s="7"/>
      <c r="SW461" s="7"/>
      <c r="SX461" s="7"/>
      <c r="SY461" s="7"/>
      <c r="SZ461" s="7"/>
      <c r="TA461" s="7"/>
      <c r="TB461" s="7"/>
      <c r="TC461" s="7"/>
      <c r="TD461" s="7"/>
      <c r="TE461" s="7"/>
      <c r="TF461" s="7"/>
      <c r="TG461" s="7"/>
      <c r="TH461" s="7"/>
      <c r="TI461" s="7"/>
      <c r="TJ461" s="7"/>
      <c r="TK461" s="7"/>
      <c r="TL461" s="7"/>
      <c r="TM461" s="7"/>
      <c r="TN461" s="7"/>
      <c r="TO461" s="7"/>
      <c r="TP461" s="7"/>
      <c r="TQ461" s="7"/>
      <c r="TR461" s="7"/>
      <c r="TS461" s="7"/>
      <c r="TT461" s="7"/>
      <c r="TU461" s="7"/>
      <c r="TV461" s="7"/>
      <c r="TW461" s="7"/>
      <c r="TX461" s="7"/>
      <c r="TY461" s="7"/>
      <c r="TZ461" s="7"/>
      <c r="UA461" s="7"/>
      <c r="UB461" s="7"/>
      <c r="UC461" s="7"/>
      <c r="UD461" s="7"/>
      <c r="UE461" s="7"/>
      <c r="UF461" s="7"/>
      <c r="UG461" s="7"/>
      <c r="UH461" s="7"/>
      <c r="UI461" s="7"/>
      <c r="UJ461" s="7"/>
      <c r="UK461" s="7"/>
      <c r="UL461" s="7"/>
      <c r="UM461" s="7"/>
      <c r="UN461" s="7"/>
      <c r="UO461" s="7"/>
      <c r="UP461" s="7"/>
      <c r="UQ461" s="7"/>
      <c r="UR461" s="7"/>
      <c r="US461" s="7"/>
      <c r="UT461" s="7"/>
      <c r="UU461" s="7"/>
      <c r="UV461" s="7"/>
      <c r="UW461" s="7"/>
      <c r="UX461" s="7"/>
      <c r="UY461" s="7"/>
      <c r="UZ461" s="7"/>
      <c r="VA461" s="7"/>
      <c r="VB461" s="7"/>
      <c r="VC461" s="7"/>
      <c r="VD461" s="7"/>
      <c r="VE461" s="7"/>
      <c r="VF461" s="7"/>
      <c r="VG461" s="7"/>
      <c r="VH461" s="7"/>
      <c r="VI461" s="7"/>
      <c r="VJ461" s="7"/>
      <c r="VK461" s="7"/>
      <c r="VL461" s="7"/>
      <c r="VM461" s="7"/>
      <c r="VN461" s="7"/>
      <c r="VO461" s="7"/>
      <c r="VP461" s="7"/>
      <c r="VQ461" s="7"/>
      <c r="VR461" s="7"/>
      <c r="VS461" s="7"/>
      <c r="VT461" s="7"/>
      <c r="VU461" s="7"/>
      <c r="VV461" s="7"/>
      <c r="VW461" s="7"/>
      <c r="VX461" s="7"/>
      <c r="VY461" s="7"/>
      <c r="VZ461" s="7"/>
      <c r="WA461" s="7"/>
      <c r="WB461" s="7"/>
      <c r="WC461" s="7"/>
      <c r="WD461" s="7"/>
      <c r="WE461" s="7"/>
      <c r="WF461" s="7"/>
      <c r="WG461" s="7"/>
      <c r="WH461" s="7"/>
      <c r="WI461" s="7"/>
      <c r="WJ461" s="7"/>
      <c r="WK461" s="7"/>
      <c r="WL461" s="7"/>
      <c r="WM461" s="7"/>
      <c r="WN461" s="7"/>
      <c r="WO461" s="7"/>
      <c r="WP461" s="7"/>
      <c r="WQ461" s="7"/>
      <c r="WR461" s="7"/>
      <c r="WS461" s="7"/>
      <c r="WT461" s="7"/>
      <c r="WU461" s="7"/>
      <c r="WV461" s="7"/>
      <c r="WW461" s="7"/>
      <c r="WX461" s="7"/>
      <c r="WY461" s="7"/>
      <c r="WZ461" s="7"/>
      <c r="XA461" s="7"/>
      <c r="XB461" s="7"/>
      <c r="XC461" s="7"/>
      <c r="XD461" s="7"/>
      <c r="XE461" s="7"/>
      <c r="XF461" s="7"/>
      <c r="XG461" s="7"/>
      <c r="XH461" s="7"/>
      <c r="XI461" s="7"/>
      <c r="XJ461" s="7"/>
      <c r="XK461" s="7"/>
      <c r="XL461" s="7"/>
      <c r="XM461" s="7"/>
      <c r="XN461" s="7"/>
      <c r="XO461" s="7"/>
      <c r="XP461" s="7"/>
      <c r="XQ461" s="7"/>
      <c r="XR461" s="7"/>
      <c r="XS461" s="7"/>
      <c r="XT461" s="7"/>
      <c r="XU461" s="7"/>
      <c r="XV461" s="7"/>
      <c r="XW461" s="7"/>
      <c r="XX461" s="7"/>
      <c r="XY461" s="7"/>
      <c r="XZ461" s="7"/>
      <c r="YA461" s="7"/>
      <c r="YB461" s="7"/>
      <c r="YC461" s="7"/>
      <c r="YD461" s="7"/>
      <c r="YE461" s="7"/>
      <c r="YF461" s="7"/>
      <c r="YG461" s="7"/>
      <c r="YH461" s="7"/>
      <c r="YI461" s="7"/>
      <c r="YJ461" s="7"/>
      <c r="YK461" s="7"/>
      <c r="YL461" s="7"/>
      <c r="YM461" s="7"/>
      <c r="YN461" s="7"/>
      <c r="YO461" s="7"/>
      <c r="YP461" s="7"/>
      <c r="YQ461" s="7"/>
      <c r="YR461" s="7"/>
      <c r="YS461" s="7"/>
      <c r="YT461" s="7"/>
      <c r="YU461" s="7"/>
      <c r="YV461" s="7"/>
      <c r="YW461" s="7"/>
      <c r="YX461" s="7"/>
      <c r="YY461" s="7"/>
      <c r="YZ461" s="7"/>
      <c r="ZA461" s="7"/>
      <c r="ZB461" s="7"/>
      <c r="ZC461" s="7"/>
      <c r="ZD461" s="7"/>
      <c r="ZE461" s="7"/>
      <c r="ZF461" s="7"/>
      <c r="ZG461" s="7"/>
      <c r="ZH461" s="7"/>
      <c r="ZI461" s="7"/>
      <c r="ZJ461" s="7"/>
      <c r="ZK461" s="7"/>
      <c r="ZL461" s="7"/>
      <c r="ZM461" s="7"/>
      <c r="ZN461" s="7"/>
      <c r="ZO461" s="7"/>
      <c r="ZP461" s="7"/>
      <c r="ZQ461" s="7"/>
      <c r="ZR461" s="7"/>
      <c r="ZS461" s="7"/>
      <c r="ZT461" s="7"/>
      <c r="ZU461" s="7"/>
      <c r="ZV461" s="7"/>
      <c r="ZW461" s="7"/>
      <c r="ZX461" s="7"/>
      <c r="ZY461" s="7"/>
      <c r="ZZ461" s="7"/>
      <c r="AAA461" s="7"/>
      <c r="AAB461" s="7"/>
      <c r="AAC461" s="7"/>
      <c r="AAD461" s="7"/>
      <c r="AAE461" s="7"/>
      <c r="AAF461" s="7"/>
      <c r="AAG461" s="7"/>
      <c r="AAH461" s="7"/>
      <c r="AAI461" s="7"/>
      <c r="AAJ461" s="7"/>
      <c r="AAK461" s="7"/>
      <c r="AAL461" s="7"/>
      <c r="AAM461" s="7"/>
      <c r="AAN461" s="7"/>
      <c r="AAO461" s="7"/>
      <c r="AAP461" s="7"/>
      <c r="AAQ461" s="7"/>
      <c r="AAR461" s="7"/>
      <c r="AAS461" s="7"/>
      <c r="AAT461" s="7"/>
      <c r="AAU461" s="7"/>
      <c r="AAV461" s="7"/>
      <c r="AAW461" s="7"/>
      <c r="AAX461" s="7"/>
      <c r="AAY461" s="7"/>
      <c r="AAZ461" s="7"/>
      <c r="ABA461" s="7"/>
      <c r="ABB461" s="7"/>
      <c r="ABC461" s="7"/>
      <c r="ABD461" s="7"/>
      <c r="ABE461" s="7"/>
      <c r="ABF461" s="7"/>
      <c r="ABG461" s="7"/>
      <c r="ABH461" s="7"/>
      <c r="ABI461" s="7"/>
      <c r="ABJ461" s="7"/>
      <c r="ABK461" s="7"/>
      <c r="ABL461" s="7"/>
      <c r="ABM461" s="7"/>
      <c r="ABN461" s="7"/>
      <c r="ABO461" s="7"/>
      <c r="ABP461" s="7"/>
      <c r="ABQ461" s="7"/>
      <c r="ABR461" s="7"/>
      <c r="ABS461" s="7"/>
      <c r="ABT461" s="7"/>
      <c r="ABU461" s="7"/>
      <c r="ABV461" s="7"/>
      <c r="ABW461" s="7"/>
      <c r="ABX461" s="7"/>
      <c r="ABY461" s="7"/>
      <c r="ABZ461" s="7"/>
      <c r="ACA461" s="7"/>
      <c r="ACB461" s="7"/>
      <c r="ACC461" s="7"/>
      <c r="ACD461" s="7"/>
      <c r="ACE461" s="7"/>
      <c r="ACF461" s="7"/>
      <c r="ACG461" s="7"/>
      <c r="ACH461" s="7"/>
      <c r="ACI461" s="7"/>
      <c r="ACJ461" s="7"/>
      <c r="ACK461" s="7"/>
      <c r="ACL461" s="7"/>
      <c r="ACM461" s="7"/>
      <c r="ACN461" s="7"/>
      <c r="ACO461" s="7"/>
      <c r="ACP461" s="7"/>
      <c r="ACQ461" s="7"/>
      <c r="ACR461" s="7"/>
      <c r="ACS461" s="7"/>
      <c r="ACT461" s="7"/>
      <c r="ACU461" s="7"/>
      <c r="ACV461" s="7"/>
      <c r="ACW461" s="7"/>
      <c r="ACX461" s="7"/>
      <c r="ACY461" s="7"/>
      <c r="ACZ461" s="7"/>
      <c r="ADA461" s="7"/>
      <c r="ADB461" s="7"/>
      <c r="ADC461" s="7"/>
      <c r="ADD461" s="7"/>
      <c r="ADE461" s="7"/>
      <c r="ADF461" s="7"/>
      <c r="ADG461" s="7"/>
      <c r="ADH461" s="7"/>
      <c r="ADI461" s="7"/>
      <c r="ADJ461" s="7"/>
      <c r="ADK461" s="7"/>
      <c r="ADL461" s="7"/>
      <c r="ADM461" s="7"/>
      <c r="ADN461" s="7"/>
      <c r="ADO461" s="7"/>
      <c r="ADP461" s="7"/>
      <c r="ADQ461" s="7"/>
      <c r="ADR461" s="7"/>
      <c r="ADS461" s="7"/>
      <c r="ADT461" s="7"/>
      <c r="ADU461" s="7"/>
      <c r="ADV461" s="7"/>
      <c r="ADW461" s="7"/>
      <c r="ADX461" s="7"/>
      <c r="ADY461" s="7"/>
      <c r="ADZ461" s="7"/>
      <c r="AEA461" s="7"/>
      <c r="AEB461" s="7"/>
      <c r="AEC461" s="7"/>
      <c r="AED461" s="7"/>
      <c r="AEE461" s="7"/>
      <c r="AEF461" s="7"/>
      <c r="AEG461" s="7"/>
      <c r="AEH461" s="7"/>
      <c r="AEI461" s="7"/>
      <c r="AEJ461" s="7"/>
      <c r="AEK461" s="7"/>
      <c r="AEL461" s="7"/>
      <c r="AEM461" s="7"/>
      <c r="AEN461" s="7"/>
      <c r="AEO461" s="7"/>
      <c r="AEP461" s="7"/>
      <c r="AEQ461" s="7"/>
      <c r="AER461" s="7"/>
      <c r="AES461" s="7"/>
      <c r="AET461" s="7"/>
      <c r="AEU461" s="7"/>
      <c r="AEV461" s="7"/>
      <c r="AEW461" s="7"/>
      <c r="AEX461" s="7"/>
      <c r="AEY461" s="7"/>
      <c r="AEZ461" s="7"/>
      <c r="AFA461" s="7"/>
      <c r="AFB461" s="7"/>
      <c r="AFC461" s="7"/>
      <c r="AFD461" s="7"/>
      <c r="AFE461" s="7"/>
      <c r="AFF461" s="7"/>
      <c r="AFG461" s="7"/>
      <c r="AFH461" s="7"/>
      <c r="AFI461" s="7"/>
      <c r="AFJ461" s="7"/>
      <c r="AFK461" s="7"/>
      <c r="AFL461" s="7"/>
      <c r="AFM461" s="7"/>
      <c r="AFN461" s="7"/>
      <c r="AFO461" s="7"/>
      <c r="AFP461" s="7"/>
      <c r="AFQ461" s="7"/>
      <c r="AFR461" s="7"/>
      <c r="AFS461" s="7"/>
      <c r="AFT461" s="7"/>
      <c r="AFU461" s="7"/>
      <c r="AFV461" s="7"/>
      <c r="AFW461" s="7"/>
      <c r="AFX461" s="7"/>
      <c r="AFY461" s="7"/>
      <c r="AFZ461" s="7"/>
      <c r="AGA461" s="7"/>
      <c r="AGB461" s="7"/>
      <c r="AGC461" s="7"/>
      <c r="AGD461" s="7"/>
      <c r="AGE461" s="7"/>
      <c r="AGF461" s="7"/>
      <c r="AGG461" s="7"/>
      <c r="AGH461" s="7"/>
      <c r="AGI461" s="7"/>
      <c r="AGJ461" s="7"/>
      <c r="AGK461" s="7"/>
      <c r="AGL461" s="7"/>
      <c r="AGM461" s="7"/>
      <c r="AGN461" s="7"/>
      <c r="AGO461" s="7"/>
      <c r="AGP461" s="7"/>
      <c r="AGQ461" s="7"/>
      <c r="AGR461" s="7"/>
      <c r="AGS461" s="7"/>
      <c r="AGT461" s="7"/>
      <c r="AGU461" s="7"/>
      <c r="AGV461" s="7"/>
      <c r="AGW461" s="7"/>
      <c r="AGX461" s="7"/>
      <c r="AGY461" s="7"/>
      <c r="AGZ461" s="7"/>
      <c r="AHA461" s="7"/>
      <c r="AHB461" s="7"/>
      <c r="AHC461" s="7"/>
      <c r="AHD461" s="7"/>
      <c r="AHE461" s="7"/>
      <c r="AHF461" s="7"/>
      <c r="AHG461" s="7"/>
      <c r="AHH461" s="7"/>
      <c r="AHI461" s="7"/>
      <c r="AHJ461" s="7"/>
      <c r="AHK461" s="7"/>
      <c r="AHL461" s="7"/>
      <c r="AHM461" s="7"/>
      <c r="AHN461" s="7"/>
      <c r="AHO461" s="7"/>
      <c r="AHP461" s="7"/>
      <c r="AHQ461" s="7"/>
      <c r="AHR461" s="7"/>
      <c r="AHS461" s="7"/>
      <c r="AHT461" s="7"/>
      <c r="AHU461" s="7"/>
      <c r="AHV461" s="7"/>
      <c r="AHW461" s="7"/>
      <c r="AHX461" s="7"/>
      <c r="AHY461" s="7"/>
      <c r="AHZ461" s="7"/>
      <c r="AIA461" s="7"/>
      <c r="AIB461" s="7"/>
      <c r="AIC461" s="7"/>
      <c r="AID461" s="7"/>
      <c r="AIE461" s="7"/>
      <c r="AIF461" s="7"/>
      <c r="AIG461" s="7"/>
      <c r="AIH461" s="7"/>
      <c r="AII461" s="7"/>
      <c r="AIJ461" s="7"/>
      <c r="AIK461" s="7"/>
      <c r="AIL461" s="7"/>
      <c r="AIM461" s="7"/>
      <c r="AIN461" s="7"/>
      <c r="AIO461" s="7"/>
      <c r="AIP461" s="7"/>
      <c r="AIQ461" s="7"/>
      <c r="AIR461" s="7"/>
      <c r="AIS461" s="7"/>
      <c r="AIT461" s="7"/>
      <c r="AIU461" s="7"/>
      <c r="AIV461" s="7"/>
      <c r="AIW461" s="7"/>
      <c r="AIX461" s="7"/>
      <c r="AIY461" s="7"/>
      <c r="AIZ461" s="7"/>
      <c r="AJA461" s="7"/>
      <c r="AJB461" s="7"/>
      <c r="AJC461" s="7"/>
      <c r="AJD461" s="7"/>
      <c r="AJE461" s="7"/>
      <c r="AJF461" s="7"/>
      <c r="AJG461" s="7"/>
      <c r="AJH461" s="7"/>
      <c r="AJI461" s="7"/>
      <c r="AJJ461" s="7"/>
      <c r="AJK461" s="7"/>
      <c r="AJL461" s="7"/>
      <c r="AJM461" s="7"/>
      <c r="AJN461" s="7"/>
      <c r="AJO461" s="7"/>
      <c r="AJP461" s="7"/>
      <c r="AJQ461" s="7"/>
      <c r="AJR461" s="7"/>
      <c r="AJS461" s="7"/>
      <c r="AJT461" s="7"/>
      <c r="AJU461" s="7"/>
      <c r="AJV461" s="7"/>
      <c r="AJW461" s="7"/>
      <c r="AJX461" s="7"/>
      <c r="AJY461" s="7"/>
      <c r="AJZ461" s="7"/>
      <c r="AKA461" s="7"/>
      <c r="AKB461" s="7"/>
      <c r="AKC461" s="7"/>
      <c r="AKD461" s="7"/>
      <c r="AKE461" s="7"/>
      <c r="AKF461" s="7"/>
      <c r="AKG461" s="7"/>
      <c r="AKH461" s="7"/>
      <c r="AKI461" s="7"/>
      <c r="AKJ461" s="7"/>
      <c r="AKK461" s="7"/>
      <c r="AKL461" s="7"/>
      <c r="AKM461" s="7"/>
      <c r="AKN461" s="7"/>
      <c r="AKO461" s="7"/>
      <c r="AKP461" s="7"/>
      <c r="AKQ461" s="7"/>
      <c r="AKR461" s="7"/>
      <c r="AKS461" s="7"/>
      <c r="AKT461" s="7"/>
      <c r="AKU461" s="7"/>
      <c r="AKV461" s="7"/>
      <c r="AKW461" s="7"/>
      <c r="AKX461" s="7"/>
      <c r="AKY461" s="7"/>
      <c r="AKZ461" s="7"/>
      <c r="ALA461" s="7"/>
      <c r="ALB461" s="7"/>
      <c r="ALC461" s="7"/>
      <c r="ALD461" s="7"/>
      <c r="ALE461" s="7"/>
      <c r="ALF461" s="7"/>
      <c r="ALG461" s="7"/>
      <c r="ALH461" s="7"/>
      <c r="ALI461" s="7"/>
      <c r="ALJ461" s="7"/>
      <c r="ALK461" s="7"/>
      <c r="ALL461" s="7"/>
      <c r="ALM461" s="7"/>
      <c r="ALN461" s="7"/>
      <c r="ALO461" s="7"/>
      <c r="ALP461" s="7"/>
      <c r="ALQ461" s="7"/>
      <c r="ALR461" s="7"/>
      <c r="ALS461" s="7"/>
      <c r="ALT461" s="7"/>
      <c r="ALU461" s="7"/>
      <c r="ALV461" s="7"/>
      <c r="ALW461" s="7"/>
      <c r="ALX461" s="7"/>
      <c r="ALY461" s="7"/>
      <c r="ALZ461" s="7"/>
      <c r="AMA461" s="7"/>
      <c r="AMB461" s="7"/>
      <c r="AMC461" s="7"/>
      <c r="AMD461" s="7"/>
      <c r="AME461" s="7"/>
      <c r="AMF461" s="7"/>
      <c r="AMG461" s="7"/>
      <c r="AMH461" s="7"/>
      <c r="AMI461" s="7"/>
      <c r="AMJ461" s="7"/>
      <c r="AMK461" s="7"/>
      <c r="AML461" s="7"/>
      <c r="AMM461" s="7"/>
      <c r="AMN461" s="7"/>
      <c r="AMO461" s="7"/>
      <c r="AMP461" s="7"/>
      <c r="AMQ461" s="7"/>
      <c r="AMR461" s="7"/>
      <c r="AMS461" s="7"/>
      <c r="AMT461" s="7"/>
      <c r="AMU461" s="7"/>
      <c r="AMV461" s="7"/>
      <c r="AMW461" s="7"/>
      <c r="AMX461" s="7"/>
      <c r="AMY461" s="7"/>
      <c r="AMZ461" s="7"/>
      <c r="ANA461" s="7"/>
      <c r="ANB461" s="7"/>
      <c r="ANC461" s="7"/>
      <c r="AND461" s="7"/>
      <c r="ANE461" s="7"/>
      <c r="ANF461" s="7"/>
      <c r="ANG461" s="7"/>
      <c r="ANH461" s="7"/>
      <c r="ANI461" s="7"/>
      <c r="ANJ461" s="7"/>
      <c r="ANK461" s="7"/>
      <c r="ANL461" s="7"/>
      <c r="ANM461" s="7"/>
      <c r="ANN461" s="7"/>
      <c r="ANO461" s="7"/>
      <c r="ANP461" s="7"/>
      <c r="ANQ461" s="7"/>
      <c r="ANR461" s="7"/>
      <c r="ANS461" s="7"/>
      <c r="ANT461" s="7"/>
      <c r="ANU461" s="7"/>
      <c r="ANV461" s="7"/>
      <c r="ANW461" s="7"/>
      <c r="ANX461" s="7"/>
      <c r="ANY461" s="7"/>
      <c r="ANZ461" s="7"/>
      <c r="AOA461" s="7"/>
      <c r="AOB461" s="7"/>
      <c r="AOC461" s="7"/>
      <c r="AOD461" s="7"/>
      <c r="AOE461" s="7"/>
      <c r="AOF461" s="7"/>
      <c r="AOG461" s="7"/>
      <c r="AOH461" s="7"/>
      <c r="AOI461" s="7"/>
      <c r="AOJ461" s="7"/>
      <c r="AOK461" s="7"/>
      <c r="AOL461" s="7"/>
      <c r="AOM461" s="7"/>
      <c r="AON461" s="7"/>
      <c r="AOO461" s="7"/>
      <c r="AOP461" s="7"/>
      <c r="AOQ461" s="7"/>
      <c r="AOR461" s="7"/>
      <c r="AOS461" s="7"/>
      <c r="AOT461" s="7"/>
      <c r="AOU461" s="7"/>
      <c r="AOV461" s="7"/>
      <c r="AOW461" s="7"/>
      <c r="AOX461" s="7"/>
      <c r="AOY461" s="7"/>
      <c r="AOZ461" s="7"/>
      <c r="APA461" s="7"/>
      <c r="APB461" s="7"/>
      <c r="APC461" s="7"/>
      <c r="APD461" s="7"/>
      <c r="APE461" s="7"/>
      <c r="APF461" s="7"/>
      <c r="APG461" s="7"/>
      <c r="APH461" s="7"/>
      <c r="API461" s="7"/>
      <c r="APJ461" s="7"/>
      <c r="APK461" s="7"/>
      <c r="APL461" s="7"/>
      <c r="APM461" s="7"/>
      <c r="APN461" s="7"/>
      <c r="APO461" s="7"/>
      <c r="APP461" s="7"/>
      <c r="APQ461" s="7"/>
      <c r="APR461" s="7"/>
      <c r="APS461" s="7"/>
      <c r="APT461" s="7"/>
      <c r="APU461" s="7"/>
      <c r="APV461" s="7"/>
      <c r="APW461" s="7"/>
      <c r="APX461" s="7"/>
      <c r="APY461" s="7"/>
      <c r="APZ461" s="7"/>
      <c r="AQA461" s="7"/>
      <c r="AQB461" s="7"/>
      <c r="AQC461" s="7"/>
      <c r="AQD461" s="7"/>
      <c r="AQE461" s="7"/>
      <c r="AQF461" s="7"/>
      <c r="AQG461" s="7"/>
      <c r="AQH461" s="7"/>
      <c r="AQI461" s="7"/>
      <c r="AQJ461" s="7"/>
      <c r="AQK461" s="7"/>
      <c r="AQL461" s="7"/>
      <c r="AQM461" s="7"/>
      <c r="AQN461" s="7"/>
      <c r="AQO461" s="7"/>
      <c r="AQP461" s="7"/>
      <c r="AQQ461" s="7"/>
      <c r="AQR461" s="7"/>
      <c r="AQS461" s="7"/>
      <c r="AQT461" s="7"/>
      <c r="AQU461" s="7"/>
      <c r="AQV461" s="7"/>
      <c r="AQW461" s="7"/>
      <c r="AQX461" s="7"/>
      <c r="AQY461" s="7"/>
      <c r="AQZ461" s="7"/>
      <c r="ARA461" s="7"/>
      <c r="ARB461" s="7"/>
      <c r="ARC461" s="7"/>
      <c r="ARD461" s="7"/>
      <c r="ARE461" s="7"/>
      <c r="ARF461" s="7"/>
      <c r="ARG461" s="7"/>
      <c r="ARH461" s="7"/>
      <c r="ARI461" s="7"/>
      <c r="ARJ461" s="7"/>
      <c r="ARK461" s="7"/>
      <c r="ARL461" s="7"/>
      <c r="ARM461" s="7"/>
      <c r="ARN461" s="7"/>
      <c r="ARO461" s="7"/>
      <c r="ARP461" s="7"/>
      <c r="ARQ461" s="7"/>
      <c r="ARR461" s="7"/>
      <c r="ARS461" s="7"/>
      <c r="ART461" s="7"/>
      <c r="ARU461" s="7"/>
      <c r="ARV461" s="7"/>
      <c r="ARW461" s="7"/>
      <c r="ARX461" s="7"/>
      <c r="ARY461" s="7"/>
      <c r="ARZ461" s="7"/>
      <c r="ASA461" s="7"/>
      <c r="ASB461" s="7"/>
      <c r="ASC461" s="7"/>
      <c r="ASD461" s="7"/>
      <c r="ASE461" s="7"/>
      <c r="ASF461" s="7"/>
      <c r="ASG461" s="7"/>
      <c r="ASH461" s="7"/>
      <c r="ASI461" s="7"/>
      <c r="ASJ461" s="7"/>
      <c r="ASK461" s="7"/>
      <c r="ASL461" s="7"/>
      <c r="ASM461" s="7"/>
      <c r="ASN461" s="7"/>
      <c r="ASO461" s="7"/>
      <c r="ASP461" s="7"/>
      <c r="ASQ461" s="7"/>
      <c r="ASR461" s="7"/>
      <c r="ASS461" s="7"/>
      <c r="AST461" s="7"/>
      <c r="ASU461" s="7"/>
      <c r="ASV461" s="7"/>
      <c r="ASW461" s="7"/>
      <c r="ASX461" s="7"/>
      <c r="ASY461" s="7"/>
      <c r="ASZ461" s="7"/>
      <c r="ATA461" s="7"/>
      <c r="ATB461" s="7"/>
      <c r="ATC461" s="7"/>
      <c r="ATD461" s="7"/>
      <c r="ATE461" s="7"/>
      <c r="ATF461" s="7"/>
      <c r="ATG461" s="7"/>
      <c r="ATH461" s="7"/>
      <c r="ATI461" s="7"/>
      <c r="ATJ461" s="7"/>
      <c r="ATK461" s="7"/>
      <c r="ATL461" s="7"/>
      <c r="ATM461" s="7"/>
      <c r="ATN461" s="7"/>
      <c r="ATO461" s="7"/>
      <c r="ATP461" s="7"/>
      <c r="ATQ461" s="7"/>
      <c r="ATR461" s="7"/>
      <c r="ATS461" s="7"/>
      <c r="ATT461" s="7"/>
      <c r="ATU461" s="7"/>
      <c r="ATV461" s="7"/>
      <c r="ATW461" s="7"/>
      <c r="ATX461" s="7"/>
      <c r="ATY461" s="7"/>
      <c r="ATZ461" s="7"/>
      <c r="AUA461" s="7"/>
      <c r="AUB461" s="7"/>
      <c r="AUC461" s="7"/>
      <c r="AUD461" s="7"/>
      <c r="AUE461" s="7"/>
      <c r="AUF461" s="7"/>
      <c r="AUG461" s="7"/>
      <c r="AUH461" s="7"/>
      <c r="AUI461" s="7"/>
      <c r="AUJ461" s="7"/>
      <c r="AUK461" s="7"/>
      <c r="AUL461" s="7"/>
      <c r="AUM461" s="7"/>
      <c r="AUN461" s="7"/>
      <c r="AUO461" s="7"/>
      <c r="AUP461" s="7"/>
      <c r="AUQ461" s="7"/>
      <c r="AUR461" s="7"/>
      <c r="AUS461" s="7"/>
      <c r="AUT461" s="7"/>
      <c r="AUU461" s="7"/>
      <c r="AUV461" s="7"/>
      <c r="AUW461" s="7"/>
      <c r="AUX461" s="7"/>
      <c r="AUY461" s="7"/>
      <c r="AUZ461" s="7"/>
      <c r="AVA461" s="7"/>
      <c r="AVB461" s="7"/>
      <c r="AVC461" s="7"/>
      <c r="AVD461" s="7"/>
      <c r="AVE461" s="7"/>
      <c r="AVF461" s="7"/>
      <c r="AVG461" s="7"/>
      <c r="AVH461" s="7"/>
      <c r="AVI461" s="7"/>
      <c r="AVJ461" s="7"/>
      <c r="AVK461" s="7"/>
      <c r="AVL461" s="7"/>
      <c r="AVM461" s="7"/>
      <c r="AVN461" s="7"/>
      <c r="AVO461" s="7"/>
      <c r="AVP461" s="7"/>
      <c r="AVQ461" s="7"/>
      <c r="AVR461" s="7"/>
      <c r="AVS461" s="7"/>
      <c r="AVT461" s="7"/>
      <c r="AVU461" s="7"/>
      <c r="AVV461" s="7"/>
      <c r="AVW461" s="7"/>
      <c r="AVX461" s="7"/>
      <c r="AVY461" s="7"/>
      <c r="AVZ461" s="7"/>
      <c r="AWA461" s="7"/>
      <c r="AWB461" s="7"/>
      <c r="AWC461" s="7"/>
      <c r="AWD461" s="7"/>
      <c r="AWE461" s="7"/>
      <c r="AWF461" s="7"/>
      <c r="AWG461" s="7"/>
      <c r="AWH461" s="7"/>
      <c r="AWI461" s="7"/>
      <c r="AWJ461" s="7"/>
      <c r="AWK461" s="7"/>
      <c r="AWL461" s="7"/>
      <c r="AWM461" s="7"/>
      <c r="AWN461" s="7"/>
      <c r="AWO461" s="7"/>
      <c r="AWP461" s="7"/>
      <c r="AWQ461" s="7"/>
      <c r="AWR461" s="7"/>
      <c r="AWS461" s="7"/>
      <c r="AWT461" s="7"/>
      <c r="AWU461" s="7"/>
      <c r="AWV461" s="7"/>
      <c r="AWW461" s="7"/>
      <c r="AWX461" s="7"/>
      <c r="AWY461" s="7"/>
      <c r="AWZ461" s="7"/>
      <c r="AXA461" s="7"/>
      <c r="AXB461" s="7"/>
      <c r="AXC461" s="7"/>
      <c r="AXD461" s="7"/>
      <c r="AXE461" s="7"/>
      <c r="AXF461" s="7"/>
      <c r="AXG461" s="7"/>
      <c r="AXH461" s="7"/>
      <c r="AXI461" s="7"/>
      <c r="AXJ461" s="7"/>
      <c r="AXK461" s="7"/>
      <c r="AXL461" s="7"/>
      <c r="AXM461" s="7"/>
      <c r="AXN461" s="7"/>
      <c r="AXO461" s="7"/>
      <c r="AXP461" s="7"/>
      <c r="AXQ461" s="7"/>
      <c r="AXR461" s="7"/>
      <c r="AXS461" s="7"/>
      <c r="AXT461" s="7"/>
      <c r="AXU461" s="7"/>
      <c r="AXV461" s="7"/>
      <c r="AXW461" s="7"/>
      <c r="AXX461" s="7"/>
      <c r="AXY461" s="7"/>
      <c r="AXZ461" s="7"/>
      <c r="AYA461" s="7"/>
      <c r="AYB461" s="7"/>
      <c r="AYC461" s="7"/>
      <c r="AYD461" s="7"/>
      <c r="AYE461" s="7"/>
      <c r="AYF461" s="7"/>
      <c r="AYG461" s="7"/>
      <c r="AYH461" s="7"/>
      <c r="AYI461" s="7"/>
      <c r="AYJ461" s="7"/>
      <c r="AYK461" s="7"/>
      <c r="AYL461" s="7"/>
      <c r="AYM461" s="7"/>
      <c r="AYN461" s="7"/>
      <c r="AYO461" s="7"/>
      <c r="AYP461" s="7"/>
      <c r="AYQ461" s="7"/>
      <c r="AYR461" s="7"/>
      <c r="AYS461" s="7"/>
      <c r="AYT461" s="7"/>
      <c r="AYU461" s="7"/>
      <c r="AYV461" s="7"/>
      <c r="AYW461" s="7"/>
      <c r="AYX461" s="7"/>
      <c r="AYY461" s="7"/>
      <c r="AYZ461" s="7"/>
      <c r="AZA461" s="7"/>
      <c r="AZB461" s="7"/>
      <c r="AZC461" s="7"/>
      <c r="AZD461" s="7"/>
      <c r="AZE461" s="7"/>
      <c r="AZF461" s="7"/>
      <c r="AZG461" s="7"/>
      <c r="AZH461" s="7"/>
      <c r="AZI461" s="7"/>
      <c r="AZJ461" s="7"/>
      <c r="AZK461" s="7"/>
      <c r="AZL461" s="7"/>
      <c r="AZM461" s="7"/>
      <c r="AZN461" s="7"/>
      <c r="AZO461" s="7"/>
      <c r="AZP461" s="7"/>
      <c r="AZQ461" s="7"/>
      <c r="AZR461" s="7"/>
      <c r="AZS461" s="7"/>
      <c r="AZT461" s="7"/>
      <c r="AZU461" s="7"/>
      <c r="AZV461" s="7"/>
      <c r="AZW461" s="7"/>
      <c r="AZX461" s="7"/>
      <c r="AZY461" s="7"/>
      <c r="AZZ461" s="7"/>
      <c r="BAA461" s="7"/>
      <c r="BAB461" s="7"/>
      <c r="BAC461" s="7"/>
      <c r="BAD461" s="7"/>
      <c r="BAE461" s="7"/>
      <c r="BAF461" s="7"/>
      <c r="BAG461" s="7"/>
      <c r="BAH461" s="7"/>
      <c r="BAI461" s="7"/>
      <c r="BAJ461" s="7"/>
      <c r="BAK461" s="7"/>
      <c r="BAL461" s="7"/>
      <c r="BAM461" s="7"/>
      <c r="BAN461" s="7"/>
      <c r="BAO461" s="7"/>
      <c r="BAP461" s="7"/>
      <c r="BAQ461" s="7"/>
      <c r="BAR461" s="7"/>
      <c r="BAS461" s="7"/>
      <c r="BAT461" s="7"/>
      <c r="BAU461" s="7"/>
      <c r="BAV461" s="7"/>
      <c r="BAW461" s="7"/>
      <c r="BAX461" s="7"/>
      <c r="BAY461" s="7"/>
      <c r="BAZ461" s="7"/>
      <c r="BBA461" s="7"/>
      <c r="BBB461" s="7"/>
      <c r="BBC461" s="7"/>
      <c r="BBD461" s="7"/>
      <c r="BBE461" s="7"/>
      <c r="BBF461" s="7"/>
      <c r="BBG461" s="7"/>
      <c r="BBH461" s="7"/>
      <c r="BBI461" s="7"/>
      <c r="BBJ461" s="7"/>
      <c r="BBK461" s="7"/>
      <c r="BBL461" s="7"/>
      <c r="BBM461" s="7"/>
      <c r="BBN461" s="7"/>
      <c r="BBO461" s="7"/>
      <c r="BBP461" s="7"/>
      <c r="BBQ461" s="7"/>
      <c r="BBR461" s="7"/>
      <c r="BBS461" s="7"/>
      <c r="BBT461" s="7"/>
      <c r="BBU461" s="7"/>
      <c r="BBV461" s="7"/>
      <c r="BBW461" s="7"/>
      <c r="BBX461" s="7"/>
      <c r="BBY461" s="7"/>
      <c r="BBZ461" s="7"/>
      <c r="BCA461" s="7"/>
      <c r="BCB461" s="7"/>
      <c r="BCC461" s="7"/>
      <c r="BCD461" s="7"/>
      <c r="BCE461" s="7"/>
      <c r="BCF461" s="7"/>
      <c r="BCG461" s="7"/>
      <c r="BCH461" s="7"/>
      <c r="BCI461" s="7"/>
      <c r="BCJ461" s="7"/>
      <c r="BCK461" s="7"/>
      <c r="BCL461" s="7"/>
      <c r="BCM461" s="7"/>
      <c r="BCN461" s="7"/>
      <c r="BCO461" s="7"/>
      <c r="BCP461" s="7"/>
      <c r="BCQ461" s="7"/>
      <c r="BCR461" s="7"/>
      <c r="BCS461" s="7"/>
      <c r="BCT461" s="7"/>
      <c r="BCU461" s="7"/>
      <c r="BCV461" s="7"/>
      <c r="BCW461" s="7"/>
      <c r="BCX461" s="7"/>
      <c r="BCY461" s="7"/>
      <c r="BCZ461" s="7"/>
      <c r="BDA461" s="7"/>
      <c r="BDB461" s="7"/>
      <c r="BDC461" s="7"/>
      <c r="BDD461" s="7"/>
      <c r="BDE461" s="7"/>
      <c r="BDF461" s="7"/>
      <c r="BDG461" s="7"/>
      <c r="BDH461" s="7"/>
      <c r="BDI461" s="7"/>
      <c r="BDJ461" s="7"/>
      <c r="BDK461" s="7"/>
      <c r="BDL461" s="7"/>
      <c r="BDM461" s="7"/>
      <c r="BDN461" s="7"/>
      <c r="BDO461" s="7"/>
      <c r="BDP461" s="7"/>
      <c r="BDQ461" s="7"/>
      <c r="BDR461" s="7"/>
      <c r="BDS461" s="7"/>
      <c r="BDT461" s="7"/>
      <c r="BDU461" s="7"/>
      <c r="BDV461" s="7"/>
      <c r="BDW461" s="7"/>
      <c r="BDX461" s="7"/>
      <c r="BDY461" s="7"/>
      <c r="BDZ461" s="7"/>
      <c r="BEA461" s="7"/>
      <c r="BEB461" s="7"/>
      <c r="BEC461" s="7"/>
      <c r="BED461" s="7"/>
      <c r="BEE461" s="7"/>
      <c r="BEF461" s="7"/>
      <c r="BEG461" s="7"/>
      <c r="BEH461" s="7"/>
      <c r="BEI461" s="7"/>
      <c r="BEJ461" s="7"/>
      <c r="BEK461" s="7"/>
      <c r="BEL461" s="7"/>
      <c r="BEM461" s="7"/>
      <c r="BEN461" s="7"/>
      <c r="BEO461" s="7"/>
      <c r="BEP461" s="7"/>
      <c r="BEQ461" s="7"/>
      <c r="BER461" s="7"/>
      <c r="BES461" s="7"/>
      <c r="BET461" s="7"/>
      <c r="BEU461" s="7"/>
      <c r="BEV461" s="7"/>
      <c r="BEW461" s="7"/>
      <c r="BEX461" s="7"/>
      <c r="BEY461" s="7"/>
      <c r="BEZ461" s="7"/>
      <c r="BFA461" s="7"/>
      <c r="BFB461" s="7"/>
      <c r="BFC461" s="7"/>
      <c r="BFD461" s="7"/>
      <c r="BFE461" s="7"/>
      <c r="BFF461" s="7"/>
      <c r="BFG461" s="7"/>
      <c r="BFH461" s="7"/>
      <c r="BFI461" s="7"/>
      <c r="BFJ461" s="7"/>
      <c r="BFK461" s="7"/>
      <c r="BFL461" s="7"/>
      <c r="BFM461" s="7"/>
      <c r="BFN461" s="7"/>
      <c r="BFO461" s="7"/>
      <c r="BFP461" s="7"/>
      <c r="BFQ461" s="7"/>
      <c r="BFR461" s="7"/>
      <c r="BFS461" s="7"/>
      <c r="BFT461" s="7"/>
      <c r="BFU461" s="7"/>
      <c r="BFV461" s="7"/>
      <c r="BFW461" s="7"/>
      <c r="BFX461" s="7"/>
      <c r="BFY461" s="7"/>
      <c r="BFZ461" s="7"/>
      <c r="BGA461" s="7"/>
      <c r="BGB461" s="7"/>
      <c r="BGC461" s="7"/>
      <c r="BGD461" s="7"/>
      <c r="BGE461" s="7"/>
      <c r="BGF461" s="7"/>
      <c r="BGG461" s="7"/>
      <c r="BGH461" s="7"/>
      <c r="BGI461" s="7"/>
      <c r="BGJ461" s="7"/>
      <c r="BGK461" s="7"/>
      <c r="BGL461" s="7"/>
      <c r="BGM461" s="7"/>
      <c r="BGN461" s="7"/>
      <c r="BGO461" s="7"/>
      <c r="BGP461" s="7"/>
      <c r="BGQ461" s="7"/>
      <c r="BGR461" s="7"/>
      <c r="BGS461" s="7"/>
      <c r="BGT461" s="7"/>
      <c r="BGU461" s="7"/>
      <c r="BGV461" s="7"/>
      <c r="BGW461" s="7"/>
      <c r="BGX461" s="7"/>
      <c r="BGY461" s="7"/>
      <c r="BGZ461" s="7"/>
      <c r="BHA461" s="7"/>
      <c r="BHB461" s="7"/>
      <c r="BHC461" s="7"/>
      <c r="BHD461" s="7"/>
      <c r="BHE461" s="7"/>
      <c r="BHF461" s="7"/>
      <c r="BHG461" s="7"/>
      <c r="BHH461" s="7"/>
      <c r="BHI461" s="7"/>
      <c r="BHJ461" s="7"/>
      <c r="BHK461" s="7"/>
      <c r="BHL461" s="7"/>
      <c r="BHM461" s="7"/>
      <c r="BHN461" s="7"/>
      <c r="BHO461" s="7"/>
      <c r="BHP461" s="7"/>
      <c r="BHQ461" s="7"/>
      <c r="BHR461" s="7"/>
      <c r="BHS461" s="7"/>
      <c r="BHT461" s="7"/>
      <c r="BHU461" s="7"/>
      <c r="BHV461" s="7"/>
      <c r="BHW461" s="7"/>
      <c r="BHX461" s="7"/>
      <c r="BHY461" s="7"/>
      <c r="BHZ461" s="7"/>
      <c r="BIA461" s="7"/>
      <c r="BIB461" s="7"/>
      <c r="BIC461" s="7"/>
    </row>
    <row r="462" spans="1:1589" s="9" customFormat="1" ht="37.5" customHeight="1">
      <c r="A462" s="192">
        <v>162571720</v>
      </c>
      <c r="B462" s="29"/>
      <c r="C462" s="314"/>
      <c r="D462" s="314"/>
      <c r="E462" s="96">
        <v>43101</v>
      </c>
      <c r="F462" s="96">
        <v>43465</v>
      </c>
      <c r="G462" s="97" t="s">
        <v>115</v>
      </c>
      <c r="H462" s="115"/>
      <c r="I462" s="121">
        <v>0</v>
      </c>
      <c r="J462" s="115"/>
      <c r="K462" s="104"/>
      <c r="L462" s="115"/>
      <c r="M462" s="104">
        <v>0</v>
      </c>
      <c r="N462" s="115"/>
      <c r="O462" s="115"/>
      <c r="P462" s="115"/>
      <c r="Q462" s="121">
        <v>0</v>
      </c>
      <c r="R462" s="115"/>
      <c r="S462" s="115"/>
      <c r="T462" s="7"/>
      <c r="U462" s="7"/>
      <c r="V462" s="7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  <c r="IX462"/>
      <c r="IY462"/>
      <c r="IZ462"/>
      <c r="JA462"/>
      <c r="JB462"/>
      <c r="JC462"/>
      <c r="JD462"/>
      <c r="JE462"/>
      <c r="JF462"/>
      <c r="JG462"/>
      <c r="JH462"/>
      <c r="JI462"/>
      <c r="JJ462"/>
      <c r="JK462"/>
      <c r="JL462"/>
      <c r="JM462"/>
      <c r="JN462"/>
      <c r="JO462"/>
      <c r="JP462"/>
      <c r="JQ462"/>
      <c r="JR462"/>
      <c r="JS462"/>
      <c r="JT462"/>
      <c r="JU462"/>
      <c r="JV462"/>
      <c r="JW462"/>
      <c r="JX462"/>
      <c r="JY462"/>
      <c r="JZ462"/>
      <c r="KA462"/>
      <c r="KB462"/>
      <c r="KC462"/>
      <c r="KD462"/>
      <c r="KE462"/>
      <c r="KF462"/>
      <c r="KG462"/>
      <c r="KH462"/>
      <c r="KI462"/>
      <c r="KJ462"/>
      <c r="KK462"/>
      <c r="KL462"/>
      <c r="KM462"/>
      <c r="KN462"/>
      <c r="KO462"/>
      <c r="KP462"/>
      <c r="KQ462"/>
      <c r="KR462"/>
      <c r="KS462"/>
      <c r="KT462"/>
      <c r="KU462"/>
      <c r="KV462"/>
      <c r="KW462"/>
      <c r="KX462"/>
      <c r="KY462"/>
      <c r="KZ462"/>
      <c r="LA462"/>
      <c r="LB462"/>
      <c r="LC462"/>
      <c r="LD462"/>
      <c r="LE462"/>
      <c r="LF462"/>
      <c r="LG462"/>
      <c r="LH462"/>
      <c r="LI462"/>
      <c r="LJ462"/>
      <c r="LK462"/>
      <c r="LL462"/>
      <c r="LM462"/>
      <c r="LN462"/>
      <c r="LO462"/>
      <c r="LP462"/>
      <c r="LQ462"/>
      <c r="LR462"/>
      <c r="LS462"/>
      <c r="LT462"/>
      <c r="LU462"/>
      <c r="LV462"/>
      <c r="LW462"/>
      <c r="LX462"/>
      <c r="LY462"/>
      <c r="LZ462"/>
      <c r="MA462"/>
      <c r="MB462"/>
      <c r="MC462"/>
      <c r="MD462"/>
      <c r="ME462"/>
      <c r="MF462"/>
      <c r="MG462"/>
      <c r="MH462"/>
      <c r="MI462"/>
      <c r="MJ462"/>
      <c r="MK462"/>
      <c r="ML462"/>
      <c r="MM462"/>
      <c r="MN462"/>
      <c r="MO462"/>
      <c r="MP462"/>
      <c r="MQ462"/>
      <c r="MR462"/>
      <c r="MS462"/>
      <c r="MT462"/>
      <c r="MU462"/>
      <c r="MV462"/>
      <c r="MW462"/>
      <c r="MX462"/>
      <c r="MY462"/>
      <c r="MZ462"/>
      <c r="NA462"/>
      <c r="NB462"/>
      <c r="NC462"/>
      <c r="ND462"/>
      <c r="NE462"/>
      <c r="NF462"/>
      <c r="NG462"/>
      <c r="NH462"/>
      <c r="NI462"/>
      <c r="NJ462"/>
      <c r="NK462"/>
      <c r="NL462"/>
      <c r="NM462"/>
      <c r="NN462"/>
      <c r="NO462"/>
      <c r="NP462"/>
      <c r="NQ462"/>
      <c r="NR462"/>
      <c r="NS462"/>
      <c r="NT462"/>
      <c r="NU462"/>
      <c r="NV462"/>
      <c r="NW462"/>
      <c r="NX462"/>
      <c r="NY462"/>
      <c r="NZ462"/>
      <c r="OA462"/>
      <c r="OB462"/>
      <c r="OC462"/>
      <c r="OD462"/>
      <c r="OE462"/>
      <c r="OF462"/>
      <c r="OG462"/>
      <c r="OH462"/>
      <c r="OI462"/>
      <c r="OJ462"/>
      <c r="OK462"/>
      <c r="OL462"/>
      <c r="OM462"/>
      <c r="ON462"/>
      <c r="OO462"/>
      <c r="OP462"/>
      <c r="OQ462"/>
      <c r="OR462"/>
      <c r="OS462"/>
      <c r="OT462"/>
      <c r="OU462"/>
      <c r="OV462"/>
      <c r="OW462"/>
      <c r="OX462"/>
      <c r="OY462"/>
      <c r="OZ462"/>
      <c r="PA462"/>
      <c r="PB462"/>
      <c r="PC462"/>
      <c r="PD462"/>
      <c r="PE462"/>
      <c r="PF462"/>
      <c r="PG462"/>
      <c r="PH462"/>
      <c r="PI462"/>
      <c r="PJ462"/>
      <c r="PK462"/>
      <c r="PL462"/>
      <c r="PM462"/>
      <c r="PN462"/>
      <c r="PO462"/>
      <c r="PP462"/>
      <c r="PQ462"/>
      <c r="PR462"/>
      <c r="PS462"/>
      <c r="PT462"/>
      <c r="PU462"/>
      <c r="PV462"/>
      <c r="PW462"/>
      <c r="PX462"/>
      <c r="PY462"/>
      <c r="PZ462"/>
      <c r="QA462"/>
      <c r="QB462"/>
      <c r="QC462"/>
      <c r="QD462"/>
      <c r="QE462"/>
      <c r="QF462"/>
      <c r="QG462"/>
      <c r="QH462"/>
      <c r="QI462"/>
      <c r="QJ462"/>
      <c r="QK462"/>
      <c r="QL462"/>
      <c r="QM462"/>
      <c r="QN462"/>
      <c r="QO462"/>
      <c r="QP462"/>
      <c r="QQ462"/>
      <c r="QR462"/>
      <c r="QS462"/>
      <c r="QT462"/>
      <c r="QU462"/>
      <c r="QV462"/>
      <c r="QW462"/>
      <c r="QX462"/>
      <c r="QY462"/>
      <c r="QZ462"/>
      <c r="RA462"/>
      <c r="RB462"/>
      <c r="RC462"/>
      <c r="RD462"/>
      <c r="RE462"/>
      <c r="RF462"/>
      <c r="RG462"/>
      <c r="RH462"/>
      <c r="RI462"/>
      <c r="RJ462"/>
      <c r="RK462"/>
      <c r="RL462"/>
      <c r="RM462"/>
      <c r="RN462"/>
      <c r="RO462"/>
      <c r="RP462"/>
      <c r="RQ462"/>
      <c r="RR462"/>
      <c r="RS462"/>
      <c r="RT462"/>
      <c r="RU462"/>
      <c r="RV462"/>
      <c r="RW462"/>
      <c r="RX462"/>
      <c r="RY462"/>
      <c r="RZ462"/>
      <c r="SA462"/>
      <c r="SB462"/>
      <c r="SC462"/>
      <c r="SD462"/>
      <c r="SE462"/>
      <c r="SF462"/>
      <c r="SG462"/>
      <c r="SH462"/>
      <c r="SI462"/>
      <c r="SJ462"/>
      <c r="SK462"/>
      <c r="SL462"/>
      <c r="SM462"/>
      <c r="SN462"/>
      <c r="SO462"/>
      <c r="SP462"/>
      <c r="SQ462"/>
      <c r="SR462"/>
      <c r="SS462"/>
      <c r="ST462"/>
      <c r="SU462"/>
      <c r="SV462"/>
      <c r="SW462"/>
      <c r="SX462"/>
      <c r="SY462"/>
      <c r="SZ462"/>
      <c r="TA462"/>
      <c r="TB462"/>
      <c r="TC462"/>
      <c r="TD462"/>
      <c r="TE462"/>
      <c r="TF462"/>
      <c r="TG462"/>
      <c r="TH462"/>
      <c r="TI462"/>
      <c r="TJ462"/>
      <c r="TK462"/>
      <c r="TL462"/>
      <c r="TM462"/>
      <c r="TN462"/>
      <c r="TO462"/>
      <c r="TP462"/>
      <c r="TQ462"/>
      <c r="TR462"/>
      <c r="TS462"/>
      <c r="TT462"/>
      <c r="TU462"/>
      <c r="TV462"/>
      <c r="TW462"/>
      <c r="TX462"/>
      <c r="TY462"/>
      <c r="TZ462"/>
      <c r="UA462"/>
      <c r="UB462"/>
      <c r="UC462"/>
      <c r="UD462"/>
      <c r="UE462"/>
      <c r="UF462"/>
      <c r="UG462"/>
      <c r="UH462"/>
      <c r="UI462"/>
      <c r="UJ462"/>
      <c r="UK462"/>
      <c r="UL462"/>
      <c r="UM462"/>
      <c r="UN462"/>
      <c r="UO462"/>
      <c r="UP462"/>
      <c r="UQ462"/>
      <c r="UR462"/>
      <c r="US462"/>
      <c r="UT462"/>
      <c r="UU462"/>
      <c r="UV462"/>
      <c r="UW462"/>
      <c r="UX462"/>
      <c r="UY462"/>
      <c r="UZ462"/>
      <c r="VA462"/>
      <c r="VB462"/>
      <c r="VC462"/>
      <c r="VD462"/>
      <c r="VE462"/>
      <c r="VF462"/>
      <c r="VG462"/>
      <c r="VH462"/>
      <c r="VI462"/>
      <c r="VJ462"/>
      <c r="VK462"/>
      <c r="VL462"/>
      <c r="VM462"/>
      <c r="VN462"/>
      <c r="VO462"/>
      <c r="VP462"/>
      <c r="VQ462"/>
      <c r="VR462"/>
      <c r="VS462"/>
      <c r="VT462"/>
      <c r="VU462"/>
      <c r="VV462"/>
      <c r="VW462"/>
      <c r="VX462"/>
      <c r="VY462"/>
      <c r="VZ462"/>
      <c r="WA462"/>
      <c r="WB462"/>
      <c r="WC462"/>
      <c r="WD462"/>
      <c r="WE462"/>
      <c r="WF462"/>
      <c r="WG462"/>
      <c r="WH462"/>
      <c r="WI462"/>
      <c r="WJ462"/>
      <c r="WK462"/>
      <c r="WL462"/>
      <c r="WM462"/>
      <c r="WN462"/>
      <c r="WO462"/>
      <c r="WP462"/>
      <c r="WQ462"/>
      <c r="WR462"/>
      <c r="WS462"/>
      <c r="WT462"/>
      <c r="WU462"/>
      <c r="WV462"/>
      <c r="WW462"/>
      <c r="WX462"/>
      <c r="WY462"/>
      <c r="WZ462"/>
      <c r="XA462"/>
      <c r="XB462"/>
      <c r="XC462"/>
      <c r="XD462"/>
      <c r="XE462"/>
      <c r="XF462"/>
      <c r="XG462"/>
      <c r="XH462"/>
      <c r="XI462"/>
      <c r="XJ462"/>
      <c r="XK462"/>
      <c r="XL462"/>
      <c r="XM462"/>
      <c r="XN462"/>
      <c r="XO462"/>
      <c r="XP462"/>
      <c r="XQ462"/>
      <c r="XR462"/>
      <c r="XS462"/>
      <c r="XT462"/>
      <c r="XU462"/>
      <c r="XV462"/>
      <c r="XW462"/>
      <c r="XX462"/>
      <c r="XY462"/>
      <c r="XZ462"/>
      <c r="YA462"/>
      <c r="YB462"/>
      <c r="YC462"/>
      <c r="YD462"/>
      <c r="YE462"/>
      <c r="YF462"/>
      <c r="YG462"/>
      <c r="YH462"/>
      <c r="YI462"/>
      <c r="YJ462"/>
      <c r="YK462"/>
      <c r="YL462"/>
      <c r="YM462"/>
      <c r="YN462"/>
      <c r="YO462"/>
      <c r="YP462"/>
      <c r="YQ462"/>
      <c r="YR462"/>
      <c r="YS462"/>
      <c r="YT462"/>
      <c r="YU462"/>
      <c r="YV462"/>
      <c r="YW462"/>
      <c r="YX462"/>
      <c r="YY462"/>
      <c r="YZ462"/>
      <c r="ZA462"/>
      <c r="ZB462"/>
      <c r="ZC462"/>
      <c r="ZD462"/>
      <c r="ZE462"/>
      <c r="ZF462"/>
      <c r="ZG462"/>
      <c r="ZH462"/>
      <c r="ZI462"/>
      <c r="ZJ462"/>
      <c r="ZK462"/>
      <c r="ZL462"/>
      <c r="ZM462"/>
      <c r="ZN462"/>
      <c r="ZO462"/>
      <c r="ZP462"/>
      <c r="ZQ462"/>
      <c r="ZR462"/>
      <c r="ZS462"/>
      <c r="ZT462"/>
      <c r="ZU462"/>
      <c r="ZV462"/>
      <c r="ZW462"/>
      <c r="ZX462"/>
      <c r="ZY462"/>
      <c r="ZZ462"/>
      <c r="AAA462"/>
      <c r="AAB462"/>
      <c r="AAC462"/>
      <c r="AAD462"/>
      <c r="AAE462"/>
      <c r="AAF462"/>
      <c r="AAG462"/>
      <c r="AAH462"/>
      <c r="AAI462"/>
      <c r="AAJ462"/>
      <c r="AAK462"/>
      <c r="AAL462"/>
      <c r="AAM462"/>
      <c r="AAN462"/>
      <c r="AAO462"/>
      <c r="AAP462"/>
      <c r="AAQ462"/>
      <c r="AAR462"/>
      <c r="AAS462"/>
      <c r="AAT462"/>
      <c r="AAU462"/>
      <c r="AAV462"/>
      <c r="AAW462"/>
      <c r="AAX462"/>
      <c r="AAY462"/>
      <c r="AAZ462"/>
      <c r="ABA462"/>
      <c r="ABB462"/>
      <c r="ABC462"/>
      <c r="ABD462"/>
      <c r="ABE462"/>
      <c r="ABF462"/>
      <c r="ABG462"/>
      <c r="ABH462"/>
      <c r="ABI462"/>
      <c r="ABJ462"/>
      <c r="ABK462"/>
      <c r="ABL462"/>
      <c r="ABM462"/>
      <c r="ABN462"/>
      <c r="ABO462"/>
      <c r="ABP462"/>
      <c r="ABQ462"/>
      <c r="ABR462"/>
      <c r="ABS462"/>
      <c r="ABT462"/>
      <c r="ABU462"/>
      <c r="ABV462"/>
      <c r="ABW462"/>
      <c r="ABX462"/>
      <c r="ABY462"/>
      <c r="ABZ462"/>
      <c r="ACA462"/>
      <c r="ACB462"/>
      <c r="ACC462"/>
      <c r="ACD462"/>
      <c r="ACE462"/>
      <c r="ACF462"/>
      <c r="ACG462"/>
      <c r="ACH462"/>
      <c r="ACI462"/>
      <c r="ACJ462"/>
      <c r="ACK462"/>
      <c r="ACL462"/>
      <c r="ACM462"/>
      <c r="ACN462"/>
      <c r="ACO462"/>
      <c r="ACP462"/>
      <c r="ACQ462"/>
      <c r="ACR462"/>
      <c r="ACS462"/>
      <c r="ACT462"/>
      <c r="ACU462"/>
      <c r="ACV462"/>
      <c r="ACW462"/>
      <c r="ACX462"/>
      <c r="ACY462"/>
      <c r="ACZ462"/>
      <c r="ADA462"/>
      <c r="ADB462"/>
      <c r="ADC462"/>
      <c r="ADD462"/>
      <c r="ADE462"/>
      <c r="ADF462"/>
      <c r="ADG462"/>
      <c r="ADH462"/>
      <c r="ADI462"/>
      <c r="ADJ462"/>
      <c r="ADK462"/>
      <c r="ADL462"/>
      <c r="ADM462"/>
      <c r="ADN462"/>
      <c r="ADO462"/>
      <c r="ADP462"/>
      <c r="ADQ462"/>
      <c r="ADR462"/>
      <c r="ADS462"/>
      <c r="ADT462"/>
      <c r="ADU462"/>
      <c r="ADV462"/>
      <c r="ADW462"/>
      <c r="ADX462"/>
      <c r="ADY462"/>
      <c r="ADZ462"/>
      <c r="AEA462"/>
      <c r="AEB462"/>
      <c r="AEC462"/>
      <c r="AED462"/>
      <c r="AEE462"/>
      <c r="AEF462"/>
      <c r="AEG462"/>
      <c r="AEH462"/>
      <c r="AEI462"/>
      <c r="AEJ462"/>
      <c r="AEK462"/>
      <c r="AEL462"/>
      <c r="AEM462"/>
      <c r="AEN462"/>
      <c r="AEO462"/>
      <c r="AEP462"/>
      <c r="AEQ462"/>
      <c r="AER462"/>
      <c r="AES462"/>
      <c r="AET462"/>
      <c r="AEU462"/>
      <c r="AEV462"/>
      <c r="AEW462"/>
      <c r="AEX462"/>
      <c r="AEY462"/>
      <c r="AEZ462"/>
      <c r="AFA462"/>
      <c r="AFB462"/>
      <c r="AFC462"/>
      <c r="AFD462"/>
      <c r="AFE462"/>
      <c r="AFF462"/>
      <c r="AFG462"/>
      <c r="AFH462"/>
      <c r="AFI462"/>
      <c r="AFJ462"/>
      <c r="AFK462"/>
      <c r="AFL462"/>
      <c r="AFM462"/>
      <c r="AFN462"/>
      <c r="AFO462"/>
      <c r="AFP462"/>
      <c r="AFQ462"/>
      <c r="AFR462"/>
      <c r="AFS462"/>
      <c r="AFT462"/>
      <c r="AFU462"/>
      <c r="AFV462"/>
      <c r="AFW462"/>
      <c r="AFX462"/>
      <c r="AFY462"/>
      <c r="AFZ462"/>
      <c r="AGA462"/>
      <c r="AGB462"/>
      <c r="AGC462"/>
      <c r="AGD462"/>
      <c r="AGE462"/>
      <c r="AGF462"/>
      <c r="AGG462"/>
      <c r="AGH462"/>
      <c r="AGI462"/>
      <c r="AGJ462"/>
      <c r="AGK462"/>
      <c r="AGL462"/>
      <c r="AGM462"/>
      <c r="AGN462"/>
      <c r="AGO462"/>
      <c r="AGP462"/>
      <c r="AGQ462"/>
      <c r="AGR462"/>
      <c r="AGS462"/>
      <c r="AGT462"/>
      <c r="AGU462"/>
      <c r="AGV462"/>
      <c r="AGW462"/>
      <c r="AGX462"/>
      <c r="AGY462"/>
      <c r="AGZ462"/>
      <c r="AHA462"/>
      <c r="AHB462"/>
      <c r="AHC462"/>
      <c r="AHD462"/>
      <c r="AHE462"/>
      <c r="AHF462"/>
      <c r="AHG462"/>
      <c r="AHH462"/>
      <c r="AHI462"/>
      <c r="AHJ462"/>
      <c r="AHK462"/>
      <c r="AHL462"/>
      <c r="AHM462"/>
      <c r="AHN462"/>
      <c r="AHO462"/>
      <c r="AHP462"/>
      <c r="AHQ462"/>
      <c r="AHR462"/>
      <c r="AHS462"/>
      <c r="AHT462"/>
      <c r="AHU462"/>
      <c r="AHV462"/>
      <c r="AHW462"/>
      <c r="AHX462"/>
      <c r="AHY462"/>
      <c r="AHZ462"/>
      <c r="AIA462"/>
      <c r="AIB462"/>
      <c r="AIC462"/>
      <c r="AID462"/>
      <c r="AIE462"/>
      <c r="AIF462"/>
      <c r="AIG462"/>
      <c r="AIH462"/>
      <c r="AII462"/>
      <c r="AIJ462"/>
      <c r="AIK462"/>
      <c r="AIL462"/>
      <c r="AIM462"/>
      <c r="AIN462"/>
      <c r="AIO462"/>
      <c r="AIP462"/>
      <c r="AIQ462"/>
      <c r="AIR462"/>
      <c r="AIS462"/>
      <c r="AIT462"/>
      <c r="AIU462"/>
      <c r="AIV462"/>
      <c r="AIW462"/>
      <c r="AIX462"/>
      <c r="AIY462"/>
      <c r="AIZ462"/>
      <c r="AJA462"/>
      <c r="AJB462"/>
      <c r="AJC462"/>
      <c r="AJD462"/>
      <c r="AJE462"/>
      <c r="AJF462"/>
      <c r="AJG462"/>
      <c r="AJH462"/>
      <c r="AJI462"/>
      <c r="AJJ462"/>
      <c r="AJK462"/>
      <c r="AJL462"/>
      <c r="AJM462"/>
      <c r="AJN462"/>
      <c r="AJO462"/>
      <c r="AJP462"/>
      <c r="AJQ462"/>
      <c r="AJR462"/>
      <c r="AJS462"/>
      <c r="AJT462"/>
      <c r="AJU462"/>
      <c r="AJV462"/>
      <c r="AJW462"/>
      <c r="AJX462"/>
      <c r="AJY462"/>
      <c r="AJZ462"/>
      <c r="AKA462"/>
      <c r="AKB462"/>
      <c r="AKC462"/>
      <c r="AKD462"/>
      <c r="AKE462"/>
      <c r="AKF462"/>
      <c r="AKG462"/>
      <c r="AKH462"/>
      <c r="AKI462"/>
      <c r="AKJ462"/>
      <c r="AKK462"/>
      <c r="AKL462"/>
      <c r="AKM462"/>
      <c r="AKN462"/>
      <c r="AKO462"/>
      <c r="AKP462"/>
      <c r="AKQ462"/>
      <c r="AKR462"/>
      <c r="AKS462"/>
      <c r="AKT462"/>
      <c r="AKU462"/>
      <c r="AKV462"/>
      <c r="AKW462"/>
      <c r="AKX462"/>
      <c r="AKY462"/>
      <c r="AKZ462"/>
      <c r="ALA462"/>
      <c r="ALB462"/>
      <c r="ALC462"/>
      <c r="ALD462"/>
      <c r="ALE462"/>
      <c r="ALF462"/>
      <c r="ALG462"/>
      <c r="ALH462"/>
      <c r="ALI462"/>
      <c r="ALJ462"/>
      <c r="ALK462"/>
      <c r="ALL462"/>
      <c r="ALM462"/>
      <c r="ALN462"/>
      <c r="ALO462"/>
      <c r="ALP462"/>
      <c r="ALQ462"/>
      <c r="ALR462"/>
      <c r="ALS462"/>
      <c r="ALT462"/>
      <c r="ALU462"/>
      <c r="ALV462"/>
      <c r="ALW462"/>
      <c r="ALX462"/>
      <c r="ALY462"/>
      <c r="ALZ462"/>
      <c r="AMA462"/>
      <c r="AMB462"/>
      <c r="AMC462"/>
      <c r="AMD462"/>
      <c r="AME462"/>
      <c r="AMF462"/>
      <c r="AMG462"/>
      <c r="AMH462"/>
      <c r="AMI462"/>
      <c r="AMJ462"/>
      <c r="AMK462"/>
      <c r="AML462"/>
      <c r="AMM462"/>
      <c r="AMN462"/>
      <c r="AMO462"/>
      <c r="AMP462"/>
      <c r="AMQ462"/>
      <c r="AMR462"/>
      <c r="AMS462"/>
      <c r="AMT462"/>
      <c r="AMU462"/>
      <c r="AMV462"/>
      <c r="AMW462"/>
      <c r="AMX462"/>
      <c r="AMY462"/>
      <c r="AMZ462"/>
      <c r="ANA462"/>
      <c r="ANB462"/>
      <c r="ANC462"/>
      <c r="AND462"/>
      <c r="ANE462"/>
      <c r="ANF462"/>
      <c r="ANG462"/>
      <c r="ANH462"/>
      <c r="ANI462"/>
      <c r="ANJ462"/>
      <c r="ANK462"/>
      <c r="ANL462"/>
      <c r="ANM462"/>
      <c r="ANN462"/>
      <c r="ANO462"/>
      <c r="ANP462"/>
      <c r="ANQ462"/>
      <c r="ANR462"/>
      <c r="ANS462"/>
      <c r="ANT462"/>
      <c r="ANU462"/>
      <c r="ANV462"/>
      <c r="ANW462"/>
      <c r="ANX462"/>
      <c r="ANY462"/>
      <c r="ANZ462"/>
      <c r="AOA462"/>
      <c r="AOB462"/>
      <c r="AOC462"/>
      <c r="AOD462"/>
      <c r="AOE462"/>
      <c r="AOF462"/>
      <c r="AOG462"/>
      <c r="AOH462"/>
      <c r="AOI462"/>
      <c r="AOJ462"/>
      <c r="AOK462"/>
      <c r="AOL462"/>
      <c r="AOM462"/>
      <c r="AON462"/>
      <c r="AOO462"/>
      <c r="AOP462"/>
      <c r="AOQ462"/>
      <c r="AOR462"/>
      <c r="AOS462"/>
      <c r="AOT462"/>
      <c r="AOU462"/>
      <c r="AOV462"/>
      <c r="AOW462"/>
      <c r="AOX462"/>
      <c r="AOY462"/>
      <c r="AOZ462"/>
      <c r="APA462"/>
      <c r="APB462"/>
      <c r="APC462"/>
      <c r="APD462"/>
      <c r="APE462"/>
      <c r="APF462"/>
      <c r="APG462"/>
      <c r="APH462"/>
      <c r="API462"/>
      <c r="APJ462"/>
      <c r="APK462"/>
      <c r="APL462"/>
      <c r="APM462"/>
      <c r="APN462"/>
      <c r="APO462"/>
      <c r="APP462"/>
      <c r="APQ462"/>
      <c r="APR462"/>
      <c r="APS462"/>
      <c r="APT462"/>
      <c r="APU462"/>
      <c r="APV462"/>
      <c r="APW462"/>
      <c r="APX462"/>
      <c r="APY462"/>
      <c r="APZ462"/>
      <c r="AQA462"/>
      <c r="AQB462"/>
      <c r="AQC462"/>
      <c r="AQD462"/>
      <c r="AQE462"/>
      <c r="AQF462"/>
      <c r="AQG462"/>
      <c r="AQH462"/>
      <c r="AQI462"/>
      <c r="AQJ462"/>
      <c r="AQK462"/>
      <c r="AQL462"/>
      <c r="AQM462"/>
      <c r="AQN462"/>
      <c r="AQO462"/>
      <c r="AQP462"/>
      <c r="AQQ462"/>
      <c r="AQR462"/>
      <c r="AQS462"/>
      <c r="AQT462"/>
      <c r="AQU462"/>
      <c r="AQV462"/>
      <c r="AQW462"/>
      <c r="AQX462"/>
      <c r="AQY462"/>
      <c r="AQZ462"/>
      <c r="ARA462"/>
      <c r="ARB462"/>
      <c r="ARC462"/>
      <c r="ARD462"/>
      <c r="ARE462"/>
      <c r="ARF462"/>
      <c r="ARG462"/>
      <c r="ARH462"/>
      <c r="ARI462"/>
      <c r="ARJ462"/>
      <c r="ARK462"/>
      <c r="ARL462"/>
      <c r="ARM462"/>
      <c r="ARN462"/>
      <c r="ARO462"/>
      <c r="ARP462"/>
      <c r="ARQ462"/>
      <c r="ARR462"/>
      <c r="ARS462"/>
      <c r="ART462"/>
      <c r="ARU462"/>
      <c r="ARV462"/>
      <c r="ARW462"/>
      <c r="ARX462"/>
      <c r="ARY462"/>
      <c r="ARZ462"/>
      <c r="ASA462"/>
      <c r="ASB462"/>
      <c r="ASC462"/>
      <c r="ASD462"/>
      <c r="ASE462"/>
      <c r="ASF462"/>
      <c r="ASG462"/>
      <c r="ASH462"/>
      <c r="ASI462"/>
      <c r="ASJ462"/>
      <c r="ASK462"/>
      <c r="ASL462"/>
      <c r="ASM462"/>
      <c r="ASN462"/>
      <c r="ASO462"/>
      <c r="ASP462"/>
      <c r="ASQ462"/>
      <c r="ASR462"/>
      <c r="ASS462"/>
      <c r="AST462"/>
      <c r="ASU462"/>
      <c r="ASV462"/>
      <c r="ASW462"/>
      <c r="ASX462"/>
      <c r="ASY462"/>
      <c r="ASZ462"/>
      <c r="ATA462"/>
      <c r="ATB462"/>
      <c r="ATC462"/>
      <c r="ATD462"/>
      <c r="ATE462"/>
      <c r="ATF462"/>
      <c r="ATG462"/>
      <c r="ATH462"/>
      <c r="ATI462"/>
      <c r="ATJ462"/>
      <c r="ATK462"/>
      <c r="ATL462"/>
      <c r="ATM462"/>
      <c r="ATN462"/>
      <c r="ATO462"/>
      <c r="ATP462"/>
      <c r="ATQ462"/>
      <c r="ATR462"/>
      <c r="ATS462"/>
      <c r="ATT462"/>
      <c r="ATU462"/>
      <c r="ATV462"/>
      <c r="ATW462"/>
      <c r="ATX462"/>
      <c r="ATY462"/>
      <c r="ATZ462"/>
      <c r="AUA462"/>
      <c r="AUB462"/>
      <c r="AUC462"/>
      <c r="AUD462"/>
      <c r="AUE462"/>
      <c r="AUF462"/>
      <c r="AUG462"/>
      <c r="AUH462"/>
      <c r="AUI462"/>
      <c r="AUJ462"/>
      <c r="AUK462"/>
      <c r="AUL462"/>
      <c r="AUM462"/>
      <c r="AUN462"/>
      <c r="AUO462"/>
      <c r="AUP462"/>
      <c r="AUQ462"/>
      <c r="AUR462"/>
      <c r="AUS462"/>
      <c r="AUT462"/>
      <c r="AUU462"/>
      <c r="AUV462"/>
      <c r="AUW462"/>
      <c r="AUX462"/>
      <c r="AUY462"/>
      <c r="AUZ462"/>
      <c r="AVA462"/>
      <c r="AVB462"/>
      <c r="AVC462"/>
      <c r="AVD462"/>
      <c r="AVE462"/>
      <c r="AVF462"/>
      <c r="AVG462"/>
      <c r="AVH462"/>
      <c r="AVI462"/>
      <c r="AVJ462"/>
      <c r="AVK462"/>
      <c r="AVL462"/>
      <c r="AVM462"/>
      <c r="AVN462"/>
      <c r="AVO462"/>
      <c r="AVP462"/>
      <c r="AVQ462"/>
      <c r="AVR462"/>
      <c r="AVS462"/>
      <c r="AVT462"/>
      <c r="AVU462"/>
      <c r="AVV462"/>
      <c r="AVW462"/>
      <c r="AVX462"/>
      <c r="AVY462"/>
      <c r="AVZ462"/>
      <c r="AWA462"/>
      <c r="AWB462"/>
      <c r="AWC462"/>
      <c r="AWD462"/>
      <c r="AWE462"/>
      <c r="AWF462"/>
      <c r="AWG462"/>
      <c r="AWH462"/>
      <c r="AWI462"/>
      <c r="AWJ462"/>
      <c r="AWK462"/>
      <c r="AWL462"/>
      <c r="AWM462"/>
      <c r="AWN462"/>
      <c r="AWO462"/>
      <c r="AWP462"/>
      <c r="AWQ462"/>
      <c r="AWR462"/>
      <c r="AWS462"/>
      <c r="AWT462"/>
      <c r="AWU462"/>
      <c r="AWV462"/>
      <c r="AWW462"/>
      <c r="AWX462"/>
      <c r="AWY462"/>
      <c r="AWZ462"/>
      <c r="AXA462"/>
      <c r="AXB462"/>
      <c r="AXC462"/>
      <c r="AXD462"/>
      <c r="AXE462"/>
      <c r="AXF462"/>
      <c r="AXG462"/>
      <c r="AXH462"/>
      <c r="AXI462"/>
      <c r="AXJ462"/>
      <c r="AXK462"/>
      <c r="AXL462"/>
      <c r="AXM462"/>
      <c r="AXN462"/>
      <c r="AXO462"/>
      <c r="AXP462"/>
      <c r="AXQ462"/>
      <c r="AXR462"/>
      <c r="AXS462"/>
      <c r="AXT462"/>
      <c r="AXU462"/>
      <c r="AXV462"/>
      <c r="AXW462"/>
      <c r="AXX462"/>
      <c r="AXY462"/>
      <c r="AXZ462"/>
      <c r="AYA462"/>
      <c r="AYB462"/>
      <c r="AYC462"/>
      <c r="AYD462"/>
      <c r="AYE462"/>
      <c r="AYF462"/>
      <c r="AYG462"/>
      <c r="AYH462"/>
      <c r="AYI462"/>
      <c r="AYJ462"/>
      <c r="AYK462"/>
      <c r="AYL462"/>
      <c r="AYM462"/>
      <c r="AYN462"/>
      <c r="AYO462"/>
      <c r="AYP462"/>
      <c r="AYQ462"/>
      <c r="AYR462"/>
      <c r="AYS462"/>
      <c r="AYT462"/>
      <c r="AYU462"/>
      <c r="AYV462"/>
      <c r="AYW462"/>
      <c r="AYX462"/>
      <c r="AYY462"/>
      <c r="AYZ462"/>
      <c r="AZA462"/>
      <c r="AZB462"/>
      <c r="AZC462"/>
      <c r="AZD462"/>
      <c r="AZE462"/>
      <c r="AZF462"/>
      <c r="AZG462"/>
      <c r="AZH462"/>
      <c r="AZI462"/>
      <c r="AZJ462"/>
      <c r="AZK462"/>
      <c r="AZL462"/>
      <c r="AZM462"/>
      <c r="AZN462"/>
      <c r="AZO462"/>
      <c r="AZP462"/>
      <c r="AZQ462"/>
      <c r="AZR462"/>
      <c r="AZS462"/>
      <c r="AZT462"/>
      <c r="AZU462"/>
      <c r="AZV462"/>
      <c r="AZW462"/>
      <c r="AZX462"/>
      <c r="AZY462"/>
      <c r="AZZ462"/>
      <c r="BAA462"/>
      <c r="BAB462"/>
      <c r="BAC462"/>
      <c r="BAD462"/>
      <c r="BAE462"/>
      <c r="BAF462"/>
      <c r="BAG462"/>
      <c r="BAH462"/>
      <c r="BAI462"/>
      <c r="BAJ462"/>
      <c r="BAK462"/>
      <c r="BAL462"/>
      <c r="BAM462"/>
      <c r="BAN462"/>
      <c r="BAO462"/>
      <c r="BAP462"/>
      <c r="BAQ462"/>
      <c r="BAR462"/>
      <c r="BAS462"/>
      <c r="BAT462"/>
      <c r="BAU462"/>
      <c r="BAV462"/>
      <c r="BAW462"/>
      <c r="BAX462"/>
      <c r="BAY462"/>
      <c r="BAZ462"/>
      <c r="BBA462"/>
      <c r="BBB462"/>
      <c r="BBC462"/>
      <c r="BBD462"/>
      <c r="BBE462"/>
      <c r="BBF462"/>
      <c r="BBG462"/>
      <c r="BBH462"/>
      <c r="BBI462"/>
      <c r="BBJ462"/>
      <c r="BBK462"/>
      <c r="BBL462"/>
      <c r="BBM462"/>
      <c r="BBN462"/>
      <c r="BBO462"/>
      <c r="BBP462"/>
      <c r="BBQ462"/>
      <c r="BBR462"/>
      <c r="BBS462"/>
      <c r="BBT462"/>
      <c r="BBU462"/>
      <c r="BBV462"/>
      <c r="BBW462"/>
      <c r="BBX462"/>
      <c r="BBY462"/>
      <c r="BBZ462"/>
      <c r="BCA462"/>
      <c r="BCB462"/>
      <c r="BCC462"/>
      <c r="BCD462"/>
      <c r="BCE462"/>
      <c r="BCF462"/>
      <c r="BCG462"/>
      <c r="BCH462"/>
      <c r="BCI462"/>
      <c r="BCJ462"/>
      <c r="BCK462"/>
      <c r="BCL462"/>
      <c r="BCM462"/>
      <c r="BCN462"/>
      <c r="BCO462"/>
      <c r="BCP462"/>
      <c r="BCQ462"/>
      <c r="BCR462"/>
      <c r="BCS462"/>
      <c r="BCT462"/>
      <c r="BCU462"/>
      <c r="BCV462"/>
      <c r="BCW462"/>
      <c r="BCX462"/>
      <c r="BCY462"/>
      <c r="BCZ462"/>
      <c r="BDA462"/>
      <c r="BDB462"/>
      <c r="BDC462"/>
      <c r="BDD462"/>
      <c r="BDE462"/>
      <c r="BDF462"/>
      <c r="BDG462"/>
      <c r="BDH462"/>
      <c r="BDI462"/>
      <c r="BDJ462"/>
      <c r="BDK462"/>
      <c r="BDL462"/>
      <c r="BDM462"/>
      <c r="BDN462"/>
      <c r="BDO462"/>
      <c r="BDP462"/>
      <c r="BDQ462"/>
      <c r="BDR462"/>
      <c r="BDS462"/>
      <c r="BDT462"/>
      <c r="BDU462"/>
      <c r="BDV462"/>
      <c r="BDW462"/>
      <c r="BDX462"/>
      <c r="BDY462"/>
      <c r="BDZ462"/>
      <c r="BEA462"/>
      <c r="BEB462"/>
      <c r="BEC462"/>
      <c r="BED462"/>
      <c r="BEE462"/>
      <c r="BEF462"/>
      <c r="BEG462"/>
      <c r="BEH462"/>
      <c r="BEI462"/>
      <c r="BEJ462"/>
      <c r="BEK462"/>
      <c r="BEL462"/>
      <c r="BEM462"/>
      <c r="BEN462"/>
      <c r="BEO462"/>
      <c r="BEP462"/>
      <c r="BEQ462"/>
      <c r="BER462"/>
      <c r="BES462"/>
      <c r="BET462"/>
      <c r="BEU462"/>
      <c r="BEV462"/>
      <c r="BEW462"/>
      <c r="BEX462"/>
      <c r="BEY462"/>
      <c r="BEZ462"/>
      <c r="BFA462"/>
      <c r="BFB462"/>
      <c r="BFC462"/>
      <c r="BFD462"/>
      <c r="BFE462"/>
      <c r="BFF462"/>
      <c r="BFG462"/>
      <c r="BFH462"/>
      <c r="BFI462"/>
      <c r="BFJ462"/>
      <c r="BFK462"/>
      <c r="BFL462"/>
      <c r="BFM462"/>
      <c r="BFN462"/>
      <c r="BFO462"/>
      <c r="BFP462"/>
      <c r="BFQ462"/>
      <c r="BFR462"/>
      <c r="BFS462"/>
      <c r="BFT462"/>
      <c r="BFU462"/>
      <c r="BFV462"/>
      <c r="BFW462"/>
      <c r="BFX462"/>
      <c r="BFY462"/>
      <c r="BFZ462"/>
      <c r="BGA462"/>
      <c r="BGB462"/>
      <c r="BGC462"/>
      <c r="BGD462"/>
      <c r="BGE462"/>
      <c r="BGF462"/>
      <c r="BGG462"/>
      <c r="BGH462"/>
      <c r="BGI462"/>
      <c r="BGJ462"/>
      <c r="BGK462"/>
      <c r="BGL462"/>
      <c r="BGM462"/>
      <c r="BGN462"/>
      <c r="BGO462"/>
      <c r="BGP462"/>
      <c r="BGQ462"/>
      <c r="BGR462"/>
      <c r="BGS462"/>
      <c r="BGT462"/>
      <c r="BGU462"/>
      <c r="BGV462"/>
      <c r="BGW462"/>
      <c r="BGX462"/>
      <c r="BGY462"/>
      <c r="BGZ462"/>
      <c r="BHA462"/>
      <c r="BHB462"/>
      <c r="BHC462"/>
      <c r="BHD462"/>
      <c r="BHE462"/>
      <c r="BHF462"/>
      <c r="BHG462"/>
      <c r="BHH462"/>
      <c r="BHI462"/>
      <c r="BHJ462"/>
      <c r="BHK462"/>
      <c r="BHL462"/>
      <c r="BHM462"/>
      <c r="BHN462"/>
      <c r="BHO462"/>
      <c r="BHP462"/>
      <c r="BHQ462"/>
      <c r="BHR462"/>
      <c r="BHS462"/>
      <c r="BHT462"/>
      <c r="BHU462"/>
      <c r="BHV462"/>
      <c r="BHW462"/>
      <c r="BHX462"/>
      <c r="BHY462"/>
      <c r="BHZ462"/>
      <c r="BIA462"/>
      <c r="BIB462"/>
      <c r="BIC462"/>
    </row>
    <row r="463" spans="1:1589" s="9" customFormat="1" ht="37.5" customHeight="1">
      <c r="A463" s="153">
        <v>162571720</v>
      </c>
      <c r="B463" s="29"/>
      <c r="C463" s="315"/>
      <c r="D463" s="315"/>
      <c r="E463" s="151">
        <v>43466</v>
      </c>
      <c r="F463" s="151">
        <v>43830</v>
      </c>
      <c r="G463" s="97" t="s">
        <v>234</v>
      </c>
      <c r="H463" s="115"/>
      <c r="I463" s="307">
        <v>0</v>
      </c>
      <c r="J463" s="115"/>
      <c r="K463" s="104"/>
      <c r="L463" s="115"/>
      <c r="M463" s="177">
        <v>0</v>
      </c>
      <c r="N463" s="115"/>
      <c r="O463" s="115"/>
      <c r="P463" s="115"/>
      <c r="Q463" s="125">
        <v>0</v>
      </c>
      <c r="R463" s="115"/>
      <c r="S463" s="115"/>
      <c r="T463" s="7"/>
      <c r="U463" s="7"/>
      <c r="V463" s="7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  <c r="IX463"/>
      <c r="IY463"/>
      <c r="IZ463"/>
      <c r="JA463"/>
      <c r="JB463"/>
      <c r="JC463"/>
      <c r="JD463"/>
      <c r="JE463"/>
      <c r="JF463"/>
      <c r="JG463"/>
      <c r="JH463"/>
      <c r="JI463"/>
      <c r="JJ463"/>
      <c r="JK463"/>
      <c r="JL463"/>
      <c r="JM463"/>
      <c r="JN463"/>
      <c r="JO463"/>
      <c r="JP463"/>
      <c r="JQ463"/>
      <c r="JR463"/>
      <c r="JS463"/>
      <c r="JT463"/>
      <c r="JU463"/>
      <c r="JV463"/>
      <c r="JW463"/>
      <c r="JX463"/>
      <c r="JY463"/>
      <c r="JZ463"/>
      <c r="KA463"/>
      <c r="KB463"/>
      <c r="KC463"/>
      <c r="KD463"/>
      <c r="KE463"/>
      <c r="KF463"/>
      <c r="KG463"/>
      <c r="KH463"/>
      <c r="KI463"/>
      <c r="KJ463"/>
      <c r="KK463"/>
      <c r="KL463"/>
      <c r="KM463"/>
      <c r="KN463"/>
      <c r="KO463"/>
      <c r="KP463"/>
      <c r="KQ463"/>
      <c r="KR463"/>
      <c r="KS463"/>
      <c r="KT463"/>
      <c r="KU463"/>
      <c r="KV463"/>
      <c r="KW463"/>
      <c r="KX463"/>
      <c r="KY463"/>
      <c r="KZ463"/>
      <c r="LA463"/>
      <c r="LB463"/>
      <c r="LC463"/>
      <c r="LD463"/>
      <c r="LE463"/>
      <c r="LF463"/>
      <c r="LG463"/>
      <c r="LH463"/>
      <c r="LI463"/>
      <c r="LJ463"/>
      <c r="LK463"/>
      <c r="LL463"/>
      <c r="LM463"/>
      <c r="LN463"/>
      <c r="LO463"/>
      <c r="LP463"/>
      <c r="LQ463"/>
      <c r="LR463"/>
      <c r="LS463"/>
      <c r="LT463"/>
      <c r="LU463"/>
      <c r="LV463"/>
      <c r="LW463"/>
      <c r="LX463"/>
      <c r="LY463"/>
      <c r="LZ463"/>
      <c r="MA463"/>
      <c r="MB463"/>
      <c r="MC463"/>
      <c r="MD463"/>
      <c r="ME463"/>
      <c r="MF463"/>
      <c r="MG463"/>
      <c r="MH463"/>
      <c r="MI463"/>
      <c r="MJ463"/>
      <c r="MK463"/>
      <c r="ML463"/>
      <c r="MM463"/>
      <c r="MN463"/>
      <c r="MO463"/>
      <c r="MP463"/>
      <c r="MQ463"/>
      <c r="MR463"/>
      <c r="MS463"/>
      <c r="MT463"/>
      <c r="MU463"/>
      <c r="MV463"/>
      <c r="MW463"/>
      <c r="MX463"/>
      <c r="MY463"/>
      <c r="MZ463"/>
      <c r="NA463"/>
      <c r="NB463"/>
      <c r="NC463"/>
      <c r="ND463"/>
      <c r="NE463"/>
      <c r="NF463"/>
      <c r="NG463"/>
      <c r="NH463"/>
      <c r="NI463"/>
      <c r="NJ463"/>
      <c r="NK463"/>
      <c r="NL463"/>
      <c r="NM463"/>
      <c r="NN463"/>
      <c r="NO463"/>
      <c r="NP463"/>
      <c r="NQ463"/>
      <c r="NR463"/>
      <c r="NS463"/>
      <c r="NT463"/>
      <c r="NU463"/>
      <c r="NV463"/>
      <c r="NW463"/>
      <c r="NX463"/>
      <c r="NY463"/>
      <c r="NZ463"/>
      <c r="OA463"/>
      <c r="OB463"/>
      <c r="OC463"/>
      <c r="OD463"/>
      <c r="OE463"/>
      <c r="OF463"/>
      <c r="OG463"/>
      <c r="OH463"/>
      <c r="OI463"/>
      <c r="OJ463"/>
      <c r="OK463"/>
      <c r="OL463"/>
      <c r="OM463"/>
      <c r="ON463"/>
      <c r="OO463"/>
      <c r="OP463"/>
      <c r="OQ463"/>
      <c r="OR463"/>
      <c r="OS463"/>
      <c r="OT463"/>
      <c r="OU463"/>
      <c r="OV463"/>
      <c r="OW463"/>
      <c r="OX463"/>
      <c r="OY463"/>
      <c r="OZ463"/>
      <c r="PA463"/>
      <c r="PB463"/>
      <c r="PC463"/>
      <c r="PD463"/>
      <c r="PE463"/>
      <c r="PF463"/>
      <c r="PG463"/>
      <c r="PH463"/>
      <c r="PI463"/>
      <c r="PJ463"/>
      <c r="PK463"/>
      <c r="PL463"/>
      <c r="PM463"/>
      <c r="PN463"/>
      <c r="PO463"/>
      <c r="PP463"/>
      <c r="PQ463"/>
      <c r="PR463"/>
      <c r="PS463"/>
      <c r="PT463"/>
      <c r="PU463"/>
      <c r="PV463"/>
      <c r="PW463"/>
      <c r="PX463"/>
      <c r="PY463"/>
      <c r="PZ463"/>
      <c r="QA463"/>
      <c r="QB463"/>
      <c r="QC463"/>
      <c r="QD463"/>
      <c r="QE463"/>
      <c r="QF463"/>
      <c r="QG463"/>
      <c r="QH463"/>
      <c r="QI463"/>
      <c r="QJ463"/>
      <c r="QK463"/>
      <c r="QL463"/>
      <c r="QM463"/>
      <c r="QN463"/>
      <c r="QO463"/>
      <c r="QP463"/>
      <c r="QQ463"/>
      <c r="QR463"/>
      <c r="QS463"/>
      <c r="QT463"/>
      <c r="QU463"/>
      <c r="QV463"/>
      <c r="QW463"/>
      <c r="QX463"/>
      <c r="QY463"/>
      <c r="QZ463"/>
      <c r="RA463"/>
      <c r="RB463"/>
      <c r="RC463"/>
      <c r="RD463"/>
      <c r="RE463"/>
      <c r="RF463"/>
      <c r="RG463"/>
      <c r="RH463"/>
      <c r="RI463"/>
      <c r="RJ463"/>
      <c r="RK463"/>
      <c r="RL463"/>
      <c r="RM463"/>
      <c r="RN463"/>
      <c r="RO463"/>
      <c r="RP463"/>
      <c r="RQ463"/>
      <c r="RR463"/>
      <c r="RS463"/>
      <c r="RT463"/>
      <c r="RU463"/>
      <c r="RV463"/>
      <c r="RW463"/>
      <c r="RX463"/>
      <c r="RY463"/>
      <c r="RZ463"/>
      <c r="SA463"/>
      <c r="SB463"/>
      <c r="SC463"/>
      <c r="SD463"/>
      <c r="SE463"/>
      <c r="SF463"/>
      <c r="SG463"/>
      <c r="SH463"/>
      <c r="SI463"/>
      <c r="SJ463"/>
      <c r="SK463"/>
      <c r="SL463"/>
      <c r="SM463"/>
      <c r="SN463"/>
      <c r="SO463"/>
      <c r="SP463"/>
      <c r="SQ463"/>
      <c r="SR463"/>
      <c r="SS463"/>
      <c r="ST463"/>
      <c r="SU463"/>
      <c r="SV463"/>
      <c r="SW463"/>
      <c r="SX463"/>
      <c r="SY463"/>
      <c r="SZ463"/>
      <c r="TA463"/>
      <c r="TB463"/>
      <c r="TC463"/>
      <c r="TD463"/>
      <c r="TE463"/>
      <c r="TF463"/>
      <c r="TG463"/>
      <c r="TH463"/>
      <c r="TI463"/>
      <c r="TJ463"/>
      <c r="TK463"/>
      <c r="TL463"/>
      <c r="TM463"/>
      <c r="TN463"/>
      <c r="TO463"/>
      <c r="TP463"/>
      <c r="TQ463"/>
      <c r="TR463"/>
      <c r="TS463"/>
      <c r="TT463"/>
      <c r="TU463"/>
      <c r="TV463"/>
      <c r="TW463"/>
      <c r="TX463"/>
      <c r="TY463"/>
      <c r="TZ463"/>
      <c r="UA463"/>
      <c r="UB463"/>
      <c r="UC463"/>
      <c r="UD463"/>
      <c r="UE463"/>
      <c r="UF463"/>
      <c r="UG463"/>
      <c r="UH463"/>
      <c r="UI463"/>
      <c r="UJ463"/>
      <c r="UK463"/>
      <c r="UL463"/>
      <c r="UM463"/>
      <c r="UN463"/>
      <c r="UO463"/>
      <c r="UP463"/>
      <c r="UQ463"/>
      <c r="UR463"/>
      <c r="US463"/>
      <c r="UT463"/>
      <c r="UU463"/>
      <c r="UV463"/>
      <c r="UW463"/>
      <c r="UX463"/>
      <c r="UY463"/>
      <c r="UZ463"/>
      <c r="VA463"/>
      <c r="VB463"/>
      <c r="VC463"/>
      <c r="VD463"/>
      <c r="VE463"/>
      <c r="VF463"/>
      <c r="VG463"/>
      <c r="VH463"/>
      <c r="VI463"/>
      <c r="VJ463"/>
      <c r="VK463"/>
      <c r="VL463"/>
      <c r="VM463"/>
      <c r="VN463"/>
      <c r="VO463"/>
      <c r="VP463"/>
      <c r="VQ463"/>
      <c r="VR463"/>
      <c r="VS463"/>
      <c r="VT463"/>
      <c r="VU463"/>
      <c r="VV463"/>
      <c r="VW463"/>
      <c r="VX463"/>
      <c r="VY463"/>
      <c r="VZ463"/>
      <c r="WA463"/>
      <c r="WB463"/>
      <c r="WC463"/>
      <c r="WD463"/>
      <c r="WE463"/>
      <c r="WF463"/>
      <c r="WG463"/>
      <c r="WH463"/>
      <c r="WI463"/>
      <c r="WJ463"/>
      <c r="WK463"/>
      <c r="WL463"/>
      <c r="WM463"/>
      <c r="WN463"/>
      <c r="WO463"/>
      <c r="WP463"/>
      <c r="WQ463"/>
      <c r="WR463"/>
      <c r="WS463"/>
      <c r="WT463"/>
      <c r="WU463"/>
      <c r="WV463"/>
      <c r="WW463"/>
      <c r="WX463"/>
      <c r="WY463"/>
      <c r="WZ463"/>
      <c r="XA463"/>
      <c r="XB463"/>
      <c r="XC463"/>
      <c r="XD463"/>
      <c r="XE463"/>
      <c r="XF463"/>
      <c r="XG463"/>
      <c r="XH463"/>
      <c r="XI463"/>
      <c r="XJ463"/>
      <c r="XK463"/>
      <c r="XL463"/>
      <c r="XM463"/>
      <c r="XN463"/>
      <c r="XO463"/>
      <c r="XP463"/>
      <c r="XQ463"/>
      <c r="XR463"/>
      <c r="XS463"/>
      <c r="XT463"/>
      <c r="XU463"/>
      <c r="XV463"/>
      <c r="XW463"/>
      <c r="XX463"/>
      <c r="XY463"/>
      <c r="XZ463"/>
      <c r="YA463"/>
      <c r="YB463"/>
      <c r="YC463"/>
      <c r="YD463"/>
      <c r="YE463"/>
      <c r="YF463"/>
      <c r="YG463"/>
      <c r="YH463"/>
      <c r="YI463"/>
      <c r="YJ463"/>
      <c r="YK463"/>
      <c r="YL463"/>
      <c r="YM463"/>
      <c r="YN463"/>
      <c r="YO463"/>
      <c r="YP463"/>
      <c r="YQ463"/>
      <c r="YR463"/>
      <c r="YS463"/>
      <c r="YT463"/>
      <c r="YU463"/>
      <c r="YV463"/>
      <c r="YW463"/>
      <c r="YX463"/>
      <c r="YY463"/>
      <c r="YZ463"/>
      <c r="ZA463"/>
      <c r="ZB463"/>
      <c r="ZC463"/>
      <c r="ZD463"/>
      <c r="ZE463"/>
      <c r="ZF463"/>
      <c r="ZG463"/>
      <c r="ZH463"/>
      <c r="ZI463"/>
      <c r="ZJ463"/>
      <c r="ZK463"/>
      <c r="ZL463"/>
      <c r="ZM463"/>
      <c r="ZN463"/>
      <c r="ZO463"/>
      <c r="ZP463"/>
      <c r="ZQ463"/>
      <c r="ZR463"/>
      <c r="ZS463"/>
      <c r="ZT463"/>
      <c r="ZU463"/>
      <c r="ZV463"/>
      <c r="ZW463"/>
      <c r="ZX463"/>
      <c r="ZY463"/>
      <c r="ZZ463"/>
      <c r="AAA463"/>
      <c r="AAB463"/>
      <c r="AAC463"/>
      <c r="AAD463"/>
      <c r="AAE463"/>
      <c r="AAF463"/>
      <c r="AAG463"/>
      <c r="AAH463"/>
      <c r="AAI463"/>
      <c r="AAJ463"/>
      <c r="AAK463"/>
      <c r="AAL463"/>
      <c r="AAM463"/>
      <c r="AAN463"/>
      <c r="AAO463"/>
      <c r="AAP463"/>
      <c r="AAQ463"/>
      <c r="AAR463"/>
      <c r="AAS463"/>
      <c r="AAT463"/>
      <c r="AAU463"/>
      <c r="AAV463"/>
      <c r="AAW463"/>
      <c r="AAX463"/>
      <c r="AAY463"/>
      <c r="AAZ463"/>
      <c r="ABA463"/>
      <c r="ABB463"/>
      <c r="ABC463"/>
      <c r="ABD463"/>
      <c r="ABE463"/>
      <c r="ABF463"/>
      <c r="ABG463"/>
      <c r="ABH463"/>
      <c r="ABI463"/>
      <c r="ABJ463"/>
      <c r="ABK463"/>
      <c r="ABL463"/>
      <c r="ABM463"/>
      <c r="ABN463"/>
      <c r="ABO463"/>
      <c r="ABP463"/>
      <c r="ABQ463"/>
      <c r="ABR463"/>
      <c r="ABS463"/>
      <c r="ABT463"/>
      <c r="ABU463"/>
      <c r="ABV463"/>
      <c r="ABW463"/>
      <c r="ABX463"/>
      <c r="ABY463"/>
      <c r="ABZ463"/>
      <c r="ACA463"/>
      <c r="ACB463"/>
      <c r="ACC463"/>
      <c r="ACD463"/>
      <c r="ACE463"/>
      <c r="ACF463"/>
      <c r="ACG463"/>
      <c r="ACH463"/>
      <c r="ACI463"/>
      <c r="ACJ463"/>
      <c r="ACK463"/>
      <c r="ACL463"/>
      <c r="ACM463"/>
      <c r="ACN463"/>
      <c r="ACO463"/>
      <c r="ACP463"/>
      <c r="ACQ463"/>
      <c r="ACR463"/>
      <c r="ACS463"/>
      <c r="ACT463"/>
      <c r="ACU463"/>
      <c r="ACV463"/>
      <c r="ACW463"/>
      <c r="ACX463"/>
      <c r="ACY463"/>
      <c r="ACZ463"/>
      <c r="ADA463"/>
      <c r="ADB463"/>
      <c r="ADC463"/>
      <c r="ADD463"/>
      <c r="ADE463"/>
      <c r="ADF463"/>
      <c r="ADG463"/>
      <c r="ADH463"/>
      <c r="ADI463"/>
      <c r="ADJ463"/>
      <c r="ADK463"/>
      <c r="ADL463"/>
      <c r="ADM463"/>
      <c r="ADN463"/>
      <c r="ADO463"/>
      <c r="ADP463"/>
      <c r="ADQ463"/>
      <c r="ADR463"/>
      <c r="ADS463"/>
      <c r="ADT463"/>
      <c r="ADU463"/>
      <c r="ADV463"/>
      <c r="ADW463"/>
      <c r="ADX463"/>
      <c r="ADY463"/>
      <c r="ADZ463"/>
      <c r="AEA463"/>
      <c r="AEB463"/>
      <c r="AEC463"/>
      <c r="AED463"/>
      <c r="AEE463"/>
      <c r="AEF463"/>
      <c r="AEG463"/>
      <c r="AEH463"/>
      <c r="AEI463"/>
      <c r="AEJ463"/>
      <c r="AEK463"/>
      <c r="AEL463"/>
      <c r="AEM463"/>
      <c r="AEN463"/>
      <c r="AEO463"/>
      <c r="AEP463"/>
      <c r="AEQ463"/>
      <c r="AER463"/>
      <c r="AES463"/>
      <c r="AET463"/>
      <c r="AEU463"/>
      <c r="AEV463"/>
      <c r="AEW463"/>
      <c r="AEX463"/>
      <c r="AEY463"/>
      <c r="AEZ463"/>
      <c r="AFA463"/>
      <c r="AFB463"/>
      <c r="AFC463"/>
      <c r="AFD463"/>
      <c r="AFE463"/>
      <c r="AFF463"/>
      <c r="AFG463"/>
      <c r="AFH463"/>
      <c r="AFI463"/>
      <c r="AFJ463"/>
      <c r="AFK463"/>
      <c r="AFL463"/>
      <c r="AFM463"/>
      <c r="AFN463"/>
      <c r="AFO463"/>
      <c r="AFP463"/>
      <c r="AFQ463"/>
      <c r="AFR463"/>
      <c r="AFS463"/>
      <c r="AFT463"/>
      <c r="AFU463"/>
      <c r="AFV463"/>
      <c r="AFW463"/>
      <c r="AFX463"/>
      <c r="AFY463"/>
      <c r="AFZ463"/>
      <c r="AGA463"/>
      <c r="AGB463"/>
      <c r="AGC463"/>
      <c r="AGD463"/>
      <c r="AGE463"/>
      <c r="AGF463"/>
      <c r="AGG463"/>
      <c r="AGH463"/>
      <c r="AGI463"/>
      <c r="AGJ463"/>
      <c r="AGK463"/>
      <c r="AGL463"/>
      <c r="AGM463"/>
      <c r="AGN463"/>
      <c r="AGO463"/>
      <c r="AGP463"/>
      <c r="AGQ463"/>
      <c r="AGR463"/>
      <c r="AGS463"/>
      <c r="AGT463"/>
      <c r="AGU463"/>
      <c r="AGV463"/>
      <c r="AGW463"/>
      <c r="AGX463"/>
      <c r="AGY463"/>
      <c r="AGZ463"/>
      <c r="AHA463"/>
      <c r="AHB463"/>
      <c r="AHC463"/>
      <c r="AHD463"/>
      <c r="AHE463"/>
      <c r="AHF463"/>
      <c r="AHG463"/>
      <c r="AHH463"/>
      <c r="AHI463"/>
      <c r="AHJ463"/>
      <c r="AHK463"/>
      <c r="AHL463"/>
      <c r="AHM463"/>
      <c r="AHN463"/>
      <c r="AHO463"/>
      <c r="AHP463"/>
      <c r="AHQ463"/>
      <c r="AHR463"/>
      <c r="AHS463"/>
      <c r="AHT463"/>
      <c r="AHU463"/>
      <c r="AHV463"/>
      <c r="AHW463"/>
      <c r="AHX463"/>
      <c r="AHY463"/>
      <c r="AHZ463"/>
      <c r="AIA463"/>
      <c r="AIB463"/>
      <c r="AIC463"/>
      <c r="AID463"/>
      <c r="AIE463"/>
      <c r="AIF463"/>
      <c r="AIG463"/>
      <c r="AIH463"/>
      <c r="AII463"/>
      <c r="AIJ463"/>
      <c r="AIK463"/>
      <c r="AIL463"/>
      <c r="AIM463"/>
      <c r="AIN463"/>
      <c r="AIO463"/>
      <c r="AIP463"/>
      <c r="AIQ463"/>
      <c r="AIR463"/>
      <c r="AIS463"/>
      <c r="AIT463"/>
      <c r="AIU463"/>
      <c r="AIV463"/>
      <c r="AIW463"/>
      <c r="AIX463"/>
      <c r="AIY463"/>
      <c r="AIZ463"/>
      <c r="AJA463"/>
      <c r="AJB463"/>
      <c r="AJC463"/>
      <c r="AJD463"/>
      <c r="AJE463"/>
      <c r="AJF463"/>
      <c r="AJG463"/>
      <c r="AJH463"/>
      <c r="AJI463"/>
      <c r="AJJ463"/>
      <c r="AJK463"/>
      <c r="AJL463"/>
      <c r="AJM463"/>
      <c r="AJN463"/>
      <c r="AJO463"/>
      <c r="AJP463"/>
      <c r="AJQ463"/>
      <c r="AJR463"/>
      <c r="AJS463"/>
      <c r="AJT463"/>
      <c r="AJU463"/>
      <c r="AJV463"/>
      <c r="AJW463"/>
      <c r="AJX463"/>
      <c r="AJY463"/>
      <c r="AJZ463"/>
      <c r="AKA463"/>
      <c r="AKB463"/>
      <c r="AKC463"/>
      <c r="AKD463"/>
      <c r="AKE463"/>
      <c r="AKF463"/>
      <c r="AKG463"/>
      <c r="AKH463"/>
      <c r="AKI463"/>
      <c r="AKJ463"/>
      <c r="AKK463"/>
      <c r="AKL463"/>
      <c r="AKM463"/>
      <c r="AKN463"/>
      <c r="AKO463"/>
      <c r="AKP463"/>
      <c r="AKQ463"/>
      <c r="AKR463"/>
      <c r="AKS463"/>
      <c r="AKT463"/>
      <c r="AKU463"/>
      <c r="AKV463"/>
      <c r="AKW463"/>
      <c r="AKX463"/>
      <c r="AKY463"/>
      <c r="AKZ463"/>
      <c r="ALA463"/>
      <c r="ALB463"/>
      <c r="ALC463"/>
      <c r="ALD463"/>
      <c r="ALE463"/>
      <c r="ALF463"/>
      <c r="ALG463"/>
      <c r="ALH463"/>
      <c r="ALI463"/>
      <c r="ALJ463"/>
      <c r="ALK463"/>
      <c r="ALL463"/>
      <c r="ALM463"/>
      <c r="ALN463"/>
      <c r="ALO463"/>
      <c r="ALP463"/>
      <c r="ALQ463"/>
      <c r="ALR463"/>
      <c r="ALS463"/>
      <c r="ALT463"/>
      <c r="ALU463"/>
      <c r="ALV463"/>
      <c r="ALW463"/>
      <c r="ALX463"/>
      <c r="ALY463"/>
      <c r="ALZ463"/>
      <c r="AMA463"/>
      <c r="AMB463"/>
      <c r="AMC463"/>
      <c r="AMD463"/>
      <c r="AME463"/>
      <c r="AMF463"/>
      <c r="AMG463"/>
      <c r="AMH463"/>
      <c r="AMI463"/>
      <c r="AMJ463"/>
      <c r="AMK463"/>
      <c r="AML463"/>
      <c r="AMM463"/>
      <c r="AMN463"/>
      <c r="AMO463"/>
      <c r="AMP463"/>
      <c r="AMQ463"/>
      <c r="AMR463"/>
      <c r="AMS463"/>
      <c r="AMT463"/>
      <c r="AMU463"/>
      <c r="AMV463"/>
      <c r="AMW463"/>
      <c r="AMX463"/>
      <c r="AMY463"/>
      <c r="AMZ463"/>
      <c r="ANA463"/>
      <c r="ANB463"/>
      <c r="ANC463"/>
      <c r="AND463"/>
      <c r="ANE463"/>
      <c r="ANF463"/>
      <c r="ANG463"/>
      <c r="ANH463"/>
      <c r="ANI463"/>
      <c r="ANJ463"/>
      <c r="ANK463"/>
      <c r="ANL463"/>
      <c r="ANM463"/>
      <c r="ANN463"/>
      <c r="ANO463"/>
      <c r="ANP463"/>
      <c r="ANQ463"/>
      <c r="ANR463"/>
      <c r="ANS463"/>
      <c r="ANT463"/>
      <c r="ANU463"/>
      <c r="ANV463"/>
      <c r="ANW463"/>
      <c r="ANX463"/>
      <c r="ANY463"/>
      <c r="ANZ463"/>
      <c r="AOA463"/>
      <c r="AOB463"/>
      <c r="AOC463"/>
      <c r="AOD463"/>
      <c r="AOE463"/>
      <c r="AOF463"/>
      <c r="AOG463"/>
      <c r="AOH463"/>
      <c r="AOI463"/>
      <c r="AOJ463"/>
      <c r="AOK463"/>
      <c r="AOL463"/>
      <c r="AOM463"/>
      <c r="AON463"/>
      <c r="AOO463"/>
      <c r="AOP463"/>
      <c r="AOQ463"/>
      <c r="AOR463"/>
      <c r="AOS463"/>
      <c r="AOT463"/>
      <c r="AOU463"/>
      <c r="AOV463"/>
      <c r="AOW463"/>
      <c r="AOX463"/>
      <c r="AOY463"/>
      <c r="AOZ463"/>
      <c r="APA463"/>
      <c r="APB463"/>
      <c r="APC463"/>
      <c r="APD463"/>
      <c r="APE463"/>
      <c r="APF463"/>
      <c r="APG463"/>
      <c r="APH463"/>
      <c r="API463"/>
      <c r="APJ463"/>
      <c r="APK463"/>
      <c r="APL463"/>
      <c r="APM463"/>
      <c r="APN463"/>
      <c r="APO463"/>
      <c r="APP463"/>
      <c r="APQ463"/>
      <c r="APR463"/>
      <c r="APS463"/>
      <c r="APT463"/>
      <c r="APU463"/>
      <c r="APV463"/>
      <c r="APW463"/>
      <c r="APX463"/>
      <c r="APY463"/>
      <c r="APZ463"/>
      <c r="AQA463"/>
      <c r="AQB463"/>
      <c r="AQC463"/>
      <c r="AQD463"/>
      <c r="AQE463"/>
      <c r="AQF463"/>
      <c r="AQG463"/>
      <c r="AQH463"/>
      <c r="AQI463"/>
      <c r="AQJ463"/>
      <c r="AQK463"/>
      <c r="AQL463"/>
      <c r="AQM463"/>
      <c r="AQN463"/>
      <c r="AQO463"/>
      <c r="AQP463"/>
      <c r="AQQ463"/>
      <c r="AQR463"/>
      <c r="AQS463"/>
      <c r="AQT463"/>
      <c r="AQU463"/>
      <c r="AQV463"/>
      <c r="AQW463"/>
      <c r="AQX463"/>
      <c r="AQY463"/>
      <c r="AQZ463"/>
      <c r="ARA463"/>
      <c r="ARB463"/>
      <c r="ARC463"/>
      <c r="ARD463"/>
      <c r="ARE463"/>
      <c r="ARF463"/>
      <c r="ARG463"/>
      <c r="ARH463"/>
      <c r="ARI463"/>
      <c r="ARJ463"/>
      <c r="ARK463"/>
      <c r="ARL463"/>
      <c r="ARM463"/>
      <c r="ARN463"/>
      <c r="ARO463"/>
      <c r="ARP463"/>
      <c r="ARQ463"/>
      <c r="ARR463"/>
      <c r="ARS463"/>
      <c r="ART463"/>
      <c r="ARU463"/>
      <c r="ARV463"/>
      <c r="ARW463"/>
      <c r="ARX463"/>
      <c r="ARY463"/>
      <c r="ARZ463"/>
      <c r="ASA463"/>
      <c r="ASB463"/>
      <c r="ASC463"/>
      <c r="ASD463"/>
      <c r="ASE463"/>
      <c r="ASF463"/>
      <c r="ASG463"/>
      <c r="ASH463"/>
      <c r="ASI463"/>
      <c r="ASJ463"/>
      <c r="ASK463"/>
      <c r="ASL463"/>
      <c r="ASM463"/>
      <c r="ASN463"/>
      <c r="ASO463"/>
      <c r="ASP463"/>
      <c r="ASQ463"/>
      <c r="ASR463"/>
      <c r="ASS463"/>
      <c r="AST463"/>
      <c r="ASU463"/>
      <c r="ASV463"/>
      <c r="ASW463"/>
      <c r="ASX463"/>
      <c r="ASY463"/>
      <c r="ASZ463"/>
      <c r="ATA463"/>
      <c r="ATB463"/>
      <c r="ATC463"/>
      <c r="ATD463"/>
      <c r="ATE463"/>
      <c r="ATF463"/>
      <c r="ATG463"/>
      <c r="ATH463"/>
      <c r="ATI463"/>
      <c r="ATJ463"/>
      <c r="ATK463"/>
      <c r="ATL463"/>
      <c r="ATM463"/>
      <c r="ATN463"/>
      <c r="ATO463"/>
      <c r="ATP463"/>
      <c r="ATQ463"/>
      <c r="ATR463"/>
      <c r="ATS463"/>
      <c r="ATT463"/>
      <c r="ATU463"/>
      <c r="ATV463"/>
      <c r="ATW463"/>
      <c r="ATX463"/>
      <c r="ATY463"/>
      <c r="ATZ463"/>
      <c r="AUA463"/>
      <c r="AUB463"/>
      <c r="AUC463"/>
      <c r="AUD463"/>
      <c r="AUE463"/>
      <c r="AUF463"/>
      <c r="AUG463"/>
      <c r="AUH463"/>
      <c r="AUI463"/>
      <c r="AUJ463"/>
      <c r="AUK463"/>
      <c r="AUL463"/>
      <c r="AUM463"/>
      <c r="AUN463"/>
      <c r="AUO463"/>
      <c r="AUP463"/>
      <c r="AUQ463"/>
      <c r="AUR463"/>
      <c r="AUS463"/>
      <c r="AUT463"/>
      <c r="AUU463"/>
      <c r="AUV463"/>
      <c r="AUW463"/>
      <c r="AUX463"/>
      <c r="AUY463"/>
      <c r="AUZ463"/>
      <c r="AVA463"/>
      <c r="AVB463"/>
      <c r="AVC463"/>
      <c r="AVD463"/>
      <c r="AVE463"/>
      <c r="AVF463"/>
      <c r="AVG463"/>
      <c r="AVH463"/>
      <c r="AVI463"/>
      <c r="AVJ463"/>
      <c r="AVK463"/>
      <c r="AVL463"/>
      <c r="AVM463"/>
      <c r="AVN463"/>
      <c r="AVO463"/>
      <c r="AVP463"/>
      <c r="AVQ463"/>
      <c r="AVR463"/>
      <c r="AVS463"/>
      <c r="AVT463"/>
      <c r="AVU463"/>
      <c r="AVV463"/>
      <c r="AVW463"/>
      <c r="AVX463"/>
      <c r="AVY463"/>
      <c r="AVZ463"/>
      <c r="AWA463"/>
      <c r="AWB463"/>
      <c r="AWC463"/>
      <c r="AWD463"/>
      <c r="AWE463"/>
      <c r="AWF463"/>
      <c r="AWG463"/>
      <c r="AWH463"/>
      <c r="AWI463"/>
      <c r="AWJ463"/>
      <c r="AWK463"/>
      <c r="AWL463"/>
      <c r="AWM463"/>
      <c r="AWN463"/>
      <c r="AWO463"/>
      <c r="AWP463"/>
      <c r="AWQ463"/>
      <c r="AWR463"/>
      <c r="AWS463"/>
      <c r="AWT463"/>
      <c r="AWU463"/>
      <c r="AWV463"/>
      <c r="AWW463"/>
      <c r="AWX463"/>
      <c r="AWY463"/>
      <c r="AWZ463"/>
      <c r="AXA463"/>
      <c r="AXB463"/>
      <c r="AXC463"/>
      <c r="AXD463"/>
      <c r="AXE463"/>
      <c r="AXF463"/>
      <c r="AXG463"/>
      <c r="AXH463"/>
      <c r="AXI463"/>
      <c r="AXJ463"/>
      <c r="AXK463"/>
      <c r="AXL463"/>
      <c r="AXM463"/>
      <c r="AXN463"/>
      <c r="AXO463"/>
      <c r="AXP463"/>
      <c r="AXQ463"/>
      <c r="AXR463"/>
      <c r="AXS463"/>
      <c r="AXT463"/>
      <c r="AXU463"/>
      <c r="AXV463"/>
      <c r="AXW463"/>
      <c r="AXX463"/>
      <c r="AXY463"/>
      <c r="AXZ463"/>
      <c r="AYA463"/>
      <c r="AYB463"/>
      <c r="AYC463"/>
      <c r="AYD463"/>
      <c r="AYE463"/>
      <c r="AYF463"/>
      <c r="AYG463"/>
      <c r="AYH463"/>
      <c r="AYI463"/>
      <c r="AYJ463"/>
      <c r="AYK463"/>
      <c r="AYL463"/>
      <c r="AYM463"/>
      <c r="AYN463"/>
      <c r="AYO463"/>
      <c r="AYP463"/>
      <c r="AYQ463"/>
      <c r="AYR463"/>
      <c r="AYS463"/>
      <c r="AYT463"/>
      <c r="AYU463"/>
      <c r="AYV463"/>
      <c r="AYW463"/>
      <c r="AYX463"/>
      <c r="AYY463"/>
      <c r="AYZ463"/>
      <c r="AZA463"/>
      <c r="AZB463"/>
      <c r="AZC463"/>
      <c r="AZD463"/>
      <c r="AZE463"/>
      <c r="AZF463"/>
      <c r="AZG463"/>
      <c r="AZH463"/>
      <c r="AZI463"/>
      <c r="AZJ463"/>
      <c r="AZK463"/>
      <c r="AZL463"/>
      <c r="AZM463"/>
      <c r="AZN463"/>
      <c r="AZO463"/>
      <c r="AZP463"/>
      <c r="AZQ463"/>
      <c r="AZR463"/>
      <c r="AZS463"/>
      <c r="AZT463"/>
      <c r="AZU463"/>
      <c r="AZV463"/>
      <c r="AZW463"/>
      <c r="AZX463"/>
      <c r="AZY463"/>
      <c r="AZZ463"/>
      <c r="BAA463"/>
      <c r="BAB463"/>
      <c r="BAC463"/>
      <c r="BAD463"/>
      <c r="BAE463"/>
      <c r="BAF463"/>
      <c r="BAG463"/>
      <c r="BAH463"/>
      <c r="BAI463"/>
      <c r="BAJ463"/>
      <c r="BAK463"/>
      <c r="BAL463"/>
      <c r="BAM463"/>
      <c r="BAN463"/>
      <c r="BAO463"/>
      <c r="BAP463"/>
      <c r="BAQ463"/>
      <c r="BAR463"/>
      <c r="BAS463"/>
      <c r="BAT463"/>
      <c r="BAU463"/>
      <c r="BAV463"/>
      <c r="BAW463"/>
      <c r="BAX463"/>
      <c r="BAY463"/>
      <c r="BAZ463"/>
      <c r="BBA463"/>
      <c r="BBB463"/>
      <c r="BBC463"/>
      <c r="BBD463"/>
      <c r="BBE463"/>
      <c r="BBF463"/>
      <c r="BBG463"/>
      <c r="BBH463"/>
      <c r="BBI463"/>
      <c r="BBJ463"/>
      <c r="BBK463"/>
      <c r="BBL463"/>
      <c r="BBM463"/>
      <c r="BBN463"/>
      <c r="BBO463"/>
      <c r="BBP463"/>
      <c r="BBQ463"/>
      <c r="BBR463"/>
      <c r="BBS463"/>
      <c r="BBT463"/>
      <c r="BBU463"/>
      <c r="BBV463"/>
      <c r="BBW463"/>
      <c r="BBX463"/>
      <c r="BBY463"/>
      <c r="BBZ463"/>
      <c r="BCA463"/>
      <c r="BCB463"/>
      <c r="BCC463"/>
      <c r="BCD463"/>
      <c r="BCE463"/>
      <c r="BCF463"/>
      <c r="BCG463"/>
      <c r="BCH463"/>
      <c r="BCI463"/>
      <c r="BCJ463"/>
      <c r="BCK463"/>
      <c r="BCL463"/>
      <c r="BCM463"/>
      <c r="BCN463"/>
      <c r="BCO463"/>
      <c r="BCP463"/>
      <c r="BCQ463"/>
      <c r="BCR463"/>
      <c r="BCS463"/>
      <c r="BCT463"/>
      <c r="BCU463"/>
      <c r="BCV463"/>
      <c r="BCW463"/>
      <c r="BCX463"/>
      <c r="BCY463"/>
      <c r="BCZ463"/>
      <c r="BDA463"/>
      <c r="BDB463"/>
      <c r="BDC463"/>
      <c r="BDD463"/>
      <c r="BDE463"/>
      <c r="BDF463"/>
      <c r="BDG463"/>
      <c r="BDH463"/>
      <c r="BDI463"/>
      <c r="BDJ463"/>
      <c r="BDK463"/>
      <c r="BDL463"/>
      <c r="BDM463"/>
      <c r="BDN463"/>
      <c r="BDO463"/>
      <c r="BDP463"/>
      <c r="BDQ463"/>
      <c r="BDR463"/>
      <c r="BDS463"/>
      <c r="BDT463"/>
      <c r="BDU463"/>
      <c r="BDV463"/>
      <c r="BDW463"/>
      <c r="BDX463"/>
      <c r="BDY463"/>
      <c r="BDZ463"/>
      <c r="BEA463"/>
      <c r="BEB463"/>
      <c r="BEC463"/>
      <c r="BED463"/>
      <c r="BEE463"/>
      <c r="BEF463"/>
      <c r="BEG463"/>
      <c r="BEH463"/>
      <c r="BEI463"/>
      <c r="BEJ463"/>
      <c r="BEK463"/>
      <c r="BEL463"/>
      <c r="BEM463"/>
      <c r="BEN463"/>
      <c r="BEO463"/>
      <c r="BEP463"/>
      <c r="BEQ463"/>
      <c r="BER463"/>
      <c r="BES463"/>
      <c r="BET463"/>
      <c r="BEU463"/>
      <c r="BEV463"/>
      <c r="BEW463"/>
      <c r="BEX463"/>
      <c r="BEY463"/>
      <c r="BEZ463"/>
      <c r="BFA463"/>
      <c r="BFB463"/>
      <c r="BFC463"/>
      <c r="BFD463"/>
      <c r="BFE463"/>
      <c r="BFF463"/>
      <c r="BFG463"/>
      <c r="BFH463"/>
      <c r="BFI463"/>
      <c r="BFJ463"/>
      <c r="BFK463"/>
      <c r="BFL463"/>
      <c r="BFM463"/>
      <c r="BFN463"/>
      <c r="BFO463"/>
      <c r="BFP463"/>
      <c r="BFQ463"/>
      <c r="BFR463"/>
      <c r="BFS463"/>
      <c r="BFT463"/>
      <c r="BFU463"/>
      <c r="BFV463"/>
      <c r="BFW463"/>
      <c r="BFX463"/>
      <c r="BFY463"/>
      <c r="BFZ463"/>
      <c r="BGA463"/>
      <c r="BGB463"/>
      <c r="BGC463"/>
      <c r="BGD463"/>
      <c r="BGE463"/>
      <c r="BGF463"/>
      <c r="BGG463"/>
      <c r="BGH463"/>
      <c r="BGI463"/>
      <c r="BGJ463"/>
      <c r="BGK463"/>
      <c r="BGL463"/>
      <c r="BGM463"/>
      <c r="BGN463"/>
      <c r="BGO463"/>
      <c r="BGP463"/>
      <c r="BGQ463"/>
      <c r="BGR463"/>
      <c r="BGS463"/>
      <c r="BGT463"/>
      <c r="BGU463"/>
      <c r="BGV463"/>
      <c r="BGW463"/>
      <c r="BGX463"/>
      <c r="BGY463"/>
      <c r="BGZ463"/>
      <c r="BHA463"/>
      <c r="BHB463"/>
      <c r="BHC463"/>
      <c r="BHD463"/>
      <c r="BHE463"/>
      <c r="BHF463"/>
      <c r="BHG463"/>
      <c r="BHH463"/>
      <c r="BHI463"/>
      <c r="BHJ463"/>
      <c r="BHK463"/>
      <c r="BHL463"/>
      <c r="BHM463"/>
      <c r="BHN463"/>
      <c r="BHO463"/>
      <c r="BHP463"/>
      <c r="BHQ463"/>
      <c r="BHR463"/>
      <c r="BHS463"/>
      <c r="BHT463"/>
      <c r="BHU463"/>
      <c r="BHV463"/>
      <c r="BHW463"/>
      <c r="BHX463"/>
      <c r="BHY463"/>
      <c r="BHZ463"/>
      <c r="BIA463"/>
      <c r="BIB463"/>
      <c r="BIC463"/>
    </row>
    <row r="464" spans="1:1589" s="9" customFormat="1" ht="54.75" customHeight="1">
      <c r="A464" s="192">
        <v>162571390</v>
      </c>
      <c r="B464" s="29"/>
      <c r="C464" s="355" t="s">
        <v>99</v>
      </c>
      <c r="D464" s="313" t="s">
        <v>222</v>
      </c>
      <c r="E464" s="96">
        <v>42370</v>
      </c>
      <c r="F464" s="96">
        <v>42735</v>
      </c>
      <c r="G464" s="97" t="s">
        <v>8</v>
      </c>
      <c r="H464" s="115"/>
      <c r="I464" s="121">
        <v>38922900</v>
      </c>
      <c r="J464" s="115"/>
      <c r="K464" s="104"/>
      <c r="L464" s="115"/>
      <c r="M464" s="104">
        <v>38922900</v>
      </c>
      <c r="N464" s="115"/>
      <c r="O464" s="115"/>
      <c r="P464" s="115"/>
      <c r="Q464" s="121">
        <v>31779391.010000002</v>
      </c>
      <c r="R464" s="115"/>
      <c r="S464" s="115"/>
      <c r="T464" s="150">
        <f>M464-Q464</f>
        <v>7143508.9899999984</v>
      </c>
      <c r="U464" s="150">
        <f>J464-R464</f>
        <v>0</v>
      </c>
      <c r="V464" s="7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  <c r="IZ464"/>
      <c r="JA464"/>
      <c r="JB464"/>
      <c r="JC464"/>
      <c r="JD464"/>
      <c r="JE464"/>
      <c r="JF464"/>
      <c r="JG464"/>
      <c r="JH464"/>
      <c r="JI464"/>
      <c r="JJ464"/>
      <c r="JK464"/>
      <c r="JL464"/>
      <c r="JM464"/>
      <c r="JN464"/>
      <c r="JO464"/>
      <c r="JP464"/>
      <c r="JQ464"/>
      <c r="JR464"/>
      <c r="JS464"/>
      <c r="JT464"/>
      <c r="JU464"/>
      <c r="JV464"/>
      <c r="JW464"/>
      <c r="JX464"/>
      <c r="JY464"/>
      <c r="JZ464"/>
      <c r="KA464"/>
      <c r="KB464"/>
      <c r="KC464"/>
      <c r="KD464"/>
      <c r="KE464"/>
      <c r="KF464"/>
      <c r="KG464"/>
      <c r="KH464"/>
      <c r="KI464"/>
      <c r="KJ464"/>
      <c r="KK464"/>
      <c r="KL464"/>
      <c r="KM464"/>
      <c r="KN464"/>
      <c r="KO464"/>
      <c r="KP464"/>
      <c r="KQ464"/>
      <c r="KR464"/>
      <c r="KS464"/>
      <c r="KT464"/>
      <c r="KU464"/>
      <c r="KV464"/>
      <c r="KW464"/>
      <c r="KX464"/>
      <c r="KY464"/>
      <c r="KZ464"/>
      <c r="LA464"/>
      <c r="LB464"/>
      <c r="LC464"/>
      <c r="LD464"/>
      <c r="LE464"/>
      <c r="LF464"/>
      <c r="LG464"/>
      <c r="LH464"/>
      <c r="LI464"/>
      <c r="LJ464"/>
      <c r="LK464"/>
      <c r="LL464"/>
      <c r="LM464"/>
      <c r="LN464"/>
      <c r="LO464"/>
      <c r="LP464"/>
      <c r="LQ464"/>
      <c r="LR464"/>
      <c r="LS464"/>
      <c r="LT464"/>
      <c r="LU464"/>
      <c r="LV464"/>
      <c r="LW464"/>
      <c r="LX464"/>
      <c r="LY464"/>
      <c r="LZ464"/>
      <c r="MA464"/>
      <c r="MB464"/>
      <c r="MC464"/>
      <c r="MD464"/>
      <c r="ME464"/>
      <c r="MF464"/>
      <c r="MG464"/>
      <c r="MH464"/>
      <c r="MI464"/>
      <c r="MJ464"/>
      <c r="MK464"/>
      <c r="ML464"/>
      <c r="MM464"/>
      <c r="MN464"/>
      <c r="MO464"/>
      <c r="MP464"/>
      <c r="MQ464"/>
      <c r="MR464"/>
      <c r="MS464"/>
      <c r="MT464"/>
      <c r="MU464"/>
      <c r="MV464"/>
      <c r="MW464"/>
      <c r="MX464"/>
      <c r="MY464"/>
      <c r="MZ464"/>
      <c r="NA464"/>
      <c r="NB464"/>
      <c r="NC464"/>
      <c r="ND464"/>
      <c r="NE464"/>
      <c r="NF464"/>
      <c r="NG464"/>
      <c r="NH464"/>
      <c r="NI464"/>
      <c r="NJ464"/>
      <c r="NK464"/>
      <c r="NL464"/>
      <c r="NM464"/>
      <c r="NN464"/>
      <c r="NO464"/>
      <c r="NP464"/>
      <c r="NQ464"/>
      <c r="NR464"/>
      <c r="NS464"/>
      <c r="NT464"/>
      <c r="NU464"/>
      <c r="NV464"/>
      <c r="NW464"/>
      <c r="NX464"/>
      <c r="NY464"/>
      <c r="NZ464"/>
      <c r="OA464"/>
      <c r="OB464"/>
      <c r="OC464"/>
      <c r="OD464"/>
      <c r="OE464"/>
      <c r="OF464"/>
      <c r="OG464"/>
      <c r="OH464"/>
      <c r="OI464"/>
      <c r="OJ464"/>
      <c r="OK464"/>
      <c r="OL464"/>
      <c r="OM464"/>
      <c r="ON464"/>
      <c r="OO464"/>
      <c r="OP464"/>
      <c r="OQ464"/>
      <c r="OR464"/>
      <c r="OS464"/>
      <c r="OT464"/>
      <c r="OU464"/>
      <c r="OV464"/>
      <c r="OW464"/>
      <c r="OX464"/>
      <c r="OY464"/>
      <c r="OZ464"/>
      <c r="PA464"/>
      <c r="PB464"/>
      <c r="PC464"/>
      <c r="PD464"/>
      <c r="PE464"/>
      <c r="PF464"/>
      <c r="PG464"/>
      <c r="PH464"/>
      <c r="PI464"/>
      <c r="PJ464"/>
      <c r="PK464"/>
      <c r="PL464"/>
      <c r="PM464"/>
      <c r="PN464"/>
      <c r="PO464"/>
      <c r="PP464"/>
      <c r="PQ464"/>
      <c r="PR464"/>
      <c r="PS464"/>
      <c r="PT464"/>
      <c r="PU464"/>
      <c r="PV464"/>
      <c r="PW464"/>
      <c r="PX464"/>
      <c r="PY464"/>
      <c r="PZ464"/>
      <c r="QA464"/>
      <c r="QB464"/>
      <c r="QC464"/>
      <c r="QD464"/>
      <c r="QE464"/>
      <c r="QF464"/>
      <c r="QG464"/>
      <c r="QH464"/>
      <c r="QI464"/>
      <c r="QJ464"/>
      <c r="QK464"/>
      <c r="QL464"/>
      <c r="QM464"/>
      <c r="QN464"/>
      <c r="QO464"/>
      <c r="QP464"/>
      <c r="QQ464"/>
      <c r="QR464"/>
      <c r="QS464"/>
      <c r="QT464"/>
      <c r="QU464"/>
      <c r="QV464"/>
      <c r="QW464"/>
      <c r="QX464"/>
      <c r="QY464"/>
      <c r="QZ464"/>
      <c r="RA464"/>
      <c r="RB464"/>
      <c r="RC464"/>
      <c r="RD464"/>
      <c r="RE464"/>
      <c r="RF464"/>
      <c r="RG464"/>
      <c r="RH464"/>
      <c r="RI464"/>
      <c r="RJ464"/>
      <c r="RK464"/>
      <c r="RL464"/>
      <c r="RM464"/>
      <c r="RN464"/>
      <c r="RO464"/>
      <c r="RP464"/>
      <c r="RQ464"/>
      <c r="RR464"/>
      <c r="RS464"/>
      <c r="RT464"/>
      <c r="RU464"/>
      <c r="RV464"/>
      <c r="RW464"/>
      <c r="RX464"/>
      <c r="RY464"/>
      <c r="RZ464"/>
      <c r="SA464"/>
      <c r="SB464"/>
      <c r="SC464"/>
      <c r="SD464"/>
      <c r="SE464"/>
      <c r="SF464"/>
      <c r="SG464"/>
      <c r="SH464"/>
      <c r="SI464"/>
      <c r="SJ464"/>
      <c r="SK464"/>
      <c r="SL464"/>
      <c r="SM464"/>
      <c r="SN464"/>
      <c r="SO464"/>
      <c r="SP464"/>
      <c r="SQ464"/>
      <c r="SR464"/>
      <c r="SS464"/>
      <c r="ST464"/>
      <c r="SU464"/>
      <c r="SV464"/>
      <c r="SW464"/>
      <c r="SX464"/>
      <c r="SY464"/>
      <c r="SZ464"/>
      <c r="TA464"/>
      <c r="TB464"/>
      <c r="TC464"/>
      <c r="TD464"/>
      <c r="TE464"/>
      <c r="TF464"/>
      <c r="TG464"/>
      <c r="TH464"/>
      <c r="TI464"/>
      <c r="TJ464"/>
      <c r="TK464"/>
      <c r="TL464"/>
      <c r="TM464"/>
      <c r="TN464"/>
      <c r="TO464"/>
      <c r="TP464"/>
      <c r="TQ464"/>
      <c r="TR464"/>
      <c r="TS464"/>
      <c r="TT464"/>
      <c r="TU464"/>
      <c r="TV464"/>
      <c r="TW464"/>
      <c r="TX464"/>
      <c r="TY464"/>
      <c r="TZ464"/>
      <c r="UA464"/>
      <c r="UB464"/>
      <c r="UC464"/>
      <c r="UD464"/>
      <c r="UE464"/>
      <c r="UF464"/>
      <c r="UG464"/>
      <c r="UH464"/>
      <c r="UI464"/>
      <c r="UJ464"/>
      <c r="UK464"/>
      <c r="UL464"/>
      <c r="UM464"/>
      <c r="UN464"/>
      <c r="UO464"/>
      <c r="UP464"/>
      <c r="UQ464"/>
      <c r="UR464"/>
      <c r="US464"/>
      <c r="UT464"/>
      <c r="UU464"/>
      <c r="UV464"/>
      <c r="UW464"/>
      <c r="UX464"/>
      <c r="UY464"/>
      <c r="UZ464"/>
      <c r="VA464"/>
      <c r="VB464"/>
      <c r="VC464"/>
      <c r="VD464"/>
      <c r="VE464"/>
      <c r="VF464"/>
      <c r="VG464"/>
      <c r="VH464"/>
      <c r="VI464"/>
      <c r="VJ464"/>
      <c r="VK464"/>
      <c r="VL464"/>
      <c r="VM464"/>
      <c r="VN464"/>
      <c r="VO464"/>
      <c r="VP464"/>
      <c r="VQ464"/>
      <c r="VR464"/>
      <c r="VS464"/>
      <c r="VT464"/>
      <c r="VU464"/>
      <c r="VV464"/>
      <c r="VW464"/>
      <c r="VX464"/>
      <c r="VY464"/>
      <c r="VZ464"/>
      <c r="WA464"/>
      <c r="WB464"/>
      <c r="WC464"/>
      <c r="WD464"/>
      <c r="WE464"/>
      <c r="WF464"/>
      <c r="WG464"/>
      <c r="WH464"/>
      <c r="WI464"/>
      <c r="WJ464"/>
      <c r="WK464"/>
      <c r="WL464"/>
      <c r="WM464"/>
      <c r="WN464"/>
      <c r="WO464"/>
      <c r="WP464"/>
      <c r="WQ464"/>
      <c r="WR464"/>
      <c r="WS464"/>
      <c r="WT464"/>
      <c r="WU464"/>
      <c r="WV464"/>
      <c r="WW464"/>
      <c r="WX464"/>
      <c r="WY464"/>
      <c r="WZ464"/>
      <c r="XA464"/>
      <c r="XB464"/>
      <c r="XC464"/>
      <c r="XD464"/>
      <c r="XE464"/>
      <c r="XF464"/>
      <c r="XG464"/>
      <c r="XH464"/>
      <c r="XI464"/>
      <c r="XJ464"/>
      <c r="XK464"/>
      <c r="XL464"/>
      <c r="XM464"/>
      <c r="XN464"/>
      <c r="XO464"/>
      <c r="XP464"/>
      <c r="XQ464"/>
      <c r="XR464"/>
      <c r="XS464"/>
      <c r="XT464"/>
      <c r="XU464"/>
      <c r="XV464"/>
      <c r="XW464"/>
      <c r="XX464"/>
      <c r="XY464"/>
      <c r="XZ464"/>
      <c r="YA464"/>
      <c r="YB464"/>
      <c r="YC464"/>
      <c r="YD464"/>
      <c r="YE464"/>
      <c r="YF464"/>
      <c r="YG464"/>
      <c r="YH464"/>
      <c r="YI464"/>
      <c r="YJ464"/>
      <c r="YK464"/>
      <c r="YL464"/>
      <c r="YM464"/>
      <c r="YN464"/>
      <c r="YO464"/>
      <c r="YP464"/>
      <c r="YQ464"/>
      <c r="YR464"/>
      <c r="YS464"/>
      <c r="YT464"/>
      <c r="YU464"/>
      <c r="YV464"/>
      <c r="YW464"/>
      <c r="YX464"/>
      <c r="YY464"/>
      <c r="YZ464"/>
      <c r="ZA464"/>
      <c r="ZB464"/>
      <c r="ZC464"/>
      <c r="ZD464"/>
      <c r="ZE464"/>
      <c r="ZF464"/>
      <c r="ZG464"/>
      <c r="ZH464"/>
      <c r="ZI464"/>
      <c r="ZJ464"/>
      <c r="ZK464"/>
      <c r="ZL464"/>
      <c r="ZM464"/>
      <c r="ZN464"/>
      <c r="ZO464"/>
      <c r="ZP464"/>
      <c r="ZQ464"/>
      <c r="ZR464"/>
      <c r="ZS464"/>
      <c r="ZT464"/>
      <c r="ZU464"/>
      <c r="ZV464"/>
      <c r="ZW464"/>
      <c r="ZX464"/>
      <c r="ZY464"/>
      <c r="ZZ464"/>
      <c r="AAA464"/>
      <c r="AAB464"/>
      <c r="AAC464"/>
      <c r="AAD464"/>
      <c r="AAE464"/>
      <c r="AAF464"/>
      <c r="AAG464"/>
      <c r="AAH464"/>
      <c r="AAI464"/>
      <c r="AAJ464"/>
      <c r="AAK464"/>
      <c r="AAL464"/>
      <c r="AAM464"/>
      <c r="AAN464"/>
      <c r="AAO464"/>
      <c r="AAP464"/>
      <c r="AAQ464"/>
      <c r="AAR464"/>
      <c r="AAS464"/>
      <c r="AAT464"/>
      <c r="AAU464"/>
      <c r="AAV464"/>
      <c r="AAW464"/>
      <c r="AAX464"/>
      <c r="AAY464"/>
      <c r="AAZ464"/>
      <c r="ABA464"/>
      <c r="ABB464"/>
      <c r="ABC464"/>
      <c r="ABD464"/>
      <c r="ABE464"/>
      <c r="ABF464"/>
      <c r="ABG464"/>
      <c r="ABH464"/>
      <c r="ABI464"/>
      <c r="ABJ464"/>
      <c r="ABK464"/>
      <c r="ABL464"/>
      <c r="ABM464"/>
      <c r="ABN464"/>
      <c r="ABO464"/>
      <c r="ABP464"/>
      <c r="ABQ464"/>
      <c r="ABR464"/>
      <c r="ABS464"/>
      <c r="ABT464"/>
      <c r="ABU464"/>
      <c r="ABV464"/>
      <c r="ABW464"/>
      <c r="ABX464"/>
      <c r="ABY464"/>
      <c r="ABZ464"/>
      <c r="ACA464"/>
      <c r="ACB464"/>
      <c r="ACC464"/>
      <c r="ACD464"/>
      <c r="ACE464"/>
      <c r="ACF464"/>
      <c r="ACG464"/>
      <c r="ACH464"/>
      <c r="ACI464"/>
      <c r="ACJ464"/>
      <c r="ACK464"/>
      <c r="ACL464"/>
      <c r="ACM464"/>
      <c r="ACN464"/>
      <c r="ACO464"/>
      <c r="ACP464"/>
      <c r="ACQ464"/>
      <c r="ACR464"/>
      <c r="ACS464"/>
      <c r="ACT464"/>
      <c r="ACU464"/>
      <c r="ACV464"/>
      <c r="ACW464"/>
      <c r="ACX464"/>
      <c r="ACY464"/>
      <c r="ACZ464"/>
      <c r="ADA464"/>
      <c r="ADB464"/>
      <c r="ADC464"/>
      <c r="ADD464"/>
      <c r="ADE464"/>
      <c r="ADF464"/>
      <c r="ADG464"/>
      <c r="ADH464"/>
      <c r="ADI464"/>
      <c r="ADJ464"/>
      <c r="ADK464"/>
      <c r="ADL464"/>
      <c r="ADM464"/>
      <c r="ADN464"/>
      <c r="ADO464"/>
      <c r="ADP464"/>
      <c r="ADQ464"/>
      <c r="ADR464"/>
      <c r="ADS464"/>
      <c r="ADT464"/>
      <c r="ADU464"/>
      <c r="ADV464"/>
      <c r="ADW464"/>
      <c r="ADX464"/>
      <c r="ADY464"/>
      <c r="ADZ464"/>
      <c r="AEA464"/>
      <c r="AEB464"/>
      <c r="AEC464"/>
      <c r="AED464"/>
      <c r="AEE464"/>
      <c r="AEF464"/>
      <c r="AEG464"/>
      <c r="AEH464"/>
      <c r="AEI464"/>
      <c r="AEJ464"/>
      <c r="AEK464"/>
      <c r="AEL464"/>
      <c r="AEM464"/>
      <c r="AEN464"/>
      <c r="AEO464"/>
      <c r="AEP464"/>
      <c r="AEQ464"/>
      <c r="AER464"/>
      <c r="AES464"/>
      <c r="AET464"/>
      <c r="AEU464"/>
      <c r="AEV464"/>
      <c r="AEW464"/>
      <c r="AEX464"/>
      <c r="AEY464"/>
      <c r="AEZ464"/>
      <c r="AFA464"/>
      <c r="AFB464"/>
      <c r="AFC464"/>
      <c r="AFD464"/>
      <c r="AFE464"/>
      <c r="AFF464"/>
      <c r="AFG464"/>
      <c r="AFH464"/>
      <c r="AFI464"/>
      <c r="AFJ464"/>
      <c r="AFK464"/>
      <c r="AFL464"/>
      <c r="AFM464"/>
      <c r="AFN464"/>
      <c r="AFO464"/>
      <c r="AFP464"/>
      <c r="AFQ464"/>
      <c r="AFR464"/>
      <c r="AFS464"/>
      <c r="AFT464"/>
      <c r="AFU464"/>
      <c r="AFV464"/>
      <c r="AFW464"/>
      <c r="AFX464"/>
      <c r="AFY464"/>
      <c r="AFZ464"/>
      <c r="AGA464"/>
      <c r="AGB464"/>
      <c r="AGC464"/>
      <c r="AGD464"/>
      <c r="AGE464"/>
      <c r="AGF464"/>
      <c r="AGG464"/>
      <c r="AGH464"/>
      <c r="AGI464"/>
      <c r="AGJ464"/>
      <c r="AGK464"/>
      <c r="AGL464"/>
      <c r="AGM464"/>
      <c r="AGN464"/>
      <c r="AGO464"/>
      <c r="AGP464"/>
      <c r="AGQ464"/>
      <c r="AGR464"/>
      <c r="AGS464"/>
      <c r="AGT464"/>
      <c r="AGU464"/>
      <c r="AGV464"/>
      <c r="AGW464"/>
      <c r="AGX464"/>
      <c r="AGY464"/>
      <c r="AGZ464"/>
      <c r="AHA464"/>
      <c r="AHB464"/>
      <c r="AHC464"/>
      <c r="AHD464"/>
      <c r="AHE464"/>
      <c r="AHF464"/>
      <c r="AHG464"/>
      <c r="AHH464"/>
      <c r="AHI464"/>
      <c r="AHJ464"/>
      <c r="AHK464"/>
      <c r="AHL464"/>
      <c r="AHM464"/>
      <c r="AHN464"/>
      <c r="AHO464"/>
      <c r="AHP464"/>
      <c r="AHQ464"/>
      <c r="AHR464"/>
      <c r="AHS464"/>
      <c r="AHT464"/>
      <c r="AHU464"/>
      <c r="AHV464"/>
      <c r="AHW464"/>
      <c r="AHX464"/>
      <c r="AHY464"/>
      <c r="AHZ464"/>
      <c r="AIA464"/>
      <c r="AIB464"/>
      <c r="AIC464"/>
      <c r="AID464"/>
      <c r="AIE464"/>
      <c r="AIF464"/>
      <c r="AIG464"/>
      <c r="AIH464"/>
      <c r="AII464"/>
      <c r="AIJ464"/>
      <c r="AIK464"/>
      <c r="AIL464"/>
      <c r="AIM464"/>
      <c r="AIN464"/>
      <c r="AIO464"/>
      <c r="AIP464"/>
      <c r="AIQ464"/>
      <c r="AIR464"/>
      <c r="AIS464"/>
      <c r="AIT464"/>
      <c r="AIU464"/>
      <c r="AIV464"/>
      <c r="AIW464"/>
      <c r="AIX464"/>
      <c r="AIY464"/>
      <c r="AIZ464"/>
      <c r="AJA464"/>
      <c r="AJB464"/>
      <c r="AJC464"/>
      <c r="AJD464"/>
      <c r="AJE464"/>
      <c r="AJF464"/>
      <c r="AJG464"/>
      <c r="AJH464"/>
      <c r="AJI464"/>
      <c r="AJJ464"/>
      <c r="AJK464"/>
      <c r="AJL464"/>
      <c r="AJM464"/>
      <c r="AJN464"/>
      <c r="AJO464"/>
      <c r="AJP464"/>
      <c r="AJQ464"/>
      <c r="AJR464"/>
      <c r="AJS464"/>
      <c r="AJT464"/>
      <c r="AJU464"/>
      <c r="AJV464"/>
      <c r="AJW464"/>
      <c r="AJX464"/>
      <c r="AJY464"/>
      <c r="AJZ464"/>
      <c r="AKA464"/>
      <c r="AKB464"/>
      <c r="AKC464"/>
      <c r="AKD464"/>
      <c r="AKE464"/>
      <c r="AKF464"/>
      <c r="AKG464"/>
      <c r="AKH464"/>
      <c r="AKI464"/>
      <c r="AKJ464"/>
      <c r="AKK464"/>
      <c r="AKL464"/>
      <c r="AKM464"/>
      <c r="AKN464"/>
      <c r="AKO464"/>
      <c r="AKP464"/>
      <c r="AKQ464"/>
      <c r="AKR464"/>
      <c r="AKS464"/>
      <c r="AKT464"/>
      <c r="AKU464"/>
      <c r="AKV464"/>
      <c r="AKW464"/>
      <c r="AKX464"/>
      <c r="AKY464"/>
      <c r="AKZ464"/>
      <c r="ALA464"/>
      <c r="ALB464"/>
      <c r="ALC464"/>
      <c r="ALD464"/>
      <c r="ALE464"/>
      <c r="ALF464"/>
      <c r="ALG464"/>
      <c r="ALH464"/>
      <c r="ALI464"/>
      <c r="ALJ464"/>
      <c r="ALK464"/>
      <c r="ALL464"/>
      <c r="ALM464"/>
      <c r="ALN464"/>
      <c r="ALO464"/>
      <c r="ALP464"/>
      <c r="ALQ464"/>
      <c r="ALR464"/>
      <c r="ALS464"/>
      <c r="ALT464"/>
      <c r="ALU464"/>
      <c r="ALV464"/>
      <c r="ALW464"/>
      <c r="ALX464"/>
      <c r="ALY464"/>
      <c r="ALZ464"/>
      <c r="AMA464"/>
      <c r="AMB464"/>
      <c r="AMC464"/>
      <c r="AMD464"/>
      <c r="AME464"/>
      <c r="AMF464"/>
      <c r="AMG464"/>
      <c r="AMH464"/>
      <c r="AMI464"/>
      <c r="AMJ464"/>
      <c r="AMK464"/>
      <c r="AML464"/>
      <c r="AMM464"/>
      <c r="AMN464"/>
      <c r="AMO464"/>
      <c r="AMP464"/>
      <c r="AMQ464"/>
      <c r="AMR464"/>
      <c r="AMS464"/>
      <c r="AMT464"/>
      <c r="AMU464"/>
      <c r="AMV464"/>
      <c r="AMW464"/>
      <c r="AMX464"/>
      <c r="AMY464"/>
      <c r="AMZ464"/>
      <c r="ANA464"/>
      <c r="ANB464"/>
      <c r="ANC464"/>
      <c r="AND464"/>
      <c r="ANE464"/>
      <c r="ANF464"/>
      <c r="ANG464"/>
      <c r="ANH464"/>
      <c r="ANI464"/>
      <c r="ANJ464"/>
      <c r="ANK464"/>
      <c r="ANL464"/>
      <c r="ANM464"/>
      <c r="ANN464"/>
      <c r="ANO464"/>
      <c r="ANP464"/>
      <c r="ANQ464"/>
      <c r="ANR464"/>
      <c r="ANS464"/>
      <c r="ANT464"/>
      <c r="ANU464"/>
      <c r="ANV464"/>
      <c r="ANW464"/>
      <c r="ANX464"/>
      <c r="ANY464"/>
      <c r="ANZ464"/>
      <c r="AOA464"/>
      <c r="AOB464"/>
      <c r="AOC464"/>
      <c r="AOD464"/>
      <c r="AOE464"/>
      <c r="AOF464"/>
      <c r="AOG464"/>
      <c r="AOH464"/>
      <c r="AOI464"/>
      <c r="AOJ464"/>
      <c r="AOK464"/>
      <c r="AOL464"/>
      <c r="AOM464"/>
      <c r="AON464"/>
      <c r="AOO464"/>
      <c r="AOP464"/>
      <c r="AOQ464"/>
      <c r="AOR464"/>
      <c r="AOS464"/>
      <c r="AOT464"/>
      <c r="AOU464"/>
      <c r="AOV464"/>
      <c r="AOW464"/>
      <c r="AOX464"/>
      <c r="AOY464"/>
      <c r="AOZ464"/>
      <c r="APA464"/>
      <c r="APB464"/>
      <c r="APC464"/>
      <c r="APD464"/>
      <c r="APE464"/>
      <c r="APF464"/>
      <c r="APG464"/>
      <c r="APH464"/>
      <c r="API464"/>
      <c r="APJ464"/>
      <c r="APK464"/>
      <c r="APL464"/>
      <c r="APM464"/>
      <c r="APN464"/>
      <c r="APO464"/>
      <c r="APP464"/>
      <c r="APQ464"/>
      <c r="APR464"/>
      <c r="APS464"/>
      <c r="APT464"/>
      <c r="APU464"/>
      <c r="APV464"/>
      <c r="APW464"/>
      <c r="APX464"/>
      <c r="APY464"/>
      <c r="APZ464"/>
      <c r="AQA464"/>
      <c r="AQB464"/>
      <c r="AQC464"/>
      <c r="AQD464"/>
      <c r="AQE464"/>
      <c r="AQF464"/>
      <c r="AQG464"/>
      <c r="AQH464"/>
      <c r="AQI464"/>
      <c r="AQJ464"/>
      <c r="AQK464"/>
      <c r="AQL464"/>
      <c r="AQM464"/>
      <c r="AQN464"/>
      <c r="AQO464"/>
      <c r="AQP464"/>
      <c r="AQQ464"/>
      <c r="AQR464"/>
      <c r="AQS464"/>
      <c r="AQT464"/>
      <c r="AQU464"/>
      <c r="AQV464"/>
      <c r="AQW464"/>
      <c r="AQX464"/>
      <c r="AQY464"/>
      <c r="AQZ464"/>
      <c r="ARA464"/>
      <c r="ARB464"/>
      <c r="ARC464"/>
      <c r="ARD464"/>
      <c r="ARE464"/>
      <c r="ARF464"/>
      <c r="ARG464"/>
      <c r="ARH464"/>
      <c r="ARI464"/>
      <c r="ARJ464"/>
      <c r="ARK464"/>
      <c r="ARL464"/>
      <c r="ARM464"/>
      <c r="ARN464"/>
      <c r="ARO464"/>
      <c r="ARP464"/>
      <c r="ARQ464"/>
      <c r="ARR464"/>
      <c r="ARS464"/>
      <c r="ART464"/>
      <c r="ARU464"/>
      <c r="ARV464"/>
      <c r="ARW464"/>
      <c r="ARX464"/>
      <c r="ARY464"/>
      <c r="ARZ464"/>
      <c r="ASA464"/>
      <c r="ASB464"/>
      <c r="ASC464"/>
      <c r="ASD464"/>
      <c r="ASE464"/>
      <c r="ASF464"/>
      <c r="ASG464"/>
      <c r="ASH464"/>
      <c r="ASI464"/>
      <c r="ASJ464"/>
      <c r="ASK464"/>
      <c r="ASL464"/>
      <c r="ASM464"/>
      <c r="ASN464"/>
      <c r="ASO464"/>
      <c r="ASP464"/>
      <c r="ASQ464"/>
      <c r="ASR464"/>
      <c r="ASS464"/>
      <c r="AST464"/>
      <c r="ASU464"/>
      <c r="ASV464"/>
      <c r="ASW464"/>
      <c r="ASX464"/>
      <c r="ASY464"/>
      <c r="ASZ464"/>
      <c r="ATA464"/>
      <c r="ATB464"/>
      <c r="ATC464"/>
      <c r="ATD464"/>
      <c r="ATE464"/>
      <c r="ATF464"/>
      <c r="ATG464"/>
      <c r="ATH464"/>
      <c r="ATI464"/>
      <c r="ATJ464"/>
      <c r="ATK464"/>
      <c r="ATL464"/>
      <c r="ATM464"/>
      <c r="ATN464"/>
      <c r="ATO464"/>
      <c r="ATP464"/>
      <c r="ATQ464"/>
      <c r="ATR464"/>
      <c r="ATS464"/>
      <c r="ATT464"/>
      <c r="ATU464"/>
      <c r="ATV464"/>
      <c r="ATW464"/>
      <c r="ATX464"/>
      <c r="ATY464"/>
      <c r="ATZ464"/>
      <c r="AUA464"/>
      <c r="AUB464"/>
      <c r="AUC464"/>
      <c r="AUD464"/>
      <c r="AUE464"/>
      <c r="AUF464"/>
      <c r="AUG464"/>
      <c r="AUH464"/>
      <c r="AUI464"/>
      <c r="AUJ464"/>
      <c r="AUK464"/>
      <c r="AUL464"/>
      <c r="AUM464"/>
      <c r="AUN464"/>
      <c r="AUO464"/>
      <c r="AUP464"/>
      <c r="AUQ464"/>
      <c r="AUR464"/>
      <c r="AUS464"/>
      <c r="AUT464"/>
      <c r="AUU464"/>
      <c r="AUV464"/>
      <c r="AUW464"/>
      <c r="AUX464"/>
      <c r="AUY464"/>
      <c r="AUZ464"/>
      <c r="AVA464"/>
      <c r="AVB464"/>
      <c r="AVC464"/>
      <c r="AVD464"/>
      <c r="AVE464"/>
      <c r="AVF464"/>
      <c r="AVG464"/>
      <c r="AVH464"/>
      <c r="AVI464"/>
      <c r="AVJ464"/>
      <c r="AVK464"/>
      <c r="AVL464"/>
      <c r="AVM464"/>
      <c r="AVN464"/>
      <c r="AVO464"/>
      <c r="AVP464"/>
      <c r="AVQ464"/>
      <c r="AVR464"/>
      <c r="AVS464"/>
      <c r="AVT464"/>
      <c r="AVU464"/>
      <c r="AVV464"/>
      <c r="AVW464"/>
      <c r="AVX464"/>
      <c r="AVY464"/>
      <c r="AVZ464"/>
      <c r="AWA464"/>
      <c r="AWB464"/>
      <c r="AWC464"/>
      <c r="AWD464"/>
      <c r="AWE464"/>
      <c r="AWF464"/>
      <c r="AWG464"/>
      <c r="AWH464"/>
      <c r="AWI464"/>
      <c r="AWJ464"/>
      <c r="AWK464"/>
      <c r="AWL464"/>
      <c r="AWM464"/>
      <c r="AWN464"/>
      <c r="AWO464"/>
      <c r="AWP464"/>
      <c r="AWQ464"/>
      <c r="AWR464"/>
      <c r="AWS464"/>
      <c r="AWT464"/>
      <c r="AWU464"/>
      <c r="AWV464"/>
      <c r="AWW464"/>
      <c r="AWX464"/>
      <c r="AWY464"/>
      <c r="AWZ464"/>
      <c r="AXA464"/>
      <c r="AXB464"/>
      <c r="AXC464"/>
      <c r="AXD464"/>
      <c r="AXE464"/>
      <c r="AXF464"/>
      <c r="AXG464"/>
      <c r="AXH464"/>
      <c r="AXI464"/>
      <c r="AXJ464"/>
      <c r="AXK464"/>
      <c r="AXL464"/>
      <c r="AXM464"/>
      <c r="AXN464"/>
      <c r="AXO464"/>
      <c r="AXP464"/>
      <c r="AXQ464"/>
      <c r="AXR464"/>
      <c r="AXS464"/>
      <c r="AXT464"/>
      <c r="AXU464"/>
      <c r="AXV464"/>
      <c r="AXW464"/>
      <c r="AXX464"/>
      <c r="AXY464"/>
      <c r="AXZ464"/>
      <c r="AYA464"/>
      <c r="AYB464"/>
      <c r="AYC464"/>
      <c r="AYD464"/>
      <c r="AYE464"/>
      <c r="AYF464"/>
      <c r="AYG464"/>
      <c r="AYH464"/>
      <c r="AYI464"/>
      <c r="AYJ464"/>
      <c r="AYK464"/>
      <c r="AYL464"/>
      <c r="AYM464"/>
      <c r="AYN464"/>
      <c r="AYO464"/>
      <c r="AYP464"/>
      <c r="AYQ464"/>
      <c r="AYR464"/>
      <c r="AYS464"/>
      <c r="AYT464"/>
      <c r="AYU464"/>
      <c r="AYV464"/>
      <c r="AYW464"/>
      <c r="AYX464"/>
      <c r="AYY464"/>
      <c r="AYZ464"/>
      <c r="AZA464"/>
      <c r="AZB464"/>
      <c r="AZC464"/>
      <c r="AZD464"/>
      <c r="AZE464"/>
      <c r="AZF464"/>
      <c r="AZG464"/>
      <c r="AZH464"/>
      <c r="AZI464"/>
      <c r="AZJ464"/>
      <c r="AZK464"/>
      <c r="AZL464"/>
      <c r="AZM464"/>
      <c r="AZN464"/>
      <c r="AZO464"/>
      <c r="AZP464"/>
      <c r="AZQ464"/>
      <c r="AZR464"/>
      <c r="AZS464"/>
      <c r="AZT464"/>
      <c r="AZU464"/>
      <c r="AZV464"/>
      <c r="AZW464"/>
      <c r="AZX464"/>
      <c r="AZY464"/>
      <c r="AZZ464"/>
      <c r="BAA464"/>
      <c r="BAB464"/>
      <c r="BAC464"/>
      <c r="BAD464"/>
      <c r="BAE464"/>
      <c r="BAF464"/>
      <c r="BAG464"/>
      <c r="BAH464"/>
      <c r="BAI464"/>
      <c r="BAJ464"/>
      <c r="BAK464"/>
      <c r="BAL464"/>
      <c r="BAM464"/>
      <c r="BAN464"/>
      <c r="BAO464"/>
      <c r="BAP464"/>
      <c r="BAQ464"/>
      <c r="BAR464"/>
      <c r="BAS464"/>
      <c r="BAT464"/>
      <c r="BAU464"/>
      <c r="BAV464"/>
      <c r="BAW464"/>
      <c r="BAX464"/>
      <c r="BAY464"/>
      <c r="BAZ464"/>
      <c r="BBA464"/>
      <c r="BBB464"/>
      <c r="BBC464"/>
      <c r="BBD464"/>
      <c r="BBE464"/>
      <c r="BBF464"/>
      <c r="BBG464"/>
      <c r="BBH464"/>
      <c r="BBI464"/>
      <c r="BBJ464"/>
      <c r="BBK464"/>
      <c r="BBL464"/>
      <c r="BBM464"/>
      <c r="BBN464"/>
      <c r="BBO464"/>
      <c r="BBP464"/>
      <c r="BBQ464"/>
      <c r="BBR464"/>
      <c r="BBS464"/>
      <c r="BBT464"/>
      <c r="BBU464"/>
      <c r="BBV464"/>
      <c r="BBW464"/>
      <c r="BBX464"/>
      <c r="BBY464"/>
      <c r="BBZ464"/>
      <c r="BCA464"/>
      <c r="BCB464"/>
      <c r="BCC464"/>
      <c r="BCD464"/>
      <c r="BCE464"/>
      <c r="BCF464"/>
      <c r="BCG464"/>
      <c r="BCH464"/>
      <c r="BCI464"/>
      <c r="BCJ464"/>
      <c r="BCK464"/>
      <c r="BCL464"/>
      <c r="BCM464"/>
      <c r="BCN464"/>
      <c r="BCO464"/>
      <c r="BCP464"/>
      <c r="BCQ464"/>
      <c r="BCR464"/>
      <c r="BCS464"/>
      <c r="BCT464"/>
      <c r="BCU464"/>
      <c r="BCV464"/>
      <c r="BCW464"/>
      <c r="BCX464"/>
      <c r="BCY464"/>
      <c r="BCZ464"/>
      <c r="BDA464"/>
      <c r="BDB464"/>
      <c r="BDC464"/>
      <c r="BDD464"/>
      <c r="BDE464"/>
      <c r="BDF464"/>
      <c r="BDG464"/>
      <c r="BDH464"/>
      <c r="BDI464"/>
      <c r="BDJ464"/>
      <c r="BDK464"/>
      <c r="BDL464"/>
      <c r="BDM464"/>
      <c r="BDN464"/>
      <c r="BDO464"/>
      <c r="BDP464"/>
      <c r="BDQ464"/>
      <c r="BDR464"/>
      <c r="BDS464"/>
      <c r="BDT464"/>
      <c r="BDU464"/>
      <c r="BDV464"/>
      <c r="BDW464"/>
      <c r="BDX464"/>
      <c r="BDY464"/>
      <c r="BDZ464"/>
      <c r="BEA464"/>
      <c r="BEB464"/>
      <c r="BEC464"/>
      <c r="BED464"/>
      <c r="BEE464"/>
      <c r="BEF464"/>
      <c r="BEG464"/>
      <c r="BEH464"/>
      <c r="BEI464"/>
      <c r="BEJ464"/>
      <c r="BEK464"/>
      <c r="BEL464"/>
      <c r="BEM464"/>
      <c r="BEN464"/>
      <c r="BEO464"/>
      <c r="BEP464"/>
      <c r="BEQ464"/>
      <c r="BER464"/>
      <c r="BES464"/>
      <c r="BET464"/>
      <c r="BEU464"/>
      <c r="BEV464"/>
      <c r="BEW464"/>
      <c r="BEX464"/>
      <c r="BEY464"/>
      <c r="BEZ464"/>
      <c r="BFA464"/>
      <c r="BFB464"/>
      <c r="BFC464"/>
      <c r="BFD464"/>
      <c r="BFE464"/>
      <c r="BFF464"/>
      <c r="BFG464"/>
      <c r="BFH464"/>
      <c r="BFI464"/>
      <c r="BFJ464"/>
      <c r="BFK464"/>
      <c r="BFL464"/>
      <c r="BFM464"/>
      <c r="BFN464"/>
      <c r="BFO464"/>
      <c r="BFP464"/>
      <c r="BFQ464"/>
      <c r="BFR464"/>
      <c r="BFS464"/>
      <c r="BFT464"/>
      <c r="BFU464"/>
      <c r="BFV464"/>
      <c r="BFW464"/>
      <c r="BFX464"/>
      <c r="BFY464"/>
      <c r="BFZ464"/>
      <c r="BGA464"/>
      <c r="BGB464"/>
      <c r="BGC464"/>
      <c r="BGD464"/>
      <c r="BGE464"/>
      <c r="BGF464"/>
      <c r="BGG464"/>
      <c r="BGH464"/>
      <c r="BGI464"/>
      <c r="BGJ464"/>
      <c r="BGK464"/>
      <c r="BGL464"/>
      <c r="BGM464"/>
      <c r="BGN464"/>
      <c r="BGO464"/>
      <c r="BGP464"/>
      <c r="BGQ464"/>
      <c r="BGR464"/>
      <c r="BGS464"/>
      <c r="BGT464"/>
      <c r="BGU464"/>
      <c r="BGV464"/>
      <c r="BGW464"/>
      <c r="BGX464"/>
      <c r="BGY464"/>
      <c r="BGZ464"/>
      <c r="BHA464"/>
      <c r="BHB464"/>
      <c r="BHC464"/>
      <c r="BHD464"/>
      <c r="BHE464"/>
      <c r="BHF464"/>
      <c r="BHG464"/>
      <c r="BHH464"/>
      <c r="BHI464"/>
      <c r="BHJ464"/>
      <c r="BHK464"/>
      <c r="BHL464"/>
      <c r="BHM464"/>
      <c r="BHN464"/>
      <c r="BHO464"/>
      <c r="BHP464"/>
      <c r="BHQ464"/>
      <c r="BHR464"/>
      <c r="BHS464"/>
      <c r="BHT464"/>
      <c r="BHU464"/>
      <c r="BHV464"/>
      <c r="BHW464"/>
      <c r="BHX464"/>
      <c r="BHY464"/>
      <c r="BHZ464"/>
      <c r="BIA464"/>
      <c r="BIB464"/>
      <c r="BIC464"/>
    </row>
    <row r="465" spans="1:1589" s="9" customFormat="1" ht="37.5" customHeight="1">
      <c r="A465" s="192">
        <v>162571390</v>
      </c>
      <c r="B465" s="29"/>
      <c r="C465" s="314"/>
      <c r="D465" s="314"/>
      <c r="E465" s="197">
        <v>42736</v>
      </c>
      <c r="F465" s="197">
        <v>43100</v>
      </c>
      <c r="G465" s="97" t="s">
        <v>220</v>
      </c>
      <c r="H465" s="115"/>
      <c r="I465" s="121">
        <v>43522600</v>
      </c>
      <c r="J465" s="115"/>
      <c r="K465" s="104"/>
      <c r="L465" s="121"/>
      <c r="M465" s="104">
        <v>43379430.439999998</v>
      </c>
      <c r="N465" s="115"/>
      <c r="O465" s="115"/>
      <c r="P465" s="121"/>
      <c r="Q465" s="121">
        <v>43379430.439999998</v>
      </c>
      <c r="R465" s="115"/>
      <c r="S465" s="115"/>
      <c r="T465" s="150">
        <f>M465-Q465</f>
        <v>0</v>
      </c>
      <c r="U465" s="150">
        <f>J465-R465</f>
        <v>0</v>
      </c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  <c r="FI465" s="7"/>
      <c r="FJ465" s="7"/>
      <c r="FK465" s="7"/>
      <c r="FL465" s="7"/>
      <c r="FM465" s="7"/>
      <c r="FN465" s="7"/>
      <c r="FO465" s="7"/>
      <c r="FP465" s="7"/>
      <c r="FQ465" s="7"/>
      <c r="FR465" s="7"/>
      <c r="FS465" s="7"/>
      <c r="FT465" s="7"/>
      <c r="FU465" s="7"/>
      <c r="FV465" s="7"/>
      <c r="FW465" s="7"/>
      <c r="FX465" s="7"/>
      <c r="FY465" s="7"/>
      <c r="FZ465" s="7"/>
      <c r="GA465" s="7"/>
      <c r="GB465" s="7"/>
      <c r="GC465" s="7"/>
      <c r="GD465" s="7"/>
      <c r="GE465" s="7"/>
      <c r="GF465" s="7"/>
      <c r="GG465" s="7"/>
      <c r="GH465" s="7"/>
      <c r="GI465" s="7"/>
      <c r="GJ465" s="7"/>
      <c r="GK465" s="7"/>
      <c r="GL465" s="7"/>
      <c r="GM465" s="7"/>
      <c r="GN465" s="7"/>
      <c r="GO465" s="7"/>
      <c r="GP465" s="7"/>
      <c r="GQ465" s="7"/>
      <c r="GR465" s="7"/>
      <c r="GS465" s="7"/>
      <c r="GT465" s="7"/>
      <c r="GU465" s="7"/>
      <c r="GV465" s="7"/>
      <c r="GW465" s="7"/>
      <c r="GX465" s="7"/>
      <c r="GY465" s="7"/>
      <c r="GZ465" s="7"/>
      <c r="HA465" s="7"/>
      <c r="HB465" s="7"/>
      <c r="HC465" s="7"/>
      <c r="HD465" s="7"/>
      <c r="HE465" s="7"/>
      <c r="HF465" s="7"/>
      <c r="HG465" s="7"/>
      <c r="HH465" s="7"/>
      <c r="HI465" s="7"/>
      <c r="HJ465" s="7"/>
      <c r="HK465" s="7"/>
      <c r="HL465" s="7"/>
      <c r="HM465" s="7"/>
      <c r="HN465" s="7"/>
      <c r="HO465" s="7"/>
      <c r="HP465" s="7"/>
      <c r="HQ465" s="7"/>
      <c r="HR465" s="7"/>
      <c r="HS465" s="7"/>
      <c r="HT465" s="7"/>
      <c r="HU465" s="7"/>
      <c r="HV465" s="7"/>
      <c r="HW465" s="7"/>
      <c r="HX465" s="7"/>
      <c r="HY465" s="7"/>
      <c r="HZ465" s="7"/>
      <c r="IA465" s="7"/>
      <c r="IB465" s="7"/>
      <c r="IC465" s="7"/>
      <c r="ID465" s="7"/>
      <c r="IE465" s="7"/>
      <c r="IF465" s="7"/>
      <c r="IG465" s="7"/>
      <c r="IH465" s="7"/>
      <c r="II465" s="7"/>
      <c r="IJ465" s="7"/>
      <c r="IK465" s="7"/>
      <c r="IL465" s="7"/>
      <c r="IM465" s="7"/>
      <c r="IN465" s="7"/>
      <c r="IO465" s="7"/>
      <c r="IP465" s="7"/>
      <c r="IQ465" s="7"/>
      <c r="IR465" s="7"/>
      <c r="IS465" s="7"/>
      <c r="IT465" s="7"/>
      <c r="IU465" s="7"/>
      <c r="IV465" s="7"/>
      <c r="IW465" s="7"/>
      <c r="IX465" s="7"/>
      <c r="IY465" s="7"/>
      <c r="IZ465" s="7"/>
      <c r="JA465" s="7"/>
      <c r="JB465" s="7"/>
      <c r="JC465" s="7"/>
      <c r="JD465" s="7"/>
      <c r="JE465" s="7"/>
      <c r="JF465" s="7"/>
      <c r="JG465" s="7"/>
      <c r="JH465" s="7"/>
      <c r="JI465" s="7"/>
      <c r="JJ465" s="7"/>
      <c r="JK465" s="7"/>
      <c r="JL465" s="7"/>
      <c r="JM465" s="7"/>
      <c r="JN465" s="7"/>
      <c r="JO465" s="7"/>
      <c r="JP465" s="7"/>
      <c r="JQ465" s="7"/>
      <c r="JR465" s="7"/>
      <c r="JS465" s="7"/>
      <c r="JT465" s="7"/>
      <c r="JU465" s="7"/>
      <c r="JV465" s="7"/>
      <c r="JW465" s="7"/>
      <c r="JX465" s="7"/>
      <c r="JY465" s="7"/>
      <c r="JZ465" s="7"/>
      <c r="KA465" s="7"/>
      <c r="KB465" s="7"/>
      <c r="KC465" s="7"/>
      <c r="KD465" s="7"/>
      <c r="KE465" s="7"/>
      <c r="KF465" s="7"/>
      <c r="KG465" s="7"/>
      <c r="KH465" s="7"/>
      <c r="KI465" s="7"/>
      <c r="KJ465" s="7"/>
      <c r="KK465" s="7"/>
      <c r="KL465" s="7"/>
      <c r="KM465" s="7"/>
      <c r="KN465" s="7"/>
      <c r="KO465" s="7"/>
      <c r="KP465" s="7"/>
      <c r="KQ465" s="7"/>
      <c r="KR465" s="7"/>
      <c r="KS465" s="7"/>
      <c r="KT465" s="7"/>
      <c r="KU465" s="7"/>
      <c r="KV465" s="7"/>
      <c r="KW465" s="7"/>
      <c r="KX465" s="7"/>
      <c r="KY465" s="7"/>
      <c r="KZ465" s="7"/>
      <c r="LA465" s="7"/>
      <c r="LB465" s="7"/>
      <c r="LC465" s="7"/>
      <c r="LD465" s="7"/>
      <c r="LE465" s="7"/>
      <c r="LF465" s="7"/>
      <c r="LG465" s="7"/>
      <c r="LH465" s="7"/>
      <c r="LI465" s="7"/>
      <c r="LJ465" s="7"/>
      <c r="LK465" s="7"/>
      <c r="LL465" s="7"/>
      <c r="LM465" s="7"/>
      <c r="LN465" s="7"/>
      <c r="LO465" s="7"/>
      <c r="LP465" s="7"/>
      <c r="LQ465" s="7"/>
      <c r="LR465" s="7"/>
      <c r="LS465" s="7"/>
      <c r="LT465" s="7"/>
      <c r="LU465" s="7"/>
      <c r="LV465" s="7"/>
      <c r="LW465" s="7"/>
      <c r="LX465" s="7"/>
      <c r="LY465" s="7"/>
      <c r="LZ465" s="7"/>
      <c r="MA465" s="7"/>
      <c r="MB465" s="7"/>
      <c r="MC465" s="7"/>
      <c r="MD465" s="7"/>
      <c r="ME465" s="7"/>
      <c r="MF465" s="7"/>
      <c r="MG465" s="7"/>
      <c r="MH465" s="7"/>
      <c r="MI465" s="7"/>
      <c r="MJ465" s="7"/>
      <c r="MK465" s="7"/>
      <c r="ML465" s="7"/>
      <c r="MM465" s="7"/>
      <c r="MN465" s="7"/>
      <c r="MO465" s="7"/>
      <c r="MP465" s="7"/>
      <c r="MQ465" s="7"/>
      <c r="MR465" s="7"/>
      <c r="MS465" s="7"/>
      <c r="MT465" s="7"/>
      <c r="MU465" s="7"/>
      <c r="MV465" s="7"/>
      <c r="MW465" s="7"/>
      <c r="MX465" s="7"/>
      <c r="MY465" s="7"/>
      <c r="MZ465" s="7"/>
      <c r="NA465" s="7"/>
      <c r="NB465" s="7"/>
      <c r="NC465" s="7"/>
      <c r="ND465" s="7"/>
      <c r="NE465" s="7"/>
      <c r="NF465" s="7"/>
      <c r="NG465" s="7"/>
      <c r="NH465" s="7"/>
      <c r="NI465" s="7"/>
      <c r="NJ465" s="7"/>
      <c r="NK465" s="7"/>
      <c r="NL465" s="7"/>
      <c r="NM465" s="7"/>
      <c r="NN465" s="7"/>
      <c r="NO465" s="7"/>
      <c r="NP465" s="7"/>
      <c r="NQ465" s="7"/>
      <c r="NR465" s="7"/>
      <c r="NS465" s="7"/>
      <c r="NT465" s="7"/>
      <c r="NU465" s="7"/>
      <c r="NV465" s="7"/>
      <c r="NW465" s="7"/>
      <c r="NX465" s="7"/>
      <c r="NY465" s="7"/>
      <c r="NZ465" s="7"/>
      <c r="OA465" s="7"/>
      <c r="OB465" s="7"/>
      <c r="OC465" s="7"/>
      <c r="OD465" s="7"/>
      <c r="OE465" s="7"/>
      <c r="OF465" s="7"/>
      <c r="OG465" s="7"/>
      <c r="OH465" s="7"/>
      <c r="OI465" s="7"/>
      <c r="OJ465" s="7"/>
      <c r="OK465" s="7"/>
      <c r="OL465" s="7"/>
      <c r="OM465" s="7"/>
      <c r="ON465" s="7"/>
      <c r="OO465" s="7"/>
      <c r="OP465" s="7"/>
      <c r="OQ465" s="7"/>
      <c r="OR465" s="7"/>
      <c r="OS465" s="7"/>
      <c r="OT465" s="7"/>
      <c r="OU465" s="7"/>
      <c r="OV465" s="7"/>
      <c r="OW465" s="7"/>
      <c r="OX465" s="7"/>
      <c r="OY465" s="7"/>
      <c r="OZ465" s="7"/>
      <c r="PA465" s="7"/>
      <c r="PB465" s="7"/>
      <c r="PC465" s="7"/>
      <c r="PD465" s="7"/>
      <c r="PE465" s="7"/>
      <c r="PF465" s="7"/>
      <c r="PG465" s="7"/>
      <c r="PH465" s="7"/>
      <c r="PI465" s="7"/>
      <c r="PJ465" s="7"/>
      <c r="PK465" s="7"/>
      <c r="PL465" s="7"/>
      <c r="PM465" s="7"/>
      <c r="PN465" s="7"/>
      <c r="PO465" s="7"/>
      <c r="PP465" s="7"/>
      <c r="PQ465" s="7"/>
      <c r="PR465" s="7"/>
      <c r="PS465" s="7"/>
      <c r="PT465" s="7"/>
      <c r="PU465" s="7"/>
      <c r="PV465" s="7"/>
      <c r="PW465" s="7"/>
      <c r="PX465" s="7"/>
      <c r="PY465" s="7"/>
      <c r="PZ465" s="7"/>
      <c r="QA465" s="7"/>
      <c r="QB465" s="7"/>
      <c r="QC465" s="7"/>
      <c r="QD465" s="7"/>
      <c r="QE465" s="7"/>
      <c r="QF465" s="7"/>
      <c r="QG465" s="7"/>
      <c r="QH465" s="7"/>
      <c r="QI465" s="7"/>
      <c r="QJ465" s="7"/>
      <c r="QK465" s="7"/>
      <c r="QL465" s="7"/>
      <c r="QM465" s="7"/>
      <c r="QN465" s="7"/>
      <c r="QO465" s="7"/>
      <c r="QP465" s="7"/>
      <c r="QQ465" s="7"/>
      <c r="QR465" s="7"/>
      <c r="QS465" s="7"/>
      <c r="QT465" s="7"/>
      <c r="QU465" s="7"/>
      <c r="QV465" s="7"/>
      <c r="QW465" s="7"/>
      <c r="QX465" s="7"/>
      <c r="QY465" s="7"/>
      <c r="QZ465" s="7"/>
      <c r="RA465" s="7"/>
      <c r="RB465" s="7"/>
      <c r="RC465" s="7"/>
      <c r="RD465" s="7"/>
      <c r="RE465" s="7"/>
      <c r="RF465" s="7"/>
      <c r="RG465" s="7"/>
      <c r="RH465" s="7"/>
      <c r="RI465" s="7"/>
      <c r="RJ465" s="7"/>
      <c r="RK465" s="7"/>
      <c r="RL465" s="7"/>
      <c r="RM465" s="7"/>
      <c r="RN465" s="7"/>
      <c r="RO465" s="7"/>
      <c r="RP465" s="7"/>
      <c r="RQ465" s="7"/>
      <c r="RR465" s="7"/>
      <c r="RS465" s="7"/>
      <c r="RT465" s="7"/>
      <c r="RU465" s="7"/>
      <c r="RV465" s="7"/>
      <c r="RW465" s="7"/>
      <c r="RX465" s="7"/>
      <c r="RY465" s="7"/>
      <c r="RZ465" s="7"/>
      <c r="SA465" s="7"/>
      <c r="SB465" s="7"/>
      <c r="SC465" s="7"/>
      <c r="SD465" s="7"/>
      <c r="SE465" s="7"/>
      <c r="SF465" s="7"/>
      <c r="SG465" s="7"/>
      <c r="SH465" s="7"/>
      <c r="SI465" s="7"/>
      <c r="SJ465" s="7"/>
      <c r="SK465" s="7"/>
      <c r="SL465" s="7"/>
      <c r="SM465" s="7"/>
      <c r="SN465" s="7"/>
      <c r="SO465" s="7"/>
      <c r="SP465" s="7"/>
      <c r="SQ465" s="7"/>
      <c r="SR465" s="7"/>
      <c r="SS465" s="7"/>
      <c r="ST465" s="7"/>
      <c r="SU465" s="7"/>
      <c r="SV465" s="7"/>
      <c r="SW465" s="7"/>
      <c r="SX465" s="7"/>
      <c r="SY465" s="7"/>
      <c r="SZ465" s="7"/>
      <c r="TA465" s="7"/>
      <c r="TB465" s="7"/>
      <c r="TC465" s="7"/>
      <c r="TD465" s="7"/>
      <c r="TE465" s="7"/>
      <c r="TF465" s="7"/>
      <c r="TG465" s="7"/>
      <c r="TH465" s="7"/>
      <c r="TI465" s="7"/>
      <c r="TJ465" s="7"/>
      <c r="TK465" s="7"/>
      <c r="TL465" s="7"/>
      <c r="TM465" s="7"/>
      <c r="TN465" s="7"/>
      <c r="TO465" s="7"/>
      <c r="TP465" s="7"/>
      <c r="TQ465" s="7"/>
      <c r="TR465" s="7"/>
      <c r="TS465" s="7"/>
      <c r="TT465" s="7"/>
      <c r="TU465" s="7"/>
      <c r="TV465" s="7"/>
      <c r="TW465" s="7"/>
      <c r="TX465" s="7"/>
      <c r="TY465" s="7"/>
      <c r="TZ465" s="7"/>
      <c r="UA465" s="7"/>
      <c r="UB465" s="7"/>
      <c r="UC465" s="7"/>
      <c r="UD465" s="7"/>
      <c r="UE465" s="7"/>
      <c r="UF465" s="7"/>
      <c r="UG465" s="7"/>
      <c r="UH465" s="7"/>
      <c r="UI465" s="7"/>
      <c r="UJ465" s="7"/>
      <c r="UK465" s="7"/>
      <c r="UL465" s="7"/>
      <c r="UM465" s="7"/>
      <c r="UN465" s="7"/>
      <c r="UO465" s="7"/>
      <c r="UP465" s="7"/>
      <c r="UQ465" s="7"/>
      <c r="UR465" s="7"/>
      <c r="US465" s="7"/>
      <c r="UT465" s="7"/>
      <c r="UU465" s="7"/>
      <c r="UV465" s="7"/>
      <c r="UW465" s="7"/>
      <c r="UX465" s="7"/>
      <c r="UY465" s="7"/>
      <c r="UZ465" s="7"/>
      <c r="VA465" s="7"/>
      <c r="VB465" s="7"/>
      <c r="VC465" s="7"/>
      <c r="VD465" s="7"/>
      <c r="VE465" s="7"/>
      <c r="VF465" s="7"/>
      <c r="VG465" s="7"/>
      <c r="VH465" s="7"/>
      <c r="VI465" s="7"/>
      <c r="VJ465" s="7"/>
      <c r="VK465" s="7"/>
      <c r="VL465" s="7"/>
      <c r="VM465" s="7"/>
      <c r="VN465" s="7"/>
      <c r="VO465" s="7"/>
      <c r="VP465" s="7"/>
      <c r="VQ465" s="7"/>
      <c r="VR465" s="7"/>
      <c r="VS465" s="7"/>
      <c r="VT465" s="7"/>
      <c r="VU465" s="7"/>
      <c r="VV465" s="7"/>
      <c r="VW465" s="7"/>
      <c r="VX465" s="7"/>
      <c r="VY465" s="7"/>
      <c r="VZ465" s="7"/>
      <c r="WA465" s="7"/>
      <c r="WB465" s="7"/>
      <c r="WC465" s="7"/>
      <c r="WD465" s="7"/>
      <c r="WE465" s="7"/>
      <c r="WF465" s="7"/>
      <c r="WG465" s="7"/>
      <c r="WH465" s="7"/>
      <c r="WI465" s="7"/>
      <c r="WJ465" s="7"/>
      <c r="WK465" s="7"/>
      <c r="WL465" s="7"/>
      <c r="WM465" s="7"/>
      <c r="WN465" s="7"/>
      <c r="WO465" s="7"/>
      <c r="WP465" s="7"/>
      <c r="WQ465" s="7"/>
      <c r="WR465" s="7"/>
      <c r="WS465" s="7"/>
      <c r="WT465" s="7"/>
      <c r="WU465" s="7"/>
      <c r="WV465" s="7"/>
      <c r="WW465" s="7"/>
      <c r="WX465" s="7"/>
      <c r="WY465" s="7"/>
      <c r="WZ465" s="7"/>
      <c r="XA465" s="7"/>
      <c r="XB465" s="7"/>
      <c r="XC465" s="7"/>
      <c r="XD465" s="7"/>
      <c r="XE465" s="7"/>
      <c r="XF465" s="7"/>
      <c r="XG465" s="7"/>
      <c r="XH465" s="7"/>
      <c r="XI465" s="7"/>
      <c r="XJ465" s="7"/>
      <c r="XK465" s="7"/>
      <c r="XL465" s="7"/>
      <c r="XM465" s="7"/>
      <c r="XN465" s="7"/>
      <c r="XO465" s="7"/>
      <c r="XP465" s="7"/>
      <c r="XQ465" s="7"/>
      <c r="XR465" s="7"/>
      <c r="XS465" s="7"/>
      <c r="XT465" s="7"/>
      <c r="XU465" s="7"/>
      <c r="XV465" s="7"/>
      <c r="XW465" s="7"/>
      <c r="XX465" s="7"/>
      <c r="XY465" s="7"/>
      <c r="XZ465" s="7"/>
      <c r="YA465" s="7"/>
      <c r="YB465" s="7"/>
      <c r="YC465" s="7"/>
      <c r="YD465" s="7"/>
      <c r="YE465" s="7"/>
      <c r="YF465" s="7"/>
      <c r="YG465" s="7"/>
      <c r="YH465" s="7"/>
      <c r="YI465" s="7"/>
      <c r="YJ465" s="7"/>
      <c r="YK465" s="7"/>
      <c r="YL465" s="7"/>
      <c r="YM465" s="7"/>
      <c r="YN465" s="7"/>
      <c r="YO465" s="7"/>
      <c r="YP465" s="7"/>
      <c r="YQ465" s="7"/>
      <c r="YR465" s="7"/>
      <c r="YS465" s="7"/>
      <c r="YT465" s="7"/>
      <c r="YU465" s="7"/>
      <c r="YV465" s="7"/>
      <c r="YW465" s="7"/>
      <c r="YX465" s="7"/>
      <c r="YY465" s="7"/>
      <c r="YZ465" s="7"/>
      <c r="ZA465" s="7"/>
      <c r="ZB465" s="7"/>
      <c r="ZC465" s="7"/>
      <c r="ZD465" s="7"/>
      <c r="ZE465" s="7"/>
      <c r="ZF465" s="7"/>
      <c r="ZG465" s="7"/>
      <c r="ZH465" s="7"/>
      <c r="ZI465" s="7"/>
      <c r="ZJ465" s="7"/>
      <c r="ZK465" s="7"/>
      <c r="ZL465" s="7"/>
      <c r="ZM465" s="7"/>
      <c r="ZN465" s="7"/>
      <c r="ZO465" s="7"/>
      <c r="ZP465" s="7"/>
      <c r="ZQ465" s="7"/>
      <c r="ZR465" s="7"/>
      <c r="ZS465" s="7"/>
      <c r="ZT465" s="7"/>
      <c r="ZU465" s="7"/>
      <c r="ZV465" s="7"/>
      <c r="ZW465" s="7"/>
      <c r="ZX465" s="7"/>
      <c r="ZY465" s="7"/>
      <c r="ZZ465" s="7"/>
      <c r="AAA465" s="7"/>
      <c r="AAB465" s="7"/>
      <c r="AAC465" s="7"/>
      <c r="AAD465" s="7"/>
      <c r="AAE465" s="7"/>
      <c r="AAF465" s="7"/>
      <c r="AAG465" s="7"/>
      <c r="AAH465" s="7"/>
      <c r="AAI465" s="7"/>
      <c r="AAJ465" s="7"/>
      <c r="AAK465" s="7"/>
      <c r="AAL465" s="7"/>
      <c r="AAM465" s="7"/>
      <c r="AAN465" s="7"/>
      <c r="AAO465" s="7"/>
      <c r="AAP465" s="7"/>
      <c r="AAQ465" s="7"/>
      <c r="AAR465" s="7"/>
      <c r="AAS465" s="7"/>
      <c r="AAT465" s="7"/>
      <c r="AAU465" s="7"/>
      <c r="AAV465" s="7"/>
      <c r="AAW465" s="7"/>
      <c r="AAX465" s="7"/>
      <c r="AAY465" s="7"/>
      <c r="AAZ465" s="7"/>
      <c r="ABA465" s="7"/>
      <c r="ABB465" s="7"/>
      <c r="ABC465" s="7"/>
      <c r="ABD465" s="7"/>
      <c r="ABE465" s="7"/>
      <c r="ABF465" s="7"/>
      <c r="ABG465" s="7"/>
      <c r="ABH465" s="7"/>
      <c r="ABI465" s="7"/>
      <c r="ABJ465" s="7"/>
      <c r="ABK465" s="7"/>
      <c r="ABL465" s="7"/>
      <c r="ABM465" s="7"/>
      <c r="ABN465" s="7"/>
      <c r="ABO465" s="7"/>
      <c r="ABP465" s="7"/>
      <c r="ABQ465" s="7"/>
      <c r="ABR465" s="7"/>
      <c r="ABS465" s="7"/>
      <c r="ABT465" s="7"/>
      <c r="ABU465" s="7"/>
      <c r="ABV465" s="7"/>
      <c r="ABW465" s="7"/>
      <c r="ABX465" s="7"/>
      <c r="ABY465" s="7"/>
      <c r="ABZ465" s="7"/>
      <c r="ACA465" s="7"/>
      <c r="ACB465" s="7"/>
      <c r="ACC465" s="7"/>
      <c r="ACD465" s="7"/>
      <c r="ACE465" s="7"/>
      <c r="ACF465" s="7"/>
      <c r="ACG465" s="7"/>
      <c r="ACH465" s="7"/>
      <c r="ACI465" s="7"/>
      <c r="ACJ465" s="7"/>
      <c r="ACK465" s="7"/>
      <c r="ACL465" s="7"/>
      <c r="ACM465" s="7"/>
      <c r="ACN465" s="7"/>
      <c r="ACO465" s="7"/>
      <c r="ACP465" s="7"/>
      <c r="ACQ465" s="7"/>
      <c r="ACR465" s="7"/>
      <c r="ACS465" s="7"/>
      <c r="ACT465" s="7"/>
      <c r="ACU465" s="7"/>
      <c r="ACV465" s="7"/>
      <c r="ACW465" s="7"/>
      <c r="ACX465" s="7"/>
      <c r="ACY465" s="7"/>
      <c r="ACZ465" s="7"/>
      <c r="ADA465" s="7"/>
      <c r="ADB465" s="7"/>
      <c r="ADC465" s="7"/>
      <c r="ADD465" s="7"/>
      <c r="ADE465" s="7"/>
      <c r="ADF465" s="7"/>
      <c r="ADG465" s="7"/>
      <c r="ADH465" s="7"/>
      <c r="ADI465" s="7"/>
      <c r="ADJ465" s="7"/>
      <c r="ADK465" s="7"/>
      <c r="ADL465" s="7"/>
      <c r="ADM465" s="7"/>
      <c r="ADN465" s="7"/>
      <c r="ADO465" s="7"/>
      <c r="ADP465" s="7"/>
      <c r="ADQ465" s="7"/>
      <c r="ADR465" s="7"/>
      <c r="ADS465" s="7"/>
      <c r="ADT465" s="7"/>
      <c r="ADU465" s="7"/>
      <c r="ADV465" s="7"/>
      <c r="ADW465" s="7"/>
      <c r="ADX465" s="7"/>
      <c r="ADY465" s="7"/>
      <c r="ADZ465" s="7"/>
      <c r="AEA465" s="7"/>
      <c r="AEB465" s="7"/>
      <c r="AEC465" s="7"/>
      <c r="AED465" s="7"/>
      <c r="AEE465" s="7"/>
      <c r="AEF465" s="7"/>
      <c r="AEG465" s="7"/>
      <c r="AEH465" s="7"/>
      <c r="AEI465" s="7"/>
      <c r="AEJ465" s="7"/>
      <c r="AEK465" s="7"/>
      <c r="AEL465" s="7"/>
      <c r="AEM465" s="7"/>
      <c r="AEN465" s="7"/>
      <c r="AEO465" s="7"/>
      <c r="AEP465" s="7"/>
      <c r="AEQ465" s="7"/>
      <c r="AER465" s="7"/>
      <c r="AES465" s="7"/>
      <c r="AET465" s="7"/>
      <c r="AEU465" s="7"/>
      <c r="AEV465" s="7"/>
      <c r="AEW465" s="7"/>
      <c r="AEX465" s="7"/>
      <c r="AEY465" s="7"/>
      <c r="AEZ465" s="7"/>
      <c r="AFA465" s="7"/>
      <c r="AFB465" s="7"/>
      <c r="AFC465" s="7"/>
      <c r="AFD465" s="7"/>
      <c r="AFE465" s="7"/>
      <c r="AFF465" s="7"/>
      <c r="AFG465" s="7"/>
      <c r="AFH465" s="7"/>
      <c r="AFI465" s="7"/>
      <c r="AFJ465" s="7"/>
      <c r="AFK465" s="7"/>
      <c r="AFL465" s="7"/>
      <c r="AFM465" s="7"/>
      <c r="AFN465" s="7"/>
      <c r="AFO465" s="7"/>
      <c r="AFP465" s="7"/>
      <c r="AFQ465" s="7"/>
      <c r="AFR465" s="7"/>
      <c r="AFS465" s="7"/>
      <c r="AFT465" s="7"/>
      <c r="AFU465" s="7"/>
      <c r="AFV465" s="7"/>
      <c r="AFW465" s="7"/>
      <c r="AFX465" s="7"/>
      <c r="AFY465" s="7"/>
      <c r="AFZ465" s="7"/>
      <c r="AGA465" s="7"/>
      <c r="AGB465" s="7"/>
      <c r="AGC465" s="7"/>
      <c r="AGD465" s="7"/>
      <c r="AGE465" s="7"/>
      <c r="AGF465" s="7"/>
      <c r="AGG465" s="7"/>
      <c r="AGH465" s="7"/>
      <c r="AGI465" s="7"/>
      <c r="AGJ465" s="7"/>
      <c r="AGK465" s="7"/>
      <c r="AGL465" s="7"/>
      <c r="AGM465" s="7"/>
      <c r="AGN465" s="7"/>
      <c r="AGO465" s="7"/>
      <c r="AGP465" s="7"/>
      <c r="AGQ465" s="7"/>
      <c r="AGR465" s="7"/>
      <c r="AGS465" s="7"/>
      <c r="AGT465" s="7"/>
      <c r="AGU465" s="7"/>
      <c r="AGV465" s="7"/>
      <c r="AGW465" s="7"/>
      <c r="AGX465" s="7"/>
      <c r="AGY465" s="7"/>
      <c r="AGZ465" s="7"/>
      <c r="AHA465" s="7"/>
      <c r="AHB465" s="7"/>
      <c r="AHC465" s="7"/>
      <c r="AHD465" s="7"/>
      <c r="AHE465" s="7"/>
      <c r="AHF465" s="7"/>
      <c r="AHG465" s="7"/>
      <c r="AHH465" s="7"/>
      <c r="AHI465" s="7"/>
      <c r="AHJ465" s="7"/>
      <c r="AHK465" s="7"/>
      <c r="AHL465" s="7"/>
      <c r="AHM465" s="7"/>
      <c r="AHN465" s="7"/>
      <c r="AHO465" s="7"/>
      <c r="AHP465" s="7"/>
      <c r="AHQ465" s="7"/>
      <c r="AHR465" s="7"/>
      <c r="AHS465" s="7"/>
      <c r="AHT465" s="7"/>
      <c r="AHU465" s="7"/>
      <c r="AHV465" s="7"/>
      <c r="AHW465" s="7"/>
      <c r="AHX465" s="7"/>
      <c r="AHY465" s="7"/>
      <c r="AHZ465" s="7"/>
      <c r="AIA465" s="7"/>
      <c r="AIB465" s="7"/>
      <c r="AIC465" s="7"/>
      <c r="AID465" s="7"/>
      <c r="AIE465" s="7"/>
      <c r="AIF465" s="7"/>
      <c r="AIG465" s="7"/>
      <c r="AIH465" s="7"/>
      <c r="AII465" s="7"/>
      <c r="AIJ465" s="7"/>
      <c r="AIK465" s="7"/>
      <c r="AIL465" s="7"/>
      <c r="AIM465" s="7"/>
      <c r="AIN465" s="7"/>
      <c r="AIO465" s="7"/>
      <c r="AIP465" s="7"/>
      <c r="AIQ465" s="7"/>
      <c r="AIR465" s="7"/>
      <c r="AIS465" s="7"/>
      <c r="AIT465" s="7"/>
      <c r="AIU465" s="7"/>
      <c r="AIV465" s="7"/>
      <c r="AIW465" s="7"/>
      <c r="AIX465" s="7"/>
      <c r="AIY465" s="7"/>
      <c r="AIZ465" s="7"/>
      <c r="AJA465" s="7"/>
      <c r="AJB465" s="7"/>
      <c r="AJC465" s="7"/>
      <c r="AJD465" s="7"/>
      <c r="AJE465" s="7"/>
      <c r="AJF465" s="7"/>
      <c r="AJG465" s="7"/>
      <c r="AJH465" s="7"/>
      <c r="AJI465" s="7"/>
      <c r="AJJ465" s="7"/>
      <c r="AJK465" s="7"/>
      <c r="AJL465" s="7"/>
      <c r="AJM465" s="7"/>
      <c r="AJN465" s="7"/>
      <c r="AJO465" s="7"/>
      <c r="AJP465" s="7"/>
      <c r="AJQ465" s="7"/>
      <c r="AJR465" s="7"/>
      <c r="AJS465" s="7"/>
      <c r="AJT465" s="7"/>
      <c r="AJU465" s="7"/>
      <c r="AJV465" s="7"/>
      <c r="AJW465" s="7"/>
      <c r="AJX465" s="7"/>
      <c r="AJY465" s="7"/>
      <c r="AJZ465" s="7"/>
      <c r="AKA465" s="7"/>
      <c r="AKB465" s="7"/>
      <c r="AKC465" s="7"/>
      <c r="AKD465" s="7"/>
      <c r="AKE465" s="7"/>
      <c r="AKF465" s="7"/>
      <c r="AKG465" s="7"/>
      <c r="AKH465" s="7"/>
      <c r="AKI465" s="7"/>
      <c r="AKJ465" s="7"/>
      <c r="AKK465" s="7"/>
      <c r="AKL465" s="7"/>
      <c r="AKM465" s="7"/>
      <c r="AKN465" s="7"/>
      <c r="AKO465" s="7"/>
      <c r="AKP465" s="7"/>
      <c r="AKQ465" s="7"/>
      <c r="AKR465" s="7"/>
      <c r="AKS465" s="7"/>
      <c r="AKT465" s="7"/>
      <c r="AKU465" s="7"/>
      <c r="AKV465" s="7"/>
      <c r="AKW465" s="7"/>
      <c r="AKX465" s="7"/>
      <c r="AKY465" s="7"/>
      <c r="AKZ465" s="7"/>
      <c r="ALA465" s="7"/>
      <c r="ALB465" s="7"/>
      <c r="ALC465" s="7"/>
      <c r="ALD465" s="7"/>
      <c r="ALE465" s="7"/>
      <c r="ALF465" s="7"/>
      <c r="ALG465" s="7"/>
      <c r="ALH465" s="7"/>
      <c r="ALI465" s="7"/>
      <c r="ALJ465" s="7"/>
      <c r="ALK465" s="7"/>
      <c r="ALL465" s="7"/>
      <c r="ALM465" s="7"/>
      <c r="ALN465" s="7"/>
      <c r="ALO465" s="7"/>
      <c r="ALP465" s="7"/>
      <c r="ALQ465" s="7"/>
      <c r="ALR465" s="7"/>
      <c r="ALS465" s="7"/>
      <c r="ALT465" s="7"/>
      <c r="ALU465" s="7"/>
      <c r="ALV465" s="7"/>
      <c r="ALW465" s="7"/>
      <c r="ALX465" s="7"/>
      <c r="ALY465" s="7"/>
      <c r="ALZ465" s="7"/>
      <c r="AMA465" s="7"/>
      <c r="AMB465" s="7"/>
      <c r="AMC465" s="7"/>
      <c r="AMD465" s="7"/>
      <c r="AME465" s="7"/>
      <c r="AMF465" s="7"/>
      <c r="AMG465" s="7"/>
      <c r="AMH465" s="7"/>
      <c r="AMI465" s="7"/>
      <c r="AMJ465" s="7"/>
      <c r="AMK465" s="7"/>
      <c r="AML465" s="7"/>
      <c r="AMM465" s="7"/>
      <c r="AMN465" s="7"/>
      <c r="AMO465" s="7"/>
      <c r="AMP465" s="7"/>
      <c r="AMQ465" s="7"/>
      <c r="AMR465" s="7"/>
      <c r="AMS465" s="7"/>
      <c r="AMT465" s="7"/>
      <c r="AMU465" s="7"/>
      <c r="AMV465" s="7"/>
      <c r="AMW465" s="7"/>
      <c r="AMX465" s="7"/>
      <c r="AMY465" s="7"/>
      <c r="AMZ465" s="7"/>
      <c r="ANA465" s="7"/>
      <c r="ANB465" s="7"/>
      <c r="ANC465" s="7"/>
      <c r="AND465" s="7"/>
      <c r="ANE465" s="7"/>
      <c r="ANF465" s="7"/>
      <c r="ANG465" s="7"/>
      <c r="ANH465" s="7"/>
      <c r="ANI465" s="7"/>
      <c r="ANJ465" s="7"/>
      <c r="ANK465" s="7"/>
      <c r="ANL465" s="7"/>
      <c r="ANM465" s="7"/>
      <c r="ANN465" s="7"/>
      <c r="ANO465" s="7"/>
      <c r="ANP465" s="7"/>
      <c r="ANQ465" s="7"/>
      <c r="ANR465" s="7"/>
      <c r="ANS465" s="7"/>
      <c r="ANT465" s="7"/>
      <c r="ANU465" s="7"/>
      <c r="ANV465" s="7"/>
      <c r="ANW465" s="7"/>
      <c r="ANX465" s="7"/>
      <c r="ANY465" s="7"/>
      <c r="ANZ465" s="7"/>
      <c r="AOA465" s="7"/>
      <c r="AOB465" s="7"/>
      <c r="AOC465" s="7"/>
      <c r="AOD465" s="7"/>
      <c r="AOE465" s="7"/>
      <c r="AOF465" s="7"/>
      <c r="AOG465" s="7"/>
      <c r="AOH465" s="7"/>
      <c r="AOI465" s="7"/>
      <c r="AOJ465" s="7"/>
      <c r="AOK465" s="7"/>
      <c r="AOL465" s="7"/>
      <c r="AOM465" s="7"/>
      <c r="AON465" s="7"/>
      <c r="AOO465" s="7"/>
      <c r="AOP465" s="7"/>
      <c r="AOQ465" s="7"/>
      <c r="AOR465" s="7"/>
      <c r="AOS465" s="7"/>
      <c r="AOT465" s="7"/>
      <c r="AOU465" s="7"/>
      <c r="AOV465" s="7"/>
      <c r="AOW465" s="7"/>
      <c r="AOX465" s="7"/>
      <c r="AOY465" s="7"/>
      <c r="AOZ465" s="7"/>
      <c r="APA465" s="7"/>
      <c r="APB465" s="7"/>
      <c r="APC465" s="7"/>
      <c r="APD465" s="7"/>
      <c r="APE465" s="7"/>
      <c r="APF465" s="7"/>
      <c r="APG465" s="7"/>
      <c r="APH465" s="7"/>
      <c r="API465" s="7"/>
      <c r="APJ465" s="7"/>
      <c r="APK465" s="7"/>
      <c r="APL465" s="7"/>
      <c r="APM465" s="7"/>
      <c r="APN465" s="7"/>
      <c r="APO465" s="7"/>
      <c r="APP465" s="7"/>
      <c r="APQ465" s="7"/>
      <c r="APR465" s="7"/>
      <c r="APS465" s="7"/>
      <c r="APT465" s="7"/>
      <c r="APU465" s="7"/>
      <c r="APV465" s="7"/>
      <c r="APW465" s="7"/>
      <c r="APX465" s="7"/>
      <c r="APY465" s="7"/>
      <c r="APZ465" s="7"/>
      <c r="AQA465" s="7"/>
      <c r="AQB465" s="7"/>
      <c r="AQC465" s="7"/>
      <c r="AQD465" s="7"/>
      <c r="AQE465" s="7"/>
      <c r="AQF465" s="7"/>
      <c r="AQG465" s="7"/>
      <c r="AQH465" s="7"/>
      <c r="AQI465" s="7"/>
      <c r="AQJ465" s="7"/>
      <c r="AQK465" s="7"/>
      <c r="AQL465" s="7"/>
      <c r="AQM465" s="7"/>
      <c r="AQN465" s="7"/>
      <c r="AQO465" s="7"/>
      <c r="AQP465" s="7"/>
      <c r="AQQ465" s="7"/>
      <c r="AQR465" s="7"/>
      <c r="AQS465" s="7"/>
      <c r="AQT465" s="7"/>
      <c r="AQU465" s="7"/>
      <c r="AQV465" s="7"/>
      <c r="AQW465" s="7"/>
      <c r="AQX465" s="7"/>
      <c r="AQY465" s="7"/>
      <c r="AQZ465" s="7"/>
      <c r="ARA465" s="7"/>
      <c r="ARB465" s="7"/>
      <c r="ARC465" s="7"/>
      <c r="ARD465" s="7"/>
      <c r="ARE465" s="7"/>
      <c r="ARF465" s="7"/>
      <c r="ARG465" s="7"/>
      <c r="ARH465" s="7"/>
      <c r="ARI465" s="7"/>
      <c r="ARJ465" s="7"/>
      <c r="ARK465" s="7"/>
      <c r="ARL465" s="7"/>
      <c r="ARM465" s="7"/>
      <c r="ARN465" s="7"/>
      <c r="ARO465" s="7"/>
      <c r="ARP465" s="7"/>
      <c r="ARQ465" s="7"/>
      <c r="ARR465" s="7"/>
      <c r="ARS465" s="7"/>
      <c r="ART465" s="7"/>
      <c r="ARU465" s="7"/>
      <c r="ARV465" s="7"/>
      <c r="ARW465" s="7"/>
      <c r="ARX465" s="7"/>
      <c r="ARY465" s="7"/>
      <c r="ARZ465" s="7"/>
      <c r="ASA465" s="7"/>
      <c r="ASB465" s="7"/>
      <c r="ASC465" s="7"/>
      <c r="ASD465" s="7"/>
      <c r="ASE465" s="7"/>
      <c r="ASF465" s="7"/>
      <c r="ASG465" s="7"/>
      <c r="ASH465" s="7"/>
      <c r="ASI465" s="7"/>
      <c r="ASJ465" s="7"/>
      <c r="ASK465" s="7"/>
      <c r="ASL465" s="7"/>
      <c r="ASM465" s="7"/>
      <c r="ASN465" s="7"/>
      <c r="ASO465" s="7"/>
      <c r="ASP465" s="7"/>
      <c r="ASQ465" s="7"/>
      <c r="ASR465" s="7"/>
      <c r="ASS465" s="7"/>
      <c r="AST465" s="7"/>
      <c r="ASU465" s="7"/>
      <c r="ASV465" s="7"/>
      <c r="ASW465" s="7"/>
      <c r="ASX465" s="7"/>
      <c r="ASY465" s="7"/>
      <c r="ASZ465" s="7"/>
      <c r="ATA465" s="7"/>
      <c r="ATB465" s="7"/>
      <c r="ATC465" s="7"/>
      <c r="ATD465" s="7"/>
      <c r="ATE465" s="7"/>
      <c r="ATF465" s="7"/>
      <c r="ATG465" s="7"/>
      <c r="ATH465" s="7"/>
      <c r="ATI465" s="7"/>
      <c r="ATJ465" s="7"/>
      <c r="ATK465" s="7"/>
      <c r="ATL465" s="7"/>
      <c r="ATM465" s="7"/>
      <c r="ATN465" s="7"/>
      <c r="ATO465" s="7"/>
      <c r="ATP465" s="7"/>
      <c r="ATQ465" s="7"/>
      <c r="ATR465" s="7"/>
      <c r="ATS465" s="7"/>
      <c r="ATT465" s="7"/>
      <c r="ATU465" s="7"/>
      <c r="ATV465" s="7"/>
      <c r="ATW465" s="7"/>
      <c r="ATX465" s="7"/>
      <c r="ATY465" s="7"/>
      <c r="ATZ465" s="7"/>
      <c r="AUA465" s="7"/>
      <c r="AUB465" s="7"/>
      <c r="AUC465" s="7"/>
      <c r="AUD465" s="7"/>
      <c r="AUE465" s="7"/>
      <c r="AUF465" s="7"/>
      <c r="AUG465" s="7"/>
      <c r="AUH465" s="7"/>
      <c r="AUI465" s="7"/>
      <c r="AUJ465" s="7"/>
      <c r="AUK465" s="7"/>
      <c r="AUL465" s="7"/>
      <c r="AUM465" s="7"/>
      <c r="AUN465" s="7"/>
      <c r="AUO465" s="7"/>
      <c r="AUP465" s="7"/>
      <c r="AUQ465" s="7"/>
      <c r="AUR465" s="7"/>
      <c r="AUS465" s="7"/>
      <c r="AUT465" s="7"/>
      <c r="AUU465" s="7"/>
      <c r="AUV465" s="7"/>
      <c r="AUW465" s="7"/>
      <c r="AUX465" s="7"/>
      <c r="AUY465" s="7"/>
      <c r="AUZ465" s="7"/>
      <c r="AVA465" s="7"/>
      <c r="AVB465" s="7"/>
      <c r="AVC465" s="7"/>
      <c r="AVD465" s="7"/>
      <c r="AVE465" s="7"/>
      <c r="AVF465" s="7"/>
      <c r="AVG465" s="7"/>
      <c r="AVH465" s="7"/>
      <c r="AVI465" s="7"/>
      <c r="AVJ465" s="7"/>
      <c r="AVK465" s="7"/>
      <c r="AVL465" s="7"/>
      <c r="AVM465" s="7"/>
      <c r="AVN465" s="7"/>
      <c r="AVO465" s="7"/>
      <c r="AVP465" s="7"/>
      <c r="AVQ465" s="7"/>
      <c r="AVR465" s="7"/>
      <c r="AVS465" s="7"/>
      <c r="AVT465" s="7"/>
      <c r="AVU465" s="7"/>
      <c r="AVV465" s="7"/>
      <c r="AVW465" s="7"/>
      <c r="AVX465" s="7"/>
      <c r="AVY465" s="7"/>
      <c r="AVZ465" s="7"/>
      <c r="AWA465" s="7"/>
      <c r="AWB465" s="7"/>
      <c r="AWC465" s="7"/>
      <c r="AWD465" s="7"/>
      <c r="AWE465" s="7"/>
      <c r="AWF465" s="7"/>
      <c r="AWG465" s="7"/>
      <c r="AWH465" s="7"/>
      <c r="AWI465" s="7"/>
      <c r="AWJ465" s="7"/>
      <c r="AWK465" s="7"/>
      <c r="AWL465" s="7"/>
      <c r="AWM465" s="7"/>
      <c r="AWN465" s="7"/>
      <c r="AWO465" s="7"/>
      <c r="AWP465" s="7"/>
      <c r="AWQ465" s="7"/>
      <c r="AWR465" s="7"/>
      <c r="AWS465" s="7"/>
      <c r="AWT465" s="7"/>
      <c r="AWU465" s="7"/>
      <c r="AWV465" s="7"/>
      <c r="AWW465" s="7"/>
      <c r="AWX465" s="7"/>
      <c r="AWY465" s="7"/>
      <c r="AWZ465" s="7"/>
      <c r="AXA465" s="7"/>
      <c r="AXB465" s="7"/>
      <c r="AXC465" s="7"/>
      <c r="AXD465" s="7"/>
      <c r="AXE465" s="7"/>
      <c r="AXF465" s="7"/>
      <c r="AXG465" s="7"/>
      <c r="AXH465" s="7"/>
      <c r="AXI465" s="7"/>
      <c r="AXJ465" s="7"/>
      <c r="AXK465" s="7"/>
      <c r="AXL465" s="7"/>
      <c r="AXM465" s="7"/>
      <c r="AXN465" s="7"/>
      <c r="AXO465" s="7"/>
      <c r="AXP465" s="7"/>
      <c r="AXQ465" s="7"/>
      <c r="AXR465" s="7"/>
      <c r="AXS465" s="7"/>
      <c r="AXT465" s="7"/>
      <c r="AXU465" s="7"/>
      <c r="AXV465" s="7"/>
      <c r="AXW465" s="7"/>
      <c r="AXX465" s="7"/>
      <c r="AXY465" s="7"/>
      <c r="AXZ465" s="7"/>
      <c r="AYA465" s="7"/>
      <c r="AYB465" s="7"/>
      <c r="AYC465" s="7"/>
      <c r="AYD465" s="7"/>
      <c r="AYE465" s="7"/>
      <c r="AYF465" s="7"/>
      <c r="AYG465" s="7"/>
      <c r="AYH465" s="7"/>
      <c r="AYI465" s="7"/>
      <c r="AYJ465" s="7"/>
      <c r="AYK465" s="7"/>
      <c r="AYL465" s="7"/>
      <c r="AYM465" s="7"/>
      <c r="AYN465" s="7"/>
      <c r="AYO465" s="7"/>
      <c r="AYP465" s="7"/>
      <c r="AYQ465" s="7"/>
      <c r="AYR465" s="7"/>
      <c r="AYS465" s="7"/>
      <c r="AYT465" s="7"/>
      <c r="AYU465" s="7"/>
      <c r="AYV465" s="7"/>
      <c r="AYW465" s="7"/>
      <c r="AYX465" s="7"/>
      <c r="AYY465" s="7"/>
      <c r="AYZ465" s="7"/>
      <c r="AZA465" s="7"/>
      <c r="AZB465" s="7"/>
      <c r="AZC465" s="7"/>
      <c r="AZD465" s="7"/>
      <c r="AZE465" s="7"/>
      <c r="AZF465" s="7"/>
      <c r="AZG465" s="7"/>
      <c r="AZH465" s="7"/>
      <c r="AZI465" s="7"/>
      <c r="AZJ465" s="7"/>
      <c r="AZK465" s="7"/>
      <c r="AZL465" s="7"/>
      <c r="AZM465" s="7"/>
      <c r="AZN465" s="7"/>
      <c r="AZO465" s="7"/>
      <c r="AZP465" s="7"/>
      <c r="AZQ465" s="7"/>
      <c r="AZR465" s="7"/>
      <c r="AZS465" s="7"/>
      <c r="AZT465" s="7"/>
      <c r="AZU465" s="7"/>
      <c r="AZV465" s="7"/>
      <c r="AZW465" s="7"/>
      <c r="AZX465" s="7"/>
      <c r="AZY465" s="7"/>
      <c r="AZZ465" s="7"/>
      <c r="BAA465" s="7"/>
      <c r="BAB465" s="7"/>
      <c r="BAC465" s="7"/>
      <c r="BAD465" s="7"/>
      <c r="BAE465" s="7"/>
      <c r="BAF465" s="7"/>
      <c r="BAG465" s="7"/>
      <c r="BAH465" s="7"/>
      <c r="BAI465" s="7"/>
      <c r="BAJ465" s="7"/>
      <c r="BAK465" s="7"/>
      <c r="BAL465" s="7"/>
      <c r="BAM465" s="7"/>
      <c r="BAN465" s="7"/>
      <c r="BAO465" s="7"/>
      <c r="BAP465" s="7"/>
      <c r="BAQ465" s="7"/>
      <c r="BAR465" s="7"/>
      <c r="BAS465" s="7"/>
      <c r="BAT465" s="7"/>
      <c r="BAU465" s="7"/>
      <c r="BAV465" s="7"/>
      <c r="BAW465" s="7"/>
      <c r="BAX465" s="7"/>
      <c r="BAY465" s="7"/>
      <c r="BAZ465" s="7"/>
      <c r="BBA465" s="7"/>
      <c r="BBB465" s="7"/>
      <c r="BBC465" s="7"/>
      <c r="BBD465" s="7"/>
      <c r="BBE465" s="7"/>
      <c r="BBF465" s="7"/>
      <c r="BBG465" s="7"/>
      <c r="BBH465" s="7"/>
      <c r="BBI465" s="7"/>
      <c r="BBJ465" s="7"/>
      <c r="BBK465" s="7"/>
      <c r="BBL465" s="7"/>
      <c r="BBM465" s="7"/>
      <c r="BBN465" s="7"/>
      <c r="BBO465" s="7"/>
      <c r="BBP465" s="7"/>
      <c r="BBQ465" s="7"/>
      <c r="BBR465" s="7"/>
      <c r="BBS465" s="7"/>
      <c r="BBT465" s="7"/>
      <c r="BBU465" s="7"/>
      <c r="BBV465" s="7"/>
      <c r="BBW465" s="7"/>
      <c r="BBX465" s="7"/>
      <c r="BBY465" s="7"/>
      <c r="BBZ465" s="7"/>
      <c r="BCA465" s="7"/>
      <c r="BCB465" s="7"/>
      <c r="BCC465" s="7"/>
      <c r="BCD465" s="7"/>
      <c r="BCE465" s="7"/>
      <c r="BCF465" s="7"/>
      <c r="BCG465" s="7"/>
      <c r="BCH465" s="7"/>
      <c r="BCI465" s="7"/>
      <c r="BCJ465" s="7"/>
      <c r="BCK465" s="7"/>
      <c r="BCL465" s="7"/>
      <c r="BCM465" s="7"/>
      <c r="BCN465" s="7"/>
      <c r="BCO465" s="7"/>
      <c r="BCP465" s="7"/>
      <c r="BCQ465" s="7"/>
      <c r="BCR465" s="7"/>
      <c r="BCS465" s="7"/>
      <c r="BCT465" s="7"/>
      <c r="BCU465" s="7"/>
      <c r="BCV465" s="7"/>
      <c r="BCW465" s="7"/>
      <c r="BCX465" s="7"/>
      <c r="BCY465" s="7"/>
      <c r="BCZ465" s="7"/>
      <c r="BDA465" s="7"/>
      <c r="BDB465" s="7"/>
      <c r="BDC465" s="7"/>
      <c r="BDD465" s="7"/>
      <c r="BDE465" s="7"/>
      <c r="BDF465" s="7"/>
      <c r="BDG465" s="7"/>
      <c r="BDH465" s="7"/>
      <c r="BDI465" s="7"/>
      <c r="BDJ465" s="7"/>
      <c r="BDK465" s="7"/>
      <c r="BDL465" s="7"/>
      <c r="BDM465" s="7"/>
      <c r="BDN465" s="7"/>
      <c r="BDO465" s="7"/>
      <c r="BDP465" s="7"/>
      <c r="BDQ465" s="7"/>
      <c r="BDR465" s="7"/>
      <c r="BDS465" s="7"/>
      <c r="BDT465" s="7"/>
      <c r="BDU465" s="7"/>
      <c r="BDV465" s="7"/>
      <c r="BDW465" s="7"/>
      <c r="BDX465" s="7"/>
      <c r="BDY465" s="7"/>
      <c r="BDZ465" s="7"/>
      <c r="BEA465" s="7"/>
      <c r="BEB465" s="7"/>
      <c r="BEC465" s="7"/>
      <c r="BED465" s="7"/>
      <c r="BEE465" s="7"/>
      <c r="BEF465" s="7"/>
      <c r="BEG465" s="7"/>
      <c r="BEH465" s="7"/>
      <c r="BEI465" s="7"/>
      <c r="BEJ465" s="7"/>
      <c r="BEK465" s="7"/>
      <c r="BEL465" s="7"/>
      <c r="BEM465" s="7"/>
      <c r="BEN465" s="7"/>
      <c r="BEO465" s="7"/>
      <c r="BEP465" s="7"/>
      <c r="BEQ465" s="7"/>
      <c r="BER465" s="7"/>
      <c r="BES465" s="7"/>
      <c r="BET465" s="7"/>
      <c r="BEU465" s="7"/>
      <c r="BEV465" s="7"/>
      <c r="BEW465" s="7"/>
      <c r="BEX465" s="7"/>
      <c r="BEY465" s="7"/>
      <c r="BEZ465" s="7"/>
      <c r="BFA465" s="7"/>
      <c r="BFB465" s="7"/>
      <c r="BFC465" s="7"/>
      <c r="BFD465" s="7"/>
      <c r="BFE465" s="7"/>
      <c r="BFF465" s="7"/>
      <c r="BFG465" s="7"/>
      <c r="BFH465" s="7"/>
      <c r="BFI465" s="7"/>
      <c r="BFJ465" s="7"/>
      <c r="BFK465" s="7"/>
      <c r="BFL465" s="7"/>
      <c r="BFM465" s="7"/>
      <c r="BFN465" s="7"/>
      <c r="BFO465" s="7"/>
      <c r="BFP465" s="7"/>
      <c r="BFQ465" s="7"/>
      <c r="BFR465" s="7"/>
      <c r="BFS465" s="7"/>
      <c r="BFT465" s="7"/>
      <c r="BFU465" s="7"/>
      <c r="BFV465" s="7"/>
      <c r="BFW465" s="7"/>
      <c r="BFX465" s="7"/>
      <c r="BFY465" s="7"/>
      <c r="BFZ465" s="7"/>
      <c r="BGA465" s="7"/>
      <c r="BGB465" s="7"/>
      <c r="BGC465" s="7"/>
      <c r="BGD465" s="7"/>
      <c r="BGE465" s="7"/>
      <c r="BGF465" s="7"/>
      <c r="BGG465" s="7"/>
      <c r="BGH465" s="7"/>
      <c r="BGI465" s="7"/>
      <c r="BGJ465" s="7"/>
      <c r="BGK465" s="7"/>
      <c r="BGL465" s="7"/>
      <c r="BGM465" s="7"/>
      <c r="BGN465" s="7"/>
      <c r="BGO465" s="7"/>
      <c r="BGP465" s="7"/>
      <c r="BGQ465" s="7"/>
      <c r="BGR465" s="7"/>
      <c r="BGS465" s="7"/>
      <c r="BGT465" s="7"/>
      <c r="BGU465" s="7"/>
      <c r="BGV465" s="7"/>
      <c r="BGW465" s="7"/>
      <c r="BGX465" s="7"/>
      <c r="BGY465" s="7"/>
      <c r="BGZ465" s="7"/>
      <c r="BHA465" s="7"/>
      <c r="BHB465" s="7"/>
      <c r="BHC465" s="7"/>
      <c r="BHD465" s="7"/>
      <c r="BHE465" s="7"/>
      <c r="BHF465" s="7"/>
      <c r="BHG465" s="7"/>
      <c r="BHH465" s="7"/>
      <c r="BHI465" s="7"/>
      <c r="BHJ465" s="7"/>
      <c r="BHK465" s="7"/>
      <c r="BHL465" s="7"/>
      <c r="BHM465" s="7"/>
      <c r="BHN465" s="7"/>
      <c r="BHO465" s="7"/>
      <c r="BHP465" s="7"/>
      <c r="BHQ465" s="7"/>
      <c r="BHR465" s="7"/>
      <c r="BHS465" s="7"/>
      <c r="BHT465" s="7"/>
      <c r="BHU465" s="7"/>
      <c r="BHV465" s="7"/>
      <c r="BHW465" s="7"/>
      <c r="BHX465" s="7"/>
      <c r="BHY465" s="7"/>
      <c r="BHZ465" s="7"/>
      <c r="BIA465" s="7"/>
      <c r="BIB465" s="7"/>
      <c r="BIC465" s="7"/>
    </row>
    <row r="466" spans="1:1589" s="9" customFormat="1" ht="37.5" customHeight="1">
      <c r="A466" s="192" t="s">
        <v>256</v>
      </c>
      <c r="B466" s="29"/>
      <c r="C466" s="314"/>
      <c r="D466" s="314"/>
      <c r="E466" s="96">
        <v>43101</v>
      </c>
      <c r="F466" s="96">
        <v>43465</v>
      </c>
      <c r="G466" s="97" t="s">
        <v>115</v>
      </c>
      <c r="H466" s="115"/>
      <c r="I466" s="121">
        <v>28444100</v>
      </c>
      <c r="J466" s="115"/>
      <c r="K466" s="104"/>
      <c r="L466" s="115"/>
      <c r="M466" s="104">
        <v>28444100</v>
      </c>
      <c r="N466" s="115"/>
      <c r="O466" s="115"/>
      <c r="P466" s="115"/>
      <c r="Q466" s="121">
        <v>28179979.149999999</v>
      </c>
      <c r="R466" s="115"/>
      <c r="S466" s="115"/>
      <c r="T466" s="7"/>
      <c r="U466" s="7"/>
      <c r="V466" s="7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  <c r="IX466"/>
      <c r="IY466"/>
      <c r="IZ466"/>
      <c r="JA466"/>
      <c r="JB466"/>
      <c r="JC466"/>
      <c r="JD466"/>
      <c r="JE466"/>
      <c r="JF466"/>
      <c r="JG466"/>
      <c r="JH466"/>
      <c r="JI466"/>
      <c r="JJ466"/>
      <c r="JK466"/>
      <c r="JL466"/>
      <c r="JM466"/>
      <c r="JN466"/>
      <c r="JO466"/>
      <c r="JP466"/>
      <c r="JQ466"/>
      <c r="JR466"/>
      <c r="JS466"/>
      <c r="JT466"/>
      <c r="JU466"/>
      <c r="JV466"/>
      <c r="JW466"/>
      <c r="JX466"/>
      <c r="JY466"/>
      <c r="JZ466"/>
      <c r="KA466"/>
      <c r="KB466"/>
      <c r="KC466"/>
      <c r="KD466"/>
      <c r="KE466"/>
      <c r="KF466"/>
      <c r="KG466"/>
      <c r="KH466"/>
      <c r="KI466"/>
      <c r="KJ466"/>
      <c r="KK466"/>
      <c r="KL466"/>
      <c r="KM466"/>
      <c r="KN466"/>
      <c r="KO466"/>
      <c r="KP466"/>
      <c r="KQ466"/>
      <c r="KR466"/>
      <c r="KS466"/>
      <c r="KT466"/>
      <c r="KU466"/>
      <c r="KV466"/>
      <c r="KW466"/>
      <c r="KX466"/>
      <c r="KY466"/>
      <c r="KZ466"/>
      <c r="LA466"/>
      <c r="LB466"/>
      <c r="LC466"/>
      <c r="LD466"/>
      <c r="LE466"/>
      <c r="LF466"/>
      <c r="LG466"/>
      <c r="LH466"/>
      <c r="LI466"/>
      <c r="LJ466"/>
      <c r="LK466"/>
      <c r="LL466"/>
      <c r="LM466"/>
      <c r="LN466"/>
      <c r="LO466"/>
      <c r="LP466"/>
      <c r="LQ466"/>
      <c r="LR466"/>
      <c r="LS466"/>
      <c r="LT466"/>
      <c r="LU466"/>
      <c r="LV466"/>
      <c r="LW466"/>
      <c r="LX466"/>
      <c r="LY466"/>
      <c r="LZ466"/>
      <c r="MA466"/>
      <c r="MB466"/>
      <c r="MC466"/>
      <c r="MD466"/>
      <c r="ME466"/>
      <c r="MF466"/>
      <c r="MG466"/>
      <c r="MH466"/>
      <c r="MI466"/>
      <c r="MJ466"/>
      <c r="MK466"/>
      <c r="ML466"/>
      <c r="MM466"/>
      <c r="MN466"/>
      <c r="MO466"/>
      <c r="MP466"/>
      <c r="MQ466"/>
      <c r="MR466"/>
      <c r="MS466"/>
      <c r="MT466"/>
      <c r="MU466"/>
      <c r="MV466"/>
      <c r="MW466"/>
      <c r="MX466"/>
      <c r="MY466"/>
      <c r="MZ466"/>
      <c r="NA466"/>
      <c r="NB466"/>
      <c r="NC466"/>
      <c r="ND466"/>
      <c r="NE466"/>
      <c r="NF466"/>
      <c r="NG466"/>
      <c r="NH466"/>
      <c r="NI466"/>
      <c r="NJ466"/>
      <c r="NK466"/>
      <c r="NL466"/>
      <c r="NM466"/>
      <c r="NN466"/>
      <c r="NO466"/>
      <c r="NP466"/>
      <c r="NQ466"/>
      <c r="NR466"/>
      <c r="NS466"/>
      <c r="NT466"/>
      <c r="NU466"/>
      <c r="NV466"/>
      <c r="NW466"/>
      <c r="NX466"/>
      <c r="NY466"/>
      <c r="NZ466"/>
      <c r="OA466"/>
      <c r="OB466"/>
      <c r="OC466"/>
      <c r="OD466"/>
      <c r="OE466"/>
      <c r="OF466"/>
      <c r="OG466"/>
      <c r="OH466"/>
      <c r="OI466"/>
      <c r="OJ466"/>
      <c r="OK466"/>
      <c r="OL466"/>
      <c r="OM466"/>
      <c r="ON466"/>
      <c r="OO466"/>
      <c r="OP466"/>
      <c r="OQ466"/>
      <c r="OR466"/>
      <c r="OS466"/>
      <c r="OT466"/>
      <c r="OU466"/>
      <c r="OV466"/>
      <c r="OW466"/>
      <c r="OX466"/>
      <c r="OY466"/>
      <c r="OZ466"/>
      <c r="PA466"/>
      <c r="PB466"/>
      <c r="PC466"/>
      <c r="PD466"/>
      <c r="PE466"/>
      <c r="PF466"/>
      <c r="PG466"/>
      <c r="PH466"/>
      <c r="PI466"/>
      <c r="PJ466"/>
      <c r="PK466"/>
      <c r="PL466"/>
      <c r="PM466"/>
      <c r="PN466"/>
      <c r="PO466"/>
      <c r="PP466"/>
      <c r="PQ466"/>
      <c r="PR466"/>
      <c r="PS466"/>
      <c r="PT466"/>
      <c r="PU466"/>
      <c r="PV466"/>
      <c r="PW466"/>
      <c r="PX466"/>
      <c r="PY466"/>
      <c r="PZ466"/>
      <c r="QA466"/>
      <c r="QB466"/>
      <c r="QC466"/>
      <c r="QD466"/>
      <c r="QE466"/>
      <c r="QF466"/>
      <c r="QG466"/>
      <c r="QH466"/>
      <c r="QI466"/>
      <c r="QJ466"/>
      <c r="QK466"/>
      <c r="QL466"/>
      <c r="QM466"/>
      <c r="QN466"/>
      <c r="QO466"/>
      <c r="QP466"/>
      <c r="QQ466"/>
      <c r="QR466"/>
      <c r="QS466"/>
      <c r="QT466"/>
      <c r="QU466"/>
      <c r="QV466"/>
      <c r="QW466"/>
      <c r="QX466"/>
      <c r="QY466"/>
      <c r="QZ466"/>
      <c r="RA466"/>
      <c r="RB466"/>
      <c r="RC466"/>
      <c r="RD466"/>
      <c r="RE466"/>
      <c r="RF466"/>
      <c r="RG466"/>
      <c r="RH466"/>
      <c r="RI466"/>
      <c r="RJ466"/>
      <c r="RK466"/>
      <c r="RL466"/>
      <c r="RM466"/>
      <c r="RN466"/>
      <c r="RO466"/>
      <c r="RP466"/>
      <c r="RQ466"/>
      <c r="RR466"/>
      <c r="RS466"/>
      <c r="RT466"/>
      <c r="RU466"/>
      <c r="RV466"/>
      <c r="RW466"/>
      <c r="RX466"/>
      <c r="RY466"/>
      <c r="RZ466"/>
      <c r="SA466"/>
      <c r="SB466"/>
      <c r="SC466"/>
      <c r="SD466"/>
      <c r="SE466"/>
      <c r="SF466"/>
      <c r="SG466"/>
      <c r="SH466"/>
      <c r="SI466"/>
      <c r="SJ466"/>
      <c r="SK466"/>
      <c r="SL466"/>
      <c r="SM466"/>
      <c r="SN466"/>
      <c r="SO466"/>
      <c r="SP466"/>
      <c r="SQ466"/>
      <c r="SR466"/>
      <c r="SS466"/>
      <c r="ST466"/>
      <c r="SU466"/>
      <c r="SV466"/>
      <c r="SW466"/>
      <c r="SX466"/>
      <c r="SY466"/>
      <c r="SZ466"/>
      <c r="TA466"/>
      <c r="TB466"/>
      <c r="TC466"/>
      <c r="TD466"/>
      <c r="TE466"/>
      <c r="TF466"/>
      <c r="TG466"/>
      <c r="TH466"/>
      <c r="TI466"/>
      <c r="TJ466"/>
      <c r="TK466"/>
      <c r="TL466"/>
      <c r="TM466"/>
      <c r="TN466"/>
      <c r="TO466"/>
      <c r="TP466"/>
      <c r="TQ466"/>
      <c r="TR466"/>
      <c r="TS466"/>
      <c r="TT466"/>
      <c r="TU466"/>
      <c r="TV466"/>
      <c r="TW466"/>
      <c r="TX466"/>
      <c r="TY466"/>
      <c r="TZ466"/>
      <c r="UA466"/>
      <c r="UB466"/>
      <c r="UC466"/>
      <c r="UD466"/>
      <c r="UE466"/>
      <c r="UF466"/>
      <c r="UG466"/>
      <c r="UH466"/>
      <c r="UI466"/>
      <c r="UJ466"/>
      <c r="UK466"/>
      <c r="UL466"/>
      <c r="UM466"/>
      <c r="UN466"/>
      <c r="UO466"/>
      <c r="UP466"/>
      <c r="UQ466"/>
      <c r="UR466"/>
      <c r="US466"/>
      <c r="UT466"/>
      <c r="UU466"/>
      <c r="UV466"/>
      <c r="UW466"/>
      <c r="UX466"/>
      <c r="UY466"/>
      <c r="UZ466"/>
      <c r="VA466"/>
      <c r="VB466"/>
      <c r="VC466"/>
      <c r="VD466"/>
      <c r="VE466"/>
      <c r="VF466"/>
      <c r="VG466"/>
      <c r="VH466"/>
      <c r="VI466"/>
      <c r="VJ466"/>
      <c r="VK466"/>
      <c r="VL466"/>
      <c r="VM466"/>
      <c r="VN466"/>
      <c r="VO466"/>
      <c r="VP466"/>
      <c r="VQ466"/>
      <c r="VR466"/>
      <c r="VS466"/>
      <c r="VT466"/>
      <c r="VU466"/>
      <c r="VV466"/>
      <c r="VW466"/>
      <c r="VX466"/>
      <c r="VY466"/>
      <c r="VZ466"/>
      <c r="WA466"/>
      <c r="WB466"/>
      <c r="WC466"/>
      <c r="WD466"/>
      <c r="WE466"/>
      <c r="WF466"/>
      <c r="WG466"/>
      <c r="WH466"/>
      <c r="WI466"/>
      <c r="WJ466"/>
      <c r="WK466"/>
      <c r="WL466"/>
      <c r="WM466"/>
      <c r="WN466"/>
      <c r="WO466"/>
      <c r="WP466"/>
      <c r="WQ466"/>
      <c r="WR466"/>
      <c r="WS466"/>
      <c r="WT466"/>
      <c r="WU466"/>
      <c r="WV466"/>
      <c r="WW466"/>
      <c r="WX466"/>
      <c r="WY466"/>
      <c r="WZ466"/>
      <c r="XA466"/>
      <c r="XB466"/>
      <c r="XC466"/>
      <c r="XD466"/>
      <c r="XE466"/>
      <c r="XF466"/>
      <c r="XG466"/>
      <c r="XH466"/>
      <c r="XI466"/>
      <c r="XJ466"/>
      <c r="XK466"/>
      <c r="XL466"/>
      <c r="XM466"/>
      <c r="XN466"/>
      <c r="XO466"/>
      <c r="XP466"/>
      <c r="XQ466"/>
      <c r="XR466"/>
      <c r="XS466"/>
      <c r="XT466"/>
      <c r="XU466"/>
      <c r="XV466"/>
      <c r="XW466"/>
      <c r="XX466"/>
      <c r="XY466"/>
      <c r="XZ466"/>
      <c r="YA466"/>
      <c r="YB466"/>
      <c r="YC466"/>
      <c r="YD466"/>
      <c r="YE466"/>
      <c r="YF466"/>
      <c r="YG466"/>
      <c r="YH466"/>
      <c r="YI466"/>
      <c r="YJ466"/>
      <c r="YK466"/>
      <c r="YL466"/>
      <c r="YM466"/>
      <c r="YN466"/>
      <c r="YO466"/>
      <c r="YP466"/>
      <c r="YQ466"/>
      <c r="YR466"/>
      <c r="YS466"/>
      <c r="YT466"/>
      <c r="YU466"/>
      <c r="YV466"/>
      <c r="YW466"/>
      <c r="YX466"/>
      <c r="YY466"/>
      <c r="YZ466"/>
      <c r="ZA466"/>
      <c r="ZB466"/>
      <c r="ZC466"/>
      <c r="ZD466"/>
      <c r="ZE466"/>
      <c r="ZF466"/>
      <c r="ZG466"/>
      <c r="ZH466"/>
      <c r="ZI466"/>
      <c r="ZJ466"/>
      <c r="ZK466"/>
      <c r="ZL466"/>
      <c r="ZM466"/>
      <c r="ZN466"/>
      <c r="ZO466"/>
      <c r="ZP466"/>
      <c r="ZQ466"/>
      <c r="ZR466"/>
      <c r="ZS466"/>
      <c r="ZT466"/>
      <c r="ZU466"/>
      <c r="ZV466"/>
      <c r="ZW466"/>
      <c r="ZX466"/>
      <c r="ZY466"/>
      <c r="ZZ466"/>
      <c r="AAA466"/>
      <c r="AAB466"/>
      <c r="AAC466"/>
      <c r="AAD466"/>
      <c r="AAE466"/>
      <c r="AAF466"/>
      <c r="AAG466"/>
      <c r="AAH466"/>
      <c r="AAI466"/>
      <c r="AAJ466"/>
      <c r="AAK466"/>
      <c r="AAL466"/>
      <c r="AAM466"/>
      <c r="AAN466"/>
      <c r="AAO466"/>
      <c r="AAP466"/>
      <c r="AAQ466"/>
      <c r="AAR466"/>
      <c r="AAS466"/>
      <c r="AAT466"/>
      <c r="AAU466"/>
      <c r="AAV466"/>
      <c r="AAW466"/>
      <c r="AAX466"/>
      <c r="AAY466"/>
      <c r="AAZ466"/>
      <c r="ABA466"/>
      <c r="ABB466"/>
      <c r="ABC466"/>
      <c r="ABD466"/>
      <c r="ABE466"/>
      <c r="ABF466"/>
      <c r="ABG466"/>
      <c r="ABH466"/>
      <c r="ABI466"/>
      <c r="ABJ466"/>
      <c r="ABK466"/>
      <c r="ABL466"/>
      <c r="ABM466"/>
      <c r="ABN466"/>
      <c r="ABO466"/>
      <c r="ABP466"/>
      <c r="ABQ466"/>
      <c r="ABR466"/>
      <c r="ABS466"/>
      <c r="ABT466"/>
      <c r="ABU466"/>
      <c r="ABV466"/>
      <c r="ABW466"/>
      <c r="ABX466"/>
      <c r="ABY466"/>
      <c r="ABZ466"/>
      <c r="ACA466"/>
      <c r="ACB466"/>
      <c r="ACC466"/>
      <c r="ACD466"/>
      <c r="ACE466"/>
      <c r="ACF466"/>
      <c r="ACG466"/>
      <c r="ACH466"/>
      <c r="ACI466"/>
      <c r="ACJ466"/>
      <c r="ACK466"/>
      <c r="ACL466"/>
      <c r="ACM466"/>
      <c r="ACN466"/>
      <c r="ACO466"/>
      <c r="ACP466"/>
      <c r="ACQ466"/>
      <c r="ACR466"/>
      <c r="ACS466"/>
      <c r="ACT466"/>
      <c r="ACU466"/>
      <c r="ACV466"/>
      <c r="ACW466"/>
      <c r="ACX466"/>
      <c r="ACY466"/>
      <c r="ACZ466"/>
      <c r="ADA466"/>
      <c r="ADB466"/>
      <c r="ADC466"/>
      <c r="ADD466"/>
      <c r="ADE466"/>
      <c r="ADF466"/>
      <c r="ADG466"/>
      <c r="ADH466"/>
      <c r="ADI466"/>
      <c r="ADJ466"/>
      <c r="ADK466"/>
      <c r="ADL466"/>
      <c r="ADM466"/>
      <c r="ADN466"/>
      <c r="ADO466"/>
      <c r="ADP466"/>
      <c r="ADQ466"/>
      <c r="ADR466"/>
      <c r="ADS466"/>
      <c r="ADT466"/>
      <c r="ADU466"/>
      <c r="ADV466"/>
      <c r="ADW466"/>
      <c r="ADX466"/>
      <c r="ADY466"/>
      <c r="ADZ466"/>
      <c r="AEA466"/>
      <c r="AEB466"/>
      <c r="AEC466"/>
      <c r="AED466"/>
      <c r="AEE466"/>
      <c r="AEF466"/>
      <c r="AEG466"/>
      <c r="AEH466"/>
      <c r="AEI466"/>
      <c r="AEJ466"/>
      <c r="AEK466"/>
      <c r="AEL466"/>
      <c r="AEM466"/>
      <c r="AEN466"/>
      <c r="AEO466"/>
      <c r="AEP466"/>
      <c r="AEQ466"/>
      <c r="AER466"/>
      <c r="AES466"/>
      <c r="AET466"/>
      <c r="AEU466"/>
      <c r="AEV466"/>
      <c r="AEW466"/>
      <c r="AEX466"/>
      <c r="AEY466"/>
      <c r="AEZ466"/>
      <c r="AFA466"/>
      <c r="AFB466"/>
      <c r="AFC466"/>
      <c r="AFD466"/>
      <c r="AFE466"/>
      <c r="AFF466"/>
      <c r="AFG466"/>
      <c r="AFH466"/>
      <c r="AFI466"/>
      <c r="AFJ466"/>
      <c r="AFK466"/>
      <c r="AFL466"/>
      <c r="AFM466"/>
      <c r="AFN466"/>
      <c r="AFO466"/>
      <c r="AFP466"/>
      <c r="AFQ466"/>
      <c r="AFR466"/>
      <c r="AFS466"/>
      <c r="AFT466"/>
      <c r="AFU466"/>
      <c r="AFV466"/>
      <c r="AFW466"/>
      <c r="AFX466"/>
      <c r="AFY466"/>
      <c r="AFZ466"/>
      <c r="AGA466"/>
      <c r="AGB466"/>
      <c r="AGC466"/>
      <c r="AGD466"/>
      <c r="AGE466"/>
      <c r="AGF466"/>
      <c r="AGG466"/>
      <c r="AGH466"/>
      <c r="AGI466"/>
      <c r="AGJ466"/>
      <c r="AGK466"/>
      <c r="AGL466"/>
      <c r="AGM466"/>
      <c r="AGN466"/>
      <c r="AGO466"/>
      <c r="AGP466"/>
      <c r="AGQ466"/>
      <c r="AGR466"/>
      <c r="AGS466"/>
      <c r="AGT466"/>
      <c r="AGU466"/>
      <c r="AGV466"/>
      <c r="AGW466"/>
      <c r="AGX466"/>
      <c r="AGY466"/>
      <c r="AGZ466"/>
      <c r="AHA466"/>
      <c r="AHB466"/>
      <c r="AHC466"/>
      <c r="AHD466"/>
      <c r="AHE466"/>
      <c r="AHF466"/>
      <c r="AHG466"/>
      <c r="AHH466"/>
      <c r="AHI466"/>
      <c r="AHJ466"/>
      <c r="AHK466"/>
      <c r="AHL466"/>
      <c r="AHM466"/>
      <c r="AHN466"/>
      <c r="AHO466"/>
      <c r="AHP466"/>
      <c r="AHQ466"/>
      <c r="AHR466"/>
      <c r="AHS466"/>
      <c r="AHT466"/>
      <c r="AHU466"/>
      <c r="AHV466"/>
      <c r="AHW466"/>
      <c r="AHX466"/>
      <c r="AHY466"/>
      <c r="AHZ466"/>
      <c r="AIA466"/>
      <c r="AIB466"/>
      <c r="AIC466"/>
      <c r="AID466"/>
      <c r="AIE466"/>
      <c r="AIF466"/>
      <c r="AIG466"/>
      <c r="AIH466"/>
      <c r="AII466"/>
      <c r="AIJ466"/>
      <c r="AIK466"/>
      <c r="AIL466"/>
      <c r="AIM466"/>
      <c r="AIN466"/>
      <c r="AIO466"/>
      <c r="AIP466"/>
      <c r="AIQ466"/>
      <c r="AIR466"/>
      <c r="AIS466"/>
      <c r="AIT466"/>
      <c r="AIU466"/>
      <c r="AIV466"/>
      <c r="AIW466"/>
      <c r="AIX466"/>
      <c r="AIY466"/>
      <c r="AIZ466"/>
      <c r="AJA466"/>
      <c r="AJB466"/>
      <c r="AJC466"/>
      <c r="AJD466"/>
      <c r="AJE466"/>
      <c r="AJF466"/>
      <c r="AJG466"/>
      <c r="AJH466"/>
      <c r="AJI466"/>
      <c r="AJJ466"/>
      <c r="AJK466"/>
      <c r="AJL466"/>
      <c r="AJM466"/>
      <c r="AJN466"/>
      <c r="AJO466"/>
      <c r="AJP466"/>
      <c r="AJQ466"/>
      <c r="AJR466"/>
      <c r="AJS466"/>
      <c r="AJT466"/>
      <c r="AJU466"/>
      <c r="AJV466"/>
      <c r="AJW466"/>
      <c r="AJX466"/>
      <c r="AJY466"/>
      <c r="AJZ466"/>
      <c r="AKA466"/>
      <c r="AKB466"/>
      <c r="AKC466"/>
      <c r="AKD466"/>
      <c r="AKE466"/>
      <c r="AKF466"/>
      <c r="AKG466"/>
      <c r="AKH466"/>
      <c r="AKI466"/>
      <c r="AKJ466"/>
      <c r="AKK466"/>
      <c r="AKL466"/>
      <c r="AKM466"/>
      <c r="AKN466"/>
      <c r="AKO466"/>
      <c r="AKP466"/>
      <c r="AKQ466"/>
      <c r="AKR466"/>
      <c r="AKS466"/>
      <c r="AKT466"/>
      <c r="AKU466"/>
      <c r="AKV466"/>
      <c r="AKW466"/>
      <c r="AKX466"/>
      <c r="AKY466"/>
      <c r="AKZ466"/>
      <c r="ALA466"/>
      <c r="ALB466"/>
      <c r="ALC466"/>
      <c r="ALD466"/>
      <c r="ALE466"/>
      <c r="ALF466"/>
      <c r="ALG466"/>
      <c r="ALH466"/>
      <c r="ALI466"/>
      <c r="ALJ466"/>
      <c r="ALK466"/>
      <c r="ALL466"/>
      <c r="ALM466"/>
      <c r="ALN466"/>
      <c r="ALO466"/>
      <c r="ALP466"/>
      <c r="ALQ466"/>
      <c r="ALR466"/>
      <c r="ALS466"/>
      <c r="ALT466"/>
      <c r="ALU466"/>
      <c r="ALV466"/>
      <c r="ALW466"/>
      <c r="ALX466"/>
      <c r="ALY466"/>
      <c r="ALZ466"/>
      <c r="AMA466"/>
      <c r="AMB466"/>
      <c r="AMC466"/>
      <c r="AMD466"/>
      <c r="AME466"/>
      <c r="AMF466"/>
      <c r="AMG466"/>
      <c r="AMH466"/>
      <c r="AMI466"/>
      <c r="AMJ466"/>
      <c r="AMK466"/>
      <c r="AML466"/>
      <c r="AMM466"/>
      <c r="AMN466"/>
      <c r="AMO466"/>
      <c r="AMP466"/>
      <c r="AMQ466"/>
      <c r="AMR466"/>
      <c r="AMS466"/>
      <c r="AMT466"/>
      <c r="AMU466"/>
      <c r="AMV466"/>
      <c r="AMW466"/>
      <c r="AMX466"/>
      <c r="AMY466"/>
      <c r="AMZ466"/>
      <c r="ANA466"/>
      <c r="ANB466"/>
      <c r="ANC466"/>
      <c r="AND466"/>
      <c r="ANE466"/>
      <c r="ANF466"/>
      <c r="ANG466"/>
      <c r="ANH466"/>
      <c r="ANI466"/>
      <c r="ANJ466"/>
      <c r="ANK466"/>
      <c r="ANL466"/>
      <c r="ANM466"/>
      <c r="ANN466"/>
      <c r="ANO466"/>
      <c r="ANP466"/>
      <c r="ANQ466"/>
      <c r="ANR466"/>
      <c r="ANS466"/>
      <c r="ANT466"/>
      <c r="ANU466"/>
      <c r="ANV466"/>
      <c r="ANW466"/>
      <c r="ANX466"/>
      <c r="ANY466"/>
      <c r="ANZ466"/>
      <c r="AOA466"/>
      <c r="AOB466"/>
      <c r="AOC466"/>
      <c r="AOD466"/>
      <c r="AOE466"/>
      <c r="AOF466"/>
      <c r="AOG466"/>
      <c r="AOH466"/>
      <c r="AOI466"/>
      <c r="AOJ466"/>
      <c r="AOK466"/>
      <c r="AOL466"/>
      <c r="AOM466"/>
      <c r="AON466"/>
      <c r="AOO466"/>
      <c r="AOP466"/>
      <c r="AOQ466"/>
      <c r="AOR466"/>
      <c r="AOS466"/>
      <c r="AOT466"/>
      <c r="AOU466"/>
      <c r="AOV466"/>
      <c r="AOW466"/>
      <c r="AOX466"/>
      <c r="AOY466"/>
      <c r="AOZ466"/>
      <c r="APA466"/>
      <c r="APB466"/>
      <c r="APC466"/>
      <c r="APD466"/>
      <c r="APE466"/>
      <c r="APF466"/>
      <c r="APG466"/>
      <c r="APH466"/>
      <c r="API466"/>
      <c r="APJ466"/>
      <c r="APK466"/>
      <c r="APL466"/>
      <c r="APM466"/>
      <c r="APN466"/>
      <c r="APO466"/>
      <c r="APP466"/>
      <c r="APQ466"/>
      <c r="APR466"/>
      <c r="APS466"/>
      <c r="APT466"/>
      <c r="APU466"/>
      <c r="APV466"/>
      <c r="APW466"/>
      <c r="APX466"/>
      <c r="APY466"/>
      <c r="APZ466"/>
      <c r="AQA466"/>
      <c r="AQB466"/>
      <c r="AQC466"/>
      <c r="AQD466"/>
      <c r="AQE466"/>
      <c r="AQF466"/>
      <c r="AQG466"/>
      <c r="AQH466"/>
      <c r="AQI466"/>
      <c r="AQJ466"/>
      <c r="AQK466"/>
      <c r="AQL466"/>
      <c r="AQM466"/>
      <c r="AQN466"/>
      <c r="AQO466"/>
      <c r="AQP466"/>
      <c r="AQQ466"/>
      <c r="AQR466"/>
      <c r="AQS466"/>
      <c r="AQT466"/>
      <c r="AQU466"/>
      <c r="AQV466"/>
      <c r="AQW466"/>
      <c r="AQX466"/>
      <c r="AQY466"/>
      <c r="AQZ466"/>
      <c r="ARA466"/>
      <c r="ARB466"/>
      <c r="ARC466"/>
      <c r="ARD466"/>
      <c r="ARE466"/>
      <c r="ARF466"/>
      <c r="ARG466"/>
      <c r="ARH466"/>
      <c r="ARI466"/>
      <c r="ARJ466"/>
      <c r="ARK466"/>
      <c r="ARL466"/>
      <c r="ARM466"/>
      <c r="ARN466"/>
      <c r="ARO466"/>
      <c r="ARP466"/>
      <c r="ARQ466"/>
      <c r="ARR466"/>
      <c r="ARS466"/>
      <c r="ART466"/>
      <c r="ARU466"/>
      <c r="ARV466"/>
      <c r="ARW466"/>
      <c r="ARX466"/>
      <c r="ARY466"/>
      <c r="ARZ466"/>
      <c r="ASA466"/>
      <c r="ASB466"/>
      <c r="ASC466"/>
      <c r="ASD466"/>
      <c r="ASE466"/>
      <c r="ASF466"/>
      <c r="ASG466"/>
      <c r="ASH466"/>
      <c r="ASI466"/>
      <c r="ASJ466"/>
      <c r="ASK466"/>
      <c r="ASL466"/>
      <c r="ASM466"/>
      <c r="ASN466"/>
      <c r="ASO466"/>
      <c r="ASP466"/>
      <c r="ASQ466"/>
      <c r="ASR466"/>
      <c r="ASS466"/>
      <c r="AST466"/>
      <c r="ASU466"/>
      <c r="ASV466"/>
      <c r="ASW466"/>
      <c r="ASX466"/>
      <c r="ASY466"/>
      <c r="ASZ466"/>
      <c r="ATA466"/>
      <c r="ATB466"/>
      <c r="ATC466"/>
      <c r="ATD466"/>
      <c r="ATE466"/>
      <c r="ATF466"/>
      <c r="ATG466"/>
      <c r="ATH466"/>
      <c r="ATI466"/>
      <c r="ATJ466"/>
      <c r="ATK466"/>
      <c r="ATL466"/>
      <c r="ATM466"/>
      <c r="ATN466"/>
      <c r="ATO466"/>
      <c r="ATP466"/>
      <c r="ATQ466"/>
      <c r="ATR466"/>
      <c r="ATS466"/>
      <c r="ATT466"/>
      <c r="ATU466"/>
      <c r="ATV466"/>
      <c r="ATW466"/>
      <c r="ATX466"/>
      <c r="ATY466"/>
      <c r="ATZ466"/>
      <c r="AUA466"/>
      <c r="AUB466"/>
      <c r="AUC466"/>
      <c r="AUD466"/>
      <c r="AUE466"/>
      <c r="AUF466"/>
      <c r="AUG466"/>
      <c r="AUH466"/>
      <c r="AUI466"/>
      <c r="AUJ466"/>
      <c r="AUK466"/>
      <c r="AUL466"/>
      <c r="AUM466"/>
      <c r="AUN466"/>
      <c r="AUO466"/>
      <c r="AUP466"/>
      <c r="AUQ466"/>
      <c r="AUR466"/>
      <c r="AUS466"/>
      <c r="AUT466"/>
      <c r="AUU466"/>
      <c r="AUV466"/>
      <c r="AUW466"/>
      <c r="AUX466"/>
      <c r="AUY466"/>
      <c r="AUZ466"/>
      <c r="AVA466"/>
      <c r="AVB466"/>
      <c r="AVC466"/>
      <c r="AVD466"/>
      <c r="AVE466"/>
      <c r="AVF466"/>
      <c r="AVG466"/>
      <c r="AVH466"/>
      <c r="AVI466"/>
      <c r="AVJ466"/>
      <c r="AVK466"/>
      <c r="AVL466"/>
      <c r="AVM466"/>
      <c r="AVN466"/>
      <c r="AVO466"/>
      <c r="AVP466"/>
      <c r="AVQ466"/>
      <c r="AVR466"/>
      <c r="AVS466"/>
      <c r="AVT466"/>
      <c r="AVU466"/>
      <c r="AVV466"/>
      <c r="AVW466"/>
      <c r="AVX466"/>
      <c r="AVY466"/>
      <c r="AVZ466"/>
      <c r="AWA466"/>
      <c r="AWB466"/>
      <c r="AWC466"/>
      <c r="AWD466"/>
      <c r="AWE466"/>
      <c r="AWF466"/>
      <c r="AWG466"/>
      <c r="AWH466"/>
      <c r="AWI466"/>
      <c r="AWJ466"/>
      <c r="AWK466"/>
      <c r="AWL466"/>
      <c r="AWM466"/>
      <c r="AWN466"/>
      <c r="AWO466"/>
      <c r="AWP466"/>
      <c r="AWQ466"/>
      <c r="AWR466"/>
      <c r="AWS466"/>
      <c r="AWT466"/>
      <c r="AWU466"/>
      <c r="AWV466"/>
      <c r="AWW466"/>
      <c r="AWX466"/>
      <c r="AWY466"/>
      <c r="AWZ466"/>
      <c r="AXA466"/>
      <c r="AXB466"/>
      <c r="AXC466"/>
      <c r="AXD466"/>
      <c r="AXE466"/>
      <c r="AXF466"/>
      <c r="AXG466"/>
      <c r="AXH466"/>
      <c r="AXI466"/>
      <c r="AXJ466"/>
      <c r="AXK466"/>
      <c r="AXL466"/>
      <c r="AXM466"/>
      <c r="AXN466"/>
      <c r="AXO466"/>
      <c r="AXP466"/>
      <c r="AXQ466"/>
      <c r="AXR466"/>
      <c r="AXS466"/>
      <c r="AXT466"/>
      <c r="AXU466"/>
      <c r="AXV466"/>
      <c r="AXW466"/>
      <c r="AXX466"/>
      <c r="AXY466"/>
      <c r="AXZ466"/>
      <c r="AYA466"/>
      <c r="AYB466"/>
      <c r="AYC466"/>
      <c r="AYD466"/>
      <c r="AYE466"/>
      <c r="AYF466"/>
      <c r="AYG466"/>
      <c r="AYH466"/>
      <c r="AYI466"/>
      <c r="AYJ466"/>
      <c r="AYK466"/>
      <c r="AYL466"/>
      <c r="AYM466"/>
      <c r="AYN466"/>
      <c r="AYO466"/>
      <c r="AYP466"/>
      <c r="AYQ466"/>
      <c r="AYR466"/>
      <c r="AYS466"/>
      <c r="AYT466"/>
      <c r="AYU466"/>
      <c r="AYV466"/>
      <c r="AYW466"/>
      <c r="AYX466"/>
      <c r="AYY466"/>
      <c r="AYZ466"/>
      <c r="AZA466"/>
      <c r="AZB466"/>
      <c r="AZC466"/>
      <c r="AZD466"/>
      <c r="AZE466"/>
      <c r="AZF466"/>
      <c r="AZG466"/>
      <c r="AZH466"/>
      <c r="AZI466"/>
      <c r="AZJ466"/>
      <c r="AZK466"/>
      <c r="AZL466"/>
      <c r="AZM466"/>
      <c r="AZN466"/>
      <c r="AZO466"/>
      <c r="AZP466"/>
      <c r="AZQ466"/>
      <c r="AZR466"/>
      <c r="AZS466"/>
      <c r="AZT466"/>
      <c r="AZU466"/>
      <c r="AZV466"/>
      <c r="AZW466"/>
      <c r="AZX466"/>
      <c r="AZY466"/>
      <c r="AZZ466"/>
      <c r="BAA466"/>
      <c r="BAB466"/>
      <c r="BAC466"/>
      <c r="BAD466"/>
      <c r="BAE466"/>
      <c r="BAF466"/>
      <c r="BAG466"/>
      <c r="BAH466"/>
      <c r="BAI466"/>
      <c r="BAJ466"/>
      <c r="BAK466"/>
      <c r="BAL466"/>
      <c r="BAM466"/>
      <c r="BAN466"/>
      <c r="BAO466"/>
      <c r="BAP466"/>
      <c r="BAQ466"/>
      <c r="BAR466"/>
      <c r="BAS466"/>
      <c r="BAT466"/>
      <c r="BAU466"/>
      <c r="BAV466"/>
      <c r="BAW466"/>
      <c r="BAX466"/>
      <c r="BAY466"/>
      <c r="BAZ466"/>
      <c r="BBA466"/>
      <c r="BBB466"/>
      <c r="BBC466"/>
      <c r="BBD466"/>
      <c r="BBE466"/>
      <c r="BBF466"/>
      <c r="BBG466"/>
      <c r="BBH466"/>
      <c r="BBI466"/>
      <c r="BBJ466"/>
      <c r="BBK466"/>
      <c r="BBL466"/>
      <c r="BBM466"/>
      <c r="BBN466"/>
      <c r="BBO466"/>
      <c r="BBP466"/>
      <c r="BBQ466"/>
      <c r="BBR466"/>
      <c r="BBS466"/>
      <c r="BBT466"/>
      <c r="BBU466"/>
      <c r="BBV466"/>
      <c r="BBW466"/>
      <c r="BBX466"/>
      <c r="BBY466"/>
      <c r="BBZ466"/>
      <c r="BCA466"/>
      <c r="BCB466"/>
      <c r="BCC466"/>
      <c r="BCD466"/>
      <c r="BCE466"/>
      <c r="BCF466"/>
      <c r="BCG466"/>
      <c r="BCH466"/>
      <c r="BCI466"/>
      <c r="BCJ466"/>
      <c r="BCK466"/>
      <c r="BCL466"/>
      <c r="BCM466"/>
      <c r="BCN466"/>
      <c r="BCO466"/>
      <c r="BCP466"/>
      <c r="BCQ466"/>
      <c r="BCR466"/>
      <c r="BCS466"/>
      <c r="BCT466"/>
      <c r="BCU466"/>
      <c r="BCV466"/>
      <c r="BCW466"/>
      <c r="BCX466"/>
      <c r="BCY466"/>
      <c r="BCZ466"/>
      <c r="BDA466"/>
      <c r="BDB466"/>
      <c r="BDC466"/>
      <c r="BDD466"/>
      <c r="BDE466"/>
      <c r="BDF466"/>
      <c r="BDG466"/>
      <c r="BDH466"/>
      <c r="BDI466"/>
      <c r="BDJ466"/>
      <c r="BDK466"/>
      <c r="BDL466"/>
      <c r="BDM466"/>
      <c r="BDN466"/>
      <c r="BDO466"/>
      <c r="BDP466"/>
      <c r="BDQ466"/>
      <c r="BDR466"/>
      <c r="BDS466"/>
      <c r="BDT466"/>
      <c r="BDU466"/>
      <c r="BDV466"/>
      <c r="BDW466"/>
      <c r="BDX466"/>
      <c r="BDY466"/>
      <c r="BDZ466"/>
      <c r="BEA466"/>
      <c r="BEB466"/>
      <c r="BEC466"/>
      <c r="BED466"/>
      <c r="BEE466"/>
      <c r="BEF466"/>
      <c r="BEG466"/>
      <c r="BEH466"/>
      <c r="BEI466"/>
      <c r="BEJ466"/>
      <c r="BEK466"/>
      <c r="BEL466"/>
      <c r="BEM466"/>
      <c r="BEN466"/>
      <c r="BEO466"/>
      <c r="BEP466"/>
      <c r="BEQ466"/>
      <c r="BER466"/>
      <c r="BES466"/>
      <c r="BET466"/>
      <c r="BEU466"/>
      <c r="BEV466"/>
      <c r="BEW466"/>
      <c r="BEX466"/>
      <c r="BEY466"/>
      <c r="BEZ466"/>
      <c r="BFA466"/>
      <c r="BFB466"/>
      <c r="BFC466"/>
      <c r="BFD466"/>
      <c r="BFE466"/>
      <c r="BFF466"/>
      <c r="BFG466"/>
      <c r="BFH466"/>
      <c r="BFI466"/>
      <c r="BFJ466"/>
      <c r="BFK466"/>
      <c r="BFL466"/>
      <c r="BFM466"/>
      <c r="BFN466"/>
      <c r="BFO466"/>
      <c r="BFP466"/>
      <c r="BFQ466"/>
      <c r="BFR466"/>
      <c r="BFS466"/>
      <c r="BFT466"/>
      <c r="BFU466"/>
      <c r="BFV466"/>
      <c r="BFW466"/>
      <c r="BFX466"/>
      <c r="BFY466"/>
      <c r="BFZ466"/>
      <c r="BGA466"/>
      <c r="BGB466"/>
      <c r="BGC466"/>
      <c r="BGD466"/>
      <c r="BGE466"/>
      <c r="BGF466"/>
      <c r="BGG466"/>
      <c r="BGH466"/>
      <c r="BGI466"/>
      <c r="BGJ466"/>
      <c r="BGK466"/>
      <c r="BGL466"/>
      <c r="BGM466"/>
      <c r="BGN466"/>
      <c r="BGO466"/>
      <c r="BGP466"/>
      <c r="BGQ466"/>
      <c r="BGR466"/>
      <c r="BGS466"/>
      <c r="BGT466"/>
      <c r="BGU466"/>
      <c r="BGV466"/>
      <c r="BGW466"/>
      <c r="BGX466"/>
      <c r="BGY466"/>
      <c r="BGZ466"/>
      <c r="BHA466"/>
      <c r="BHB466"/>
      <c r="BHC466"/>
      <c r="BHD466"/>
      <c r="BHE466"/>
      <c r="BHF466"/>
      <c r="BHG466"/>
      <c r="BHH466"/>
      <c r="BHI466"/>
      <c r="BHJ466"/>
      <c r="BHK466"/>
      <c r="BHL466"/>
      <c r="BHM466"/>
      <c r="BHN466"/>
      <c r="BHO466"/>
      <c r="BHP466"/>
      <c r="BHQ466"/>
      <c r="BHR466"/>
      <c r="BHS466"/>
      <c r="BHT466"/>
      <c r="BHU466"/>
      <c r="BHV466"/>
      <c r="BHW466"/>
      <c r="BHX466"/>
      <c r="BHY466"/>
      <c r="BHZ466"/>
      <c r="BIA466"/>
      <c r="BIB466"/>
      <c r="BIC466"/>
    </row>
    <row r="467" spans="1:1589" s="9" customFormat="1" ht="37.5" customHeight="1">
      <c r="A467" s="153" t="s">
        <v>256</v>
      </c>
      <c r="B467" s="29"/>
      <c r="C467" s="315"/>
      <c r="D467" s="315"/>
      <c r="E467" s="151">
        <v>43466</v>
      </c>
      <c r="F467" s="151">
        <v>43830</v>
      </c>
      <c r="G467" s="97" t="s">
        <v>234</v>
      </c>
      <c r="H467" s="115"/>
      <c r="I467" s="307">
        <v>37187000</v>
      </c>
      <c r="J467" s="115"/>
      <c r="K467" s="104"/>
      <c r="L467" s="115"/>
      <c r="M467" s="177">
        <v>31814296.68</v>
      </c>
      <c r="N467" s="115"/>
      <c r="O467" s="115"/>
      <c r="P467" s="115"/>
      <c r="Q467" s="125">
        <v>31814296.68</v>
      </c>
      <c r="R467" s="115"/>
      <c r="S467" s="115"/>
      <c r="T467" s="7"/>
      <c r="U467" s="7"/>
      <c r="V467" s="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  <c r="IX467"/>
      <c r="IY467"/>
      <c r="IZ467"/>
      <c r="JA467"/>
      <c r="JB467"/>
      <c r="JC467"/>
      <c r="JD467"/>
      <c r="JE467"/>
      <c r="JF467"/>
      <c r="JG467"/>
      <c r="JH467"/>
      <c r="JI467"/>
      <c r="JJ467"/>
      <c r="JK467"/>
      <c r="JL467"/>
      <c r="JM467"/>
      <c r="JN467"/>
      <c r="JO467"/>
      <c r="JP467"/>
      <c r="JQ467"/>
      <c r="JR467"/>
      <c r="JS467"/>
      <c r="JT467"/>
      <c r="JU467"/>
      <c r="JV467"/>
      <c r="JW467"/>
      <c r="JX467"/>
      <c r="JY467"/>
      <c r="JZ467"/>
      <c r="KA467"/>
      <c r="KB467"/>
      <c r="KC467"/>
      <c r="KD467"/>
      <c r="KE467"/>
      <c r="KF467"/>
      <c r="KG467"/>
      <c r="KH467"/>
      <c r="KI467"/>
      <c r="KJ467"/>
      <c r="KK467"/>
      <c r="KL467"/>
      <c r="KM467"/>
      <c r="KN467"/>
      <c r="KO467"/>
      <c r="KP467"/>
      <c r="KQ467"/>
      <c r="KR467"/>
      <c r="KS467"/>
      <c r="KT467"/>
      <c r="KU467"/>
      <c r="KV467"/>
      <c r="KW467"/>
      <c r="KX467"/>
      <c r="KY467"/>
      <c r="KZ467"/>
      <c r="LA467"/>
      <c r="LB467"/>
      <c r="LC467"/>
      <c r="LD467"/>
      <c r="LE467"/>
      <c r="LF467"/>
      <c r="LG467"/>
      <c r="LH467"/>
      <c r="LI467"/>
      <c r="LJ467"/>
      <c r="LK467"/>
      <c r="LL467"/>
      <c r="LM467"/>
      <c r="LN467"/>
      <c r="LO467"/>
      <c r="LP467"/>
      <c r="LQ467"/>
      <c r="LR467"/>
      <c r="LS467"/>
      <c r="LT467"/>
      <c r="LU467"/>
      <c r="LV467"/>
      <c r="LW467"/>
      <c r="LX467"/>
      <c r="LY467"/>
      <c r="LZ467"/>
      <c r="MA467"/>
      <c r="MB467"/>
      <c r="MC467"/>
      <c r="MD467"/>
      <c r="ME467"/>
      <c r="MF467"/>
      <c r="MG467"/>
      <c r="MH467"/>
      <c r="MI467"/>
      <c r="MJ467"/>
      <c r="MK467"/>
      <c r="ML467"/>
      <c r="MM467"/>
      <c r="MN467"/>
      <c r="MO467"/>
      <c r="MP467"/>
      <c r="MQ467"/>
      <c r="MR467"/>
      <c r="MS467"/>
      <c r="MT467"/>
      <c r="MU467"/>
      <c r="MV467"/>
      <c r="MW467"/>
      <c r="MX467"/>
      <c r="MY467"/>
      <c r="MZ467"/>
      <c r="NA467"/>
      <c r="NB467"/>
      <c r="NC467"/>
      <c r="ND467"/>
      <c r="NE467"/>
      <c r="NF467"/>
      <c r="NG467"/>
      <c r="NH467"/>
      <c r="NI467"/>
      <c r="NJ467"/>
      <c r="NK467"/>
      <c r="NL467"/>
      <c r="NM467"/>
      <c r="NN467"/>
      <c r="NO467"/>
      <c r="NP467"/>
      <c r="NQ467"/>
      <c r="NR467"/>
      <c r="NS467"/>
      <c r="NT467"/>
      <c r="NU467"/>
      <c r="NV467"/>
      <c r="NW467"/>
      <c r="NX467"/>
      <c r="NY467"/>
      <c r="NZ467"/>
      <c r="OA467"/>
      <c r="OB467"/>
      <c r="OC467"/>
      <c r="OD467"/>
      <c r="OE467"/>
      <c r="OF467"/>
      <c r="OG467"/>
      <c r="OH467"/>
      <c r="OI467"/>
      <c r="OJ467"/>
      <c r="OK467"/>
      <c r="OL467"/>
      <c r="OM467"/>
      <c r="ON467"/>
      <c r="OO467"/>
      <c r="OP467"/>
      <c r="OQ467"/>
      <c r="OR467"/>
      <c r="OS467"/>
      <c r="OT467"/>
      <c r="OU467"/>
      <c r="OV467"/>
      <c r="OW467"/>
      <c r="OX467"/>
      <c r="OY467"/>
      <c r="OZ467"/>
      <c r="PA467"/>
      <c r="PB467"/>
      <c r="PC467"/>
      <c r="PD467"/>
      <c r="PE467"/>
      <c r="PF467"/>
      <c r="PG467"/>
      <c r="PH467"/>
      <c r="PI467"/>
      <c r="PJ467"/>
      <c r="PK467"/>
      <c r="PL467"/>
      <c r="PM467"/>
      <c r="PN467"/>
      <c r="PO467"/>
      <c r="PP467"/>
      <c r="PQ467"/>
      <c r="PR467"/>
      <c r="PS467"/>
      <c r="PT467"/>
      <c r="PU467"/>
      <c r="PV467"/>
      <c r="PW467"/>
      <c r="PX467"/>
      <c r="PY467"/>
      <c r="PZ467"/>
      <c r="QA467"/>
      <c r="QB467"/>
      <c r="QC467"/>
      <c r="QD467"/>
      <c r="QE467"/>
      <c r="QF467"/>
      <c r="QG467"/>
      <c r="QH467"/>
      <c r="QI467"/>
      <c r="QJ467"/>
      <c r="QK467"/>
      <c r="QL467"/>
      <c r="QM467"/>
      <c r="QN467"/>
      <c r="QO467"/>
      <c r="QP467"/>
      <c r="QQ467"/>
      <c r="QR467"/>
      <c r="QS467"/>
      <c r="QT467"/>
      <c r="QU467"/>
      <c r="QV467"/>
      <c r="QW467"/>
      <c r="QX467"/>
      <c r="QY467"/>
      <c r="QZ467"/>
      <c r="RA467"/>
      <c r="RB467"/>
      <c r="RC467"/>
      <c r="RD467"/>
      <c r="RE467"/>
      <c r="RF467"/>
      <c r="RG467"/>
      <c r="RH467"/>
      <c r="RI467"/>
      <c r="RJ467"/>
      <c r="RK467"/>
      <c r="RL467"/>
      <c r="RM467"/>
      <c r="RN467"/>
      <c r="RO467"/>
      <c r="RP467"/>
      <c r="RQ467"/>
      <c r="RR467"/>
      <c r="RS467"/>
      <c r="RT467"/>
      <c r="RU467"/>
      <c r="RV467"/>
      <c r="RW467"/>
      <c r="RX467"/>
      <c r="RY467"/>
      <c r="RZ467"/>
      <c r="SA467"/>
      <c r="SB467"/>
      <c r="SC467"/>
      <c r="SD467"/>
      <c r="SE467"/>
      <c r="SF467"/>
      <c r="SG467"/>
      <c r="SH467"/>
      <c r="SI467"/>
      <c r="SJ467"/>
      <c r="SK467"/>
      <c r="SL467"/>
      <c r="SM467"/>
      <c r="SN467"/>
      <c r="SO467"/>
      <c r="SP467"/>
      <c r="SQ467"/>
      <c r="SR467"/>
      <c r="SS467"/>
      <c r="ST467"/>
      <c r="SU467"/>
      <c r="SV467"/>
      <c r="SW467"/>
      <c r="SX467"/>
      <c r="SY467"/>
      <c r="SZ467"/>
      <c r="TA467"/>
      <c r="TB467"/>
      <c r="TC467"/>
      <c r="TD467"/>
      <c r="TE467"/>
      <c r="TF467"/>
      <c r="TG467"/>
      <c r="TH467"/>
      <c r="TI467"/>
      <c r="TJ467"/>
      <c r="TK467"/>
      <c r="TL467"/>
      <c r="TM467"/>
      <c r="TN467"/>
      <c r="TO467"/>
      <c r="TP467"/>
      <c r="TQ467"/>
      <c r="TR467"/>
      <c r="TS467"/>
      <c r="TT467"/>
      <c r="TU467"/>
      <c r="TV467"/>
      <c r="TW467"/>
      <c r="TX467"/>
      <c r="TY467"/>
      <c r="TZ467"/>
      <c r="UA467"/>
      <c r="UB467"/>
      <c r="UC467"/>
      <c r="UD467"/>
      <c r="UE467"/>
      <c r="UF467"/>
      <c r="UG467"/>
      <c r="UH467"/>
      <c r="UI467"/>
      <c r="UJ467"/>
      <c r="UK467"/>
      <c r="UL467"/>
      <c r="UM467"/>
      <c r="UN467"/>
      <c r="UO467"/>
      <c r="UP467"/>
      <c r="UQ467"/>
      <c r="UR467"/>
      <c r="US467"/>
      <c r="UT467"/>
      <c r="UU467"/>
      <c r="UV467"/>
      <c r="UW467"/>
      <c r="UX467"/>
      <c r="UY467"/>
      <c r="UZ467"/>
      <c r="VA467"/>
      <c r="VB467"/>
      <c r="VC467"/>
      <c r="VD467"/>
      <c r="VE467"/>
      <c r="VF467"/>
      <c r="VG467"/>
      <c r="VH467"/>
      <c r="VI467"/>
      <c r="VJ467"/>
      <c r="VK467"/>
      <c r="VL467"/>
      <c r="VM467"/>
      <c r="VN467"/>
      <c r="VO467"/>
      <c r="VP467"/>
      <c r="VQ467"/>
      <c r="VR467"/>
      <c r="VS467"/>
      <c r="VT467"/>
      <c r="VU467"/>
      <c r="VV467"/>
      <c r="VW467"/>
      <c r="VX467"/>
      <c r="VY467"/>
      <c r="VZ467"/>
      <c r="WA467"/>
      <c r="WB467"/>
      <c r="WC467"/>
      <c r="WD467"/>
      <c r="WE467"/>
      <c r="WF467"/>
      <c r="WG467"/>
      <c r="WH467"/>
      <c r="WI467"/>
      <c r="WJ467"/>
      <c r="WK467"/>
      <c r="WL467"/>
      <c r="WM467"/>
      <c r="WN467"/>
      <c r="WO467"/>
      <c r="WP467"/>
      <c r="WQ467"/>
      <c r="WR467"/>
      <c r="WS467"/>
      <c r="WT467"/>
      <c r="WU467"/>
      <c r="WV467"/>
      <c r="WW467"/>
      <c r="WX467"/>
      <c r="WY467"/>
      <c r="WZ467"/>
      <c r="XA467"/>
      <c r="XB467"/>
      <c r="XC467"/>
      <c r="XD467"/>
      <c r="XE467"/>
      <c r="XF467"/>
      <c r="XG467"/>
      <c r="XH467"/>
      <c r="XI467"/>
      <c r="XJ467"/>
      <c r="XK467"/>
      <c r="XL467"/>
      <c r="XM467"/>
      <c r="XN467"/>
      <c r="XO467"/>
      <c r="XP467"/>
      <c r="XQ467"/>
      <c r="XR467"/>
      <c r="XS467"/>
      <c r="XT467"/>
      <c r="XU467"/>
      <c r="XV467"/>
      <c r="XW467"/>
      <c r="XX467"/>
      <c r="XY467"/>
      <c r="XZ467"/>
      <c r="YA467"/>
      <c r="YB467"/>
      <c r="YC467"/>
      <c r="YD467"/>
      <c r="YE467"/>
      <c r="YF467"/>
      <c r="YG467"/>
      <c r="YH467"/>
      <c r="YI467"/>
      <c r="YJ467"/>
      <c r="YK467"/>
      <c r="YL467"/>
      <c r="YM467"/>
      <c r="YN467"/>
      <c r="YO467"/>
      <c r="YP467"/>
      <c r="YQ467"/>
      <c r="YR467"/>
      <c r="YS467"/>
      <c r="YT467"/>
      <c r="YU467"/>
      <c r="YV467"/>
      <c r="YW467"/>
      <c r="YX467"/>
      <c r="YY467"/>
      <c r="YZ467"/>
      <c r="ZA467"/>
      <c r="ZB467"/>
      <c r="ZC467"/>
      <c r="ZD467"/>
      <c r="ZE467"/>
      <c r="ZF467"/>
      <c r="ZG467"/>
      <c r="ZH467"/>
      <c r="ZI467"/>
      <c r="ZJ467"/>
      <c r="ZK467"/>
      <c r="ZL467"/>
      <c r="ZM467"/>
      <c r="ZN467"/>
      <c r="ZO467"/>
      <c r="ZP467"/>
      <c r="ZQ467"/>
      <c r="ZR467"/>
      <c r="ZS467"/>
      <c r="ZT467"/>
      <c r="ZU467"/>
      <c r="ZV467"/>
      <c r="ZW467"/>
      <c r="ZX467"/>
      <c r="ZY467"/>
      <c r="ZZ467"/>
      <c r="AAA467"/>
      <c r="AAB467"/>
      <c r="AAC467"/>
      <c r="AAD467"/>
      <c r="AAE467"/>
      <c r="AAF467"/>
      <c r="AAG467"/>
      <c r="AAH467"/>
      <c r="AAI467"/>
      <c r="AAJ467"/>
      <c r="AAK467"/>
      <c r="AAL467"/>
      <c r="AAM467"/>
      <c r="AAN467"/>
      <c r="AAO467"/>
      <c r="AAP467"/>
      <c r="AAQ467"/>
      <c r="AAR467"/>
      <c r="AAS467"/>
      <c r="AAT467"/>
      <c r="AAU467"/>
      <c r="AAV467"/>
      <c r="AAW467"/>
      <c r="AAX467"/>
      <c r="AAY467"/>
      <c r="AAZ467"/>
      <c r="ABA467"/>
      <c r="ABB467"/>
      <c r="ABC467"/>
      <c r="ABD467"/>
      <c r="ABE467"/>
      <c r="ABF467"/>
      <c r="ABG467"/>
      <c r="ABH467"/>
      <c r="ABI467"/>
      <c r="ABJ467"/>
      <c r="ABK467"/>
      <c r="ABL467"/>
      <c r="ABM467"/>
      <c r="ABN467"/>
      <c r="ABO467"/>
      <c r="ABP467"/>
      <c r="ABQ467"/>
      <c r="ABR467"/>
      <c r="ABS467"/>
      <c r="ABT467"/>
      <c r="ABU467"/>
      <c r="ABV467"/>
      <c r="ABW467"/>
      <c r="ABX467"/>
      <c r="ABY467"/>
      <c r="ABZ467"/>
      <c r="ACA467"/>
      <c r="ACB467"/>
      <c r="ACC467"/>
      <c r="ACD467"/>
      <c r="ACE467"/>
      <c r="ACF467"/>
      <c r="ACG467"/>
      <c r="ACH467"/>
      <c r="ACI467"/>
      <c r="ACJ467"/>
      <c r="ACK467"/>
      <c r="ACL467"/>
      <c r="ACM467"/>
      <c r="ACN467"/>
      <c r="ACO467"/>
      <c r="ACP467"/>
      <c r="ACQ467"/>
      <c r="ACR467"/>
      <c r="ACS467"/>
      <c r="ACT467"/>
      <c r="ACU467"/>
      <c r="ACV467"/>
      <c r="ACW467"/>
      <c r="ACX467"/>
      <c r="ACY467"/>
      <c r="ACZ467"/>
      <c r="ADA467"/>
      <c r="ADB467"/>
      <c r="ADC467"/>
      <c r="ADD467"/>
      <c r="ADE467"/>
      <c r="ADF467"/>
      <c r="ADG467"/>
      <c r="ADH467"/>
      <c r="ADI467"/>
      <c r="ADJ467"/>
      <c r="ADK467"/>
      <c r="ADL467"/>
      <c r="ADM467"/>
      <c r="ADN467"/>
      <c r="ADO467"/>
      <c r="ADP467"/>
      <c r="ADQ467"/>
      <c r="ADR467"/>
      <c r="ADS467"/>
      <c r="ADT467"/>
      <c r="ADU467"/>
      <c r="ADV467"/>
      <c r="ADW467"/>
      <c r="ADX467"/>
      <c r="ADY467"/>
      <c r="ADZ467"/>
      <c r="AEA467"/>
      <c r="AEB467"/>
      <c r="AEC467"/>
      <c r="AED467"/>
      <c r="AEE467"/>
      <c r="AEF467"/>
      <c r="AEG467"/>
      <c r="AEH467"/>
      <c r="AEI467"/>
      <c r="AEJ467"/>
      <c r="AEK467"/>
      <c r="AEL467"/>
      <c r="AEM467"/>
      <c r="AEN467"/>
      <c r="AEO467"/>
      <c r="AEP467"/>
      <c r="AEQ467"/>
      <c r="AER467"/>
      <c r="AES467"/>
      <c r="AET467"/>
      <c r="AEU467"/>
      <c r="AEV467"/>
      <c r="AEW467"/>
      <c r="AEX467"/>
      <c r="AEY467"/>
      <c r="AEZ467"/>
      <c r="AFA467"/>
      <c r="AFB467"/>
      <c r="AFC467"/>
      <c r="AFD467"/>
      <c r="AFE467"/>
      <c r="AFF467"/>
      <c r="AFG467"/>
      <c r="AFH467"/>
      <c r="AFI467"/>
      <c r="AFJ467"/>
      <c r="AFK467"/>
      <c r="AFL467"/>
      <c r="AFM467"/>
      <c r="AFN467"/>
      <c r="AFO467"/>
      <c r="AFP467"/>
      <c r="AFQ467"/>
      <c r="AFR467"/>
      <c r="AFS467"/>
      <c r="AFT467"/>
      <c r="AFU467"/>
      <c r="AFV467"/>
      <c r="AFW467"/>
      <c r="AFX467"/>
      <c r="AFY467"/>
      <c r="AFZ467"/>
      <c r="AGA467"/>
      <c r="AGB467"/>
      <c r="AGC467"/>
      <c r="AGD467"/>
      <c r="AGE467"/>
      <c r="AGF467"/>
      <c r="AGG467"/>
      <c r="AGH467"/>
      <c r="AGI467"/>
      <c r="AGJ467"/>
      <c r="AGK467"/>
      <c r="AGL467"/>
      <c r="AGM467"/>
      <c r="AGN467"/>
      <c r="AGO467"/>
      <c r="AGP467"/>
      <c r="AGQ467"/>
      <c r="AGR467"/>
      <c r="AGS467"/>
      <c r="AGT467"/>
      <c r="AGU467"/>
      <c r="AGV467"/>
      <c r="AGW467"/>
      <c r="AGX467"/>
      <c r="AGY467"/>
      <c r="AGZ467"/>
      <c r="AHA467"/>
      <c r="AHB467"/>
      <c r="AHC467"/>
      <c r="AHD467"/>
      <c r="AHE467"/>
      <c r="AHF467"/>
      <c r="AHG467"/>
      <c r="AHH467"/>
      <c r="AHI467"/>
      <c r="AHJ467"/>
      <c r="AHK467"/>
      <c r="AHL467"/>
      <c r="AHM467"/>
      <c r="AHN467"/>
      <c r="AHO467"/>
      <c r="AHP467"/>
      <c r="AHQ467"/>
      <c r="AHR467"/>
      <c r="AHS467"/>
      <c r="AHT467"/>
      <c r="AHU467"/>
      <c r="AHV467"/>
      <c r="AHW467"/>
      <c r="AHX467"/>
      <c r="AHY467"/>
      <c r="AHZ467"/>
      <c r="AIA467"/>
      <c r="AIB467"/>
      <c r="AIC467"/>
      <c r="AID467"/>
      <c r="AIE467"/>
      <c r="AIF467"/>
      <c r="AIG467"/>
      <c r="AIH467"/>
      <c r="AII467"/>
      <c r="AIJ467"/>
      <c r="AIK467"/>
      <c r="AIL467"/>
      <c r="AIM467"/>
      <c r="AIN467"/>
      <c r="AIO467"/>
      <c r="AIP467"/>
      <c r="AIQ467"/>
      <c r="AIR467"/>
      <c r="AIS467"/>
      <c r="AIT467"/>
      <c r="AIU467"/>
      <c r="AIV467"/>
      <c r="AIW467"/>
      <c r="AIX467"/>
      <c r="AIY467"/>
      <c r="AIZ467"/>
      <c r="AJA467"/>
      <c r="AJB467"/>
      <c r="AJC467"/>
      <c r="AJD467"/>
      <c r="AJE467"/>
      <c r="AJF467"/>
      <c r="AJG467"/>
      <c r="AJH467"/>
      <c r="AJI467"/>
      <c r="AJJ467"/>
      <c r="AJK467"/>
      <c r="AJL467"/>
      <c r="AJM467"/>
      <c r="AJN467"/>
      <c r="AJO467"/>
      <c r="AJP467"/>
      <c r="AJQ467"/>
      <c r="AJR467"/>
      <c r="AJS467"/>
      <c r="AJT467"/>
      <c r="AJU467"/>
      <c r="AJV467"/>
      <c r="AJW467"/>
      <c r="AJX467"/>
      <c r="AJY467"/>
      <c r="AJZ467"/>
      <c r="AKA467"/>
      <c r="AKB467"/>
      <c r="AKC467"/>
      <c r="AKD467"/>
      <c r="AKE467"/>
      <c r="AKF467"/>
      <c r="AKG467"/>
      <c r="AKH467"/>
      <c r="AKI467"/>
      <c r="AKJ467"/>
      <c r="AKK467"/>
      <c r="AKL467"/>
      <c r="AKM467"/>
      <c r="AKN467"/>
      <c r="AKO467"/>
      <c r="AKP467"/>
      <c r="AKQ467"/>
      <c r="AKR467"/>
      <c r="AKS467"/>
      <c r="AKT467"/>
      <c r="AKU467"/>
      <c r="AKV467"/>
      <c r="AKW467"/>
      <c r="AKX467"/>
      <c r="AKY467"/>
      <c r="AKZ467"/>
      <c r="ALA467"/>
      <c r="ALB467"/>
      <c r="ALC467"/>
      <c r="ALD467"/>
      <c r="ALE467"/>
      <c r="ALF467"/>
      <c r="ALG467"/>
      <c r="ALH467"/>
      <c r="ALI467"/>
      <c r="ALJ467"/>
      <c r="ALK467"/>
      <c r="ALL467"/>
      <c r="ALM467"/>
      <c r="ALN467"/>
      <c r="ALO467"/>
      <c r="ALP467"/>
      <c r="ALQ467"/>
      <c r="ALR467"/>
      <c r="ALS467"/>
      <c r="ALT467"/>
      <c r="ALU467"/>
      <c r="ALV467"/>
      <c r="ALW467"/>
      <c r="ALX467"/>
      <c r="ALY467"/>
      <c r="ALZ467"/>
      <c r="AMA467"/>
      <c r="AMB467"/>
      <c r="AMC467"/>
      <c r="AMD467"/>
      <c r="AME467"/>
      <c r="AMF467"/>
      <c r="AMG467"/>
      <c r="AMH467"/>
      <c r="AMI467"/>
      <c r="AMJ467"/>
      <c r="AMK467"/>
      <c r="AML467"/>
      <c r="AMM467"/>
      <c r="AMN467"/>
      <c r="AMO467"/>
      <c r="AMP467"/>
      <c r="AMQ467"/>
      <c r="AMR467"/>
      <c r="AMS467"/>
      <c r="AMT467"/>
      <c r="AMU467"/>
      <c r="AMV467"/>
      <c r="AMW467"/>
      <c r="AMX467"/>
      <c r="AMY467"/>
      <c r="AMZ467"/>
      <c r="ANA467"/>
      <c r="ANB467"/>
      <c r="ANC467"/>
      <c r="AND467"/>
      <c r="ANE467"/>
      <c r="ANF467"/>
      <c r="ANG467"/>
      <c r="ANH467"/>
      <c r="ANI467"/>
      <c r="ANJ467"/>
      <c r="ANK467"/>
      <c r="ANL467"/>
      <c r="ANM467"/>
      <c r="ANN467"/>
      <c r="ANO467"/>
      <c r="ANP467"/>
      <c r="ANQ467"/>
      <c r="ANR467"/>
      <c r="ANS467"/>
      <c r="ANT467"/>
      <c r="ANU467"/>
      <c r="ANV467"/>
      <c r="ANW467"/>
      <c r="ANX467"/>
      <c r="ANY467"/>
      <c r="ANZ467"/>
      <c r="AOA467"/>
      <c r="AOB467"/>
      <c r="AOC467"/>
      <c r="AOD467"/>
      <c r="AOE467"/>
      <c r="AOF467"/>
      <c r="AOG467"/>
      <c r="AOH467"/>
      <c r="AOI467"/>
      <c r="AOJ467"/>
      <c r="AOK467"/>
      <c r="AOL467"/>
      <c r="AOM467"/>
      <c r="AON467"/>
      <c r="AOO467"/>
      <c r="AOP467"/>
      <c r="AOQ467"/>
      <c r="AOR467"/>
      <c r="AOS467"/>
      <c r="AOT467"/>
      <c r="AOU467"/>
      <c r="AOV467"/>
      <c r="AOW467"/>
      <c r="AOX467"/>
      <c r="AOY467"/>
      <c r="AOZ467"/>
      <c r="APA467"/>
      <c r="APB467"/>
      <c r="APC467"/>
      <c r="APD467"/>
      <c r="APE467"/>
      <c r="APF467"/>
      <c r="APG467"/>
      <c r="APH467"/>
      <c r="API467"/>
      <c r="APJ467"/>
      <c r="APK467"/>
      <c r="APL467"/>
      <c r="APM467"/>
      <c r="APN467"/>
      <c r="APO467"/>
      <c r="APP467"/>
      <c r="APQ467"/>
      <c r="APR467"/>
      <c r="APS467"/>
      <c r="APT467"/>
      <c r="APU467"/>
      <c r="APV467"/>
      <c r="APW467"/>
      <c r="APX467"/>
      <c r="APY467"/>
      <c r="APZ467"/>
      <c r="AQA467"/>
      <c r="AQB467"/>
      <c r="AQC467"/>
      <c r="AQD467"/>
      <c r="AQE467"/>
      <c r="AQF467"/>
      <c r="AQG467"/>
      <c r="AQH467"/>
      <c r="AQI467"/>
      <c r="AQJ467"/>
      <c r="AQK467"/>
      <c r="AQL467"/>
      <c r="AQM467"/>
      <c r="AQN467"/>
      <c r="AQO467"/>
      <c r="AQP467"/>
      <c r="AQQ467"/>
      <c r="AQR467"/>
      <c r="AQS467"/>
      <c r="AQT467"/>
      <c r="AQU467"/>
      <c r="AQV467"/>
      <c r="AQW467"/>
      <c r="AQX467"/>
      <c r="AQY467"/>
      <c r="AQZ467"/>
      <c r="ARA467"/>
      <c r="ARB467"/>
      <c r="ARC467"/>
      <c r="ARD467"/>
      <c r="ARE467"/>
      <c r="ARF467"/>
      <c r="ARG467"/>
      <c r="ARH467"/>
      <c r="ARI467"/>
      <c r="ARJ467"/>
      <c r="ARK467"/>
      <c r="ARL467"/>
      <c r="ARM467"/>
      <c r="ARN467"/>
      <c r="ARO467"/>
      <c r="ARP467"/>
      <c r="ARQ467"/>
      <c r="ARR467"/>
      <c r="ARS467"/>
      <c r="ART467"/>
      <c r="ARU467"/>
      <c r="ARV467"/>
      <c r="ARW467"/>
      <c r="ARX467"/>
      <c r="ARY467"/>
      <c r="ARZ467"/>
      <c r="ASA467"/>
      <c r="ASB467"/>
      <c r="ASC467"/>
      <c r="ASD467"/>
      <c r="ASE467"/>
      <c r="ASF467"/>
      <c r="ASG467"/>
      <c r="ASH467"/>
      <c r="ASI467"/>
      <c r="ASJ467"/>
      <c r="ASK467"/>
      <c r="ASL467"/>
      <c r="ASM467"/>
      <c r="ASN467"/>
      <c r="ASO467"/>
      <c r="ASP467"/>
      <c r="ASQ467"/>
      <c r="ASR467"/>
      <c r="ASS467"/>
      <c r="AST467"/>
      <c r="ASU467"/>
      <c r="ASV467"/>
      <c r="ASW467"/>
      <c r="ASX467"/>
      <c r="ASY467"/>
      <c r="ASZ467"/>
      <c r="ATA467"/>
      <c r="ATB467"/>
      <c r="ATC467"/>
      <c r="ATD467"/>
      <c r="ATE467"/>
      <c r="ATF467"/>
      <c r="ATG467"/>
      <c r="ATH467"/>
      <c r="ATI467"/>
      <c r="ATJ467"/>
      <c r="ATK467"/>
      <c r="ATL467"/>
      <c r="ATM467"/>
      <c r="ATN467"/>
      <c r="ATO467"/>
      <c r="ATP467"/>
      <c r="ATQ467"/>
      <c r="ATR467"/>
      <c r="ATS467"/>
      <c r="ATT467"/>
      <c r="ATU467"/>
      <c r="ATV467"/>
      <c r="ATW467"/>
      <c r="ATX467"/>
      <c r="ATY467"/>
      <c r="ATZ467"/>
      <c r="AUA467"/>
      <c r="AUB467"/>
      <c r="AUC467"/>
      <c r="AUD467"/>
      <c r="AUE467"/>
      <c r="AUF467"/>
      <c r="AUG467"/>
      <c r="AUH467"/>
      <c r="AUI467"/>
      <c r="AUJ467"/>
      <c r="AUK467"/>
      <c r="AUL467"/>
      <c r="AUM467"/>
      <c r="AUN467"/>
      <c r="AUO467"/>
      <c r="AUP467"/>
      <c r="AUQ467"/>
      <c r="AUR467"/>
      <c r="AUS467"/>
      <c r="AUT467"/>
      <c r="AUU467"/>
      <c r="AUV467"/>
      <c r="AUW467"/>
      <c r="AUX467"/>
      <c r="AUY467"/>
      <c r="AUZ467"/>
      <c r="AVA467"/>
      <c r="AVB467"/>
      <c r="AVC467"/>
      <c r="AVD467"/>
      <c r="AVE467"/>
      <c r="AVF467"/>
      <c r="AVG467"/>
      <c r="AVH467"/>
      <c r="AVI467"/>
      <c r="AVJ467"/>
      <c r="AVK467"/>
      <c r="AVL467"/>
      <c r="AVM467"/>
      <c r="AVN467"/>
      <c r="AVO467"/>
      <c r="AVP467"/>
      <c r="AVQ467"/>
      <c r="AVR467"/>
      <c r="AVS467"/>
      <c r="AVT467"/>
      <c r="AVU467"/>
      <c r="AVV467"/>
      <c r="AVW467"/>
      <c r="AVX467"/>
      <c r="AVY467"/>
      <c r="AVZ467"/>
      <c r="AWA467"/>
      <c r="AWB467"/>
      <c r="AWC467"/>
      <c r="AWD467"/>
      <c r="AWE467"/>
      <c r="AWF467"/>
      <c r="AWG467"/>
      <c r="AWH467"/>
      <c r="AWI467"/>
      <c r="AWJ467"/>
      <c r="AWK467"/>
      <c r="AWL467"/>
      <c r="AWM467"/>
      <c r="AWN467"/>
      <c r="AWO467"/>
      <c r="AWP467"/>
      <c r="AWQ467"/>
      <c r="AWR467"/>
      <c r="AWS467"/>
      <c r="AWT467"/>
      <c r="AWU467"/>
      <c r="AWV467"/>
      <c r="AWW467"/>
      <c r="AWX467"/>
      <c r="AWY467"/>
      <c r="AWZ467"/>
      <c r="AXA467"/>
      <c r="AXB467"/>
      <c r="AXC467"/>
      <c r="AXD467"/>
      <c r="AXE467"/>
      <c r="AXF467"/>
      <c r="AXG467"/>
      <c r="AXH467"/>
      <c r="AXI467"/>
      <c r="AXJ467"/>
      <c r="AXK467"/>
      <c r="AXL467"/>
      <c r="AXM467"/>
      <c r="AXN467"/>
      <c r="AXO467"/>
      <c r="AXP467"/>
      <c r="AXQ467"/>
      <c r="AXR467"/>
      <c r="AXS467"/>
      <c r="AXT467"/>
      <c r="AXU467"/>
      <c r="AXV467"/>
      <c r="AXW467"/>
      <c r="AXX467"/>
      <c r="AXY467"/>
      <c r="AXZ467"/>
      <c r="AYA467"/>
      <c r="AYB467"/>
      <c r="AYC467"/>
      <c r="AYD467"/>
      <c r="AYE467"/>
      <c r="AYF467"/>
      <c r="AYG467"/>
      <c r="AYH467"/>
      <c r="AYI467"/>
      <c r="AYJ467"/>
      <c r="AYK467"/>
      <c r="AYL467"/>
      <c r="AYM467"/>
      <c r="AYN467"/>
      <c r="AYO467"/>
      <c r="AYP467"/>
      <c r="AYQ467"/>
      <c r="AYR467"/>
      <c r="AYS467"/>
      <c r="AYT467"/>
      <c r="AYU467"/>
      <c r="AYV467"/>
      <c r="AYW467"/>
      <c r="AYX467"/>
      <c r="AYY467"/>
      <c r="AYZ467"/>
      <c r="AZA467"/>
      <c r="AZB467"/>
      <c r="AZC467"/>
      <c r="AZD467"/>
      <c r="AZE467"/>
      <c r="AZF467"/>
      <c r="AZG467"/>
      <c r="AZH467"/>
      <c r="AZI467"/>
      <c r="AZJ467"/>
      <c r="AZK467"/>
      <c r="AZL467"/>
      <c r="AZM467"/>
      <c r="AZN467"/>
      <c r="AZO467"/>
      <c r="AZP467"/>
      <c r="AZQ467"/>
      <c r="AZR467"/>
      <c r="AZS467"/>
      <c r="AZT467"/>
      <c r="AZU467"/>
      <c r="AZV467"/>
      <c r="AZW467"/>
      <c r="AZX467"/>
      <c r="AZY467"/>
      <c r="AZZ467"/>
      <c r="BAA467"/>
      <c r="BAB467"/>
      <c r="BAC467"/>
      <c r="BAD467"/>
      <c r="BAE467"/>
      <c r="BAF467"/>
      <c r="BAG467"/>
      <c r="BAH467"/>
      <c r="BAI467"/>
      <c r="BAJ467"/>
      <c r="BAK467"/>
      <c r="BAL467"/>
      <c r="BAM467"/>
      <c r="BAN467"/>
      <c r="BAO467"/>
      <c r="BAP467"/>
      <c r="BAQ467"/>
      <c r="BAR467"/>
      <c r="BAS467"/>
      <c r="BAT467"/>
      <c r="BAU467"/>
      <c r="BAV467"/>
      <c r="BAW467"/>
      <c r="BAX467"/>
      <c r="BAY467"/>
      <c r="BAZ467"/>
      <c r="BBA467"/>
      <c r="BBB467"/>
      <c r="BBC467"/>
      <c r="BBD467"/>
      <c r="BBE467"/>
      <c r="BBF467"/>
      <c r="BBG467"/>
      <c r="BBH467"/>
      <c r="BBI467"/>
      <c r="BBJ467"/>
      <c r="BBK467"/>
      <c r="BBL467"/>
      <c r="BBM467"/>
      <c r="BBN467"/>
      <c r="BBO467"/>
      <c r="BBP467"/>
      <c r="BBQ467"/>
      <c r="BBR467"/>
      <c r="BBS467"/>
      <c r="BBT467"/>
      <c r="BBU467"/>
      <c r="BBV467"/>
      <c r="BBW467"/>
      <c r="BBX467"/>
      <c r="BBY467"/>
      <c r="BBZ467"/>
      <c r="BCA467"/>
      <c r="BCB467"/>
      <c r="BCC467"/>
      <c r="BCD467"/>
      <c r="BCE467"/>
      <c r="BCF467"/>
      <c r="BCG467"/>
      <c r="BCH467"/>
      <c r="BCI467"/>
      <c r="BCJ467"/>
      <c r="BCK467"/>
      <c r="BCL467"/>
      <c r="BCM467"/>
      <c r="BCN467"/>
      <c r="BCO467"/>
      <c r="BCP467"/>
      <c r="BCQ467"/>
      <c r="BCR467"/>
      <c r="BCS467"/>
      <c r="BCT467"/>
      <c r="BCU467"/>
      <c r="BCV467"/>
      <c r="BCW467"/>
      <c r="BCX467"/>
      <c r="BCY467"/>
      <c r="BCZ467"/>
      <c r="BDA467"/>
      <c r="BDB467"/>
      <c r="BDC467"/>
      <c r="BDD467"/>
      <c r="BDE467"/>
      <c r="BDF467"/>
      <c r="BDG467"/>
      <c r="BDH467"/>
      <c r="BDI467"/>
      <c r="BDJ467"/>
      <c r="BDK467"/>
      <c r="BDL467"/>
      <c r="BDM467"/>
      <c r="BDN467"/>
      <c r="BDO467"/>
      <c r="BDP467"/>
      <c r="BDQ467"/>
      <c r="BDR467"/>
      <c r="BDS467"/>
      <c r="BDT467"/>
      <c r="BDU467"/>
      <c r="BDV467"/>
      <c r="BDW467"/>
      <c r="BDX467"/>
      <c r="BDY467"/>
      <c r="BDZ467"/>
      <c r="BEA467"/>
      <c r="BEB467"/>
      <c r="BEC467"/>
      <c r="BED467"/>
      <c r="BEE467"/>
      <c r="BEF467"/>
      <c r="BEG467"/>
      <c r="BEH467"/>
      <c r="BEI467"/>
      <c r="BEJ467"/>
      <c r="BEK467"/>
      <c r="BEL467"/>
      <c r="BEM467"/>
      <c r="BEN467"/>
      <c r="BEO467"/>
      <c r="BEP467"/>
      <c r="BEQ467"/>
      <c r="BER467"/>
      <c r="BES467"/>
      <c r="BET467"/>
      <c r="BEU467"/>
      <c r="BEV467"/>
      <c r="BEW467"/>
      <c r="BEX467"/>
      <c r="BEY467"/>
      <c r="BEZ467"/>
      <c r="BFA467"/>
      <c r="BFB467"/>
      <c r="BFC467"/>
      <c r="BFD467"/>
      <c r="BFE467"/>
      <c r="BFF467"/>
      <c r="BFG467"/>
      <c r="BFH467"/>
      <c r="BFI467"/>
      <c r="BFJ467"/>
      <c r="BFK467"/>
      <c r="BFL467"/>
      <c r="BFM467"/>
      <c r="BFN467"/>
      <c r="BFO467"/>
      <c r="BFP467"/>
      <c r="BFQ467"/>
      <c r="BFR467"/>
      <c r="BFS467"/>
      <c r="BFT467"/>
      <c r="BFU467"/>
      <c r="BFV467"/>
      <c r="BFW467"/>
      <c r="BFX467"/>
      <c r="BFY467"/>
      <c r="BFZ467"/>
      <c r="BGA467"/>
      <c r="BGB467"/>
      <c r="BGC467"/>
      <c r="BGD467"/>
      <c r="BGE467"/>
      <c r="BGF467"/>
      <c r="BGG467"/>
      <c r="BGH467"/>
      <c r="BGI467"/>
      <c r="BGJ467"/>
      <c r="BGK467"/>
      <c r="BGL467"/>
      <c r="BGM467"/>
      <c r="BGN467"/>
      <c r="BGO467"/>
      <c r="BGP467"/>
      <c r="BGQ467"/>
      <c r="BGR467"/>
      <c r="BGS467"/>
      <c r="BGT467"/>
      <c r="BGU467"/>
      <c r="BGV467"/>
      <c r="BGW467"/>
      <c r="BGX467"/>
      <c r="BGY467"/>
      <c r="BGZ467"/>
      <c r="BHA467"/>
      <c r="BHB467"/>
      <c r="BHC467"/>
      <c r="BHD467"/>
      <c r="BHE467"/>
      <c r="BHF467"/>
      <c r="BHG467"/>
      <c r="BHH467"/>
      <c r="BHI467"/>
      <c r="BHJ467"/>
      <c r="BHK467"/>
      <c r="BHL467"/>
      <c r="BHM467"/>
      <c r="BHN467"/>
      <c r="BHO467"/>
      <c r="BHP467"/>
      <c r="BHQ467"/>
      <c r="BHR467"/>
      <c r="BHS467"/>
      <c r="BHT467"/>
      <c r="BHU467"/>
      <c r="BHV467"/>
      <c r="BHW467"/>
      <c r="BHX467"/>
      <c r="BHY467"/>
      <c r="BHZ467"/>
      <c r="BIA467"/>
      <c r="BIB467"/>
      <c r="BIC467"/>
    </row>
    <row r="468" spans="1:1589" s="9" customFormat="1" ht="41.25" customHeight="1">
      <c r="A468" s="70">
        <v>5685082</v>
      </c>
      <c r="B468" s="29"/>
      <c r="C468" s="353" t="s">
        <v>97</v>
      </c>
      <c r="D468" s="313" t="s">
        <v>222</v>
      </c>
      <c r="E468" s="87">
        <v>41640</v>
      </c>
      <c r="F468" s="87">
        <v>42004</v>
      </c>
      <c r="G468" s="93" t="s">
        <v>6</v>
      </c>
      <c r="H468" s="104">
        <v>1077100</v>
      </c>
      <c r="I468" s="104">
        <v>24188000</v>
      </c>
      <c r="J468" s="104"/>
      <c r="K468" s="104"/>
      <c r="L468" s="104">
        <v>1077100</v>
      </c>
      <c r="M468" s="104">
        <v>20248096.609999999</v>
      </c>
      <c r="N468" s="104">
        <v>0</v>
      </c>
      <c r="O468" s="104">
        <v>0</v>
      </c>
      <c r="P468" s="104">
        <v>1077100</v>
      </c>
      <c r="Q468" s="104">
        <v>20248096.609999999</v>
      </c>
      <c r="R468" s="104">
        <v>0</v>
      </c>
      <c r="S468" s="104">
        <v>0</v>
      </c>
      <c r="T468" s="83">
        <f>I468-M468</f>
        <v>3939903.3900000006</v>
      </c>
      <c r="U468" s="7"/>
      <c r="V468" s="83">
        <f>H468-L468</f>
        <v>0</v>
      </c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  <c r="IX468"/>
      <c r="IY468"/>
      <c r="IZ468"/>
      <c r="JA468"/>
      <c r="JB468"/>
      <c r="JC468"/>
      <c r="JD468"/>
      <c r="JE468"/>
      <c r="JF468"/>
      <c r="JG468"/>
      <c r="JH468"/>
      <c r="JI468"/>
      <c r="JJ468"/>
      <c r="JK468"/>
      <c r="JL468"/>
      <c r="JM468"/>
      <c r="JN468"/>
      <c r="JO468"/>
      <c r="JP468"/>
      <c r="JQ468"/>
      <c r="JR468"/>
      <c r="JS468"/>
      <c r="JT468"/>
      <c r="JU468"/>
      <c r="JV468"/>
      <c r="JW468"/>
      <c r="JX468"/>
      <c r="JY468"/>
      <c r="JZ468"/>
      <c r="KA468"/>
      <c r="KB468"/>
      <c r="KC468"/>
      <c r="KD468"/>
      <c r="KE468"/>
      <c r="KF468"/>
      <c r="KG468"/>
      <c r="KH468"/>
      <c r="KI468"/>
      <c r="KJ468"/>
      <c r="KK468"/>
      <c r="KL468"/>
      <c r="KM468"/>
      <c r="KN468"/>
      <c r="KO468"/>
      <c r="KP468"/>
      <c r="KQ468"/>
      <c r="KR468"/>
      <c r="KS468"/>
      <c r="KT468"/>
      <c r="KU468"/>
      <c r="KV468"/>
      <c r="KW468"/>
      <c r="KX468"/>
      <c r="KY468"/>
      <c r="KZ468"/>
      <c r="LA468"/>
      <c r="LB468"/>
      <c r="LC468"/>
      <c r="LD468"/>
      <c r="LE468"/>
      <c r="LF468"/>
      <c r="LG468"/>
      <c r="LH468"/>
      <c r="LI468"/>
      <c r="LJ468"/>
      <c r="LK468"/>
      <c r="LL468"/>
      <c r="LM468"/>
      <c r="LN468"/>
      <c r="LO468"/>
      <c r="LP468"/>
      <c r="LQ468"/>
      <c r="LR468"/>
      <c r="LS468"/>
      <c r="LT468"/>
      <c r="LU468"/>
      <c r="LV468"/>
      <c r="LW468"/>
      <c r="LX468"/>
      <c r="LY468"/>
      <c r="LZ468"/>
      <c r="MA468"/>
      <c r="MB468"/>
      <c r="MC468"/>
      <c r="MD468"/>
      <c r="ME468"/>
      <c r="MF468"/>
      <c r="MG468"/>
      <c r="MH468"/>
      <c r="MI468"/>
      <c r="MJ468"/>
      <c r="MK468"/>
      <c r="ML468"/>
      <c r="MM468"/>
      <c r="MN468"/>
      <c r="MO468"/>
      <c r="MP468"/>
      <c r="MQ468"/>
      <c r="MR468"/>
      <c r="MS468"/>
      <c r="MT468"/>
      <c r="MU468"/>
      <c r="MV468"/>
      <c r="MW468"/>
      <c r="MX468"/>
      <c r="MY468"/>
      <c r="MZ468"/>
      <c r="NA468"/>
      <c r="NB468"/>
      <c r="NC468"/>
      <c r="ND468"/>
      <c r="NE468"/>
      <c r="NF468"/>
      <c r="NG468"/>
      <c r="NH468"/>
      <c r="NI468"/>
      <c r="NJ468"/>
      <c r="NK468"/>
      <c r="NL468"/>
      <c r="NM468"/>
      <c r="NN468"/>
      <c r="NO468"/>
      <c r="NP468"/>
      <c r="NQ468"/>
      <c r="NR468"/>
      <c r="NS468"/>
      <c r="NT468"/>
      <c r="NU468"/>
      <c r="NV468"/>
      <c r="NW468"/>
      <c r="NX468"/>
      <c r="NY468"/>
      <c r="NZ468"/>
      <c r="OA468"/>
      <c r="OB468"/>
      <c r="OC468"/>
      <c r="OD468"/>
      <c r="OE468"/>
      <c r="OF468"/>
      <c r="OG468"/>
      <c r="OH468"/>
      <c r="OI468"/>
      <c r="OJ468"/>
      <c r="OK468"/>
      <c r="OL468"/>
      <c r="OM468"/>
      <c r="ON468"/>
      <c r="OO468"/>
      <c r="OP468"/>
      <c r="OQ468"/>
      <c r="OR468"/>
      <c r="OS468"/>
      <c r="OT468"/>
      <c r="OU468"/>
      <c r="OV468"/>
      <c r="OW468"/>
      <c r="OX468"/>
      <c r="OY468"/>
      <c r="OZ468"/>
      <c r="PA468"/>
      <c r="PB468"/>
      <c r="PC468"/>
      <c r="PD468"/>
      <c r="PE468"/>
      <c r="PF468"/>
      <c r="PG468"/>
      <c r="PH468"/>
      <c r="PI468"/>
      <c r="PJ468"/>
      <c r="PK468"/>
      <c r="PL468"/>
      <c r="PM468"/>
      <c r="PN468"/>
      <c r="PO468"/>
      <c r="PP468"/>
      <c r="PQ468"/>
      <c r="PR468"/>
      <c r="PS468"/>
      <c r="PT468"/>
      <c r="PU468"/>
      <c r="PV468"/>
      <c r="PW468"/>
      <c r="PX468"/>
      <c r="PY468"/>
      <c r="PZ468"/>
      <c r="QA468"/>
      <c r="QB468"/>
      <c r="QC468"/>
      <c r="QD468"/>
      <c r="QE468"/>
      <c r="QF468"/>
      <c r="QG468"/>
      <c r="QH468"/>
      <c r="QI468"/>
      <c r="QJ468"/>
      <c r="QK468"/>
      <c r="QL468"/>
      <c r="QM468"/>
      <c r="QN468"/>
      <c r="QO468"/>
      <c r="QP468"/>
      <c r="QQ468"/>
      <c r="QR468"/>
      <c r="QS468"/>
      <c r="QT468"/>
      <c r="QU468"/>
      <c r="QV468"/>
      <c r="QW468"/>
      <c r="QX468"/>
      <c r="QY468"/>
      <c r="QZ468"/>
      <c r="RA468"/>
      <c r="RB468"/>
      <c r="RC468"/>
      <c r="RD468"/>
      <c r="RE468"/>
      <c r="RF468"/>
      <c r="RG468"/>
      <c r="RH468"/>
      <c r="RI468"/>
      <c r="RJ468"/>
      <c r="RK468"/>
      <c r="RL468"/>
      <c r="RM468"/>
      <c r="RN468"/>
      <c r="RO468"/>
      <c r="RP468"/>
      <c r="RQ468"/>
      <c r="RR468"/>
      <c r="RS468"/>
      <c r="RT468"/>
      <c r="RU468"/>
      <c r="RV468"/>
      <c r="RW468"/>
      <c r="RX468"/>
      <c r="RY468"/>
      <c r="RZ468"/>
      <c r="SA468"/>
      <c r="SB468"/>
      <c r="SC468"/>
      <c r="SD468"/>
      <c r="SE468"/>
      <c r="SF468"/>
      <c r="SG468"/>
      <c r="SH468"/>
      <c r="SI468"/>
      <c r="SJ468"/>
      <c r="SK468"/>
      <c r="SL468"/>
      <c r="SM468"/>
      <c r="SN468"/>
      <c r="SO468"/>
      <c r="SP468"/>
      <c r="SQ468"/>
      <c r="SR468"/>
      <c r="SS468"/>
      <c r="ST468"/>
      <c r="SU468"/>
      <c r="SV468"/>
      <c r="SW468"/>
      <c r="SX468"/>
      <c r="SY468"/>
      <c r="SZ468"/>
      <c r="TA468"/>
      <c r="TB468"/>
      <c r="TC468"/>
      <c r="TD468"/>
      <c r="TE468"/>
      <c r="TF468"/>
      <c r="TG468"/>
      <c r="TH468"/>
      <c r="TI468"/>
      <c r="TJ468"/>
      <c r="TK468"/>
      <c r="TL468"/>
      <c r="TM468"/>
      <c r="TN468"/>
      <c r="TO468"/>
      <c r="TP468"/>
      <c r="TQ468"/>
      <c r="TR468"/>
      <c r="TS468"/>
      <c r="TT468"/>
      <c r="TU468"/>
      <c r="TV468"/>
      <c r="TW468"/>
      <c r="TX468"/>
      <c r="TY468"/>
      <c r="TZ468"/>
      <c r="UA468"/>
      <c r="UB468"/>
      <c r="UC468"/>
      <c r="UD468"/>
      <c r="UE468"/>
      <c r="UF468"/>
      <c r="UG468"/>
      <c r="UH468"/>
      <c r="UI468"/>
      <c r="UJ468"/>
      <c r="UK468"/>
      <c r="UL468"/>
      <c r="UM468"/>
      <c r="UN468"/>
      <c r="UO468"/>
      <c r="UP468"/>
      <c r="UQ468"/>
      <c r="UR468"/>
      <c r="US468"/>
      <c r="UT468"/>
      <c r="UU468"/>
      <c r="UV468"/>
      <c r="UW468"/>
      <c r="UX468"/>
      <c r="UY468"/>
      <c r="UZ468"/>
      <c r="VA468"/>
      <c r="VB468"/>
      <c r="VC468"/>
      <c r="VD468"/>
      <c r="VE468"/>
      <c r="VF468"/>
      <c r="VG468"/>
      <c r="VH468"/>
      <c r="VI468"/>
      <c r="VJ468"/>
      <c r="VK468"/>
      <c r="VL468"/>
      <c r="VM468"/>
      <c r="VN468"/>
      <c r="VO468"/>
      <c r="VP468"/>
      <c r="VQ468"/>
      <c r="VR468"/>
      <c r="VS468"/>
      <c r="VT468"/>
      <c r="VU468"/>
      <c r="VV468"/>
      <c r="VW468"/>
      <c r="VX468"/>
      <c r="VY468"/>
      <c r="VZ468"/>
      <c r="WA468"/>
      <c r="WB468"/>
      <c r="WC468"/>
      <c r="WD468"/>
      <c r="WE468"/>
      <c r="WF468"/>
      <c r="WG468"/>
      <c r="WH468"/>
      <c r="WI468"/>
      <c r="WJ468"/>
      <c r="WK468"/>
      <c r="WL468"/>
      <c r="WM468"/>
      <c r="WN468"/>
      <c r="WO468"/>
      <c r="WP468"/>
      <c r="WQ468"/>
      <c r="WR468"/>
      <c r="WS468"/>
      <c r="WT468"/>
      <c r="WU468"/>
      <c r="WV468"/>
      <c r="WW468"/>
      <c r="WX468"/>
      <c r="WY468"/>
      <c r="WZ468"/>
      <c r="XA468"/>
      <c r="XB468"/>
      <c r="XC468"/>
      <c r="XD468"/>
      <c r="XE468"/>
      <c r="XF468"/>
      <c r="XG468"/>
      <c r="XH468"/>
      <c r="XI468"/>
      <c r="XJ468"/>
      <c r="XK468"/>
      <c r="XL468"/>
      <c r="XM468"/>
      <c r="XN468"/>
      <c r="XO468"/>
      <c r="XP468"/>
      <c r="XQ468"/>
      <c r="XR468"/>
      <c r="XS468"/>
      <c r="XT468"/>
      <c r="XU468"/>
      <c r="XV468"/>
      <c r="XW468"/>
      <c r="XX468"/>
      <c r="XY468"/>
      <c r="XZ468"/>
      <c r="YA468"/>
      <c r="YB468"/>
      <c r="YC468"/>
      <c r="YD468"/>
      <c r="YE468"/>
      <c r="YF468"/>
      <c r="YG468"/>
      <c r="YH468"/>
      <c r="YI468"/>
      <c r="YJ468"/>
      <c r="YK468"/>
      <c r="YL468"/>
      <c r="YM468"/>
      <c r="YN468"/>
      <c r="YO468"/>
      <c r="YP468"/>
      <c r="YQ468"/>
      <c r="YR468"/>
      <c r="YS468"/>
      <c r="YT468"/>
      <c r="YU468"/>
      <c r="YV468"/>
      <c r="YW468"/>
      <c r="YX468"/>
      <c r="YY468"/>
      <c r="YZ468"/>
      <c r="ZA468"/>
      <c r="ZB468"/>
      <c r="ZC468"/>
      <c r="ZD468"/>
      <c r="ZE468"/>
      <c r="ZF468"/>
      <c r="ZG468"/>
      <c r="ZH468"/>
      <c r="ZI468"/>
      <c r="ZJ468"/>
      <c r="ZK468"/>
      <c r="ZL468"/>
      <c r="ZM468"/>
      <c r="ZN468"/>
      <c r="ZO468"/>
      <c r="ZP468"/>
      <c r="ZQ468"/>
      <c r="ZR468"/>
      <c r="ZS468"/>
      <c r="ZT468"/>
      <c r="ZU468"/>
      <c r="ZV468"/>
      <c r="ZW468"/>
      <c r="ZX468"/>
      <c r="ZY468"/>
      <c r="ZZ468"/>
      <c r="AAA468"/>
      <c r="AAB468"/>
      <c r="AAC468"/>
      <c r="AAD468"/>
      <c r="AAE468"/>
      <c r="AAF468"/>
      <c r="AAG468"/>
      <c r="AAH468"/>
      <c r="AAI468"/>
      <c r="AAJ468"/>
      <c r="AAK468"/>
      <c r="AAL468"/>
      <c r="AAM468"/>
      <c r="AAN468"/>
      <c r="AAO468"/>
      <c r="AAP468"/>
      <c r="AAQ468"/>
      <c r="AAR468"/>
      <c r="AAS468"/>
      <c r="AAT468"/>
      <c r="AAU468"/>
      <c r="AAV468"/>
      <c r="AAW468"/>
      <c r="AAX468"/>
      <c r="AAY468"/>
      <c r="AAZ468"/>
      <c r="ABA468"/>
      <c r="ABB468"/>
      <c r="ABC468"/>
      <c r="ABD468"/>
      <c r="ABE468"/>
      <c r="ABF468"/>
      <c r="ABG468"/>
      <c r="ABH468"/>
      <c r="ABI468"/>
      <c r="ABJ468"/>
      <c r="ABK468"/>
      <c r="ABL468"/>
      <c r="ABM468"/>
      <c r="ABN468"/>
      <c r="ABO468"/>
      <c r="ABP468"/>
      <c r="ABQ468"/>
      <c r="ABR468"/>
      <c r="ABS468"/>
      <c r="ABT468"/>
      <c r="ABU468"/>
      <c r="ABV468"/>
      <c r="ABW468"/>
      <c r="ABX468"/>
      <c r="ABY468"/>
      <c r="ABZ468"/>
      <c r="ACA468"/>
      <c r="ACB468"/>
      <c r="ACC468"/>
      <c r="ACD468"/>
      <c r="ACE468"/>
      <c r="ACF468"/>
      <c r="ACG468"/>
      <c r="ACH468"/>
      <c r="ACI468"/>
      <c r="ACJ468"/>
      <c r="ACK468"/>
      <c r="ACL468"/>
      <c r="ACM468"/>
      <c r="ACN468"/>
      <c r="ACO468"/>
      <c r="ACP468"/>
      <c r="ACQ468"/>
      <c r="ACR468"/>
      <c r="ACS468"/>
      <c r="ACT468"/>
      <c r="ACU468"/>
      <c r="ACV468"/>
      <c r="ACW468"/>
      <c r="ACX468"/>
      <c r="ACY468"/>
      <c r="ACZ468"/>
      <c r="ADA468"/>
      <c r="ADB468"/>
      <c r="ADC468"/>
      <c r="ADD468"/>
      <c r="ADE468"/>
      <c r="ADF468"/>
      <c r="ADG468"/>
      <c r="ADH468"/>
      <c r="ADI468"/>
      <c r="ADJ468"/>
      <c r="ADK468"/>
      <c r="ADL468"/>
      <c r="ADM468"/>
      <c r="ADN468"/>
      <c r="ADO468"/>
      <c r="ADP468"/>
      <c r="ADQ468"/>
      <c r="ADR468"/>
      <c r="ADS468"/>
      <c r="ADT468"/>
      <c r="ADU468"/>
      <c r="ADV468"/>
      <c r="ADW468"/>
      <c r="ADX468"/>
      <c r="ADY468"/>
      <c r="ADZ468"/>
      <c r="AEA468"/>
      <c r="AEB468"/>
      <c r="AEC468"/>
      <c r="AED468"/>
      <c r="AEE468"/>
      <c r="AEF468"/>
      <c r="AEG468"/>
      <c r="AEH468"/>
      <c r="AEI468"/>
      <c r="AEJ468"/>
      <c r="AEK468"/>
      <c r="AEL468"/>
      <c r="AEM468"/>
      <c r="AEN468"/>
      <c r="AEO468"/>
      <c r="AEP468"/>
      <c r="AEQ468"/>
      <c r="AER468"/>
      <c r="AES468"/>
      <c r="AET468"/>
      <c r="AEU468"/>
      <c r="AEV468"/>
      <c r="AEW468"/>
      <c r="AEX468"/>
      <c r="AEY468"/>
      <c r="AEZ468"/>
      <c r="AFA468"/>
      <c r="AFB468"/>
      <c r="AFC468"/>
      <c r="AFD468"/>
      <c r="AFE468"/>
      <c r="AFF468"/>
      <c r="AFG468"/>
      <c r="AFH468"/>
      <c r="AFI468"/>
      <c r="AFJ468"/>
      <c r="AFK468"/>
      <c r="AFL468"/>
      <c r="AFM468"/>
      <c r="AFN468"/>
      <c r="AFO468"/>
      <c r="AFP468"/>
      <c r="AFQ468"/>
      <c r="AFR468"/>
      <c r="AFS468"/>
      <c r="AFT468"/>
      <c r="AFU468"/>
      <c r="AFV468"/>
      <c r="AFW468"/>
      <c r="AFX468"/>
      <c r="AFY468"/>
      <c r="AFZ468"/>
      <c r="AGA468"/>
      <c r="AGB468"/>
      <c r="AGC468"/>
      <c r="AGD468"/>
      <c r="AGE468"/>
      <c r="AGF468"/>
      <c r="AGG468"/>
      <c r="AGH468"/>
      <c r="AGI468"/>
      <c r="AGJ468"/>
      <c r="AGK468"/>
      <c r="AGL468"/>
      <c r="AGM468"/>
      <c r="AGN468"/>
      <c r="AGO468"/>
      <c r="AGP468"/>
      <c r="AGQ468"/>
      <c r="AGR468"/>
      <c r="AGS468"/>
      <c r="AGT468"/>
      <c r="AGU468"/>
      <c r="AGV468"/>
      <c r="AGW468"/>
      <c r="AGX468"/>
      <c r="AGY468"/>
      <c r="AGZ468"/>
      <c r="AHA468"/>
      <c r="AHB468"/>
      <c r="AHC468"/>
      <c r="AHD468"/>
      <c r="AHE468"/>
      <c r="AHF468"/>
      <c r="AHG468"/>
      <c r="AHH468"/>
      <c r="AHI468"/>
      <c r="AHJ468"/>
      <c r="AHK468"/>
      <c r="AHL468"/>
      <c r="AHM468"/>
      <c r="AHN468"/>
      <c r="AHO468"/>
      <c r="AHP468"/>
      <c r="AHQ468"/>
      <c r="AHR468"/>
      <c r="AHS468"/>
      <c r="AHT468"/>
      <c r="AHU468"/>
      <c r="AHV468"/>
      <c r="AHW468"/>
      <c r="AHX468"/>
      <c r="AHY468"/>
      <c r="AHZ468"/>
      <c r="AIA468"/>
      <c r="AIB468"/>
      <c r="AIC468"/>
      <c r="AID468"/>
      <c r="AIE468"/>
      <c r="AIF468"/>
      <c r="AIG468"/>
      <c r="AIH468"/>
      <c r="AII468"/>
      <c r="AIJ468"/>
      <c r="AIK468"/>
      <c r="AIL468"/>
      <c r="AIM468"/>
      <c r="AIN468"/>
      <c r="AIO468"/>
      <c r="AIP468"/>
      <c r="AIQ468"/>
      <c r="AIR468"/>
      <c r="AIS468"/>
      <c r="AIT468"/>
      <c r="AIU468"/>
      <c r="AIV468"/>
      <c r="AIW468"/>
      <c r="AIX468"/>
      <c r="AIY468"/>
      <c r="AIZ468"/>
      <c r="AJA468"/>
      <c r="AJB468"/>
      <c r="AJC468"/>
      <c r="AJD468"/>
      <c r="AJE468"/>
      <c r="AJF468"/>
      <c r="AJG468"/>
      <c r="AJH468"/>
      <c r="AJI468"/>
      <c r="AJJ468"/>
      <c r="AJK468"/>
      <c r="AJL468"/>
      <c r="AJM468"/>
      <c r="AJN468"/>
      <c r="AJO468"/>
      <c r="AJP468"/>
      <c r="AJQ468"/>
      <c r="AJR468"/>
      <c r="AJS468"/>
      <c r="AJT468"/>
      <c r="AJU468"/>
      <c r="AJV468"/>
      <c r="AJW468"/>
      <c r="AJX468"/>
      <c r="AJY468"/>
      <c r="AJZ468"/>
      <c r="AKA468"/>
      <c r="AKB468"/>
      <c r="AKC468"/>
      <c r="AKD468"/>
      <c r="AKE468"/>
      <c r="AKF468"/>
      <c r="AKG468"/>
      <c r="AKH468"/>
      <c r="AKI468"/>
      <c r="AKJ468"/>
      <c r="AKK468"/>
      <c r="AKL468"/>
      <c r="AKM468"/>
      <c r="AKN468"/>
      <c r="AKO468"/>
      <c r="AKP468"/>
      <c r="AKQ468"/>
      <c r="AKR468"/>
      <c r="AKS468"/>
      <c r="AKT468"/>
      <c r="AKU468"/>
      <c r="AKV468"/>
      <c r="AKW468"/>
      <c r="AKX468"/>
      <c r="AKY468"/>
      <c r="AKZ468"/>
      <c r="ALA468"/>
      <c r="ALB468"/>
      <c r="ALC468"/>
      <c r="ALD468"/>
      <c r="ALE468"/>
      <c r="ALF468"/>
      <c r="ALG468"/>
      <c r="ALH468"/>
      <c r="ALI468"/>
      <c r="ALJ468"/>
      <c r="ALK468"/>
      <c r="ALL468"/>
      <c r="ALM468"/>
      <c r="ALN468"/>
      <c r="ALO468"/>
      <c r="ALP468"/>
      <c r="ALQ468"/>
      <c r="ALR468"/>
      <c r="ALS468"/>
      <c r="ALT468"/>
      <c r="ALU468"/>
      <c r="ALV468"/>
      <c r="ALW468"/>
      <c r="ALX468"/>
      <c r="ALY468"/>
      <c r="ALZ468"/>
      <c r="AMA468"/>
      <c r="AMB468"/>
      <c r="AMC468"/>
      <c r="AMD468"/>
      <c r="AME468"/>
      <c r="AMF468"/>
      <c r="AMG468"/>
      <c r="AMH468"/>
      <c r="AMI468"/>
      <c r="AMJ468"/>
      <c r="AMK468"/>
      <c r="AML468"/>
      <c r="AMM468"/>
      <c r="AMN468"/>
      <c r="AMO468"/>
      <c r="AMP468"/>
      <c r="AMQ468"/>
      <c r="AMR468"/>
      <c r="AMS468"/>
      <c r="AMT468"/>
      <c r="AMU468"/>
      <c r="AMV468"/>
      <c r="AMW468"/>
      <c r="AMX468"/>
      <c r="AMY468"/>
      <c r="AMZ468"/>
      <c r="ANA468"/>
      <c r="ANB468"/>
      <c r="ANC468"/>
      <c r="AND468"/>
      <c r="ANE468"/>
      <c r="ANF468"/>
      <c r="ANG468"/>
      <c r="ANH468"/>
      <c r="ANI468"/>
      <c r="ANJ468"/>
      <c r="ANK468"/>
      <c r="ANL468"/>
      <c r="ANM468"/>
      <c r="ANN468"/>
      <c r="ANO468"/>
      <c r="ANP468"/>
      <c r="ANQ468"/>
      <c r="ANR468"/>
      <c r="ANS468"/>
      <c r="ANT468"/>
      <c r="ANU468"/>
      <c r="ANV468"/>
      <c r="ANW468"/>
      <c r="ANX468"/>
      <c r="ANY468"/>
      <c r="ANZ468"/>
      <c r="AOA468"/>
      <c r="AOB468"/>
      <c r="AOC468"/>
      <c r="AOD468"/>
      <c r="AOE468"/>
      <c r="AOF468"/>
      <c r="AOG468"/>
      <c r="AOH468"/>
      <c r="AOI468"/>
      <c r="AOJ468"/>
      <c r="AOK468"/>
      <c r="AOL468"/>
      <c r="AOM468"/>
      <c r="AON468"/>
      <c r="AOO468"/>
      <c r="AOP468"/>
      <c r="AOQ468"/>
      <c r="AOR468"/>
      <c r="AOS468"/>
      <c r="AOT468"/>
      <c r="AOU468"/>
      <c r="AOV468"/>
      <c r="AOW468"/>
      <c r="AOX468"/>
      <c r="AOY468"/>
      <c r="AOZ468"/>
      <c r="APA468"/>
      <c r="APB468"/>
      <c r="APC468"/>
      <c r="APD468"/>
      <c r="APE468"/>
      <c r="APF468"/>
      <c r="APG468"/>
      <c r="APH468"/>
      <c r="API468"/>
      <c r="APJ468"/>
      <c r="APK468"/>
      <c r="APL468"/>
      <c r="APM468"/>
      <c r="APN468"/>
      <c r="APO468"/>
      <c r="APP468"/>
      <c r="APQ468"/>
      <c r="APR468"/>
      <c r="APS468"/>
      <c r="APT468"/>
      <c r="APU468"/>
      <c r="APV468"/>
      <c r="APW468"/>
      <c r="APX468"/>
      <c r="APY468"/>
      <c r="APZ468"/>
      <c r="AQA468"/>
      <c r="AQB468"/>
      <c r="AQC468"/>
      <c r="AQD468"/>
      <c r="AQE468"/>
      <c r="AQF468"/>
      <c r="AQG468"/>
      <c r="AQH468"/>
      <c r="AQI468"/>
      <c r="AQJ468"/>
      <c r="AQK468"/>
      <c r="AQL468"/>
      <c r="AQM468"/>
      <c r="AQN468"/>
      <c r="AQO468"/>
      <c r="AQP468"/>
      <c r="AQQ468"/>
      <c r="AQR468"/>
      <c r="AQS468"/>
      <c r="AQT468"/>
      <c r="AQU468"/>
      <c r="AQV468"/>
      <c r="AQW468"/>
      <c r="AQX468"/>
      <c r="AQY468"/>
      <c r="AQZ468"/>
      <c r="ARA468"/>
      <c r="ARB468"/>
      <c r="ARC468"/>
      <c r="ARD468"/>
      <c r="ARE468"/>
      <c r="ARF468"/>
      <c r="ARG468"/>
      <c r="ARH468"/>
      <c r="ARI468"/>
      <c r="ARJ468"/>
      <c r="ARK468"/>
      <c r="ARL468"/>
      <c r="ARM468"/>
      <c r="ARN468"/>
      <c r="ARO468"/>
      <c r="ARP468"/>
      <c r="ARQ468"/>
      <c r="ARR468"/>
      <c r="ARS468"/>
      <c r="ART468"/>
      <c r="ARU468"/>
      <c r="ARV468"/>
      <c r="ARW468"/>
      <c r="ARX468"/>
      <c r="ARY468"/>
      <c r="ARZ468"/>
      <c r="ASA468"/>
      <c r="ASB468"/>
      <c r="ASC468"/>
      <c r="ASD468"/>
      <c r="ASE468"/>
      <c r="ASF468"/>
      <c r="ASG468"/>
      <c r="ASH468"/>
      <c r="ASI468"/>
      <c r="ASJ468"/>
      <c r="ASK468"/>
      <c r="ASL468"/>
      <c r="ASM468"/>
      <c r="ASN468"/>
      <c r="ASO468"/>
      <c r="ASP468"/>
      <c r="ASQ468"/>
      <c r="ASR468"/>
      <c r="ASS468"/>
      <c r="AST468"/>
      <c r="ASU468"/>
      <c r="ASV468"/>
      <c r="ASW468"/>
      <c r="ASX468"/>
      <c r="ASY468"/>
      <c r="ASZ468"/>
      <c r="ATA468"/>
      <c r="ATB468"/>
      <c r="ATC468"/>
      <c r="ATD468"/>
      <c r="ATE468"/>
      <c r="ATF468"/>
      <c r="ATG468"/>
      <c r="ATH468"/>
      <c r="ATI468"/>
      <c r="ATJ468"/>
      <c r="ATK468"/>
      <c r="ATL468"/>
      <c r="ATM468"/>
      <c r="ATN468"/>
      <c r="ATO468"/>
      <c r="ATP468"/>
      <c r="ATQ468"/>
      <c r="ATR468"/>
      <c r="ATS468"/>
      <c r="ATT468"/>
      <c r="ATU468"/>
      <c r="ATV468"/>
      <c r="ATW468"/>
      <c r="ATX468"/>
      <c r="ATY468"/>
      <c r="ATZ468"/>
      <c r="AUA468"/>
      <c r="AUB468"/>
      <c r="AUC468"/>
      <c r="AUD468"/>
      <c r="AUE468"/>
      <c r="AUF468"/>
      <c r="AUG468"/>
      <c r="AUH468"/>
      <c r="AUI468"/>
      <c r="AUJ468"/>
      <c r="AUK468"/>
      <c r="AUL468"/>
      <c r="AUM468"/>
      <c r="AUN468"/>
      <c r="AUO468"/>
      <c r="AUP468"/>
      <c r="AUQ468"/>
      <c r="AUR468"/>
      <c r="AUS468"/>
      <c r="AUT468"/>
      <c r="AUU468"/>
      <c r="AUV468"/>
      <c r="AUW468"/>
      <c r="AUX468"/>
      <c r="AUY468"/>
      <c r="AUZ468"/>
      <c r="AVA468"/>
      <c r="AVB468"/>
      <c r="AVC468"/>
      <c r="AVD468"/>
      <c r="AVE468"/>
      <c r="AVF468"/>
      <c r="AVG468"/>
      <c r="AVH468"/>
      <c r="AVI468"/>
      <c r="AVJ468"/>
      <c r="AVK468"/>
      <c r="AVL468"/>
      <c r="AVM468"/>
      <c r="AVN468"/>
      <c r="AVO468"/>
      <c r="AVP468"/>
      <c r="AVQ468"/>
      <c r="AVR468"/>
      <c r="AVS468"/>
      <c r="AVT468"/>
      <c r="AVU468"/>
      <c r="AVV468"/>
      <c r="AVW468"/>
      <c r="AVX468"/>
      <c r="AVY468"/>
      <c r="AVZ468"/>
      <c r="AWA468"/>
      <c r="AWB468"/>
      <c r="AWC468"/>
      <c r="AWD468"/>
      <c r="AWE468"/>
      <c r="AWF468"/>
      <c r="AWG468"/>
      <c r="AWH468"/>
      <c r="AWI468"/>
      <c r="AWJ468"/>
      <c r="AWK468"/>
      <c r="AWL468"/>
      <c r="AWM468"/>
      <c r="AWN468"/>
      <c r="AWO468"/>
      <c r="AWP468"/>
      <c r="AWQ468"/>
      <c r="AWR468"/>
      <c r="AWS468"/>
      <c r="AWT468"/>
      <c r="AWU468"/>
      <c r="AWV468"/>
      <c r="AWW468"/>
      <c r="AWX468"/>
      <c r="AWY468"/>
      <c r="AWZ468"/>
      <c r="AXA468"/>
      <c r="AXB468"/>
      <c r="AXC468"/>
      <c r="AXD468"/>
      <c r="AXE468"/>
      <c r="AXF468"/>
      <c r="AXG468"/>
      <c r="AXH468"/>
      <c r="AXI468"/>
      <c r="AXJ468"/>
      <c r="AXK468"/>
      <c r="AXL468"/>
      <c r="AXM468"/>
      <c r="AXN468"/>
      <c r="AXO468"/>
      <c r="AXP468"/>
      <c r="AXQ468"/>
      <c r="AXR468"/>
      <c r="AXS468"/>
      <c r="AXT468"/>
      <c r="AXU468"/>
      <c r="AXV468"/>
      <c r="AXW468"/>
      <c r="AXX468"/>
      <c r="AXY468"/>
      <c r="AXZ468"/>
      <c r="AYA468"/>
      <c r="AYB468"/>
      <c r="AYC468"/>
      <c r="AYD468"/>
      <c r="AYE468"/>
      <c r="AYF468"/>
      <c r="AYG468"/>
      <c r="AYH468"/>
      <c r="AYI468"/>
      <c r="AYJ468"/>
      <c r="AYK468"/>
      <c r="AYL468"/>
      <c r="AYM468"/>
      <c r="AYN468"/>
      <c r="AYO468"/>
      <c r="AYP468"/>
      <c r="AYQ468"/>
      <c r="AYR468"/>
      <c r="AYS468"/>
      <c r="AYT468"/>
      <c r="AYU468"/>
      <c r="AYV468"/>
      <c r="AYW468"/>
      <c r="AYX468"/>
      <c r="AYY468"/>
      <c r="AYZ468"/>
      <c r="AZA468"/>
      <c r="AZB468"/>
      <c r="AZC468"/>
      <c r="AZD468"/>
      <c r="AZE468"/>
      <c r="AZF468"/>
      <c r="AZG468"/>
      <c r="AZH468"/>
      <c r="AZI468"/>
      <c r="AZJ468"/>
      <c r="AZK468"/>
      <c r="AZL468"/>
      <c r="AZM468"/>
      <c r="AZN468"/>
      <c r="AZO468"/>
      <c r="AZP468"/>
      <c r="AZQ468"/>
      <c r="AZR468"/>
      <c r="AZS468"/>
      <c r="AZT468"/>
      <c r="AZU468"/>
      <c r="AZV468"/>
      <c r="AZW468"/>
      <c r="AZX468"/>
      <c r="AZY468"/>
      <c r="AZZ468"/>
      <c r="BAA468"/>
      <c r="BAB468"/>
      <c r="BAC468"/>
      <c r="BAD468"/>
      <c r="BAE468"/>
      <c r="BAF468"/>
      <c r="BAG468"/>
      <c r="BAH468"/>
      <c r="BAI468"/>
      <c r="BAJ468"/>
      <c r="BAK468"/>
      <c r="BAL468"/>
      <c r="BAM468"/>
      <c r="BAN468"/>
      <c r="BAO468"/>
      <c r="BAP468"/>
      <c r="BAQ468"/>
      <c r="BAR468"/>
      <c r="BAS468"/>
      <c r="BAT468"/>
      <c r="BAU468"/>
      <c r="BAV468"/>
      <c r="BAW468"/>
      <c r="BAX468"/>
      <c r="BAY468"/>
      <c r="BAZ468"/>
      <c r="BBA468"/>
      <c r="BBB468"/>
      <c r="BBC468"/>
      <c r="BBD468"/>
      <c r="BBE468"/>
      <c r="BBF468"/>
      <c r="BBG468"/>
      <c r="BBH468"/>
      <c r="BBI468"/>
      <c r="BBJ468"/>
      <c r="BBK468"/>
      <c r="BBL468"/>
      <c r="BBM468"/>
      <c r="BBN468"/>
      <c r="BBO468"/>
      <c r="BBP468"/>
      <c r="BBQ468"/>
      <c r="BBR468"/>
      <c r="BBS468"/>
      <c r="BBT468"/>
      <c r="BBU468"/>
      <c r="BBV468"/>
      <c r="BBW468"/>
      <c r="BBX468"/>
      <c r="BBY468"/>
      <c r="BBZ468"/>
      <c r="BCA468"/>
      <c r="BCB468"/>
      <c r="BCC468"/>
      <c r="BCD468"/>
      <c r="BCE468"/>
      <c r="BCF468"/>
      <c r="BCG468"/>
      <c r="BCH468"/>
      <c r="BCI468"/>
      <c r="BCJ468"/>
      <c r="BCK468"/>
      <c r="BCL468"/>
      <c r="BCM468"/>
      <c r="BCN468"/>
      <c r="BCO468"/>
      <c r="BCP468"/>
      <c r="BCQ468"/>
      <c r="BCR468"/>
      <c r="BCS468"/>
      <c r="BCT468"/>
      <c r="BCU468"/>
      <c r="BCV468"/>
      <c r="BCW468"/>
      <c r="BCX468"/>
      <c r="BCY468"/>
      <c r="BCZ468"/>
      <c r="BDA468"/>
      <c r="BDB468"/>
      <c r="BDC468"/>
      <c r="BDD468"/>
      <c r="BDE468"/>
      <c r="BDF468"/>
      <c r="BDG468"/>
      <c r="BDH468"/>
      <c r="BDI468"/>
      <c r="BDJ468"/>
      <c r="BDK468"/>
      <c r="BDL468"/>
      <c r="BDM468"/>
      <c r="BDN468"/>
      <c r="BDO468"/>
      <c r="BDP468"/>
      <c r="BDQ468"/>
      <c r="BDR468"/>
      <c r="BDS468"/>
      <c r="BDT468"/>
      <c r="BDU468"/>
      <c r="BDV468"/>
      <c r="BDW468"/>
      <c r="BDX468"/>
      <c r="BDY468"/>
      <c r="BDZ468"/>
      <c r="BEA468"/>
      <c r="BEB468"/>
      <c r="BEC468"/>
      <c r="BED468"/>
      <c r="BEE468"/>
      <c r="BEF468"/>
      <c r="BEG468"/>
      <c r="BEH468"/>
      <c r="BEI468"/>
      <c r="BEJ468"/>
      <c r="BEK468"/>
      <c r="BEL468"/>
      <c r="BEM468"/>
      <c r="BEN468"/>
      <c r="BEO468"/>
      <c r="BEP468"/>
      <c r="BEQ468"/>
      <c r="BER468"/>
      <c r="BES468"/>
      <c r="BET468"/>
      <c r="BEU468"/>
      <c r="BEV468"/>
      <c r="BEW468"/>
      <c r="BEX468"/>
      <c r="BEY468"/>
      <c r="BEZ468"/>
      <c r="BFA468"/>
      <c r="BFB468"/>
      <c r="BFC468"/>
      <c r="BFD468"/>
      <c r="BFE468"/>
      <c r="BFF468"/>
      <c r="BFG468"/>
      <c r="BFH468"/>
      <c r="BFI468"/>
      <c r="BFJ468"/>
      <c r="BFK468"/>
      <c r="BFL468"/>
      <c r="BFM468"/>
      <c r="BFN468"/>
      <c r="BFO468"/>
      <c r="BFP468"/>
      <c r="BFQ468"/>
      <c r="BFR468"/>
      <c r="BFS468"/>
      <c r="BFT468"/>
      <c r="BFU468"/>
      <c r="BFV468"/>
      <c r="BFW468"/>
      <c r="BFX468"/>
      <c r="BFY468"/>
      <c r="BFZ468"/>
      <c r="BGA468"/>
      <c r="BGB468"/>
      <c r="BGC468"/>
      <c r="BGD468"/>
      <c r="BGE468"/>
      <c r="BGF468"/>
      <c r="BGG468"/>
      <c r="BGH468"/>
      <c r="BGI468"/>
      <c r="BGJ468"/>
      <c r="BGK468"/>
      <c r="BGL468"/>
      <c r="BGM468"/>
      <c r="BGN468"/>
      <c r="BGO468"/>
      <c r="BGP468"/>
      <c r="BGQ468"/>
      <c r="BGR468"/>
      <c r="BGS468"/>
      <c r="BGT468"/>
      <c r="BGU468"/>
      <c r="BGV468"/>
      <c r="BGW468"/>
      <c r="BGX468"/>
      <c r="BGY468"/>
      <c r="BGZ468"/>
      <c r="BHA468"/>
      <c r="BHB468"/>
      <c r="BHC468"/>
      <c r="BHD468"/>
      <c r="BHE468"/>
      <c r="BHF468"/>
      <c r="BHG468"/>
      <c r="BHH468"/>
      <c r="BHI468"/>
      <c r="BHJ468"/>
      <c r="BHK468"/>
      <c r="BHL468"/>
      <c r="BHM468"/>
      <c r="BHN468"/>
      <c r="BHO468"/>
      <c r="BHP468"/>
      <c r="BHQ468"/>
      <c r="BHR468"/>
      <c r="BHS468"/>
      <c r="BHT468"/>
      <c r="BHU468"/>
      <c r="BHV468"/>
      <c r="BHW468"/>
      <c r="BHX468"/>
      <c r="BHY468"/>
      <c r="BHZ468"/>
      <c r="BIA468"/>
      <c r="BIB468"/>
      <c r="BIC468"/>
    </row>
    <row r="469" spans="1:1589" s="9" customFormat="1" ht="41.25" customHeight="1">
      <c r="A469" s="70">
        <v>5687139</v>
      </c>
      <c r="B469" s="29"/>
      <c r="C469" s="354"/>
      <c r="D469" s="318"/>
      <c r="E469" s="96" t="s">
        <v>9</v>
      </c>
      <c r="F469" s="96">
        <v>42369</v>
      </c>
      <c r="G469" s="97" t="s">
        <v>7</v>
      </c>
      <c r="H469" s="121">
        <v>2326700</v>
      </c>
      <c r="I469" s="121">
        <v>39954903.390000001</v>
      </c>
      <c r="J469" s="115"/>
      <c r="K469" s="104"/>
      <c r="L469" s="121">
        <v>2326700</v>
      </c>
      <c r="M469" s="121">
        <v>35339948.950000003</v>
      </c>
      <c r="N469" s="121"/>
      <c r="O469" s="115"/>
      <c r="P469" s="121">
        <v>2326700</v>
      </c>
      <c r="Q469" s="121">
        <v>35339948.950000003</v>
      </c>
      <c r="R469" s="121">
        <v>0</v>
      </c>
      <c r="S469" s="115"/>
      <c r="T469" s="83">
        <f>I469-Q469</f>
        <v>4614954.4399999976</v>
      </c>
      <c r="U469" s="7"/>
      <c r="V469" s="7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  <c r="IX469"/>
      <c r="IY469"/>
      <c r="IZ469"/>
      <c r="JA469"/>
      <c r="JB469"/>
      <c r="JC469"/>
      <c r="JD469"/>
      <c r="JE469"/>
      <c r="JF469"/>
      <c r="JG469"/>
      <c r="JH469"/>
      <c r="JI469"/>
      <c r="JJ469"/>
      <c r="JK469"/>
      <c r="JL469"/>
      <c r="JM469"/>
      <c r="JN469"/>
      <c r="JO469"/>
      <c r="JP469"/>
      <c r="JQ469"/>
      <c r="JR469"/>
      <c r="JS469"/>
      <c r="JT469"/>
      <c r="JU469"/>
      <c r="JV469"/>
      <c r="JW469"/>
      <c r="JX469"/>
      <c r="JY469"/>
      <c r="JZ469"/>
      <c r="KA469"/>
      <c r="KB469"/>
      <c r="KC469"/>
      <c r="KD469"/>
      <c r="KE469"/>
      <c r="KF469"/>
      <c r="KG469"/>
      <c r="KH469"/>
      <c r="KI469"/>
      <c r="KJ469"/>
      <c r="KK469"/>
      <c r="KL469"/>
      <c r="KM469"/>
      <c r="KN469"/>
      <c r="KO469"/>
      <c r="KP469"/>
      <c r="KQ469"/>
      <c r="KR469"/>
      <c r="KS469"/>
      <c r="KT469"/>
      <c r="KU469"/>
      <c r="KV469"/>
      <c r="KW469"/>
      <c r="KX469"/>
      <c r="KY469"/>
      <c r="KZ469"/>
      <c r="LA469"/>
      <c r="LB469"/>
      <c r="LC469"/>
      <c r="LD469"/>
      <c r="LE469"/>
      <c r="LF469"/>
      <c r="LG469"/>
      <c r="LH469"/>
      <c r="LI469"/>
      <c r="LJ469"/>
      <c r="LK469"/>
      <c r="LL469"/>
      <c r="LM469"/>
      <c r="LN469"/>
      <c r="LO469"/>
      <c r="LP469"/>
      <c r="LQ469"/>
      <c r="LR469"/>
      <c r="LS469"/>
      <c r="LT469"/>
      <c r="LU469"/>
      <c r="LV469"/>
      <c r="LW469"/>
      <c r="LX469"/>
      <c r="LY469"/>
      <c r="LZ469"/>
      <c r="MA469"/>
      <c r="MB469"/>
      <c r="MC469"/>
      <c r="MD469"/>
      <c r="ME469"/>
      <c r="MF469"/>
      <c r="MG469"/>
      <c r="MH469"/>
      <c r="MI469"/>
      <c r="MJ469"/>
      <c r="MK469"/>
      <c r="ML469"/>
      <c r="MM469"/>
      <c r="MN469"/>
      <c r="MO469"/>
      <c r="MP469"/>
      <c r="MQ469"/>
      <c r="MR469"/>
      <c r="MS469"/>
      <c r="MT469"/>
      <c r="MU469"/>
      <c r="MV469"/>
      <c r="MW469"/>
      <c r="MX469"/>
      <c r="MY469"/>
      <c r="MZ469"/>
      <c r="NA469"/>
      <c r="NB469"/>
      <c r="NC469"/>
      <c r="ND469"/>
      <c r="NE469"/>
      <c r="NF469"/>
      <c r="NG469"/>
      <c r="NH469"/>
      <c r="NI469"/>
      <c r="NJ469"/>
      <c r="NK469"/>
      <c r="NL469"/>
      <c r="NM469"/>
      <c r="NN469"/>
      <c r="NO469"/>
      <c r="NP469"/>
      <c r="NQ469"/>
      <c r="NR469"/>
      <c r="NS469"/>
      <c r="NT469"/>
      <c r="NU469"/>
      <c r="NV469"/>
      <c r="NW469"/>
      <c r="NX469"/>
      <c r="NY469"/>
      <c r="NZ469"/>
      <c r="OA469"/>
      <c r="OB469"/>
      <c r="OC469"/>
      <c r="OD469"/>
      <c r="OE469"/>
      <c r="OF469"/>
      <c r="OG469"/>
      <c r="OH469"/>
      <c r="OI469"/>
      <c r="OJ469"/>
      <c r="OK469"/>
      <c r="OL469"/>
      <c r="OM469"/>
      <c r="ON469"/>
      <c r="OO469"/>
      <c r="OP469"/>
      <c r="OQ469"/>
      <c r="OR469"/>
      <c r="OS469"/>
      <c r="OT469"/>
      <c r="OU469"/>
      <c r="OV469"/>
      <c r="OW469"/>
      <c r="OX469"/>
      <c r="OY469"/>
      <c r="OZ469"/>
      <c r="PA469"/>
      <c r="PB469"/>
      <c r="PC469"/>
      <c r="PD469"/>
      <c r="PE469"/>
      <c r="PF469"/>
      <c r="PG469"/>
      <c r="PH469"/>
      <c r="PI469"/>
      <c r="PJ469"/>
      <c r="PK469"/>
      <c r="PL469"/>
      <c r="PM469"/>
      <c r="PN469"/>
      <c r="PO469"/>
      <c r="PP469"/>
      <c r="PQ469"/>
      <c r="PR469"/>
      <c r="PS469"/>
      <c r="PT469"/>
      <c r="PU469"/>
      <c r="PV469"/>
      <c r="PW469"/>
      <c r="PX469"/>
      <c r="PY469"/>
      <c r="PZ469"/>
      <c r="QA469"/>
      <c r="QB469"/>
      <c r="QC469"/>
      <c r="QD469"/>
      <c r="QE469"/>
      <c r="QF469"/>
      <c r="QG469"/>
      <c r="QH469"/>
      <c r="QI469"/>
      <c r="QJ469"/>
      <c r="QK469"/>
      <c r="QL469"/>
      <c r="QM469"/>
      <c r="QN469"/>
      <c r="QO469"/>
      <c r="QP469"/>
      <c r="QQ469"/>
      <c r="QR469"/>
      <c r="QS469"/>
      <c r="QT469"/>
      <c r="QU469"/>
      <c r="QV469"/>
      <c r="QW469"/>
      <c r="QX469"/>
      <c r="QY469"/>
      <c r="QZ469"/>
      <c r="RA469"/>
      <c r="RB469"/>
      <c r="RC469"/>
      <c r="RD469"/>
      <c r="RE469"/>
      <c r="RF469"/>
      <c r="RG469"/>
      <c r="RH469"/>
      <c r="RI469"/>
      <c r="RJ469"/>
      <c r="RK469"/>
      <c r="RL469"/>
      <c r="RM469"/>
      <c r="RN469"/>
      <c r="RO469"/>
      <c r="RP469"/>
      <c r="RQ469"/>
      <c r="RR469"/>
      <c r="RS469"/>
      <c r="RT469"/>
      <c r="RU469"/>
      <c r="RV469"/>
      <c r="RW469"/>
      <c r="RX469"/>
      <c r="RY469"/>
      <c r="RZ469"/>
      <c r="SA469"/>
      <c r="SB469"/>
      <c r="SC469"/>
      <c r="SD469"/>
      <c r="SE469"/>
      <c r="SF469"/>
      <c r="SG469"/>
      <c r="SH469"/>
      <c r="SI469"/>
      <c r="SJ469"/>
      <c r="SK469"/>
      <c r="SL469"/>
      <c r="SM469"/>
      <c r="SN469"/>
      <c r="SO469"/>
      <c r="SP469"/>
      <c r="SQ469"/>
      <c r="SR469"/>
      <c r="SS469"/>
      <c r="ST469"/>
      <c r="SU469"/>
      <c r="SV469"/>
      <c r="SW469"/>
      <c r="SX469"/>
      <c r="SY469"/>
      <c r="SZ469"/>
      <c r="TA469"/>
      <c r="TB469"/>
      <c r="TC469"/>
      <c r="TD469"/>
      <c r="TE469"/>
      <c r="TF469"/>
      <c r="TG469"/>
      <c r="TH469"/>
      <c r="TI469"/>
      <c r="TJ469"/>
      <c r="TK469"/>
      <c r="TL469"/>
      <c r="TM469"/>
      <c r="TN469"/>
      <c r="TO469"/>
      <c r="TP469"/>
      <c r="TQ469"/>
      <c r="TR469"/>
      <c r="TS469"/>
      <c r="TT469"/>
      <c r="TU469"/>
      <c r="TV469"/>
      <c r="TW469"/>
      <c r="TX469"/>
      <c r="TY469"/>
      <c r="TZ469"/>
      <c r="UA469"/>
      <c r="UB469"/>
      <c r="UC469"/>
      <c r="UD469"/>
      <c r="UE469"/>
      <c r="UF469"/>
      <c r="UG469"/>
      <c r="UH469"/>
      <c r="UI469"/>
      <c r="UJ469"/>
      <c r="UK469"/>
      <c r="UL469"/>
      <c r="UM469"/>
      <c r="UN469"/>
      <c r="UO469"/>
      <c r="UP469"/>
      <c r="UQ469"/>
      <c r="UR469"/>
      <c r="US469"/>
      <c r="UT469"/>
      <c r="UU469"/>
      <c r="UV469"/>
      <c r="UW469"/>
      <c r="UX469"/>
      <c r="UY469"/>
      <c r="UZ469"/>
      <c r="VA469"/>
      <c r="VB469"/>
      <c r="VC469"/>
      <c r="VD469"/>
      <c r="VE469"/>
      <c r="VF469"/>
      <c r="VG469"/>
      <c r="VH469"/>
      <c r="VI469"/>
      <c r="VJ469"/>
      <c r="VK469"/>
      <c r="VL469"/>
      <c r="VM469"/>
      <c r="VN469"/>
      <c r="VO469"/>
      <c r="VP469"/>
      <c r="VQ469"/>
      <c r="VR469"/>
      <c r="VS469"/>
      <c r="VT469"/>
      <c r="VU469"/>
      <c r="VV469"/>
      <c r="VW469"/>
      <c r="VX469"/>
      <c r="VY469"/>
      <c r="VZ469"/>
      <c r="WA469"/>
      <c r="WB469"/>
      <c r="WC469"/>
      <c r="WD469"/>
      <c r="WE469"/>
      <c r="WF469"/>
      <c r="WG469"/>
      <c r="WH469"/>
      <c r="WI469"/>
      <c r="WJ469"/>
      <c r="WK469"/>
      <c r="WL469"/>
      <c r="WM469"/>
      <c r="WN469"/>
      <c r="WO469"/>
      <c r="WP469"/>
      <c r="WQ469"/>
      <c r="WR469"/>
      <c r="WS469"/>
      <c r="WT469"/>
      <c r="WU469"/>
      <c r="WV469"/>
      <c r="WW469"/>
      <c r="WX469"/>
      <c r="WY469"/>
      <c r="WZ469"/>
      <c r="XA469"/>
      <c r="XB469"/>
      <c r="XC469"/>
      <c r="XD469"/>
      <c r="XE469"/>
      <c r="XF469"/>
      <c r="XG469"/>
      <c r="XH469"/>
      <c r="XI469"/>
      <c r="XJ469"/>
      <c r="XK469"/>
      <c r="XL469"/>
      <c r="XM469"/>
      <c r="XN469"/>
      <c r="XO469"/>
      <c r="XP469"/>
      <c r="XQ469"/>
      <c r="XR469"/>
      <c r="XS469"/>
      <c r="XT469"/>
      <c r="XU469"/>
      <c r="XV469"/>
      <c r="XW469"/>
      <c r="XX469"/>
      <c r="XY469"/>
      <c r="XZ469"/>
      <c r="YA469"/>
      <c r="YB469"/>
      <c r="YC469"/>
      <c r="YD469"/>
      <c r="YE469"/>
      <c r="YF469"/>
      <c r="YG469"/>
      <c r="YH469"/>
      <c r="YI469"/>
      <c r="YJ469"/>
      <c r="YK469"/>
      <c r="YL469"/>
      <c r="YM469"/>
      <c r="YN469"/>
      <c r="YO469"/>
      <c r="YP469"/>
      <c r="YQ469"/>
      <c r="YR469"/>
      <c r="YS469"/>
      <c r="YT469"/>
      <c r="YU469"/>
      <c r="YV469"/>
      <c r="YW469"/>
      <c r="YX469"/>
      <c r="YY469"/>
      <c r="YZ469"/>
      <c r="ZA469"/>
      <c r="ZB469"/>
      <c r="ZC469"/>
      <c r="ZD469"/>
      <c r="ZE469"/>
      <c r="ZF469"/>
      <c r="ZG469"/>
      <c r="ZH469"/>
      <c r="ZI469"/>
      <c r="ZJ469"/>
      <c r="ZK469"/>
      <c r="ZL469"/>
      <c r="ZM469"/>
      <c r="ZN469"/>
      <c r="ZO469"/>
      <c r="ZP469"/>
      <c r="ZQ469"/>
      <c r="ZR469"/>
      <c r="ZS469"/>
      <c r="ZT469"/>
      <c r="ZU469"/>
      <c r="ZV469"/>
      <c r="ZW469"/>
      <c r="ZX469"/>
      <c r="ZY469"/>
      <c r="ZZ469"/>
      <c r="AAA469"/>
      <c r="AAB469"/>
      <c r="AAC469"/>
      <c r="AAD469"/>
      <c r="AAE469"/>
      <c r="AAF469"/>
      <c r="AAG469"/>
      <c r="AAH469"/>
      <c r="AAI469"/>
      <c r="AAJ469"/>
      <c r="AAK469"/>
      <c r="AAL469"/>
      <c r="AAM469"/>
      <c r="AAN469"/>
      <c r="AAO469"/>
      <c r="AAP469"/>
      <c r="AAQ469"/>
      <c r="AAR469"/>
      <c r="AAS469"/>
      <c r="AAT469"/>
      <c r="AAU469"/>
      <c r="AAV469"/>
      <c r="AAW469"/>
      <c r="AAX469"/>
      <c r="AAY469"/>
      <c r="AAZ469"/>
      <c r="ABA469"/>
      <c r="ABB469"/>
      <c r="ABC469"/>
      <c r="ABD469"/>
      <c r="ABE469"/>
      <c r="ABF469"/>
      <c r="ABG469"/>
      <c r="ABH469"/>
      <c r="ABI469"/>
      <c r="ABJ469"/>
      <c r="ABK469"/>
      <c r="ABL469"/>
      <c r="ABM469"/>
      <c r="ABN469"/>
      <c r="ABO469"/>
      <c r="ABP469"/>
      <c r="ABQ469"/>
      <c r="ABR469"/>
      <c r="ABS469"/>
      <c r="ABT469"/>
      <c r="ABU469"/>
      <c r="ABV469"/>
      <c r="ABW469"/>
      <c r="ABX469"/>
      <c r="ABY469"/>
      <c r="ABZ469"/>
      <c r="ACA469"/>
      <c r="ACB469"/>
      <c r="ACC469"/>
      <c r="ACD469"/>
      <c r="ACE469"/>
      <c r="ACF469"/>
      <c r="ACG469"/>
      <c r="ACH469"/>
      <c r="ACI469"/>
      <c r="ACJ469"/>
      <c r="ACK469"/>
      <c r="ACL469"/>
      <c r="ACM469"/>
      <c r="ACN469"/>
      <c r="ACO469"/>
      <c r="ACP469"/>
      <c r="ACQ469"/>
      <c r="ACR469"/>
      <c r="ACS469"/>
      <c r="ACT469"/>
      <c r="ACU469"/>
      <c r="ACV469"/>
      <c r="ACW469"/>
      <c r="ACX469"/>
      <c r="ACY469"/>
      <c r="ACZ469"/>
      <c r="ADA469"/>
      <c r="ADB469"/>
      <c r="ADC469"/>
      <c r="ADD469"/>
      <c r="ADE469"/>
      <c r="ADF469"/>
      <c r="ADG469"/>
      <c r="ADH469"/>
      <c r="ADI469"/>
      <c r="ADJ469"/>
      <c r="ADK469"/>
      <c r="ADL469"/>
      <c r="ADM469"/>
      <c r="ADN469"/>
      <c r="ADO469"/>
      <c r="ADP469"/>
      <c r="ADQ469"/>
      <c r="ADR469"/>
      <c r="ADS469"/>
      <c r="ADT469"/>
      <c r="ADU469"/>
      <c r="ADV469"/>
      <c r="ADW469"/>
      <c r="ADX469"/>
      <c r="ADY469"/>
      <c r="ADZ469"/>
      <c r="AEA469"/>
      <c r="AEB469"/>
      <c r="AEC469"/>
      <c r="AED469"/>
      <c r="AEE469"/>
      <c r="AEF469"/>
      <c r="AEG469"/>
      <c r="AEH469"/>
      <c r="AEI469"/>
      <c r="AEJ469"/>
      <c r="AEK469"/>
      <c r="AEL469"/>
      <c r="AEM469"/>
      <c r="AEN469"/>
      <c r="AEO469"/>
      <c r="AEP469"/>
      <c r="AEQ469"/>
      <c r="AER469"/>
      <c r="AES469"/>
      <c r="AET469"/>
      <c r="AEU469"/>
      <c r="AEV469"/>
      <c r="AEW469"/>
      <c r="AEX469"/>
      <c r="AEY469"/>
      <c r="AEZ469"/>
      <c r="AFA469"/>
      <c r="AFB469"/>
      <c r="AFC469"/>
      <c r="AFD469"/>
      <c r="AFE469"/>
      <c r="AFF469"/>
      <c r="AFG469"/>
      <c r="AFH469"/>
      <c r="AFI469"/>
      <c r="AFJ469"/>
      <c r="AFK469"/>
      <c r="AFL469"/>
      <c r="AFM469"/>
      <c r="AFN469"/>
      <c r="AFO469"/>
      <c r="AFP469"/>
      <c r="AFQ469"/>
      <c r="AFR469"/>
      <c r="AFS469"/>
      <c r="AFT469"/>
      <c r="AFU469"/>
      <c r="AFV469"/>
      <c r="AFW469"/>
      <c r="AFX469"/>
      <c r="AFY469"/>
      <c r="AFZ469"/>
      <c r="AGA469"/>
      <c r="AGB469"/>
      <c r="AGC469"/>
      <c r="AGD469"/>
      <c r="AGE469"/>
      <c r="AGF469"/>
      <c r="AGG469"/>
      <c r="AGH469"/>
      <c r="AGI469"/>
      <c r="AGJ469"/>
      <c r="AGK469"/>
      <c r="AGL469"/>
      <c r="AGM469"/>
      <c r="AGN469"/>
      <c r="AGO469"/>
      <c r="AGP469"/>
      <c r="AGQ469"/>
      <c r="AGR469"/>
      <c r="AGS469"/>
      <c r="AGT469"/>
      <c r="AGU469"/>
      <c r="AGV469"/>
      <c r="AGW469"/>
      <c r="AGX469"/>
      <c r="AGY469"/>
      <c r="AGZ469"/>
      <c r="AHA469"/>
      <c r="AHB469"/>
      <c r="AHC469"/>
      <c r="AHD469"/>
      <c r="AHE469"/>
      <c r="AHF469"/>
      <c r="AHG469"/>
      <c r="AHH469"/>
      <c r="AHI469"/>
      <c r="AHJ469"/>
      <c r="AHK469"/>
      <c r="AHL469"/>
      <c r="AHM469"/>
      <c r="AHN469"/>
      <c r="AHO469"/>
      <c r="AHP469"/>
      <c r="AHQ469"/>
      <c r="AHR469"/>
      <c r="AHS469"/>
      <c r="AHT469"/>
      <c r="AHU469"/>
      <c r="AHV469"/>
      <c r="AHW469"/>
      <c r="AHX469"/>
      <c r="AHY469"/>
      <c r="AHZ469"/>
      <c r="AIA469"/>
      <c r="AIB469"/>
      <c r="AIC469"/>
      <c r="AID469"/>
      <c r="AIE469"/>
      <c r="AIF469"/>
      <c r="AIG469"/>
      <c r="AIH469"/>
      <c r="AII469"/>
      <c r="AIJ469"/>
      <c r="AIK469"/>
      <c r="AIL469"/>
      <c r="AIM469"/>
      <c r="AIN469"/>
      <c r="AIO469"/>
      <c r="AIP469"/>
      <c r="AIQ469"/>
      <c r="AIR469"/>
      <c r="AIS469"/>
      <c r="AIT469"/>
      <c r="AIU469"/>
      <c r="AIV469"/>
      <c r="AIW469"/>
      <c r="AIX469"/>
      <c r="AIY469"/>
      <c r="AIZ469"/>
      <c r="AJA469"/>
      <c r="AJB469"/>
      <c r="AJC469"/>
      <c r="AJD469"/>
      <c r="AJE469"/>
      <c r="AJF469"/>
      <c r="AJG469"/>
      <c r="AJH469"/>
      <c r="AJI469"/>
      <c r="AJJ469"/>
      <c r="AJK469"/>
      <c r="AJL469"/>
      <c r="AJM469"/>
      <c r="AJN469"/>
      <c r="AJO469"/>
      <c r="AJP469"/>
      <c r="AJQ469"/>
      <c r="AJR469"/>
      <c r="AJS469"/>
      <c r="AJT469"/>
      <c r="AJU469"/>
      <c r="AJV469"/>
      <c r="AJW469"/>
      <c r="AJX469"/>
      <c r="AJY469"/>
      <c r="AJZ469"/>
      <c r="AKA469"/>
      <c r="AKB469"/>
      <c r="AKC469"/>
      <c r="AKD469"/>
      <c r="AKE469"/>
      <c r="AKF469"/>
      <c r="AKG469"/>
      <c r="AKH469"/>
      <c r="AKI469"/>
      <c r="AKJ469"/>
      <c r="AKK469"/>
      <c r="AKL469"/>
      <c r="AKM469"/>
      <c r="AKN469"/>
      <c r="AKO469"/>
      <c r="AKP469"/>
      <c r="AKQ469"/>
      <c r="AKR469"/>
      <c r="AKS469"/>
      <c r="AKT469"/>
      <c r="AKU469"/>
      <c r="AKV469"/>
      <c r="AKW469"/>
      <c r="AKX469"/>
      <c r="AKY469"/>
      <c r="AKZ469"/>
      <c r="ALA469"/>
      <c r="ALB469"/>
      <c r="ALC469"/>
      <c r="ALD469"/>
      <c r="ALE469"/>
      <c r="ALF469"/>
      <c r="ALG469"/>
      <c r="ALH469"/>
      <c r="ALI469"/>
      <c r="ALJ469"/>
      <c r="ALK469"/>
      <c r="ALL469"/>
      <c r="ALM469"/>
      <c r="ALN469"/>
      <c r="ALO469"/>
      <c r="ALP469"/>
      <c r="ALQ469"/>
      <c r="ALR469"/>
      <c r="ALS469"/>
      <c r="ALT469"/>
      <c r="ALU469"/>
      <c r="ALV469"/>
      <c r="ALW469"/>
      <c r="ALX469"/>
      <c r="ALY469"/>
      <c r="ALZ469"/>
      <c r="AMA469"/>
      <c r="AMB469"/>
      <c r="AMC469"/>
      <c r="AMD469"/>
      <c r="AME469"/>
      <c r="AMF469"/>
      <c r="AMG469"/>
      <c r="AMH469"/>
      <c r="AMI469"/>
      <c r="AMJ469"/>
      <c r="AMK469"/>
      <c r="AML469"/>
      <c r="AMM469"/>
      <c r="AMN469"/>
      <c r="AMO469"/>
      <c r="AMP469"/>
      <c r="AMQ469"/>
      <c r="AMR469"/>
      <c r="AMS469"/>
      <c r="AMT469"/>
      <c r="AMU469"/>
      <c r="AMV469"/>
      <c r="AMW469"/>
      <c r="AMX469"/>
      <c r="AMY469"/>
      <c r="AMZ469"/>
      <c r="ANA469"/>
      <c r="ANB469"/>
      <c r="ANC469"/>
      <c r="AND469"/>
      <c r="ANE469"/>
      <c r="ANF469"/>
      <c r="ANG469"/>
      <c r="ANH469"/>
      <c r="ANI469"/>
      <c r="ANJ469"/>
      <c r="ANK469"/>
      <c r="ANL469"/>
      <c r="ANM469"/>
      <c r="ANN469"/>
      <c r="ANO469"/>
      <c r="ANP469"/>
      <c r="ANQ469"/>
      <c r="ANR469"/>
      <c r="ANS469"/>
      <c r="ANT469"/>
      <c r="ANU469"/>
      <c r="ANV469"/>
      <c r="ANW469"/>
      <c r="ANX469"/>
      <c r="ANY469"/>
      <c r="ANZ469"/>
      <c r="AOA469"/>
      <c r="AOB469"/>
      <c r="AOC469"/>
      <c r="AOD469"/>
      <c r="AOE469"/>
      <c r="AOF469"/>
      <c r="AOG469"/>
      <c r="AOH469"/>
      <c r="AOI469"/>
      <c r="AOJ469"/>
      <c r="AOK469"/>
      <c r="AOL469"/>
      <c r="AOM469"/>
      <c r="AON469"/>
      <c r="AOO469"/>
      <c r="AOP469"/>
      <c r="AOQ469"/>
      <c r="AOR469"/>
      <c r="AOS469"/>
      <c r="AOT469"/>
      <c r="AOU469"/>
      <c r="AOV469"/>
      <c r="AOW469"/>
      <c r="AOX469"/>
      <c r="AOY469"/>
      <c r="AOZ469"/>
      <c r="APA469"/>
      <c r="APB469"/>
      <c r="APC469"/>
      <c r="APD469"/>
      <c r="APE469"/>
      <c r="APF469"/>
      <c r="APG469"/>
      <c r="APH469"/>
      <c r="API469"/>
      <c r="APJ469"/>
      <c r="APK469"/>
      <c r="APL469"/>
      <c r="APM469"/>
      <c r="APN469"/>
      <c r="APO469"/>
      <c r="APP469"/>
      <c r="APQ469"/>
      <c r="APR469"/>
      <c r="APS469"/>
      <c r="APT469"/>
      <c r="APU469"/>
      <c r="APV469"/>
      <c r="APW469"/>
      <c r="APX469"/>
      <c r="APY469"/>
      <c r="APZ469"/>
      <c r="AQA469"/>
      <c r="AQB469"/>
      <c r="AQC469"/>
      <c r="AQD469"/>
      <c r="AQE469"/>
      <c r="AQF469"/>
      <c r="AQG469"/>
      <c r="AQH469"/>
      <c r="AQI469"/>
      <c r="AQJ469"/>
      <c r="AQK469"/>
      <c r="AQL469"/>
      <c r="AQM469"/>
      <c r="AQN469"/>
      <c r="AQO469"/>
      <c r="AQP469"/>
      <c r="AQQ469"/>
      <c r="AQR469"/>
      <c r="AQS469"/>
      <c r="AQT469"/>
      <c r="AQU469"/>
      <c r="AQV469"/>
      <c r="AQW469"/>
      <c r="AQX469"/>
      <c r="AQY469"/>
      <c r="AQZ469"/>
      <c r="ARA469"/>
      <c r="ARB469"/>
      <c r="ARC469"/>
      <c r="ARD469"/>
      <c r="ARE469"/>
      <c r="ARF469"/>
      <c r="ARG469"/>
      <c r="ARH469"/>
      <c r="ARI469"/>
      <c r="ARJ469"/>
      <c r="ARK469"/>
      <c r="ARL469"/>
      <c r="ARM469"/>
      <c r="ARN469"/>
      <c r="ARO469"/>
      <c r="ARP469"/>
      <c r="ARQ469"/>
      <c r="ARR469"/>
      <c r="ARS469"/>
      <c r="ART469"/>
      <c r="ARU469"/>
      <c r="ARV469"/>
      <c r="ARW469"/>
      <c r="ARX469"/>
      <c r="ARY469"/>
      <c r="ARZ469"/>
      <c r="ASA469"/>
      <c r="ASB469"/>
      <c r="ASC469"/>
      <c r="ASD469"/>
      <c r="ASE469"/>
      <c r="ASF469"/>
      <c r="ASG469"/>
      <c r="ASH469"/>
      <c r="ASI469"/>
      <c r="ASJ469"/>
      <c r="ASK469"/>
      <c r="ASL469"/>
      <c r="ASM469"/>
      <c r="ASN469"/>
      <c r="ASO469"/>
      <c r="ASP469"/>
      <c r="ASQ469"/>
      <c r="ASR469"/>
      <c r="ASS469"/>
      <c r="AST469"/>
      <c r="ASU469"/>
      <c r="ASV469"/>
      <c r="ASW469"/>
      <c r="ASX469"/>
      <c r="ASY469"/>
      <c r="ASZ469"/>
      <c r="ATA469"/>
      <c r="ATB469"/>
      <c r="ATC469"/>
      <c r="ATD469"/>
      <c r="ATE469"/>
      <c r="ATF469"/>
      <c r="ATG469"/>
      <c r="ATH469"/>
      <c r="ATI469"/>
      <c r="ATJ469"/>
      <c r="ATK469"/>
      <c r="ATL469"/>
      <c r="ATM469"/>
      <c r="ATN469"/>
      <c r="ATO469"/>
      <c r="ATP469"/>
      <c r="ATQ469"/>
      <c r="ATR469"/>
      <c r="ATS469"/>
      <c r="ATT469"/>
      <c r="ATU469"/>
      <c r="ATV469"/>
      <c r="ATW469"/>
      <c r="ATX469"/>
      <c r="ATY469"/>
      <c r="ATZ469"/>
      <c r="AUA469"/>
      <c r="AUB469"/>
      <c r="AUC469"/>
      <c r="AUD469"/>
      <c r="AUE469"/>
      <c r="AUF469"/>
      <c r="AUG469"/>
      <c r="AUH469"/>
      <c r="AUI469"/>
      <c r="AUJ469"/>
      <c r="AUK469"/>
      <c r="AUL469"/>
      <c r="AUM469"/>
      <c r="AUN469"/>
      <c r="AUO469"/>
      <c r="AUP469"/>
      <c r="AUQ469"/>
      <c r="AUR469"/>
      <c r="AUS469"/>
      <c r="AUT469"/>
      <c r="AUU469"/>
      <c r="AUV469"/>
      <c r="AUW469"/>
      <c r="AUX469"/>
      <c r="AUY469"/>
      <c r="AUZ469"/>
      <c r="AVA469"/>
      <c r="AVB469"/>
      <c r="AVC469"/>
      <c r="AVD469"/>
      <c r="AVE469"/>
      <c r="AVF469"/>
      <c r="AVG469"/>
      <c r="AVH469"/>
      <c r="AVI469"/>
      <c r="AVJ469"/>
      <c r="AVK469"/>
      <c r="AVL469"/>
      <c r="AVM469"/>
      <c r="AVN469"/>
      <c r="AVO469"/>
      <c r="AVP469"/>
      <c r="AVQ469"/>
      <c r="AVR469"/>
      <c r="AVS469"/>
      <c r="AVT469"/>
      <c r="AVU469"/>
      <c r="AVV469"/>
      <c r="AVW469"/>
      <c r="AVX469"/>
      <c r="AVY469"/>
      <c r="AVZ469"/>
      <c r="AWA469"/>
      <c r="AWB469"/>
      <c r="AWC469"/>
      <c r="AWD469"/>
      <c r="AWE469"/>
      <c r="AWF469"/>
      <c r="AWG469"/>
      <c r="AWH469"/>
      <c r="AWI469"/>
      <c r="AWJ469"/>
      <c r="AWK469"/>
      <c r="AWL469"/>
      <c r="AWM469"/>
      <c r="AWN469"/>
      <c r="AWO469"/>
      <c r="AWP469"/>
      <c r="AWQ469"/>
      <c r="AWR469"/>
      <c r="AWS469"/>
      <c r="AWT469"/>
      <c r="AWU469"/>
      <c r="AWV469"/>
      <c r="AWW469"/>
      <c r="AWX469"/>
      <c r="AWY469"/>
      <c r="AWZ469"/>
      <c r="AXA469"/>
      <c r="AXB469"/>
      <c r="AXC469"/>
      <c r="AXD469"/>
      <c r="AXE469"/>
      <c r="AXF469"/>
      <c r="AXG469"/>
      <c r="AXH469"/>
      <c r="AXI469"/>
      <c r="AXJ469"/>
      <c r="AXK469"/>
      <c r="AXL469"/>
      <c r="AXM469"/>
      <c r="AXN469"/>
      <c r="AXO469"/>
      <c r="AXP469"/>
      <c r="AXQ469"/>
      <c r="AXR469"/>
      <c r="AXS469"/>
      <c r="AXT469"/>
      <c r="AXU469"/>
      <c r="AXV469"/>
      <c r="AXW469"/>
      <c r="AXX469"/>
      <c r="AXY469"/>
      <c r="AXZ469"/>
      <c r="AYA469"/>
      <c r="AYB469"/>
      <c r="AYC469"/>
      <c r="AYD469"/>
      <c r="AYE469"/>
      <c r="AYF469"/>
      <c r="AYG469"/>
      <c r="AYH469"/>
      <c r="AYI469"/>
      <c r="AYJ469"/>
      <c r="AYK469"/>
      <c r="AYL469"/>
      <c r="AYM469"/>
      <c r="AYN469"/>
      <c r="AYO469"/>
      <c r="AYP469"/>
      <c r="AYQ469"/>
      <c r="AYR469"/>
      <c r="AYS469"/>
      <c r="AYT469"/>
      <c r="AYU469"/>
      <c r="AYV469"/>
      <c r="AYW469"/>
      <c r="AYX469"/>
      <c r="AYY469"/>
      <c r="AYZ469"/>
      <c r="AZA469"/>
      <c r="AZB469"/>
      <c r="AZC469"/>
      <c r="AZD469"/>
      <c r="AZE469"/>
      <c r="AZF469"/>
      <c r="AZG469"/>
      <c r="AZH469"/>
      <c r="AZI469"/>
      <c r="AZJ469"/>
      <c r="AZK469"/>
      <c r="AZL469"/>
      <c r="AZM469"/>
      <c r="AZN469"/>
      <c r="AZO469"/>
      <c r="AZP469"/>
      <c r="AZQ469"/>
      <c r="AZR469"/>
      <c r="AZS469"/>
      <c r="AZT469"/>
      <c r="AZU469"/>
      <c r="AZV469"/>
      <c r="AZW469"/>
      <c r="AZX469"/>
      <c r="AZY469"/>
      <c r="AZZ469"/>
      <c r="BAA469"/>
      <c r="BAB469"/>
      <c r="BAC469"/>
      <c r="BAD469"/>
      <c r="BAE469"/>
      <c r="BAF469"/>
      <c r="BAG469"/>
      <c r="BAH469"/>
      <c r="BAI469"/>
      <c r="BAJ469"/>
      <c r="BAK469"/>
      <c r="BAL469"/>
      <c r="BAM469"/>
      <c r="BAN469"/>
      <c r="BAO469"/>
      <c r="BAP469"/>
      <c r="BAQ469"/>
      <c r="BAR469"/>
      <c r="BAS469"/>
      <c r="BAT469"/>
      <c r="BAU469"/>
      <c r="BAV469"/>
      <c r="BAW469"/>
      <c r="BAX469"/>
      <c r="BAY469"/>
      <c r="BAZ469"/>
      <c r="BBA469"/>
      <c r="BBB469"/>
      <c r="BBC469"/>
      <c r="BBD469"/>
      <c r="BBE469"/>
      <c r="BBF469"/>
      <c r="BBG469"/>
      <c r="BBH469"/>
      <c r="BBI469"/>
      <c r="BBJ469"/>
      <c r="BBK469"/>
      <c r="BBL469"/>
      <c r="BBM469"/>
      <c r="BBN469"/>
      <c r="BBO469"/>
      <c r="BBP469"/>
      <c r="BBQ469"/>
      <c r="BBR469"/>
      <c r="BBS469"/>
      <c r="BBT469"/>
      <c r="BBU469"/>
      <c r="BBV469"/>
      <c r="BBW469"/>
      <c r="BBX469"/>
      <c r="BBY469"/>
      <c r="BBZ469"/>
      <c r="BCA469"/>
      <c r="BCB469"/>
      <c r="BCC469"/>
      <c r="BCD469"/>
      <c r="BCE469"/>
      <c r="BCF469"/>
      <c r="BCG469"/>
      <c r="BCH469"/>
      <c r="BCI469"/>
      <c r="BCJ469"/>
      <c r="BCK469"/>
      <c r="BCL469"/>
      <c r="BCM469"/>
      <c r="BCN469"/>
      <c r="BCO469"/>
      <c r="BCP469"/>
      <c r="BCQ469"/>
      <c r="BCR469"/>
      <c r="BCS469"/>
      <c r="BCT469"/>
      <c r="BCU469"/>
      <c r="BCV469"/>
      <c r="BCW469"/>
      <c r="BCX469"/>
      <c r="BCY469"/>
      <c r="BCZ469"/>
      <c r="BDA469"/>
      <c r="BDB469"/>
      <c r="BDC469"/>
      <c r="BDD469"/>
      <c r="BDE469"/>
      <c r="BDF469"/>
      <c r="BDG469"/>
      <c r="BDH469"/>
      <c r="BDI469"/>
      <c r="BDJ469"/>
      <c r="BDK469"/>
      <c r="BDL469"/>
      <c r="BDM469"/>
      <c r="BDN469"/>
      <c r="BDO469"/>
      <c r="BDP469"/>
      <c r="BDQ469"/>
      <c r="BDR469"/>
      <c r="BDS469"/>
      <c r="BDT469"/>
      <c r="BDU469"/>
      <c r="BDV469"/>
      <c r="BDW469"/>
      <c r="BDX469"/>
      <c r="BDY469"/>
      <c r="BDZ469"/>
      <c r="BEA469"/>
      <c r="BEB469"/>
      <c r="BEC469"/>
      <c r="BED469"/>
      <c r="BEE469"/>
      <c r="BEF469"/>
      <c r="BEG469"/>
      <c r="BEH469"/>
      <c r="BEI469"/>
      <c r="BEJ469"/>
      <c r="BEK469"/>
      <c r="BEL469"/>
      <c r="BEM469"/>
      <c r="BEN469"/>
      <c r="BEO469"/>
      <c r="BEP469"/>
      <c r="BEQ469"/>
      <c r="BER469"/>
      <c r="BES469"/>
      <c r="BET469"/>
      <c r="BEU469"/>
      <c r="BEV469"/>
      <c r="BEW469"/>
      <c r="BEX469"/>
      <c r="BEY469"/>
      <c r="BEZ469"/>
      <c r="BFA469"/>
      <c r="BFB469"/>
      <c r="BFC469"/>
      <c r="BFD469"/>
      <c r="BFE469"/>
      <c r="BFF469"/>
      <c r="BFG469"/>
      <c r="BFH469"/>
      <c r="BFI469"/>
      <c r="BFJ469"/>
      <c r="BFK469"/>
      <c r="BFL469"/>
      <c r="BFM469"/>
      <c r="BFN469"/>
      <c r="BFO469"/>
      <c r="BFP469"/>
      <c r="BFQ469"/>
      <c r="BFR469"/>
      <c r="BFS469"/>
      <c r="BFT469"/>
      <c r="BFU469"/>
      <c r="BFV469"/>
      <c r="BFW469"/>
      <c r="BFX469"/>
      <c r="BFY469"/>
      <c r="BFZ469"/>
      <c r="BGA469"/>
      <c r="BGB469"/>
      <c r="BGC469"/>
      <c r="BGD469"/>
      <c r="BGE469"/>
      <c r="BGF469"/>
      <c r="BGG469"/>
      <c r="BGH469"/>
      <c r="BGI469"/>
      <c r="BGJ469"/>
      <c r="BGK469"/>
      <c r="BGL469"/>
      <c r="BGM469"/>
      <c r="BGN469"/>
      <c r="BGO469"/>
      <c r="BGP469"/>
      <c r="BGQ469"/>
      <c r="BGR469"/>
      <c r="BGS469"/>
      <c r="BGT469"/>
      <c r="BGU469"/>
      <c r="BGV469"/>
      <c r="BGW469"/>
      <c r="BGX469"/>
      <c r="BGY469"/>
      <c r="BGZ469"/>
      <c r="BHA469"/>
      <c r="BHB469"/>
      <c r="BHC469"/>
      <c r="BHD469"/>
      <c r="BHE469"/>
      <c r="BHF469"/>
      <c r="BHG469"/>
      <c r="BHH469"/>
      <c r="BHI469"/>
      <c r="BHJ469"/>
      <c r="BHK469"/>
      <c r="BHL469"/>
      <c r="BHM469"/>
      <c r="BHN469"/>
      <c r="BHO469"/>
      <c r="BHP469"/>
      <c r="BHQ469"/>
      <c r="BHR469"/>
      <c r="BHS469"/>
      <c r="BHT469"/>
      <c r="BHU469"/>
      <c r="BHV469"/>
      <c r="BHW469"/>
      <c r="BHX469"/>
      <c r="BHY469"/>
      <c r="BHZ469"/>
      <c r="BIA469"/>
      <c r="BIB469"/>
      <c r="BIC469"/>
    </row>
    <row r="470" spans="1:1589" s="9" customFormat="1" ht="41.25" customHeight="1">
      <c r="A470" s="192">
        <v>162550820</v>
      </c>
      <c r="B470" s="29"/>
      <c r="C470" s="354"/>
      <c r="D470" s="318"/>
      <c r="E470" s="96">
        <v>42370</v>
      </c>
      <c r="F470" s="96">
        <v>42735</v>
      </c>
      <c r="G470" s="97" t="s">
        <v>8</v>
      </c>
      <c r="H470" s="121">
        <v>920000</v>
      </c>
      <c r="I470" s="115"/>
      <c r="J470" s="115"/>
      <c r="K470" s="104"/>
      <c r="L470" s="121">
        <v>920000</v>
      </c>
      <c r="M470" s="115"/>
      <c r="N470" s="115"/>
      <c r="O470" s="115"/>
      <c r="P470" s="121">
        <v>920000</v>
      </c>
      <c r="Q470" s="115"/>
      <c r="R470" s="115"/>
      <c r="S470" s="115"/>
      <c r="T470" s="150">
        <f>M470-Q470</f>
        <v>0</v>
      </c>
      <c r="U470" s="150">
        <f>J470-R470</f>
        <v>0</v>
      </c>
      <c r="V470" s="150">
        <f>L470-P470</f>
        <v>0</v>
      </c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  <c r="IX470"/>
      <c r="IY470"/>
      <c r="IZ470"/>
      <c r="JA470"/>
      <c r="JB470"/>
      <c r="JC470"/>
      <c r="JD470"/>
      <c r="JE470"/>
      <c r="JF470"/>
      <c r="JG470"/>
      <c r="JH470"/>
      <c r="JI470"/>
      <c r="JJ470"/>
      <c r="JK470"/>
      <c r="JL470"/>
      <c r="JM470"/>
      <c r="JN470"/>
      <c r="JO470"/>
      <c r="JP470"/>
      <c r="JQ470"/>
      <c r="JR470"/>
      <c r="JS470"/>
      <c r="JT470"/>
      <c r="JU470"/>
      <c r="JV470"/>
      <c r="JW470"/>
      <c r="JX470"/>
      <c r="JY470"/>
      <c r="JZ470"/>
      <c r="KA470"/>
      <c r="KB470"/>
      <c r="KC470"/>
      <c r="KD470"/>
      <c r="KE470"/>
      <c r="KF470"/>
      <c r="KG470"/>
      <c r="KH470"/>
      <c r="KI470"/>
      <c r="KJ470"/>
      <c r="KK470"/>
      <c r="KL470"/>
      <c r="KM470"/>
      <c r="KN470"/>
      <c r="KO470"/>
      <c r="KP470"/>
      <c r="KQ470"/>
      <c r="KR470"/>
      <c r="KS470"/>
      <c r="KT470"/>
      <c r="KU470"/>
      <c r="KV470"/>
      <c r="KW470"/>
      <c r="KX470"/>
      <c r="KY470"/>
      <c r="KZ470"/>
      <c r="LA470"/>
      <c r="LB470"/>
      <c r="LC470"/>
      <c r="LD470"/>
      <c r="LE470"/>
      <c r="LF470"/>
      <c r="LG470"/>
      <c r="LH470"/>
      <c r="LI470"/>
      <c r="LJ470"/>
      <c r="LK470"/>
      <c r="LL470"/>
      <c r="LM470"/>
      <c r="LN470"/>
      <c r="LO470"/>
      <c r="LP470"/>
      <c r="LQ470"/>
      <c r="LR470"/>
      <c r="LS470"/>
      <c r="LT470"/>
      <c r="LU470"/>
      <c r="LV470"/>
      <c r="LW470"/>
      <c r="LX470"/>
      <c r="LY470"/>
      <c r="LZ470"/>
      <c r="MA470"/>
      <c r="MB470"/>
      <c r="MC470"/>
      <c r="MD470"/>
      <c r="ME470"/>
      <c r="MF470"/>
      <c r="MG470"/>
      <c r="MH470"/>
      <c r="MI470"/>
      <c r="MJ470"/>
      <c r="MK470"/>
      <c r="ML470"/>
      <c r="MM470"/>
      <c r="MN470"/>
      <c r="MO470"/>
      <c r="MP470"/>
      <c r="MQ470"/>
      <c r="MR470"/>
      <c r="MS470"/>
      <c r="MT470"/>
      <c r="MU470"/>
      <c r="MV470"/>
      <c r="MW470"/>
      <c r="MX470"/>
      <c r="MY470"/>
      <c r="MZ470"/>
      <c r="NA470"/>
      <c r="NB470"/>
      <c r="NC470"/>
      <c r="ND470"/>
      <c r="NE470"/>
      <c r="NF470"/>
      <c r="NG470"/>
      <c r="NH470"/>
      <c r="NI470"/>
      <c r="NJ470"/>
      <c r="NK470"/>
      <c r="NL470"/>
      <c r="NM470"/>
      <c r="NN470"/>
      <c r="NO470"/>
      <c r="NP470"/>
      <c r="NQ470"/>
      <c r="NR470"/>
      <c r="NS470"/>
      <c r="NT470"/>
      <c r="NU470"/>
      <c r="NV470"/>
      <c r="NW470"/>
      <c r="NX470"/>
      <c r="NY470"/>
      <c r="NZ470"/>
      <c r="OA470"/>
      <c r="OB470"/>
      <c r="OC470"/>
      <c r="OD470"/>
      <c r="OE470"/>
      <c r="OF470"/>
      <c r="OG470"/>
      <c r="OH470"/>
      <c r="OI470"/>
      <c r="OJ470"/>
      <c r="OK470"/>
      <c r="OL470"/>
      <c r="OM470"/>
      <c r="ON470"/>
      <c r="OO470"/>
      <c r="OP470"/>
      <c r="OQ470"/>
      <c r="OR470"/>
      <c r="OS470"/>
      <c r="OT470"/>
      <c r="OU470"/>
      <c r="OV470"/>
      <c r="OW470"/>
      <c r="OX470"/>
      <c r="OY470"/>
      <c r="OZ470"/>
      <c r="PA470"/>
      <c r="PB470"/>
      <c r="PC470"/>
      <c r="PD470"/>
      <c r="PE470"/>
      <c r="PF470"/>
      <c r="PG470"/>
      <c r="PH470"/>
      <c r="PI470"/>
      <c r="PJ470"/>
      <c r="PK470"/>
      <c r="PL470"/>
      <c r="PM470"/>
      <c r="PN470"/>
      <c r="PO470"/>
      <c r="PP470"/>
      <c r="PQ470"/>
      <c r="PR470"/>
      <c r="PS470"/>
      <c r="PT470"/>
      <c r="PU470"/>
      <c r="PV470"/>
      <c r="PW470"/>
      <c r="PX470"/>
      <c r="PY470"/>
      <c r="PZ470"/>
      <c r="QA470"/>
      <c r="QB470"/>
      <c r="QC470"/>
      <c r="QD470"/>
      <c r="QE470"/>
      <c r="QF470"/>
      <c r="QG470"/>
      <c r="QH470"/>
      <c r="QI470"/>
      <c r="QJ470"/>
      <c r="QK470"/>
      <c r="QL470"/>
      <c r="QM470"/>
      <c r="QN470"/>
      <c r="QO470"/>
      <c r="QP470"/>
      <c r="QQ470"/>
      <c r="QR470"/>
      <c r="QS470"/>
      <c r="QT470"/>
      <c r="QU470"/>
      <c r="QV470"/>
      <c r="QW470"/>
      <c r="QX470"/>
      <c r="QY470"/>
      <c r="QZ470"/>
      <c r="RA470"/>
      <c r="RB470"/>
      <c r="RC470"/>
      <c r="RD470"/>
      <c r="RE470"/>
      <c r="RF470"/>
      <c r="RG470"/>
      <c r="RH470"/>
      <c r="RI470"/>
      <c r="RJ470"/>
      <c r="RK470"/>
      <c r="RL470"/>
      <c r="RM470"/>
      <c r="RN470"/>
      <c r="RO470"/>
      <c r="RP470"/>
      <c r="RQ470"/>
      <c r="RR470"/>
      <c r="RS470"/>
      <c r="RT470"/>
      <c r="RU470"/>
      <c r="RV470"/>
      <c r="RW470"/>
      <c r="RX470"/>
      <c r="RY470"/>
      <c r="RZ470"/>
      <c r="SA470"/>
      <c r="SB470"/>
      <c r="SC470"/>
      <c r="SD470"/>
      <c r="SE470"/>
      <c r="SF470"/>
      <c r="SG470"/>
      <c r="SH470"/>
      <c r="SI470"/>
      <c r="SJ470"/>
      <c r="SK470"/>
      <c r="SL470"/>
      <c r="SM470"/>
      <c r="SN470"/>
      <c r="SO470"/>
      <c r="SP470"/>
      <c r="SQ470"/>
      <c r="SR470"/>
      <c r="SS470"/>
      <c r="ST470"/>
      <c r="SU470"/>
      <c r="SV470"/>
      <c r="SW470"/>
      <c r="SX470"/>
      <c r="SY470"/>
      <c r="SZ470"/>
      <c r="TA470"/>
      <c r="TB470"/>
      <c r="TC470"/>
      <c r="TD470"/>
      <c r="TE470"/>
      <c r="TF470"/>
      <c r="TG470"/>
      <c r="TH470"/>
      <c r="TI470"/>
      <c r="TJ470"/>
      <c r="TK470"/>
      <c r="TL470"/>
      <c r="TM470"/>
      <c r="TN470"/>
      <c r="TO470"/>
      <c r="TP470"/>
      <c r="TQ470"/>
      <c r="TR470"/>
      <c r="TS470"/>
      <c r="TT470"/>
      <c r="TU470"/>
      <c r="TV470"/>
      <c r="TW470"/>
      <c r="TX470"/>
      <c r="TY470"/>
      <c r="TZ470"/>
      <c r="UA470"/>
      <c r="UB470"/>
      <c r="UC470"/>
      <c r="UD470"/>
      <c r="UE470"/>
      <c r="UF470"/>
      <c r="UG470"/>
      <c r="UH470"/>
      <c r="UI470"/>
      <c r="UJ470"/>
      <c r="UK470"/>
      <c r="UL470"/>
      <c r="UM470"/>
      <c r="UN470"/>
      <c r="UO470"/>
      <c r="UP470"/>
      <c r="UQ470"/>
      <c r="UR470"/>
      <c r="US470"/>
      <c r="UT470"/>
      <c r="UU470"/>
      <c r="UV470"/>
      <c r="UW470"/>
      <c r="UX470"/>
      <c r="UY470"/>
      <c r="UZ470"/>
      <c r="VA470"/>
      <c r="VB470"/>
      <c r="VC470"/>
      <c r="VD470"/>
      <c r="VE470"/>
      <c r="VF470"/>
      <c r="VG470"/>
      <c r="VH470"/>
      <c r="VI470"/>
      <c r="VJ470"/>
      <c r="VK470"/>
      <c r="VL470"/>
      <c r="VM470"/>
      <c r="VN470"/>
      <c r="VO470"/>
      <c r="VP470"/>
      <c r="VQ470"/>
      <c r="VR470"/>
      <c r="VS470"/>
      <c r="VT470"/>
      <c r="VU470"/>
      <c r="VV470"/>
      <c r="VW470"/>
      <c r="VX470"/>
      <c r="VY470"/>
      <c r="VZ470"/>
      <c r="WA470"/>
      <c r="WB470"/>
      <c r="WC470"/>
      <c r="WD470"/>
      <c r="WE470"/>
      <c r="WF470"/>
      <c r="WG470"/>
      <c r="WH470"/>
      <c r="WI470"/>
      <c r="WJ470"/>
      <c r="WK470"/>
      <c r="WL470"/>
      <c r="WM470"/>
      <c r="WN470"/>
      <c r="WO470"/>
      <c r="WP470"/>
      <c r="WQ470"/>
      <c r="WR470"/>
      <c r="WS470"/>
      <c r="WT470"/>
      <c r="WU470"/>
      <c r="WV470"/>
      <c r="WW470"/>
      <c r="WX470"/>
      <c r="WY470"/>
      <c r="WZ470"/>
      <c r="XA470"/>
      <c r="XB470"/>
      <c r="XC470"/>
      <c r="XD470"/>
      <c r="XE470"/>
      <c r="XF470"/>
      <c r="XG470"/>
      <c r="XH470"/>
      <c r="XI470"/>
      <c r="XJ470"/>
      <c r="XK470"/>
      <c r="XL470"/>
      <c r="XM470"/>
      <c r="XN470"/>
      <c r="XO470"/>
      <c r="XP470"/>
      <c r="XQ470"/>
      <c r="XR470"/>
      <c r="XS470"/>
      <c r="XT470"/>
      <c r="XU470"/>
      <c r="XV470"/>
      <c r="XW470"/>
      <c r="XX470"/>
      <c r="XY470"/>
      <c r="XZ470"/>
      <c r="YA470"/>
      <c r="YB470"/>
      <c r="YC470"/>
      <c r="YD470"/>
      <c r="YE470"/>
      <c r="YF470"/>
      <c r="YG470"/>
      <c r="YH470"/>
      <c r="YI470"/>
      <c r="YJ470"/>
      <c r="YK470"/>
      <c r="YL470"/>
      <c r="YM470"/>
      <c r="YN470"/>
      <c r="YO470"/>
      <c r="YP470"/>
      <c r="YQ470"/>
      <c r="YR470"/>
      <c r="YS470"/>
      <c r="YT470"/>
      <c r="YU470"/>
      <c r="YV470"/>
      <c r="YW470"/>
      <c r="YX470"/>
      <c r="YY470"/>
      <c r="YZ470"/>
      <c r="ZA470"/>
      <c r="ZB470"/>
      <c r="ZC470"/>
      <c r="ZD470"/>
      <c r="ZE470"/>
      <c r="ZF470"/>
      <c r="ZG470"/>
      <c r="ZH470"/>
      <c r="ZI470"/>
      <c r="ZJ470"/>
      <c r="ZK470"/>
      <c r="ZL470"/>
      <c r="ZM470"/>
      <c r="ZN470"/>
      <c r="ZO470"/>
      <c r="ZP470"/>
      <c r="ZQ470"/>
      <c r="ZR470"/>
      <c r="ZS470"/>
      <c r="ZT470"/>
      <c r="ZU470"/>
      <c r="ZV470"/>
      <c r="ZW470"/>
      <c r="ZX470"/>
      <c r="ZY470"/>
      <c r="ZZ470"/>
      <c r="AAA470"/>
      <c r="AAB470"/>
      <c r="AAC470"/>
      <c r="AAD470"/>
      <c r="AAE470"/>
      <c r="AAF470"/>
      <c r="AAG470"/>
      <c r="AAH470"/>
      <c r="AAI470"/>
      <c r="AAJ470"/>
      <c r="AAK470"/>
      <c r="AAL470"/>
      <c r="AAM470"/>
      <c r="AAN470"/>
      <c r="AAO470"/>
      <c r="AAP470"/>
      <c r="AAQ470"/>
      <c r="AAR470"/>
      <c r="AAS470"/>
      <c r="AAT470"/>
      <c r="AAU470"/>
      <c r="AAV470"/>
      <c r="AAW470"/>
      <c r="AAX470"/>
      <c r="AAY470"/>
      <c r="AAZ470"/>
      <c r="ABA470"/>
      <c r="ABB470"/>
      <c r="ABC470"/>
      <c r="ABD470"/>
      <c r="ABE470"/>
      <c r="ABF470"/>
      <c r="ABG470"/>
      <c r="ABH470"/>
      <c r="ABI470"/>
      <c r="ABJ470"/>
      <c r="ABK470"/>
      <c r="ABL470"/>
      <c r="ABM470"/>
      <c r="ABN470"/>
      <c r="ABO470"/>
      <c r="ABP470"/>
      <c r="ABQ470"/>
      <c r="ABR470"/>
      <c r="ABS470"/>
      <c r="ABT470"/>
      <c r="ABU470"/>
      <c r="ABV470"/>
      <c r="ABW470"/>
      <c r="ABX470"/>
      <c r="ABY470"/>
      <c r="ABZ470"/>
      <c r="ACA470"/>
      <c r="ACB470"/>
      <c r="ACC470"/>
      <c r="ACD470"/>
      <c r="ACE470"/>
      <c r="ACF470"/>
      <c r="ACG470"/>
      <c r="ACH470"/>
      <c r="ACI470"/>
      <c r="ACJ470"/>
      <c r="ACK470"/>
      <c r="ACL470"/>
      <c r="ACM470"/>
      <c r="ACN470"/>
      <c r="ACO470"/>
      <c r="ACP470"/>
      <c r="ACQ470"/>
      <c r="ACR470"/>
      <c r="ACS470"/>
      <c r="ACT470"/>
      <c r="ACU470"/>
      <c r="ACV470"/>
      <c r="ACW470"/>
      <c r="ACX470"/>
      <c r="ACY470"/>
      <c r="ACZ470"/>
      <c r="ADA470"/>
      <c r="ADB470"/>
      <c r="ADC470"/>
      <c r="ADD470"/>
      <c r="ADE470"/>
      <c r="ADF470"/>
      <c r="ADG470"/>
      <c r="ADH470"/>
      <c r="ADI470"/>
      <c r="ADJ470"/>
      <c r="ADK470"/>
      <c r="ADL470"/>
      <c r="ADM470"/>
      <c r="ADN470"/>
      <c r="ADO470"/>
      <c r="ADP470"/>
      <c r="ADQ470"/>
      <c r="ADR470"/>
      <c r="ADS470"/>
      <c r="ADT470"/>
      <c r="ADU470"/>
      <c r="ADV470"/>
      <c r="ADW470"/>
      <c r="ADX470"/>
      <c r="ADY470"/>
      <c r="ADZ470"/>
      <c r="AEA470"/>
      <c r="AEB470"/>
      <c r="AEC470"/>
      <c r="AED470"/>
      <c r="AEE470"/>
      <c r="AEF470"/>
      <c r="AEG470"/>
      <c r="AEH470"/>
      <c r="AEI470"/>
      <c r="AEJ470"/>
      <c r="AEK470"/>
      <c r="AEL470"/>
      <c r="AEM470"/>
      <c r="AEN470"/>
      <c r="AEO470"/>
      <c r="AEP470"/>
      <c r="AEQ470"/>
      <c r="AER470"/>
      <c r="AES470"/>
      <c r="AET470"/>
      <c r="AEU470"/>
      <c r="AEV470"/>
      <c r="AEW470"/>
      <c r="AEX470"/>
      <c r="AEY470"/>
      <c r="AEZ470"/>
      <c r="AFA470"/>
      <c r="AFB470"/>
      <c r="AFC470"/>
      <c r="AFD470"/>
      <c r="AFE470"/>
      <c r="AFF470"/>
      <c r="AFG470"/>
      <c r="AFH470"/>
      <c r="AFI470"/>
      <c r="AFJ470"/>
      <c r="AFK470"/>
      <c r="AFL470"/>
      <c r="AFM470"/>
      <c r="AFN470"/>
      <c r="AFO470"/>
      <c r="AFP470"/>
      <c r="AFQ470"/>
      <c r="AFR470"/>
      <c r="AFS470"/>
      <c r="AFT470"/>
      <c r="AFU470"/>
      <c r="AFV470"/>
      <c r="AFW470"/>
      <c r="AFX470"/>
      <c r="AFY470"/>
      <c r="AFZ470"/>
      <c r="AGA470"/>
      <c r="AGB470"/>
      <c r="AGC470"/>
      <c r="AGD470"/>
      <c r="AGE470"/>
      <c r="AGF470"/>
      <c r="AGG470"/>
      <c r="AGH470"/>
      <c r="AGI470"/>
      <c r="AGJ470"/>
      <c r="AGK470"/>
      <c r="AGL470"/>
      <c r="AGM470"/>
      <c r="AGN470"/>
      <c r="AGO470"/>
      <c r="AGP470"/>
      <c r="AGQ470"/>
      <c r="AGR470"/>
      <c r="AGS470"/>
      <c r="AGT470"/>
      <c r="AGU470"/>
      <c r="AGV470"/>
      <c r="AGW470"/>
      <c r="AGX470"/>
      <c r="AGY470"/>
      <c r="AGZ470"/>
      <c r="AHA470"/>
      <c r="AHB470"/>
      <c r="AHC470"/>
      <c r="AHD470"/>
      <c r="AHE470"/>
      <c r="AHF470"/>
      <c r="AHG470"/>
      <c r="AHH470"/>
      <c r="AHI470"/>
      <c r="AHJ470"/>
      <c r="AHK470"/>
      <c r="AHL470"/>
      <c r="AHM470"/>
      <c r="AHN470"/>
      <c r="AHO470"/>
      <c r="AHP470"/>
      <c r="AHQ470"/>
      <c r="AHR470"/>
      <c r="AHS470"/>
      <c r="AHT470"/>
      <c r="AHU470"/>
      <c r="AHV470"/>
      <c r="AHW470"/>
      <c r="AHX470"/>
      <c r="AHY470"/>
      <c r="AHZ470"/>
      <c r="AIA470"/>
      <c r="AIB470"/>
      <c r="AIC470"/>
      <c r="AID470"/>
      <c r="AIE470"/>
      <c r="AIF470"/>
      <c r="AIG470"/>
      <c r="AIH470"/>
      <c r="AII470"/>
      <c r="AIJ470"/>
      <c r="AIK470"/>
      <c r="AIL470"/>
      <c r="AIM470"/>
      <c r="AIN470"/>
      <c r="AIO470"/>
      <c r="AIP470"/>
      <c r="AIQ470"/>
      <c r="AIR470"/>
      <c r="AIS470"/>
      <c r="AIT470"/>
      <c r="AIU470"/>
      <c r="AIV470"/>
      <c r="AIW470"/>
      <c r="AIX470"/>
      <c r="AIY470"/>
      <c r="AIZ470"/>
      <c r="AJA470"/>
      <c r="AJB470"/>
      <c r="AJC470"/>
      <c r="AJD470"/>
      <c r="AJE470"/>
      <c r="AJF470"/>
      <c r="AJG470"/>
      <c r="AJH470"/>
      <c r="AJI470"/>
      <c r="AJJ470"/>
      <c r="AJK470"/>
      <c r="AJL470"/>
      <c r="AJM470"/>
      <c r="AJN470"/>
      <c r="AJO470"/>
      <c r="AJP470"/>
      <c r="AJQ470"/>
      <c r="AJR470"/>
      <c r="AJS470"/>
      <c r="AJT470"/>
      <c r="AJU470"/>
      <c r="AJV470"/>
      <c r="AJW470"/>
      <c r="AJX470"/>
      <c r="AJY470"/>
      <c r="AJZ470"/>
      <c r="AKA470"/>
      <c r="AKB470"/>
      <c r="AKC470"/>
      <c r="AKD470"/>
      <c r="AKE470"/>
      <c r="AKF470"/>
      <c r="AKG470"/>
      <c r="AKH470"/>
      <c r="AKI470"/>
      <c r="AKJ470"/>
      <c r="AKK470"/>
      <c r="AKL470"/>
      <c r="AKM470"/>
      <c r="AKN470"/>
      <c r="AKO470"/>
      <c r="AKP470"/>
      <c r="AKQ470"/>
      <c r="AKR470"/>
      <c r="AKS470"/>
      <c r="AKT470"/>
      <c r="AKU470"/>
      <c r="AKV470"/>
      <c r="AKW470"/>
      <c r="AKX470"/>
      <c r="AKY470"/>
      <c r="AKZ470"/>
      <c r="ALA470"/>
      <c r="ALB470"/>
      <c r="ALC470"/>
      <c r="ALD470"/>
      <c r="ALE470"/>
      <c r="ALF470"/>
      <c r="ALG470"/>
      <c r="ALH470"/>
      <c r="ALI470"/>
      <c r="ALJ470"/>
      <c r="ALK470"/>
      <c r="ALL470"/>
      <c r="ALM470"/>
      <c r="ALN470"/>
      <c r="ALO470"/>
      <c r="ALP470"/>
      <c r="ALQ470"/>
      <c r="ALR470"/>
      <c r="ALS470"/>
      <c r="ALT470"/>
      <c r="ALU470"/>
      <c r="ALV470"/>
      <c r="ALW470"/>
      <c r="ALX470"/>
      <c r="ALY470"/>
      <c r="ALZ470"/>
      <c r="AMA470"/>
      <c r="AMB470"/>
      <c r="AMC470"/>
      <c r="AMD470"/>
      <c r="AME470"/>
      <c r="AMF470"/>
      <c r="AMG470"/>
      <c r="AMH470"/>
      <c r="AMI470"/>
      <c r="AMJ470"/>
      <c r="AMK470"/>
      <c r="AML470"/>
      <c r="AMM470"/>
      <c r="AMN470"/>
      <c r="AMO470"/>
      <c r="AMP470"/>
      <c r="AMQ470"/>
      <c r="AMR470"/>
      <c r="AMS470"/>
      <c r="AMT470"/>
      <c r="AMU470"/>
      <c r="AMV470"/>
      <c r="AMW470"/>
      <c r="AMX470"/>
      <c r="AMY470"/>
      <c r="AMZ470"/>
      <c r="ANA470"/>
      <c r="ANB470"/>
      <c r="ANC470"/>
      <c r="AND470"/>
      <c r="ANE470"/>
      <c r="ANF470"/>
      <c r="ANG470"/>
      <c r="ANH470"/>
      <c r="ANI470"/>
      <c r="ANJ470"/>
      <c r="ANK470"/>
      <c r="ANL470"/>
      <c r="ANM470"/>
      <c r="ANN470"/>
      <c r="ANO470"/>
      <c r="ANP470"/>
      <c r="ANQ470"/>
      <c r="ANR470"/>
      <c r="ANS470"/>
      <c r="ANT470"/>
      <c r="ANU470"/>
      <c r="ANV470"/>
      <c r="ANW470"/>
      <c r="ANX470"/>
      <c r="ANY470"/>
      <c r="ANZ470"/>
      <c r="AOA470"/>
      <c r="AOB470"/>
      <c r="AOC470"/>
      <c r="AOD470"/>
      <c r="AOE470"/>
      <c r="AOF470"/>
      <c r="AOG470"/>
      <c r="AOH470"/>
      <c r="AOI470"/>
      <c r="AOJ470"/>
      <c r="AOK470"/>
      <c r="AOL470"/>
      <c r="AOM470"/>
      <c r="AON470"/>
      <c r="AOO470"/>
      <c r="AOP470"/>
      <c r="AOQ470"/>
      <c r="AOR470"/>
      <c r="AOS470"/>
      <c r="AOT470"/>
      <c r="AOU470"/>
      <c r="AOV470"/>
      <c r="AOW470"/>
      <c r="AOX470"/>
      <c r="AOY470"/>
      <c r="AOZ470"/>
      <c r="APA470"/>
      <c r="APB470"/>
      <c r="APC470"/>
      <c r="APD470"/>
      <c r="APE470"/>
      <c r="APF470"/>
      <c r="APG470"/>
      <c r="APH470"/>
      <c r="API470"/>
      <c r="APJ470"/>
      <c r="APK470"/>
      <c r="APL470"/>
      <c r="APM470"/>
      <c r="APN470"/>
      <c r="APO470"/>
      <c r="APP470"/>
      <c r="APQ470"/>
      <c r="APR470"/>
      <c r="APS470"/>
      <c r="APT470"/>
      <c r="APU470"/>
      <c r="APV470"/>
      <c r="APW470"/>
      <c r="APX470"/>
      <c r="APY470"/>
      <c r="APZ470"/>
      <c r="AQA470"/>
      <c r="AQB470"/>
      <c r="AQC470"/>
      <c r="AQD470"/>
      <c r="AQE470"/>
      <c r="AQF470"/>
      <c r="AQG470"/>
      <c r="AQH470"/>
      <c r="AQI470"/>
      <c r="AQJ470"/>
      <c r="AQK470"/>
      <c r="AQL470"/>
      <c r="AQM470"/>
      <c r="AQN470"/>
      <c r="AQO470"/>
      <c r="AQP470"/>
      <c r="AQQ470"/>
      <c r="AQR470"/>
      <c r="AQS470"/>
      <c r="AQT470"/>
      <c r="AQU470"/>
      <c r="AQV470"/>
      <c r="AQW470"/>
      <c r="AQX470"/>
      <c r="AQY470"/>
      <c r="AQZ470"/>
      <c r="ARA470"/>
      <c r="ARB470"/>
      <c r="ARC470"/>
      <c r="ARD470"/>
      <c r="ARE470"/>
      <c r="ARF470"/>
      <c r="ARG470"/>
      <c r="ARH470"/>
      <c r="ARI470"/>
      <c r="ARJ470"/>
      <c r="ARK470"/>
      <c r="ARL470"/>
      <c r="ARM470"/>
      <c r="ARN470"/>
      <c r="ARO470"/>
      <c r="ARP470"/>
      <c r="ARQ470"/>
      <c r="ARR470"/>
      <c r="ARS470"/>
      <c r="ART470"/>
      <c r="ARU470"/>
      <c r="ARV470"/>
      <c r="ARW470"/>
      <c r="ARX470"/>
      <c r="ARY470"/>
      <c r="ARZ470"/>
      <c r="ASA470"/>
      <c r="ASB470"/>
      <c r="ASC470"/>
      <c r="ASD470"/>
      <c r="ASE470"/>
      <c r="ASF470"/>
      <c r="ASG470"/>
      <c r="ASH470"/>
      <c r="ASI470"/>
      <c r="ASJ470"/>
      <c r="ASK470"/>
      <c r="ASL470"/>
      <c r="ASM470"/>
      <c r="ASN470"/>
      <c r="ASO470"/>
      <c r="ASP470"/>
      <c r="ASQ470"/>
      <c r="ASR470"/>
      <c r="ASS470"/>
      <c r="AST470"/>
      <c r="ASU470"/>
      <c r="ASV470"/>
      <c r="ASW470"/>
      <c r="ASX470"/>
      <c r="ASY470"/>
      <c r="ASZ470"/>
      <c r="ATA470"/>
      <c r="ATB470"/>
      <c r="ATC470"/>
      <c r="ATD470"/>
      <c r="ATE470"/>
      <c r="ATF470"/>
      <c r="ATG470"/>
      <c r="ATH470"/>
      <c r="ATI470"/>
      <c r="ATJ470"/>
      <c r="ATK470"/>
      <c r="ATL470"/>
      <c r="ATM470"/>
      <c r="ATN470"/>
      <c r="ATO470"/>
      <c r="ATP470"/>
      <c r="ATQ470"/>
      <c r="ATR470"/>
      <c r="ATS470"/>
      <c r="ATT470"/>
      <c r="ATU470"/>
      <c r="ATV470"/>
      <c r="ATW470"/>
      <c r="ATX470"/>
      <c r="ATY470"/>
      <c r="ATZ470"/>
      <c r="AUA470"/>
      <c r="AUB470"/>
      <c r="AUC470"/>
      <c r="AUD470"/>
      <c r="AUE470"/>
      <c r="AUF470"/>
      <c r="AUG470"/>
      <c r="AUH470"/>
      <c r="AUI470"/>
      <c r="AUJ470"/>
      <c r="AUK470"/>
      <c r="AUL470"/>
      <c r="AUM470"/>
      <c r="AUN470"/>
      <c r="AUO470"/>
      <c r="AUP470"/>
      <c r="AUQ470"/>
      <c r="AUR470"/>
      <c r="AUS470"/>
      <c r="AUT470"/>
      <c r="AUU470"/>
      <c r="AUV470"/>
      <c r="AUW470"/>
      <c r="AUX470"/>
      <c r="AUY470"/>
      <c r="AUZ470"/>
      <c r="AVA470"/>
      <c r="AVB470"/>
      <c r="AVC470"/>
      <c r="AVD470"/>
      <c r="AVE470"/>
      <c r="AVF470"/>
      <c r="AVG470"/>
      <c r="AVH470"/>
      <c r="AVI470"/>
      <c r="AVJ470"/>
      <c r="AVK470"/>
      <c r="AVL470"/>
      <c r="AVM470"/>
      <c r="AVN470"/>
      <c r="AVO470"/>
      <c r="AVP470"/>
      <c r="AVQ470"/>
      <c r="AVR470"/>
      <c r="AVS470"/>
      <c r="AVT470"/>
      <c r="AVU470"/>
      <c r="AVV470"/>
      <c r="AVW470"/>
      <c r="AVX470"/>
      <c r="AVY470"/>
      <c r="AVZ470"/>
      <c r="AWA470"/>
      <c r="AWB470"/>
      <c r="AWC470"/>
      <c r="AWD470"/>
      <c r="AWE470"/>
      <c r="AWF470"/>
      <c r="AWG470"/>
      <c r="AWH470"/>
      <c r="AWI470"/>
      <c r="AWJ470"/>
      <c r="AWK470"/>
      <c r="AWL470"/>
      <c r="AWM470"/>
      <c r="AWN470"/>
      <c r="AWO470"/>
      <c r="AWP470"/>
      <c r="AWQ470"/>
      <c r="AWR470"/>
      <c r="AWS470"/>
      <c r="AWT470"/>
      <c r="AWU470"/>
      <c r="AWV470"/>
      <c r="AWW470"/>
      <c r="AWX470"/>
      <c r="AWY470"/>
      <c r="AWZ470"/>
      <c r="AXA470"/>
      <c r="AXB470"/>
      <c r="AXC470"/>
      <c r="AXD470"/>
      <c r="AXE470"/>
      <c r="AXF470"/>
      <c r="AXG470"/>
      <c r="AXH470"/>
      <c r="AXI470"/>
      <c r="AXJ470"/>
      <c r="AXK470"/>
      <c r="AXL470"/>
      <c r="AXM470"/>
      <c r="AXN470"/>
      <c r="AXO470"/>
      <c r="AXP470"/>
      <c r="AXQ470"/>
      <c r="AXR470"/>
      <c r="AXS470"/>
      <c r="AXT470"/>
      <c r="AXU470"/>
      <c r="AXV470"/>
      <c r="AXW470"/>
      <c r="AXX470"/>
      <c r="AXY470"/>
      <c r="AXZ470"/>
      <c r="AYA470"/>
      <c r="AYB470"/>
      <c r="AYC470"/>
      <c r="AYD470"/>
      <c r="AYE470"/>
      <c r="AYF470"/>
      <c r="AYG470"/>
      <c r="AYH470"/>
      <c r="AYI470"/>
      <c r="AYJ470"/>
      <c r="AYK470"/>
      <c r="AYL470"/>
      <c r="AYM470"/>
      <c r="AYN470"/>
      <c r="AYO470"/>
      <c r="AYP470"/>
      <c r="AYQ470"/>
      <c r="AYR470"/>
      <c r="AYS470"/>
      <c r="AYT470"/>
      <c r="AYU470"/>
      <c r="AYV470"/>
      <c r="AYW470"/>
      <c r="AYX470"/>
      <c r="AYY470"/>
      <c r="AYZ470"/>
      <c r="AZA470"/>
      <c r="AZB470"/>
      <c r="AZC470"/>
      <c r="AZD470"/>
      <c r="AZE470"/>
      <c r="AZF470"/>
      <c r="AZG470"/>
      <c r="AZH470"/>
      <c r="AZI470"/>
      <c r="AZJ470"/>
      <c r="AZK470"/>
      <c r="AZL470"/>
      <c r="AZM470"/>
      <c r="AZN470"/>
      <c r="AZO470"/>
      <c r="AZP470"/>
      <c r="AZQ470"/>
      <c r="AZR470"/>
      <c r="AZS470"/>
      <c r="AZT470"/>
      <c r="AZU470"/>
      <c r="AZV470"/>
      <c r="AZW470"/>
      <c r="AZX470"/>
      <c r="AZY470"/>
      <c r="AZZ470"/>
      <c r="BAA470"/>
      <c r="BAB470"/>
      <c r="BAC470"/>
      <c r="BAD470"/>
      <c r="BAE470"/>
      <c r="BAF470"/>
      <c r="BAG470"/>
      <c r="BAH470"/>
      <c r="BAI470"/>
      <c r="BAJ470"/>
      <c r="BAK470"/>
      <c r="BAL470"/>
      <c r="BAM470"/>
      <c r="BAN470"/>
      <c r="BAO470"/>
      <c r="BAP470"/>
      <c r="BAQ470"/>
      <c r="BAR470"/>
      <c r="BAS470"/>
      <c r="BAT470"/>
      <c r="BAU470"/>
      <c r="BAV470"/>
      <c r="BAW470"/>
      <c r="BAX470"/>
      <c r="BAY470"/>
      <c r="BAZ470"/>
      <c r="BBA470"/>
      <c r="BBB470"/>
      <c r="BBC470"/>
      <c r="BBD470"/>
      <c r="BBE470"/>
      <c r="BBF470"/>
      <c r="BBG470"/>
      <c r="BBH470"/>
      <c r="BBI470"/>
      <c r="BBJ470"/>
      <c r="BBK470"/>
      <c r="BBL470"/>
      <c r="BBM470"/>
      <c r="BBN470"/>
      <c r="BBO470"/>
      <c r="BBP470"/>
      <c r="BBQ470"/>
      <c r="BBR470"/>
      <c r="BBS470"/>
      <c r="BBT470"/>
      <c r="BBU470"/>
      <c r="BBV470"/>
      <c r="BBW470"/>
      <c r="BBX470"/>
      <c r="BBY470"/>
      <c r="BBZ470"/>
      <c r="BCA470"/>
      <c r="BCB470"/>
      <c r="BCC470"/>
      <c r="BCD470"/>
      <c r="BCE470"/>
      <c r="BCF470"/>
      <c r="BCG470"/>
      <c r="BCH470"/>
      <c r="BCI470"/>
      <c r="BCJ470"/>
      <c r="BCK470"/>
      <c r="BCL470"/>
      <c r="BCM470"/>
      <c r="BCN470"/>
      <c r="BCO470"/>
      <c r="BCP470"/>
      <c r="BCQ470"/>
      <c r="BCR470"/>
      <c r="BCS470"/>
      <c r="BCT470"/>
      <c r="BCU470"/>
      <c r="BCV470"/>
      <c r="BCW470"/>
      <c r="BCX470"/>
      <c r="BCY470"/>
      <c r="BCZ470"/>
      <c r="BDA470"/>
      <c r="BDB470"/>
      <c r="BDC470"/>
      <c r="BDD470"/>
      <c r="BDE470"/>
      <c r="BDF470"/>
      <c r="BDG470"/>
      <c r="BDH470"/>
      <c r="BDI470"/>
      <c r="BDJ470"/>
      <c r="BDK470"/>
      <c r="BDL470"/>
      <c r="BDM470"/>
      <c r="BDN470"/>
      <c r="BDO470"/>
      <c r="BDP470"/>
      <c r="BDQ470"/>
      <c r="BDR470"/>
      <c r="BDS470"/>
      <c r="BDT470"/>
      <c r="BDU470"/>
      <c r="BDV470"/>
      <c r="BDW470"/>
      <c r="BDX470"/>
      <c r="BDY470"/>
      <c r="BDZ470"/>
      <c r="BEA470"/>
      <c r="BEB470"/>
      <c r="BEC470"/>
      <c r="BED470"/>
      <c r="BEE470"/>
      <c r="BEF470"/>
      <c r="BEG470"/>
      <c r="BEH470"/>
      <c r="BEI470"/>
      <c r="BEJ470"/>
      <c r="BEK470"/>
      <c r="BEL470"/>
      <c r="BEM470"/>
      <c r="BEN470"/>
      <c r="BEO470"/>
      <c r="BEP470"/>
      <c r="BEQ470"/>
      <c r="BER470"/>
      <c r="BES470"/>
      <c r="BET470"/>
      <c r="BEU470"/>
      <c r="BEV470"/>
      <c r="BEW470"/>
      <c r="BEX470"/>
      <c r="BEY470"/>
      <c r="BEZ470"/>
      <c r="BFA470"/>
      <c r="BFB470"/>
      <c r="BFC470"/>
      <c r="BFD470"/>
      <c r="BFE470"/>
      <c r="BFF470"/>
      <c r="BFG470"/>
      <c r="BFH470"/>
      <c r="BFI470"/>
      <c r="BFJ470"/>
      <c r="BFK470"/>
      <c r="BFL470"/>
      <c r="BFM470"/>
      <c r="BFN470"/>
      <c r="BFO470"/>
      <c r="BFP470"/>
      <c r="BFQ470"/>
      <c r="BFR470"/>
      <c r="BFS470"/>
      <c r="BFT470"/>
      <c r="BFU470"/>
      <c r="BFV470"/>
      <c r="BFW470"/>
      <c r="BFX470"/>
      <c r="BFY470"/>
      <c r="BFZ470"/>
      <c r="BGA470"/>
      <c r="BGB470"/>
      <c r="BGC470"/>
      <c r="BGD470"/>
      <c r="BGE470"/>
      <c r="BGF470"/>
      <c r="BGG470"/>
      <c r="BGH470"/>
      <c r="BGI470"/>
      <c r="BGJ470"/>
      <c r="BGK470"/>
      <c r="BGL470"/>
      <c r="BGM470"/>
      <c r="BGN470"/>
      <c r="BGO470"/>
      <c r="BGP470"/>
      <c r="BGQ470"/>
      <c r="BGR470"/>
      <c r="BGS470"/>
      <c r="BGT470"/>
      <c r="BGU470"/>
      <c r="BGV470"/>
      <c r="BGW470"/>
      <c r="BGX470"/>
      <c r="BGY470"/>
      <c r="BGZ470"/>
      <c r="BHA470"/>
      <c r="BHB470"/>
      <c r="BHC470"/>
      <c r="BHD470"/>
      <c r="BHE470"/>
      <c r="BHF470"/>
      <c r="BHG470"/>
      <c r="BHH470"/>
      <c r="BHI470"/>
      <c r="BHJ470"/>
      <c r="BHK470"/>
      <c r="BHL470"/>
      <c r="BHM470"/>
      <c r="BHN470"/>
      <c r="BHO470"/>
      <c r="BHP470"/>
      <c r="BHQ470"/>
      <c r="BHR470"/>
      <c r="BHS470"/>
      <c r="BHT470"/>
      <c r="BHU470"/>
      <c r="BHV470"/>
      <c r="BHW470"/>
      <c r="BHX470"/>
      <c r="BHY470"/>
      <c r="BHZ470"/>
      <c r="BIA470"/>
      <c r="BIB470"/>
      <c r="BIC470"/>
    </row>
    <row r="471" spans="1:1589" s="9" customFormat="1" ht="41.25" customHeight="1">
      <c r="A471" s="192" t="s">
        <v>221</v>
      </c>
      <c r="B471" s="29"/>
      <c r="C471" s="314"/>
      <c r="D471" s="314"/>
      <c r="E471" s="197">
        <v>42736</v>
      </c>
      <c r="F471" s="197">
        <v>43100</v>
      </c>
      <c r="G471" s="97" t="s">
        <v>220</v>
      </c>
      <c r="H471" s="104">
        <v>1578400</v>
      </c>
      <c r="I471" s="104"/>
      <c r="J471" s="104"/>
      <c r="K471" s="104"/>
      <c r="L471" s="104">
        <v>1578400</v>
      </c>
      <c r="M471" s="104"/>
      <c r="N471" s="104"/>
      <c r="O471" s="104"/>
      <c r="P471" s="104">
        <v>1578400</v>
      </c>
      <c r="Q471" s="104"/>
      <c r="R471" s="104"/>
      <c r="S471" s="104"/>
      <c r="T471" s="150">
        <f>M471-Q471</f>
        <v>0</v>
      </c>
      <c r="U471" s="150">
        <f>J471-R471</f>
        <v>0</v>
      </c>
      <c r="V471" s="150">
        <f>L471-P471</f>
        <v>0</v>
      </c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7"/>
      <c r="GH471" s="7"/>
      <c r="GI471" s="7"/>
      <c r="GJ471" s="7"/>
      <c r="GK471" s="7"/>
      <c r="GL471" s="7"/>
      <c r="GM471" s="7"/>
      <c r="GN471" s="7"/>
      <c r="GO471" s="7"/>
      <c r="GP471" s="7"/>
      <c r="GQ471" s="7"/>
      <c r="GR471" s="7"/>
      <c r="GS471" s="7"/>
      <c r="GT471" s="7"/>
      <c r="GU471" s="7"/>
      <c r="GV471" s="7"/>
      <c r="GW471" s="7"/>
      <c r="GX471" s="7"/>
      <c r="GY471" s="7"/>
      <c r="GZ471" s="7"/>
      <c r="HA471" s="7"/>
      <c r="HB471" s="7"/>
      <c r="HC471" s="7"/>
      <c r="HD471" s="7"/>
      <c r="HE471" s="7"/>
      <c r="HF471" s="7"/>
      <c r="HG471" s="7"/>
      <c r="HH471" s="7"/>
      <c r="HI471" s="7"/>
      <c r="HJ471" s="7"/>
      <c r="HK471" s="7"/>
      <c r="HL471" s="7"/>
      <c r="HM471" s="7"/>
      <c r="HN471" s="7"/>
      <c r="HO471" s="7"/>
      <c r="HP471" s="7"/>
      <c r="HQ471" s="7"/>
      <c r="HR471" s="7"/>
      <c r="HS471" s="7"/>
      <c r="HT471" s="7"/>
      <c r="HU471" s="7"/>
      <c r="HV471" s="7"/>
      <c r="HW471" s="7"/>
      <c r="HX471" s="7"/>
      <c r="HY471" s="7"/>
      <c r="HZ471" s="7"/>
      <c r="IA471" s="7"/>
      <c r="IB471" s="7"/>
      <c r="IC471" s="7"/>
      <c r="ID471" s="7"/>
      <c r="IE471" s="7"/>
      <c r="IF471" s="7"/>
      <c r="IG471" s="7"/>
      <c r="IH471" s="7"/>
      <c r="II471" s="7"/>
      <c r="IJ471" s="7"/>
      <c r="IK471" s="7"/>
      <c r="IL471" s="7"/>
      <c r="IM471" s="7"/>
      <c r="IN471" s="7"/>
      <c r="IO471" s="7"/>
      <c r="IP471" s="7"/>
      <c r="IQ471" s="7"/>
      <c r="IR471" s="7"/>
      <c r="IS471" s="7"/>
      <c r="IT471" s="7"/>
      <c r="IU471" s="7"/>
      <c r="IV471" s="7"/>
      <c r="IW471" s="7"/>
      <c r="IX471" s="7"/>
      <c r="IY471" s="7"/>
      <c r="IZ471" s="7"/>
      <c r="JA471" s="7"/>
      <c r="JB471" s="7"/>
      <c r="JC471" s="7"/>
      <c r="JD471" s="7"/>
      <c r="JE471" s="7"/>
      <c r="JF471" s="7"/>
      <c r="JG471" s="7"/>
      <c r="JH471" s="7"/>
      <c r="JI471" s="7"/>
      <c r="JJ471" s="7"/>
      <c r="JK471" s="7"/>
      <c r="JL471" s="7"/>
      <c r="JM471" s="7"/>
      <c r="JN471" s="7"/>
      <c r="JO471" s="7"/>
      <c r="JP471" s="7"/>
      <c r="JQ471" s="7"/>
      <c r="JR471" s="7"/>
      <c r="JS471" s="7"/>
      <c r="JT471" s="7"/>
      <c r="JU471" s="7"/>
      <c r="JV471" s="7"/>
      <c r="JW471" s="7"/>
      <c r="JX471" s="7"/>
      <c r="JY471" s="7"/>
      <c r="JZ471" s="7"/>
      <c r="KA471" s="7"/>
      <c r="KB471" s="7"/>
      <c r="KC471" s="7"/>
      <c r="KD471" s="7"/>
      <c r="KE471" s="7"/>
      <c r="KF471" s="7"/>
      <c r="KG471" s="7"/>
      <c r="KH471" s="7"/>
      <c r="KI471" s="7"/>
      <c r="KJ471" s="7"/>
      <c r="KK471" s="7"/>
      <c r="KL471" s="7"/>
      <c r="KM471" s="7"/>
      <c r="KN471" s="7"/>
      <c r="KO471" s="7"/>
      <c r="KP471" s="7"/>
      <c r="KQ471" s="7"/>
      <c r="KR471" s="7"/>
      <c r="KS471" s="7"/>
      <c r="KT471" s="7"/>
      <c r="KU471" s="7"/>
      <c r="KV471" s="7"/>
      <c r="KW471" s="7"/>
      <c r="KX471" s="7"/>
      <c r="KY471" s="7"/>
      <c r="KZ471" s="7"/>
      <c r="LA471" s="7"/>
      <c r="LB471" s="7"/>
      <c r="LC471" s="7"/>
      <c r="LD471" s="7"/>
      <c r="LE471" s="7"/>
      <c r="LF471" s="7"/>
      <c r="LG471" s="7"/>
      <c r="LH471" s="7"/>
      <c r="LI471" s="7"/>
      <c r="LJ471" s="7"/>
      <c r="LK471" s="7"/>
      <c r="LL471" s="7"/>
      <c r="LM471" s="7"/>
      <c r="LN471" s="7"/>
      <c r="LO471" s="7"/>
      <c r="LP471" s="7"/>
      <c r="LQ471" s="7"/>
      <c r="LR471" s="7"/>
      <c r="LS471" s="7"/>
      <c r="LT471" s="7"/>
      <c r="LU471" s="7"/>
      <c r="LV471" s="7"/>
      <c r="LW471" s="7"/>
      <c r="LX471" s="7"/>
      <c r="LY471" s="7"/>
      <c r="LZ471" s="7"/>
      <c r="MA471" s="7"/>
      <c r="MB471" s="7"/>
      <c r="MC471" s="7"/>
      <c r="MD471" s="7"/>
      <c r="ME471" s="7"/>
      <c r="MF471" s="7"/>
      <c r="MG471" s="7"/>
      <c r="MH471" s="7"/>
      <c r="MI471" s="7"/>
      <c r="MJ471" s="7"/>
      <c r="MK471" s="7"/>
      <c r="ML471" s="7"/>
      <c r="MM471" s="7"/>
      <c r="MN471" s="7"/>
      <c r="MO471" s="7"/>
      <c r="MP471" s="7"/>
      <c r="MQ471" s="7"/>
      <c r="MR471" s="7"/>
      <c r="MS471" s="7"/>
      <c r="MT471" s="7"/>
      <c r="MU471" s="7"/>
      <c r="MV471" s="7"/>
      <c r="MW471" s="7"/>
      <c r="MX471" s="7"/>
      <c r="MY471" s="7"/>
      <c r="MZ471" s="7"/>
      <c r="NA471" s="7"/>
      <c r="NB471" s="7"/>
      <c r="NC471" s="7"/>
      <c r="ND471" s="7"/>
      <c r="NE471" s="7"/>
      <c r="NF471" s="7"/>
      <c r="NG471" s="7"/>
      <c r="NH471" s="7"/>
      <c r="NI471" s="7"/>
      <c r="NJ471" s="7"/>
      <c r="NK471" s="7"/>
      <c r="NL471" s="7"/>
      <c r="NM471" s="7"/>
      <c r="NN471" s="7"/>
      <c r="NO471" s="7"/>
      <c r="NP471" s="7"/>
      <c r="NQ471" s="7"/>
      <c r="NR471" s="7"/>
      <c r="NS471" s="7"/>
      <c r="NT471" s="7"/>
      <c r="NU471" s="7"/>
      <c r="NV471" s="7"/>
      <c r="NW471" s="7"/>
      <c r="NX471" s="7"/>
      <c r="NY471" s="7"/>
      <c r="NZ471" s="7"/>
      <c r="OA471" s="7"/>
      <c r="OB471" s="7"/>
      <c r="OC471" s="7"/>
      <c r="OD471" s="7"/>
      <c r="OE471" s="7"/>
      <c r="OF471" s="7"/>
      <c r="OG471" s="7"/>
      <c r="OH471" s="7"/>
      <c r="OI471" s="7"/>
      <c r="OJ471" s="7"/>
      <c r="OK471" s="7"/>
      <c r="OL471" s="7"/>
      <c r="OM471" s="7"/>
      <c r="ON471" s="7"/>
      <c r="OO471" s="7"/>
      <c r="OP471" s="7"/>
      <c r="OQ471" s="7"/>
      <c r="OR471" s="7"/>
      <c r="OS471" s="7"/>
      <c r="OT471" s="7"/>
      <c r="OU471" s="7"/>
      <c r="OV471" s="7"/>
      <c r="OW471" s="7"/>
      <c r="OX471" s="7"/>
      <c r="OY471" s="7"/>
      <c r="OZ471" s="7"/>
      <c r="PA471" s="7"/>
      <c r="PB471" s="7"/>
      <c r="PC471" s="7"/>
      <c r="PD471" s="7"/>
      <c r="PE471" s="7"/>
      <c r="PF471" s="7"/>
      <c r="PG471" s="7"/>
      <c r="PH471" s="7"/>
      <c r="PI471" s="7"/>
      <c r="PJ471" s="7"/>
      <c r="PK471" s="7"/>
      <c r="PL471" s="7"/>
      <c r="PM471" s="7"/>
      <c r="PN471" s="7"/>
      <c r="PO471" s="7"/>
      <c r="PP471" s="7"/>
      <c r="PQ471" s="7"/>
      <c r="PR471" s="7"/>
      <c r="PS471" s="7"/>
      <c r="PT471" s="7"/>
      <c r="PU471" s="7"/>
      <c r="PV471" s="7"/>
      <c r="PW471" s="7"/>
      <c r="PX471" s="7"/>
      <c r="PY471" s="7"/>
      <c r="PZ471" s="7"/>
      <c r="QA471" s="7"/>
      <c r="QB471" s="7"/>
      <c r="QC471" s="7"/>
      <c r="QD471" s="7"/>
      <c r="QE471" s="7"/>
      <c r="QF471" s="7"/>
      <c r="QG471" s="7"/>
      <c r="QH471" s="7"/>
      <c r="QI471" s="7"/>
      <c r="QJ471" s="7"/>
      <c r="QK471" s="7"/>
      <c r="QL471" s="7"/>
      <c r="QM471" s="7"/>
      <c r="QN471" s="7"/>
      <c r="QO471" s="7"/>
      <c r="QP471" s="7"/>
      <c r="QQ471" s="7"/>
      <c r="QR471" s="7"/>
      <c r="QS471" s="7"/>
      <c r="QT471" s="7"/>
      <c r="QU471" s="7"/>
      <c r="QV471" s="7"/>
      <c r="QW471" s="7"/>
      <c r="QX471" s="7"/>
      <c r="QY471" s="7"/>
      <c r="QZ471" s="7"/>
      <c r="RA471" s="7"/>
      <c r="RB471" s="7"/>
      <c r="RC471" s="7"/>
      <c r="RD471" s="7"/>
      <c r="RE471" s="7"/>
      <c r="RF471" s="7"/>
      <c r="RG471" s="7"/>
      <c r="RH471" s="7"/>
      <c r="RI471" s="7"/>
      <c r="RJ471" s="7"/>
      <c r="RK471" s="7"/>
      <c r="RL471" s="7"/>
      <c r="RM471" s="7"/>
      <c r="RN471" s="7"/>
      <c r="RO471" s="7"/>
      <c r="RP471" s="7"/>
      <c r="RQ471" s="7"/>
      <c r="RR471" s="7"/>
      <c r="RS471" s="7"/>
      <c r="RT471" s="7"/>
      <c r="RU471" s="7"/>
      <c r="RV471" s="7"/>
      <c r="RW471" s="7"/>
      <c r="RX471" s="7"/>
      <c r="RY471" s="7"/>
      <c r="RZ471" s="7"/>
      <c r="SA471" s="7"/>
      <c r="SB471" s="7"/>
      <c r="SC471" s="7"/>
      <c r="SD471" s="7"/>
      <c r="SE471" s="7"/>
      <c r="SF471" s="7"/>
      <c r="SG471" s="7"/>
      <c r="SH471" s="7"/>
      <c r="SI471" s="7"/>
      <c r="SJ471" s="7"/>
      <c r="SK471" s="7"/>
      <c r="SL471" s="7"/>
      <c r="SM471" s="7"/>
      <c r="SN471" s="7"/>
      <c r="SO471" s="7"/>
      <c r="SP471" s="7"/>
      <c r="SQ471" s="7"/>
      <c r="SR471" s="7"/>
      <c r="SS471" s="7"/>
      <c r="ST471" s="7"/>
      <c r="SU471" s="7"/>
      <c r="SV471" s="7"/>
      <c r="SW471" s="7"/>
      <c r="SX471" s="7"/>
      <c r="SY471" s="7"/>
      <c r="SZ471" s="7"/>
      <c r="TA471" s="7"/>
      <c r="TB471" s="7"/>
      <c r="TC471" s="7"/>
      <c r="TD471" s="7"/>
      <c r="TE471" s="7"/>
      <c r="TF471" s="7"/>
      <c r="TG471" s="7"/>
      <c r="TH471" s="7"/>
      <c r="TI471" s="7"/>
      <c r="TJ471" s="7"/>
      <c r="TK471" s="7"/>
      <c r="TL471" s="7"/>
      <c r="TM471" s="7"/>
      <c r="TN471" s="7"/>
      <c r="TO471" s="7"/>
      <c r="TP471" s="7"/>
      <c r="TQ471" s="7"/>
      <c r="TR471" s="7"/>
      <c r="TS471" s="7"/>
      <c r="TT471" s="7"/>
      <c r="TU471" s="7"/>
      <c r="TV471" s="7"/>
      <c r="TW471" s="7"/>
      <c r="TX471" s="7"/>
      <c r="TY471" s="7"/>
      <c r="TZ471" s="7"/>
      <c r="UA471" s="7"/>
      <c r="UB471" s="7"/>
      <c r="UC471" s="7"/>
      <c r="UD471" s="7"/>
      <c r="UE471" s="7"/>
      <c r="UF471" s="7"/>
      <c r="UG471" s="7"/>
      <c r="UH471" s="7"/>
      <c r="UI471" s="7"/>
      <c r="UJ471" s="7"/>
      <c r="UK471" s="7"/>
      <c r="UL471" s="7"/>
      <c r="UM471" s="7"/>
      <c r="UN471" s="7"/>
      <c r="UO471" s="7"/>
      <c r="UP471" s="7"/>
      <c r="UQ471" s="7"/>
      <c r="UR471" s="7"/>
      <c r="US471" s="7"/>
      <c r="UT471" s="7"/>
      <c r="UU471" s="7"/>
      <c r="UV471" s="7"/>
      <c r="UW471" s="7"/>
      <c r="UX471" s="7"/>
      <c r="UY471" s="7"/>
      <c r="UZ471" s="7"/>
      <c r="VA471" s="7"/>
      <c r="VB471" s="7"/>
      <c r="VC471" s="7"/>
      <c r="VD471" s="7"/>
      <c r="VE471" s="7"/>
      <c r="VF471" s="7"/>
      <c r="VG471" s="7"/>
      <c r="VH471" s="7"/>
      <c r="VI471" s="7"/>
      <c r="VJ471" s="7"/>
      <c r="VK471" s="7"/>
      <c r="VL471" s="7"/>
      <c r="VM471" s="7"/>
      <c r="VN471" s="7"/>
      <c r="VO471" s="7"/>
      <c r="VP471" s="7"/>
      <c r="VQ471" s="7"/>
      <c r="VR471" s="7"/>
      <c r="VS471" s="7"/>
      <c r="VT471" s="7"/>
      <c r="VU471" s="7"/>
      <c r="VV471" s="7"/>
      <c r="VW471" s="7"/>
      <c r="VX471" s="7"/>
      <c r="VY471" s="7"/>
      <c r="VZ471" s="7"/>
      <c r="WA471" s="7"/>
      <c r="WB471" s="7"/>
      <c r="WC471" s="7"/>
      <c r="WD471" s="7"/>
      <c r="WE471" s="7"/>
      <c r="WF471" s="7"/>
      <c r="WG471" s="7"/>
      <c r="WH471" s="7"/>
      <c r="WI471" s="7"/>
      <c r="WJ471" s="7"/>
      <c r="WK471" s="7"/>
      <c r="WL471" s="7"/>
      <c r="WM471" s="7"/>
      <c r="WN471" s="7"/>
      <c r="WO471" s="7"/>
      <c r="WP471" s="7"/>
      <c r="WQ471" s="7"/>
      <c r="WR471" s="7"/>
      <c r="WS471" s="7"/>
      <c r="WT471" s="7"/>
      <c r="WU471" s="7"/>
      <c r="WV471" s="7"/>
      <c r="WW471" s="7"/>
      <c r="WX471" s="7"/>
      <c r="WY471" s="7"/>
      <c r="WZ471" s="7"/>
      <c r="XA471" s="7"/>
      <c r="XB471" s="7"/>
      <c r="XC471" s="7"/>
      <c r="XD471" s="7"/>
      <c r="XE471" s="7"/>
      <c r="XF471" s="7"/>
      <c r="XG471" s="7"/>
      <c r="XH471" s="7"/>
      <c r="XI471" s="7"/>
      <c r="XJ471" s="7"/>
      <c r="XK471" s="7"/>
      <c r="XL471" s="7"/>
      <c r="XM471" s="7"/>
      <c r="XN471" s="7"/>
      <c r="XO471" s="7"/>
      <c r="XP471" s="7"/>
      <c r="XQ471" s="7"/>
      <c r="XR471" s="7"/>
      <c r="XS471" s="7"/>
      <c r="XT471" s="7"/>
      <c r="XU471" s="7"/>
      <c r="XV471" s="7"/>
      <c r="XW471" s="7"/>
      <c r="XX471" s="7"/>
      <c r="XY471" s="7"/>
      <c r="XZ471" s="7"/>
      <c r="YA471" s="7"/>
      <c r="YB471" s="7"/>
      <c r="YC471" s="7"/>
      <c r="YD471" s="7"/>
      <c r="YE471" s="7"/>
      <c r="YF471" s="7"/>
      <c r="YG471" s="7"/>
      <c r="YH471" s="7"/>
      <c r="YI471" s="7"/>
      <c r="YJ471" s="7"/>
      <c r="YK471" s="7"/>
      <c r="YL471" s="7"/>
      <c r="YM471" s="7"/>
      <c r="YN471" s="7"/>
      <c r="YO471" s="7"/>
      <c r="YP471" s="7"/>
      <c r="YQ471" s="7"/>
      <c r="YR471" s="7"/>
      <c r="YS471" s="7"/>
      <c r="YT471" s="7"/>
      <c r="YU471" s="7"/>
      <c r="YV471" s="7"/>
      <c r="YW471" s="7"/>
      <c r="YX471" s="7"/>
      <c r="YY471" s="7"/>
      <c r="YZ471" s="7"/>
      <c r="ZA471" s="7"/>
      <c r="ZB471" s="7"/>
      <c r="ZC471" s="7"/>
      <c r="ZD471" s="7"/>
      <c r="ZE471" s="7"/>
      <c r="ZF471" s="7"/>
      <c r="ZG471" s="7"/>
      <c r="ZH471" s="7"/>
      <c r="ZI471" s="7"/>
      <c r="ZJ471" s="7"/>
      <c r="ZK471" s="7"/>
      <c r="ZL471" s="7"/>
      <c r="ZM471" s="7"/>
      <c r="ZN471" s="7"/>
      <c r="ZO471" s="7"/>
      <c r="ZP471" s="7"/>
      <c r="ZQ471" s="7"/>
      <c r="ZR471" s="7"/>
      <c r="ZS471" s="7"/>
      <c r="ZT471" s="7"/>
      <c r="ZU471" s="7"/>
      <c r="ZV471" s="7"/>
      <c r="ZW471" s="7"/>
      <c r="ZX471" s="7"/>
      <c r="ZY471" s="7"/>
      <c r="ZZ471" s="7"/>
      <c r="AAA471" s="7"/>
      <c r="AAB471" s="7"/>
      <c r="AAC471" s="7"/>
      <c r="AAD471" s="7"/>
      <c r="AAE471" s="7"/>
      <c r="AAF471" s="7"/>
      <c r="AAG471" s="7"/>
      <c r="AAH471" s="7"/>
      <c r="AAI471" s="7"/>
      <c r="AAJ471" s="7"/>
      <c r="AAK471" s="7"/>
      <c r="AAL471" s="7"/>
      <c r="AAM471" s="7"/>
      <c r="AAN471" s="7"/>
      <c r="AAO471" s="7"/>
      <c r="AAP471" s="7"/>
      <c r="AAQ471" s="7"/>
      <c r="AAR471" s="7"/>
      <c r="AAS471" s="7"/>
      <c r="AAT471" s="7"/>
      <c r="AAU471" s="7"/>
      <c r="AAV471" s="7"/>
      <c r="AAW471" s="7"/>
      <c r="AAX471" s="7"/>
      <c r="AAY471" s="7"/>
      <c r="AAZ471" s="7"/>
      <c r="ABA471" s="7"/>
      <c r="ABB471" s="7"/>
      <c r="ABC471" s="7"/>
      <c r="ABD471" s="7"/>
      <c r="ABE471" s="7"/>
      <c r="ABF471" s="7"/>
      <c r="ABG471" s="7"/>
      <c r="ABH471" s="7"/>
      <c r="ABI471" s="7"/>
      <c r="ABJ471" s="7"/>
      <c r="ABK471" s="7"/>
      <c r="ABL471" s="7"/>
      <c r="ABM471" s="7"/>
      <c r="ABN471" s="7"/>
      <c r="ABO471" s="7"/>
      <c r="ABP471" s="7"/>
      <c r="ABQ471" s="7"/>
      <c r="ABR471" s="7"/>
      <c r="ABS471" s="7"/>
      <c r="ABT471" s="7"/>
      <c r="ABU471" s="7"/>
      <c r="ABV471" s="7"/>
      <c r="ABW471" s="7"/>
      <c r="ABX471" s="7"/>
      <c r="ABY471" s="7"/>
      <c r="ABZ471" s="7"/>
      <c r="ACA471" s="7"/>
      <c r="ACB471" s="7"/>
      <c r="ACC471" s="7"/>
      <c r="ACD471" s="7"/>
      <c r="ACE471" s="7"/>
      <c r="ACF471" s="7"/>
      <c r="ACG471" s="7"/>
      <c r="ACH471" s="7"/>
      <c r="ACI471" s="7"/>
      <c r="ACJ471" s="7"/>
      <c r="ACK471" s="7"/>
      <c r="ACL471" s="7"/>
      <c r="ACM471" s="7"/>
      <c r="ACN471" s="7"/>
      <c r="ACO471" s="7"/>
      <c r="ACP471" s="7"/>
      <c r="ACQ471" s="7"/>
      <c r="ACR471" s="7"/>
      <c r="ACS471" s="7"/>
      <c r="ACT471" s="7"/>
      <c r="ACU471" s="7"/>
      <c r="ACV471" s="7"/>
      <c r="ACW471" s="7"/>
      <c r="ACX471" s="7"/>
      <c r="ACY471" s="7"/>
      <c r="ACZ471" s="7"/>
      <c r="ADA471" s="7"/>
      <c r="ADB471" s="7"/>
      <c r="ADC471" s="7"/>
      <c r="ADD471" s="7"/>
      <c r="ADE471" s="7"/>
      <c r="ADF471" s="7"/>
      <c r="ADG471" s="7"/>
      <c r="ADH471" s="7"/>
      <c r="ADI471" s="7"/>
      <c r="ADJ471" s="7"/>
      <c r="ADK471" s="7"/>
      <c r="ADL471" s="7"/>
      <c r="ADM471" s="7"/>
      <c r="ADN471" s="7"/>
      <c r="ADO471" s="7"/>
      <c r="ADP471" s="7"/>
      <c r="ADQ471" s="7"/>
      <c r="ADR471" s="7"/>
      <c r="ADS471" s="7"/>
      <c r="ADT471" s="7"/>
      <c r="ADU471" s="7"/>
      <c r="ADV471" s="7"/>
      <c r="ADW471" s="7"/>
      <c r="ADX471" s="7"/>
      <c r="ADY471" s="7"/>
      <c r="ADZ471" s="7"/>
      <c r="AEA471" s="7"/>
      <c r="AEB471" s="7"/>
      <c r="AEC471" s="7"/>
      <c r="AED471" s="7"/>
      <c r="AEE471" s="7"/>
      <c r="AEF471" s="7"/>
      <c r="AEG471" s="7"/>
      <c r="AEH471" s="7"/>
      <c r="AEI471" s="7"/>
      <c r="AEJ471" s="7"/>
      <c r="AEK471" s="7"/>
      <c r="AEL471" s="7"/>
      <c r="AEM471" s="7"/>
      <c r="AEN471" s="7"/>
      <c r="AEO471" s="7"/>
      <c r="AEP471" s="7"/>
      <c r="AEQ471" s="7"/>
      <c r="AER471" s="7"/>
      <c r="AES471" s="7"/>
      <c r="AET471" s="7"/>
      <c r="AEU471" s="7"/>
      <c r="AEV471" s="7"/>
      <c r="AEW471" s="7"/>
      <c r="AEX471" s="7"/>
      <c r="AEY471" s="7"/>
      <c r="AEZ471" s="7"/>
      <c r="AFA471" s="7"/>
      <c r="AFB471" s="7"/>
      <c r="AFC471" s="7"/>
      <c r="AFD471" s="7"/>
      <c r="AFE471" s="7"/>
      <c r="AFF471" s="7"/>
      <c r="AFG471" s="7"/>
      <c r="AFH471" s="7"/>
      <c r="AFI471" s="7"/>
      <c r="AFJ471" s="7"/>
      <c r="AFK471" s="7"/>
      <c r="AFL471" s="7"/>
      <c r="AFM471" s="7"/>
      <c r="AFN471" s="7"/>
      <c r="AFO471" s="7"/>
      <c r="AFP471" s="7"/>
      <c r="AFQ471" s="7"/>
      <c r="AFR471" s="7"/>
      <c r="AFS471" s="7"/>
      <c r="AFT471" s="7"/>
      <c r="AFU471" s="7"/>
      <c r="AFV471" s="7"/>
      <c r="AFW471" s="7"/>
      <c r="AFX471" s="7"/>
      <c r="AFY471" s="7"/>
      <c r="AFZ471" s="7"/>
      <c r="AGA471" s="7"/>
      <c r="AGB471" s="7"/>
      <c r="AGC471" s="7"/>
      <c r="AGD471" s="7"/>
      <c r="AGE471" s="7"/>
      <c r="AGF471" s="7"/>
      <c r="AGG471" s="7"/>
      <c r="AGH471" s="7"/>
      <c r="AGI471" s="7"/>
      <c r="AGJ471" s="7"/>
      <c r="AGK471" s="7"/>
      <c r="AGL471" s="7"/>
      <c r="AGM471" s="7"/>
      <c r="AGN471" s="7"/>
      <c r="AGO471" s="7"/>
      <c r="AGP471" s="7"/>
      <c r="AGQ471" s="7"/>
      <c r="AGR471" s="7"/>
      <c r="AGS471" s="7"/>
      <c r="AGT471" s="7"/>
      <c r="AGU471" s="7"/>
      <c r="AGV471" s="7"/>
      <c r="AGW471" s="7"/>
      <c r="AGX471" s="7"/>
      <c r="AGY471" s="7"/>
      <c r="AGZ471" s="7"/>
      <c r="AHA471" s="7"/>
      <c r="AHB471" s="7"/>
      <c r="AHC471" s="7"/>
      <c r="AHD471" s="7"/>
      <c r="AHE471" s="7"/>
      <c r="AHF471" s="7"/>
      <c r="AHG471" s="7"/>
      <c r="AHH471" s="7"/>
      <c r="AHI471" s="7"/>
      <c r="AHJ471" s="7"/>
      <c r="AHK471" s="7"/>
      <c r="AHL471" s="7"/>
      <c r="AHM471" s="7"/>
      <c r="AHN471" s="7"/>
      <c r="AHO471" s="7"/>
      <c r="AHP471" s="7"/>
      <c r="AHQ471" s="7"/>
      <c r="AHR471" s="7"/>
      <c r="AHS471" s="7"/>
      <c r="AHT471" s="7"/>
      <c r="AHU471" s="7"/>
      <c r="AHV471" s="7"/>
      <c r="AHW471" s="7"/>
      <c r="AHX471" s="7"/>
      <c r="AHY471" s="7"/>
      <c r="AHZ471" s="7"/>
      <c r="AIA471" s="7"/>
      <c r="AIB471" s="7"/>
      <c r="AIC471" s="7"/>
      <c r="AID471" s="7"/>
      <c r="AIE471" s="7"/>
      <c r="AIF471" s="7"/>
      <c r="AIG471" s="7"/>
      <c r="AIH471" s="7"/>
      <c r="AII471" s="7"/>
      <c r="AIJ471" s="7"/>
      <c r="AIK471" s="7"/>
      <c r="AIL471" s="7"/>
      <c r="AIM471" s="7"/>
      <c r="AIN471" s="7"/>
      <c r="AIO471" s="7"/>
      <c r="AIP471" s="7"/>
      <c r="AIQ471" s="7"/>
      <c r="AIR471" s="7"/>
      <c r="AIS471" s="7"/>
      <c r="AIT471" s="7"/>
      <c r="AIU471" s="7"/>
      <c r="AIV471" s="7"/>
      <c r="AIW471" s="7"/>
      <c r="AIX471" s="7"/>
      <c r="AIY471" s="7"/>
      <c r="AIZ471" s="7"/>
      <c r="AJA471" s="7"/>
      <c r="AJB471" s="7"/>
      <c r="AJC471" s="7"/>
      <c r="AJD471" s="7"/>
      <c r="AJE471" s="7"/>
      <c r="AJF471" s="7"/>
      <c r="AJG471" s="7"/>
      <c r="AJH471" s="7"/>
      <c r="AJI471" s="7"/>
      <c r="AJJ471" s="7"/>
      <c r="AJK471" s="7"/>
      <c r="AJL471" s="7"/>
      <c r="AJM471" s="7"/>
      <c r="AJN471" s="7"/>
      <c r="AJO471" s="7"/>
      <c r="AJP471" s="7"/>
      <c r="AJQ471" s="7"/>
      <c r="AJR471" s="7"/>
      <c r="AJS471" s="7"/>
      <c r="AJT471" s="7"/>
      <c r="AJU471" s="7"/>
      <c r="AJV471" s="7"/>
      <c r="AJW471" s="7"/>
      <c r="AJX471" s="7"/>
      <c r="AJY471" s="7"/>
      <c r="AJZ471" s="7"/>
      <c r="AKA471" s="7"/>
      <c r="AKB471" s="7"/>
      <c r="AKC471" s="7"/>
      <c r="AKD471" s="7"/>
      <c r="AKE471" s="7"/>
      <c r="AKF471" s="7"/>
      <c r="AKG471" s="7"/>
      <c r="AKH471" s="7"/>
      <c r="AKI471" s="7"/>
      <c r="AKJ471" s="7"/>
      <c r="AKK471" s="7"/>
      <c r="AKL471" s="7"/>
      <c r="AKM471" s="7"/>
      <c r="AKN471" s="7"/>
      <c r="AKO471" s="7"/>
      <c r="AKP471" s="7"/>
      <c r="AKQ471" s="7"/>
      <c r="AKR471" s="7"/>
      <c r="AKS471" s="7"/>
      <c r="AKT471" s="7"/>
      <c r="AKU471" s="7"/>
      <c r="AKV471" s="7"/>
      <c r="AKW471" s="7"/>
      <c r="AKX471" s="7"/>
      <c r="AKY471" s="7"/>
      <c r="AKZ471" s="7"/>
      <c r="ALA471" s="7"/>
      <c r="ALB471" s="7"/>
      <c r="ALC471" s="7"/>
      <c r="ALD471" s="7"/>
      <c r="ALE471" s="7"/>
      <c r="ALF471" s="7"/>
      <c r="ALG471" s="7"/>
      <c r="ALH471" s="7"/>
      <c r="ALI471" s="7"/>
      <c r="ALJ471" s="7"/>
      <c r="ALK471" s="7"/>
      <c r="ALL471" s="7"/>
      <c r="ALM471" s="7"/>
      <c r="ALN471" s="7"/>
      <c r="ALO471" s="7"/>
      <c r="ALP471" s="7"/>
      <c r="ALQ471" s="7"/>
      <c r="ALR471" s="7"/>
      <c r="ALS471" s="7"/>
      <c r="ALT471" s="7"/>
      <c r="ALU471" s="7"/>
      <c r="ALV471" s="7"/>
      <c r="ALW471" s="7"/>
      <c r="ALX471" s="7"/>
      <c r="ALY471" s="7"/>
      <c r="ALZ471" s="7"/>
      <c r="AMA471" s="7"/>
      <c r="AMB471" s="7"/>
      <c r="AMC471" s="7"/>
      <c r="AMD471" s="7"/>
      <c r="AME471" s="7"/>
      <c r="AMF471" s="7"/>
      <c r="AMG471" s="7"/>
      <c r="AMH471" s="7"/>
      <c r="AMI471" s="7"/>
      <c r="AMJ471" s="7"/>
      <c r="AMK471" s="7"/>
      <c r="AML471" s="7"/>
      <c r="AMM471" s="7"/>
      <c r="AMN471" s="7"/>
      <c r="AMO471" s="7"/>
      <c r="AMP471" s="7"/>
      <c r="AMQ471" s="7"/>
      <c r="AMR471" s="7"/>
      <c r="AMS471" s="7"/>
      <c r="AMT471" s="7"/>
      <c r="AMU471" s="7"/>
      <c r="AMV471" s="7"/>
      <c r="AMW471" s="7"/>
      <c r="AMX471" s="7"/>
      <c r="AMY471" s="7"/>
      <c r="AMZ471" s="7"/>
      <c r="ANA471" s="7"/>
      <c r="ANB471" s="7"/>
      <c r="ANC471" s="7"/>
      <c r="AND471" s="7"/>
      <c r="ANE471" s="7"/>
      <c r="ANF471" s="7"/>
      <c r="ANG471" s="7"/>
      <c r="ANH471" s="7"/>
      <c r="ANI471" s="7"/>
      <c r="ANJ471" s="7"/>
      <c r="ANK471" s="7"/>
      <c r="ANL471" s="7"/>
      <c r="ANM471" s="7"/>
      <c r="ANN471" s="7"/>
      <c r="ANO471" s="7"/>
      <c r="ANP471" s="7"/>
      <c r="ANQ471" s="7"/>
      <c r="ANR471" s="7"/>
      <c r="ANS471" s="7"/>
      <c r="ANT471" s="7"/>
      <c r="ANU471" s="7"/>
      <c r="ANV471" s="7"/>
      <c r="ANW471" s="7"/>
      <c r="ANX471" s="7"/>
      <c r="ANY471" s="7"/>
      <c r="ANZ471" s="7"/>
      <c r="AOA471" s="7"/>
      <c r="AOB471" s="7"/>
      <c r="AOC471" s="7"/>
      <c r="AOD471" s="7"/>
      <c r="AOE471" s="7"/>
      <c r="AOF471" s="7"/>
      <c r="AOG471" s="7"/>
      <c r="AOH471" s="7"/>
      <c r="AOI471" s="7"/>
      <c r="AOJ471" s="7"/>
      <c r="AOK471" s="7"/>
      <c r="AOL471" s="7"/>
      <c r="AOM471" s="7"/>
      <c r="AON471" s="7"/>
      <c r="AOO471" s="7"/>
      <c r="AOP471" s="7"/>
      <c r="AOQ471" s="7"/>
      <c r="AOR471" s="7"/>
      <c r="AOS471" s="7"/>
      <c r="AOT471" s="7"/>
      <c r="AOU471" s="7"/>
      <c r="AOV471" s="7"/>
      <c r="AOW471" s="7"/>
      <c r="AOX471" s="7"/>
      <c r="AOY471" s="7"/>
      <c r="AOZ471" s="7"/>
      <c r="APA471" s="7"/>
      <c r="APB471" s="7"/>
      <c r="APC471" s="7"/>
      <c r="APD471" s="7"/>
      <c r="APE471" s="7"/>
      <c r="APF471" s="7"/>
      <c r="APG471" s="7"/>
      <c r="APH471" s="7"/>
      <c r="API471" s="7"/>
      <c r="APJ471" s="7"/>
      <c r="APK471" s="7"/>
      <c r="APL471" s="7"/>
      <c r="APM471" s="7"/>
      <c r="APN471" s="7"/>
      <c r="APO471" s="7"/>
      <c r="APP471" s="7"/>
      <c r="APQ471" s="7"/>
      <c r="APR471" s="7"/>
      <c r="APS471" s="7"/>
      <c r="APT471" s="7"/>
      <c r="APU471" s="7"/>
      <c r="APV471" s="7"/>
      <c r="APW471" s="7"/>
      <c r="APX471" s="7"/>
      <c r="APY471" s="7"/>
      <c r="APZ471" s="7"/>
      <c r="AQA471" s="7"/>
      <c r="AQB471" s="7"/>
      <c r="AQC471" s="7"/>
      <c r="AQD471" s="7"/>
      <c r="AQE471" s="7"/>
      <c r="AQF471" s="7"/>
      <c r="AQG471" s="7"/>
      <c r="AQH471" s="7"/>
      <c r="AQI471" s="7"/>
      <c r="AQJ471" s="7"/>
      <c r="AQK471" s="7"/>
      <c r="AQL471" s="7"/>
      <c r="AQM471" s="7"/>
      <c r="AQN471" s="7"/>
      <c r="AQO471" s="7"/>
      <c r="AQP471" s="7"/>
      <c r="AQQ471" s="7"/>
      <c r="AQR471" s="7"/>
      <c r="AQS471" s="7"/>
      <c r="AQT471" s="7"/>
      <c r="AQU471" s="7"/>
      <c r="AQV471" s="7"/>
      <c r="AQW471" s="7"/>
      <c r="AQX471" s="7"/>
      <c r="AQY471" s="7"/>
      <c r="AQZ471" s="7"/>
      <c r="ARA471" s="7"/>
      <c r="ARB471" s="7"/>
      <c r="ARC471" s="7"/>
      <c r="ARD471" s="7"/>
      <c r="ARE471" s="7"/>
      <c r="ARF471" s="7"/>
      <c r="ARG471" s="7"/>
      <c r="ARH471" s="7"/>
      <c r="ARI471" s="7"/>
      <c r="ARJ471" s="7"/>
      <c r="ARK471" s="7"/>
      <c r="ARL471" s="7"/>
      <c r="ARM471" s="7"/>
      <c r="ARN471" s="7"/>
      <c r="ARO471" s="7"/>
      <c r="ARP471" s="7"/>
      <c r="ARQ471" s="7"/>
      <c r="ARR471" s="7"/>
      <c r="ARS471" s="7"/>
      <c r="ART471" s="7"/>
      <c r="ARU471" s="7"/>
      <c r="ARV471" s="7"/>
      <c r="ARW471" s="7"/>
      <c r="ARX471" s="7"/>
      <c r="ARY471" s="7"/>
      <c r="ARZ471" s="7"/>
      <c r="ASA471" s="7"/>
      <c r="ASB471" s="7"/>
      <c r="ASC471" s="7"/>
      <c r="ASD471" s="7"/>
      <c r="ASE471" s="7"/>
      <c r="ASF471" s="7"/>
      <c r="ASG471" s="7"/>
      <c r="ASH471" s="7"/>
      <c r="ASI471" s="7"/>
      <c r="ASJ471" s="7"/>
      <c r="ASK471" s="7"/>
      <c r="ASL471" s="7"/>
      <c r="ASM471" s="7"/>
      <c r="ASN471" s="7"/>
      <c r="ASO471" s="7"/>
      <c r="ASP471" s="7"/>
      <c r="ASQ471" s="7"/>
      <c r="ASR471" s="7"/>
      <c r="ASS471" s="7"/>
      <c r="AST471" s="7"/>
      <c r="ASU471" s="7"/>
      <c r="ASV471" s="7"/>
      <c r="ASW471" s="7"/>
      <c r="ASX471" s="7"/>
      <c r="ASY471" s="7"/>
      <c r="ASZ471" s="7"/>
      <c r="ATA471" s="7"/>
      <c r="ATB471" s="7"/>
      <c r="ATC471" s="7"/>
      <c r="ATD471" s="7"/>
      <c r="ATE471" s="7"/>
      <c r="ATF471" s="7"/>
      <c r="ATG471" s="7"/>
      <c r="ATH471" s="7"/>
      <c r="ATI471" s="7"/>
      <c r="ATJ471" s="7"/>
      <c r="ATK471" s="7"/>
      <c r="ATL471" s="7"/>
      <c r="ATM471" s="7"/>
      <c r="ATN471" s="7"/>
      <c r="ATO471" s="7"/>
      <c r="ATP471" s="7"/>
      <c r="ATQ471" s="7"/>
      <c r="ATR471" s="7"/>
      <c r="ATS471" s="7"/>
      <c r="ATT471" s="7"/>
      <c r="ATU471" s="7"/>
      <c r="ATV471" s="7"/>
      <c r="ATW471" s="7"/>
      <c r="ATX471" s="7"/>
      <c r="ATY471" s="7"/>
      <c r="ATZ471" s="7"/>
      <c r="AUA471" s="7"/>
      <c r="AUB471" s="7"/>
      <c r="AUC471" s="7"/>
      <c r="AUD471" s="7"/>
      <c r="AUE471" s="7"/>
      <c r="AUF471" s="7"/>
      <c r="AUG471" s="7"/>
      <c r="AUH471" s="7"/>
      <c r="AUI471" s="7"/>
      <c r="AUJ471" s="7"/>
      <c r="AUK471" s="7"/>
      <c r="AUL471" s="7"/>
      <c r="AUM471" s="7"/>
      <c r="AUN471" s="7"/>
      <c r="AUO471" s="7"/>
      <c r="AUP471" s="7"/>
      <c r="AUQ471" s="7"/>
      <c r="AUR471" s="7"/>
      <c r="AUS471" s="7"/>
      <c r="AUT471" s="7"/>
      <c r="AUU471" s="7"/>
      <c r="AUV471" s="7"/>
      <c r="AUW471" s="7"/>
      <c r="AUX471" s="7"/>
      <c r="AUY471" s="7"/>
      <c r="AUZ471" s="7"/>
      <c r="AVA471" s="7"/>
      <c r="AVB471" s="7"/>
      <c r="AVC471" s="7"/>
      <c r="AVD471" s="7"/>
      <c r="AVE471" s="7"/>
      <c r="AVF471" s="7"/>
      <c r="AVG471" s="7"/>
      <c r="AVH471" s="7"/>
      <c r="AVI471" s="7"/>
      <c r="AVJ471" s="7"/>
      <c r="AVK471" s="7"/>
      <c r="AVL471" s="7"/>
      <c r="AVM471" s="7"/>
      <c r="AVN471" s="7"/>
      <c r="AVO471" s="7"/>
      <c r="AVP471" s="7"/>
      <c r="AVQ471" s="7"/>
      <c r="AVR471" s="7"/>
      <c r="AVS471" s="7"/>
      <c r="AVT471" s="7"/>
      <c r="AVU471" s="7"/>
      <c r="AVV471" s="7"/>
      <c r="AVW471" s="7"/>
      <c r="AVX471" s="7"/>
      <c r="AVY471" s="7"/>
      <c r="AVZ471" s="7"/>
      <c r="AWA471" s="7"/>
      <c r="AWB471" s="7"/>
      <c r="AWC471" s="7"/>
      <c r="AWD471" s="7"/>
      <c r="AWE471" s="7"/>
      <c r="AWF471" s="7"/>
      <c r="AWG471" s="7"/>
      <c r="AWH471" s="7"/>
      <c r="AWI471" s="7"/>
      <c r="AWJ471" s="7"/>
      <c r="AWK471" s="7"/>
      <c r="AWL471" s="7"/>
      <c r="AWM471" s="7"/>
      <c r="AWN471" s="7"/>
      <c r="AWO471" s="7"/>
      <c r="AWP471" s="7"/>
      <c r="AWQ471" s="7"/>
      <c r="AWR471" s="7"/>
      <c r="AWS471" s="7"/>
      <c r="AWT471" s="7"/>
      <c r="AWU471" s="7"/>
      <c r="AWV471" s="7"/>
      <c r="AWW471" s="7"/>
      <c r="AWX471" s="7"/>
      <c r="AWY471" s="7"/>
      <c r="AWZ471" s="7"/>
      <c r="AXA471" s="7"/>
      <c r="AXB471" s="7"/>
      <c r="AXC471" s="7"/>
      <c r="AXD471" s="7"/>
      <c r="AXE471" s="7"/>
      <c r="AXF471" s="7"/>
      <c r="AXG471" s="7"/>
      <c r="AXH471" s="7"/>
      <c r="AXI471" s="7"/>
      <c r="AXJ471" s="7"/>
      <c r="AXK471" s="7"/>
      <c r="AXL471" s="7"/>
      <c r="AXM471" s="7"/>
      <c r="AXN471" s="7"/>
      <c r="AXO471" s="7"/>
      <c r="AXP471" s="7"/>
      <c r="AXQ471" s="7"/>
      <c r="AXR471" s="7"/>
      <c r="AXS471" s="7"/>
      <c r="AXT471" s="7"/>
      <c r="AXU471" s="7"/>
      <c r="AXV471" s="7"/>
      <c r="AXW471" s="7"/>
      <c r="AXX471" s="7"/>
      <c r="AXY471" s="7"/>
      <c r="AXZ471" s="7"/>
      <c r="AYA471" s="7"/>
      <c r="AYB471" s="7"/>
      <c r="AYC471" s="7"/>
      <c r="AYD471" s="7"/>
      <c r="AYE471" s="7"/>
      <c r="AYF471" s="7"/>
      <c r="AYG471" s="7"/>
      <c r="AYH471" s="7"/>
      <c r="AYI471" s="7"/>
      <c r="AYJ471" s="7"/>
      <c r="AYK471" s="7"/>
      <c r="AYL471" s="7"/>
      <c r="AYM471" s="7"/>
      <c r="AYN471" s="7"/>
      <c r="AYO471" s="7"/>
      <c r="AYP471" s="7"/>
      <c r="AYQ471" s="7"/>
      <c r="AYR471" s="7"/>
      <c r="AYS471" s="7"/>
      <c r="AYT471" s="7"/>
      <c r="AYU471" s="7"/>
      <c r="AYV471" s="7"/>
      <c r="AYW471" s="7"/>
      <c r="AYX471" s="7"/>
      <c r="AYY471" s="7"/>
      <c r="AYZ471" s="7"/>
      <c r="AZA471" s="7"/>
      <c r="AZB471" s="7"/>
      <c r="AZC471" s="7"/>
      <c r="AZD471" s="7"/>
      <c r="AZE471" s="7"/>
      <c r="AZF471" s="7"/>
      <c r="AZG471" s="7"/>
      <c r="AZH471" s="7"/>
      <c r="AZI471" s="7"/>
      <c r="AZJ471" s="7"/>
      <c r="AZK471" s="7"/>
      <c r="AZL471" s="7"/>
      <c r="AZM471" s="7"/>
      <c r="AZN471" s="7"/>
      <c r="AZO471" s="7"/>
      <c r="AZP471" s="7"/>
      <c r="AZQ471" s="7"/>
      <c r="AZR471" s="7"/>
      <c r="AZS471" s="7"/>
      <c r="AZT471" s="7"/>
      <c r="AZU471" s="7"/>
      <c r="AZV471" s="7"/>
      <c r="AZW471" s="7"/>
      <c r="AZX471" s="7"/>
      <c r="AZY471" s="7"/>
      <c r="AZZ471" s="7"/>
      <c r="BAA471" s="7"/>
      <c r="BAB471" s="7"/>
      <c r="BAC471" s="7"/>
      <c r="BAD471" s="7"/>
      <c r="BAE471" s="7"/>
      <c r="BAF471" s="7"/>
      <c r="BAG471" s="7"/>
      <c r="BAH471" s="7"/>
      <c r="BAI471" s="7"/>
      <c r="BAJ471" s="7"/>
      <c r="BAK471" s="7"/>
      <c r="BAL471" s="7"/>
      <c r="BAM471" s="7"/>
      <c r="BAN471" s="7"/>
      <c r="BAO471" s="7"/>
      <c r="BAP471" s="7"/>
      <c r="BAQ471" s="7"/>
      <c r="BAR471" s="7"/>
      <c r="BAS471" s="7"/>
      <c r="BAT471" s="7"/>
      <c r="BAU471" s="7"/>
      <c r="BAV471" s="7"/>
      <c r="BAW471" s="7"/>
      <c r="BAX471" s="7"/>
      <c r="BAY471" s="7"/>
      <c r="BAZ471" s="7"/>
      <c r="BBA471" s="7"/>
      <c r="BBB471" s="7"/>
      <c r="BBC471" s="7"/>
      <c r="BBD471" s="7"/>
      <c r="BBE471" s="7"/>
      <c r="BBF471" s="7"/>
      <c r="BBG471" s="7"/>
      <c r="BBH471" s="7"/>
      <c r="BBI471" s="7"/>
      <c r="BBJ471" s="7"/>
      <c r="BBK471" s="7"/>
      <c r="BBL471" s="7"/>
      <c r="BBM471" s="7"/>
      <c r="BBN471" s="7"/>
      <c r="BBO471" s="7"/>
      <c r="BBP471" s="7"/>
      <c r="BBQ471" s="7"/>
      <c r="BBR471" s="7"/>
      <c r="BBS471" s="7"/>
      <c r="BBT471" s="7"/>
      <c r="BBU471" s="7"/>
      <c r="BBV471" s="7"/>
      <c r="BBW471" s="7"/>
      <c r="BBX471" s="7"/>
      <c r="BBY471" s="7"/>
      <c r="BBZ471" s="7"/>
      <c r="BCA471" s="7"/>
      <c r="BCB471" s="7"/>
      <c r="BCC471" s="7"/>
      <c r="BCD471" s="7"/>
      <c r="BCE471" s="7"/>
      <c r="BCF471" s="7"/>
      <c r="BCG471" s="7"/>
      <c r="BCH471" s="7"/>
      <c r="BCI471" s="7"/>
      <c r="BCJ471" s="7"/>
      <c r="BCK471" s="7"/>
      <c r="BCL471" s="7"/>
      <c r="BCM471" s="7"/>
      <c r="BCN471" s="7"/>
      <c r="BCO471" s="7"/>
      <c r="BCP471" s="7"/>
      <c r="BCQ471" s="7"/>
      <c r="BCR471" s="7"/>
      <c r="BCS471" s="7"/>
      <c r="BCT471" s="7"/>
      <c r="BCU471" s="7"/>
      <c r="BCV471" s="7"/>
      <c r="BCW471" s="7"/>
      <c r="BCX471" s="7"/>
      <c r="BCY471" s="7"/>
      <c r="BCZ471" s="7"/>
      <c r="BDA471" s="7"/>
      <c r="BDB471" s="7"/>
      <c r="BDC471" s="7"/>
      <c r="BDD471" s="7"/>
      <c r="BDE471" s="7"/>
      <c r="BDF471" s="7"/>
      <c r="BDG471" s="7"/>
      <c r="BDH471" s="7"/>
      <c r="BDI471" s="7"/>
      <c r="BDJ471" s="7"/>
      <c r="BDK471" s="7"/>
      <c r="BDL471" s="7"/>
      <c r="BDM471" s="7"/>
      <c r="BDN471" s="7"/>
      <c r="BDO471" s="7"/>
      <c r="BDP471" s="7"/>
      <c r="BDQ471" s="7"/>
      <c r="BDR471" s="7"/>
      <c r="BDS471" s="7"/>
      <c r="BDT471" s="7"/>
      <c r="BDU471" s="7"/>
      <c r="BDV471" s="7"/>
      <c r="BDW471" s="7"/>
      <c r="BDX471" s="7"/>
      <c r="BDY471" s="7"/>
      <c r="BDZ471" s="7"/>
      <c r="BEA471" s="7"/>
      <c r="BEB471" s="7"/>
      <c r="BEC471" s="7"/>
      <c r="BED471" s="7"/>
      <c r="BEE471" s="7"/>
      <c r="BEF471" s="7"/>
      <c r="BEG471" s="7"/>
      <c r="BEH471" s="7"/>
      <c r="BEI471" s="7"/>
      <c r="BEJ471" s="7"/>
      <c r="BEK471" s="7"/>
      <c r="BEL471" s="7"/>
      <c r="BEM471" s="7"/>
      <c r="BEN471" s="7"/>
      <c r="BEO471" s="7"/>
      <c r="BEP471" s="7"/>
      <c r="BEQ471" s="7"/>
      <c r="BER471" s="7"/>
      <c r="BES471" s="7"/>
      <c r="BET471" s="7"/>
      <c r="BEU471" s="7"/>
      <c r="BEV471" s="7"/>
      <c r="BEW471" s="7"/>
      <c r="BEX471" s="7"/>
      <c r="BEY471" s="7"/>
      <c r="BEZ471" s="7"/>
      <c r="BFA471" s="7"/>
      <c r="BFB471" s="7"/>
      <c r="BFC471" s="7"/>
      <c r="BFD471" s="7"/>
      <c r="BFE471" s="7"/>
      <c r="BFF471" s="7"/>
      <c r="BFG471" s="7"/>
      <c r="BFH471" s="7"/>
      <c r="BFI471" s="7"/>
      <c r="BFJ471" s="7"/>
      <c r="BFK471" s="7"/>
      <c r="BFL471" s="7"/>
      <c r="BFM471" s="7"/>
      <c r="BFN471" s="7"/>
      <c r="BFO471" s="7"/>
      <c r="BFP471" s="7"/>
      <c r="BFQ471" s="7"/>
      <c r="BFR471" s="7"/>
      <c r="BFS471" s="7"/>
      <c r="BFT471" s="7"/>
      <c r="BFU471" s="7"/>
      <c r="BFV471" s="7"/>
      <c r="BFW471" s="7"/>
      <c r="BFX471" s="7"/>
      <c r="BFY471" s="7"/>
      <c r="BFZ471" s="7"/>
      <c r="BGA471" s="7"/>
      <c r="BGB471" s="7"/>
      <c r="BGC471" s="7"/>
      <c r="BGD471" s="7"/>
      <c r="BGE471" s="7"/>
      <c r="BGF471" s="7"/>
      <c r="BGG471" s="7"/>
      <c r="BGH471" s="7"/>
      <c r="BGI471" s="7"/>
      <c r="BGJ471" s="7"/>
      <c r="BGK471" s="7"/>
      <c r="BGL471" s="7"/>
      <c r="BGM471" s="7"/>
      <c r="BGN471" s="7"/>
      <c r="BGO471" s="7"/>
      <c r="BGP471" s="7"/>
      <c r="BGQ471" s="7"/>
      <c r="BGR471" s="7"/>
      <c r="BGS471" s="7"/>
      <c r="BGT471" s="7"/>
      <c r="BGU471" s="7"/>
      <c r="BGV471" s="7"/>
      <c r="BGW471" s="7"/>
      <c r="BGX471" s="7"/>
      <c r="BGY471" s="7"/>
      <c r="BGZ471" s="7"/>
      <c r="BHA471" s="7"/>
      <c r="BHB471" s="7"/>
      <c r="BHC471" s="7"/>
      <c r="BHD471" s="7"/>
      <c r="BHE471" s="7"/>
      <c r="BHF471" s="7"/>
      <c r="BHG471" s="7"/>
      <c r="BHH471" s="7"/>
      <c r="BHI471" s="7"/>
      <c r="BHJ471" s="7"/>
      <c r="BHK471" s="7"/>
      <c r="BHL471" s="7"/>
      <c r="BHM471" s="7"/>
      <c r="BHN471" s="7"/>
      <c r="BHO471" s="7"/>
      <c r="BHP471" s="7"/>
      <c r="BHQ471" s="7"/>
      <c r="BHR471" s="7"/>
      <c r="BHS471" s="7"/>
      <c r="BHT471" s="7"/>
      <c r="BHU471" s="7"/>
      <c r="BHV471" s="7"/>
      <c r="BHW471" s="7"/>
      <c r="BHX471" s="7"/>
      <c r="BHY471" s="7"/>
      <c r="BHZ471" s="7"/>
      <c r="BIA471" s="7"/>
      <c r="BIB471" s="7"/>
      <c r="BIC471" s="7"/>
    </row>
    <row r="472" spans="1:1589" s="9" customFormat="1" ht="41.25" customHeight="1">
      <c r="A472" s="192" t="s">
        <v>221</v>
      </c>
      <c r="B472" s="29"/>
      <c r="C472" s="314"/>
      <c r="D472" s="314"/>
      <c r="E472" s="96">
        <v>43101</v>
      </c>
      <c r="F472" s="96">
        <v>43465</v>
      </c>
      <c r="G472" s="97" t="s">
        <v>115</v>
      </c>
      <c r="H472" s="104">
        <v>718700</v>
      </c>
      <c r="I472" s="135"/>
      <c r="J472" s="135"/>
      <c r="K472" s="135"/>
      <c r="L472" s="135">
        <v>718700</v>
      </c>
      <c r="M472" s="135"/>
      <c r="N472" s="135"/>
      <c r="O472" s="135"/>
      <c r="P472" s="135">
        <v>718700</v>
      </c>
      <c r="Q472" s="135"/>
      <c r="R472" s="135"/>
      <c r="S472" s="135"/>
      <c r="T472" s="7"/>
      <c r="U472" s="7"/>
      <c r="V472" s="7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  <c r="IX472"/>
      <c r="IY472"/>
      <c r="IZ472"/>
      <c r="JA472"/>
      <c r="JB472"/>
      <c r="JC472"/>
      <c r="JD472"/>
      <c r="JE472"/>
      <c r="JF472"/>
      <c r="JG472"/>
      <c r="JH472"/>
      <c r="JI472"/>
      <c r="JJ472"/>
      <c r="JK472"/>
      <c r="JL472"/>
      <c r="JM472"/>
      <c r="JN472"/>
      <c r="JO472"/>
      <c r="JP472"/>
      <c r="JQ472"/>
      <c r="JR472"/>
      <c r="JS472"/>
      <c r="JT472"/>
      <c r="JU472"/>
      <c r="JV472"/>
      <c r="JW472"/>
      <c r="JX472"/>
      <c r="JY472"/>
      <c r="JZ472"/>
      <c r="KA472"/>
      <c r="KB472"/>
      <c r="KC472"/>
      <c r="KD472"/>
      <c r="KE472"/>
      <c r="KF472"/>
      <c r="KG472"/>
      <c r="KH472"/>
      <c r="KI472"/>
      <c r="KJ472"/>
      <c r="KK472"/>
      <c r="KL472"/>
      <c r="KM472"/>
      <c r="KN472"/>
      <c r="KO472"/>
      <c r="KP472"/>
      <c r="KQ472"/>
      <c r="KR472"/>
      <c r="KS472"/>
      <c r="KT472"/>
      <c r="KU472"/>
      <c r="KV472"/>
      <c r="KW472"/>
      <c r="KX472"/>
      <c r="KY472"/>
      <c r="KZ472"/>
      <c r="LA472"/>
      <c r="LB472"/>
      <c r="LC472"/>
      <c r="LD472"/>
      <c r="LE472"/>
      <c r="LF472"/>
      <c r="LG472"/>
      <c r="LH472"/>
      <c r="LI472"/>
      <c r="LJ472"/>
      <c r="LK472"/>
      <c r="LL472"/>
      <c r="LM472"/>
      <c r="LN472"/>
      <c r="LO472"/>
      <c r="LP472"/>
      <c r="LQ472"/>
      <c r="LR472"/>
      <c r="LS472"/>
      <c r="LT472"/>
      <c r="LU472"/>
      <c r="LV472"/>
      <c r="LW472"/>
      <c r="LX472"/>
      <c r="LY472"/>
      <c r="LZ472"/>
      <c r="MA472"/>
      <c r="MB472"/>
      <c r="MC472"/>
      <c r="MD472"/>
      <c r="ME472"/>
      <c r="MF472"/>
      <c r="MG472"/>
      <c r="MH472"/>
      <c r="MI472"/>
      <c r="MJ472"/>
      <c r="MK472"/>
      <c r="ML472"/>
      <c r="MM472"/>
      <c r="MN472"/>
      <c r="MO472"/>
      <c r="MP472"/>
      <c r="MQ472"/>
      <c r="MR472"/>
      <c r="MS472"/>
      <c r="MT472"/>
      <c r="MU472"/>
      <c r="MV472"/>
      <c r="MW472"/>
      <c r="MX472"/>
      <c r="MY472"/>
      <c r="MZ472"/>
      <c r="NA472"/>
      <c r="NB472"/>
      <c r="NC472"/>
      <c r="ND472"/>
      <c r="NE472"/>
      <c r="NF472"/>
      <c r="NG472"/>
      <c r="NH472"/>
      <c r="NI472"/>
      <c r="NJ472"/>
      <c r="NK472"/>
      <c r="NL472"/>
      <c r="NM472"/>
      <c r="NN472"/>
      <c r="NO472"/>
      <c r="NP472"/>
      <c r="NQ472"/>
      <c r="NR472"/>
      <c r="NS472"/>
      <c r="NT472"/>
      <c r="NU472"/>
      <c r="NV472"/>
      <c r="NW472"/>
      <c r="NX472"/>
      <c r="NY472"/>
      <c r="NZ472"/>
      <c r="OA472"/>
      <c r="OB472"/>
      <c r="OC472"/>
      <c r="OD472"/>
      <c r="OE472"/>
      <c r="OF472"/>
      <c r="OG472"/>
      <c r="OH472"/>
      <c r="OI472"/>
      <c r="OJ472"/>
      <c r="OK472"/>
      <c r="OL472"/>
      <c r="OM472"/>
      <c r="ON472"/>
      <c r="OO472"/>
      <c r="OP472"/>
      <c r="OQ472"/>
      <c r="OR472"/>
      <c r="OS472"/>
      <c r="OT472"/>
      <c r="OU472"/>
      <c r="OV472"/>
      <c r="OW472"/>
      <c r="OX472"/>
      <c r="OY472"/>
      <c r="OZ472"/>
      <c r="PA472"/>
      <c r="PB472"/>
      <c r="PC472"/>
      <c r="PD472"/>
      <c r="PE472"/>
      <c r="PF472"/>
      <c r="PG472"/>
      <c r="PH472"/>
      <c r="PI472"/>
      <c r="PJ472"/>
      <c r="PK472"/>
      <c r="PL472"/>
      <c r="PM472"/>
      <c r="PN472"/>
      <c r="PO472"/>
      <c r="PP472"/>
      <c r="PQ472"/>
      <c r="PR472"/>
      <c r="PS472"/>
      <c r="PT472"/>
      <c r="PU472"/>
      <c r="PV472"/>
      <c r="PW472"/>
      <c r="PX472"/>
      <c r="PY472"/>
      <c r="PZ472"/>
      <c r="QA472"/>
      <c r="QB472"/>
      <c r="QC472"/>
      <c r="QD472"/>
      <c r="QE472"/>
      <c r="QF472"/>
      <c r="QG472"/>
      <c r="QH472"/>
      <c r="QI472"/>
      <c r="QJ472"/>
      <c r="QK472"/>
      <c r="QL472"/>
      <c r="QM472"/>
      <c r="QN472"/>
      <c r="QO472"/>
      <c r="QP472"/>
      <c r="QQ472"/>
      <c r="QR472"/>
      <c r="QS472"/>
      <c r="QT472"/>
      <c r="QU472"/>
      <c r="QV472"/>
      <c r="QW472"/>
      <c r="QX472"/>
      <c r="QY472"/>
      <c r="QZ472"/>
      <c r="RA472"/>
      <c r="RB472"/>
      <c r="RC472"/>
      <c r="RD472"/>
      <c r="RE472"/>
      <c r="RF472"/>
      <c r="RG472"/>
      <c r="RH472"/>
      <c r="RI472"/>
      <c r="RJ472"/>
      <c r="RK472"/>
      <c r="RL472"/>
      <c r="RM472"/>
      <c r="RN472"/>
      <c r="RO472"/>
      <c r="RP472"/>
      <c r="RQ472"/>
      <c r="RR472"/>
      <c r="RS472"/>
      <c r="RT472"/>
      <c r="RU472"/>
      <c r="RV472"/>
      <c r="RW472"/>
      <c r="RX472"/>
      <c r="RY472"/>
      <c r="RZ472"/>
      <c r="SA472"/>
      <c r="SB472"/>
      <c r="SC472"/>
      <c r="SD472"/>
      <c r="SE472"/>
      <c r="SF472"/>
      <c r="SG472"/>
      <c r="SH472"/>
      <c r="SI472"/>
      <c r="SJ472"/>
      <c r="SK472"/>
      <c r="SL472"/>
      <c r="SM472"/>
      <c r="SN472"/>
      <c r="SO472"/>
      <c r="SP472"/>
      <c r="SQ472"/>
      <c r="SR472"/>
      <c r="SS472"/>
      <c r="ST472"/>
      <c r="SU472"/>
      <c r="SV472"/>
      <c r="SW472"/>
      <c r="SX472"/>
      <c r="SY472"/>
      <c r="SZ472"/>
      <c r="TA472"/>
      <c r="TB472"/>
      <c r="TC472"/>
      <c r="TD472"/>
      <c r="TE472"/>
      <c r="TF472"/>
      <c r="TG472"/>
      <c r="TH472"/>
      <c r="TI472"/>
      <c r="TJ472"/>
      <c r="TK472"/>
      <c r="TL472"/>
      <c r="TM472"/>
      <c r="TN472"/>
      <c r="TO472"/>
      <c r="TP472"/>
      <c r="TQ472"/>
      <c r="TR472"/>
      <c r="TS472"/>
      <c r="TT472"/>
      <c r="TU472"/>
      <c r="TV472"/>
      <c r="TW472"/>
      <c r="TX472"/>
      <c r="TY472"/>
      <c r="TZ472"/>
      <c r="UA472"/>
      <c r="UB472"/>
      <c r="UC472"/>
      <c r="UD472"/>
      <c r="UE472"/>
      <c r="UF472"/>
      <c r="UG472"/>
      <c r="UH472"/>
      <c r="UI472"/>
      <c r="UJ472"/>
      <c r="UK472"/>
      <c r="UL472"/>
      <c r="UM472"/>
      <c r="UN472"/>
      <c r="UO472"/>
      <c r="UP472"/>
      <c r="UQ472"/>
      <c r="UR472"/>
      <c r="US472"/>
      <c r="UT472"/>
      <c r="UU472"/>
      <c r="UV472"/>
      <c r="UW472"/>
      <c r="UX472"/>
      <c r="UY472"/>
      <c r="UZ472"/>
      <c r="VA472"/>
      <c r="VB472"/>
      <c r="VC472"/>
      <c r="VD472"/>
      <c r="VE472"/>
      <c r="VF472"/>
      <c r="VG472"/>
      <c r="VH472"/>
      <c r="VI472"/>
      <c r="VJ472"/>
      <c r="VK472"/>
      <c r="VL472"/>
      <c r="VM472"/>
      <c r="VN472"/>
      <c r="VO472"/>
      <c r="VP472"/>
      <c r="VQ472"/>
      <c r="VR472"/>
      <c r="VS472"/>
      <c r="VT472"/>
      <c r="VU472"/>
      <c r="VV472"/>
      <c r="VW472"/>
      <c r="VX472"/>
      <c r="VY472"/>
      <c r="VZ472"/>
      <c r="WA472"/>
      <c r="WB472"/>
      <c r="WC472"/>
      <c r="WD472"/>
      <c r="WE472"/>
      <c r="WF472"/>
      <c r="WG472"/>
      <c r="WH472"/>
      <c r="WI472"/>
      <c r="WJ472"/>
      <c r="WK472"/>
      <c r="WL472"/>
      <c r="WM472"/>
      <c r="WN472"/>
      <c r="WO472"/>
      <c r="WP472"/>
      <c r="WQ472"/>
      <c r="WR472"/>
      <c r="WS472"/>
      <c r="WT472"/>
      <c r="WU472"/>
      <c r="WV472"/>
      <c r="WW472"/>
      <c r="WX472"/>
      <c r="WY472"/>
      <c r="WZ472"/>
      <c r="XA472"/>
      <c r="XB472"/>
      <c r="XC472"/>
      <c r="XD472"/>
      <c r="XE472"/>
      <c r="XF472"/>
      <c r="XG472"/>
      <c r="XH472"/>
      <c r="XI472"/>
      <c r="XJ472"/>
      <c r="XK472"/>
      <c r="XL472"/>
      <c r="XM472"/>
      <c r="XN472"/>
      <c r="XO472"/>
      <c r="XP472"/>
      <c r="XQ472"/>
      <c r="XR472"/>
      <c r="XS472"/>
      <c r="XT472"/>
      <c r="XU472"/>
      <c r="XV472"/>
      <c r="XW472"/>
      <c r="XX472"/>
      <c r="XY472"/>
      <c r="XZ472"/>
      <c r="YA472"/>
      <c r="YB472"/>
      <c r="YC472"/>
      <c r="YD472"/>
      <c r="YE472"/>
      <c r="YF472"/>
      <c r="YG472"/>
      <c r="YH472"/>
      <c r="YI472"/>
      <c r="YJ472"/>
      <c r="YK472"/>
      <c r="YL472"/>
      <c r="YM472"/>
      <c r="YN472"/>
      <c r="YO472"/>
      <c r="YP472"/>
      <c r="YQ472"/>
      <c r="YR472"/>
      <c r="YS472"/>
      <c r="YT472"/>
      <c r="YU472"/>
      <c r="YV472"/>
      <c r="YW472"/>
      <c r="YX472"/>
      <c r="YY472"/>
      <c r="YZ472"/>
      <c r="ZA472"/>
      <c r="ZB472"/>
      <c r="ZC472"/>
      <c r="ZD472"/>
      <c r="ZE472"/>
      <c r="ZF472"/>
      <c r="ZG472"/>
      <c r="ZH472"/>
      <c r="ZI472"/>
      <c r="ZJ472"/>
      <c r="ZK472"/>
      <c r="ZL472"/>
      <c r="ZM472"/>
      <c r="ZN472"/>
      <c r="ZO472"/>
      <c r="ZP472"/>
      <c r="ZQ472"/>
      <c r="ZR472"/>
      <c r="ZS472"/>
      <c r="ZT472"/>
      <c r="ZU472"/>
      <c r="ZV472"/>
      <c r="ZW472"/>
      <c r="ZX472"/>
      <c r="ZY472"/>
      <c r="ZZ472"/>
      <c r="AAA472"/>
      <c r="AAB472"/>
      <c r="AAC472"/>
      <c r="AAD472"/>
      <c r="AAE472"/>
      <c r="AAF472"/>
      <c r="AAG472"/>
      <c r="AAH472"/>
      <c r="AAI472"/>
      <c r="AAJ472"/>
      <c r="AAK472"/>
      <c r="AAL472"/>
      <c r="AAM472"/>
      <c r="AAN472"/>
      <c r="AAO472"/>
      <c r="AAP472"/>
      <c r="AAQ472"/>
      <c r="AAR472"/>
      <c r="AAS472"/>
      <c r="AAT472"/>
      <c r="AAU472"/>
      <c r="AAV472"/>
      <c r="AAW472"/>
      <c r="AAX472"/>
      <c r="AAY472"/>
      <c r="AAZ472"/>
      <c r="ABA472"/>
      <c r="ABB472"/>
      <c r="ABC472"/>
      <c r="ABD472"/>
      <c r="ABE472"/>
      <c r="ABF472"/>
      <c r="ABG472"/>
      <c r="ABH472"/>
      <c r="ABI472"/>
      <c r="ABJ472"/>
      <c r="ABK472"/>
      <c r="ABL472"/>
      <c r="ABM472"/>
      <c r="ABN472"/>
      <c r="ABO472"/>
      <c r="ABP472"/>
      <c r="ABQ472"/>
      <c r="ABR472"/>
      <c r="ABS472"/>
      <c r="ABT472"/>
      <c r="ABU472"/>
      <c r="ABV472"/>
      <c r="ABW472"/>
      <c r="ABX472"/>
      <c r="ABY472"/>
      <c r="ABZ472"/>
      <c r="ACA472"/>
      <c r="ACB472"/>
      <c r="ACC472"/>
      <c r="ACD472"/>
      <c r="ACE472"/>
      <c r="ACF472"/>
      <c r="ACG472"/>
      <c r="ACH472"/>
      <c r="ACI472"/>
      <c r="ACJ472"/>
      <c r="ACK472"/>
      <c r="ACL472"/>
      <c r="ACM472"/>
      <c r="ACN472"/>
      <c r="ACO472"/>
      <c r="ACP472"/>
      <c r="ACQ472"/>
      <c r="ACR472"/>
      <c r="ACS472"/>
      <c r="ACT472"/>
      <c r="ACU472"/>
      <c r="ACV472"/>
      <c r="ACW472"/>
      <c r="ACX472"/>
      <c r="ACY472"/>
      <c r="ACZ472"/>
      <c r="ADA472"/>
      <c r="ADB472"/>
      <c r="ADC472"/>
      <c r="ADD472"/>
      <c r="ADE472"/>
      <c r="ADF472"/>
      <c r="ADG472"/>
      <c r="ADH472"/>
      <c r="ADI472"/>
      <c r="ADJ472"/>
      <c r="ADK472"/>
      <c r="ADL472"/>
      <c r="ADM472"/>
      <c r="ADN472"/>
      <c r="ADO472"/>
      <c r="ADP472"/>
      <c r="ADQ472"/>
      <c r="ADR472"/>
      <c r="ADS472"/>
      <c r="ADT472"/>
      <c r="ADU472"/>
      <c r="ADV472"/>
      <c r="ADW472"/>
      <c r="ADX472"/>
      <c r="ADY472"/>
      <c r="ADZ472"/>
      <c r="AEA472"/>
      <c r="AEB472"/>
      <c r="AEC472"/>
      <c r="AED472"/>
      <c r="AEE472"/>
      <c r="AEF472"/>
      <c r="AEG472"/>
      <c r="AEH472"/>
      <c r="AEI472"/>
      <c r="AEJ472"/>
      <c r="AEK472"/>
      <c r="AEL472"/>
      <c r="AEM472"/>
      <c r="AEN472"/>
      <c r="AEO472"/>
      <c r="AEP472"/>
      <c r="AEQ472"/>
      <c r="AER472"/>
      <c r="AES472"/>
      <c r="AET472"/>
      <c r="AEU472"/>
      <c r="AEV472"/>
      <c r="AEW472"/>
      <c r="AEX472"/>
      <c r="AEY472"/>
      <c r="AEZ472"/>
      <c r="AFA472"/>
      <c r="AFB472"/>
      <c r="AFC472"/>
      <c r="AFD472"/>
      <c r="AFE472"/>
      <c r="AFF472"/>
      <c r="AFG472"/>
      <c r="AFH472"/>
      <c r="AFI472"/>
      <c r="AFJ472"/>
      <c r="AFK472"/>
      <c r="AFL472"/>
      <c r="AFM472"/>
      <c r="AFN472"/>
      <c r="AFO472"/>
      <c r="AFP472"/>
      <c r="AFQ472"/>
      <c r="AFR472"/>
      <c r="AFS472"/>
      <c r="AFT472"/>
      <c r="AFU472"/>
      <c r="AFV472"/>
      <c r="AFW472"/>
      <c r="AFX472"/>
      <c r="AFY472"/>
      <c r="AFZ472"/>
      <c r="AGA472"/>
      <c r="AGB472"/>
      <c r="AGC472"/>
      <c r="AGD472"/>
      <c r="AGE472"/>
      <c r="AGF472"/>
      <c r="AGG472"/>
      <c r="AGH472"/>
      <c r="AGI472"/>
      <c r="AGJ472"/>
      <c r="AGK472"/>
      <c r="AGL472"/>
      <c r="AGM472"/>
      <c r="AGN472"/>
      <c r="AGO472"/>
      <c r="AGP472"/>
      <c r="AGQ472"/>
      <c r="AGR472"/>
      <c r="AGS472"/>
      <c r="AGT472"/>
      <c r="AGU472"/>
      <c r="AGV472"/>
      <c r="AGW472"/>
      <c r="AGX472"/>
      <c r="AGY472"/>
      <c r="AGZ472"/>
      <c r="AHA472"/>
      <c r="AHB472"/>
      <c r="AHC472"/>
      <c r="AHD472"/>
      <c r="AHE472"/>
      <c r="AHF472"/>
      <c r="AHG472"/>
      <c r="AHH472"/>
      <c r="AHI472"/>
      <c r="AHJ472"/>
      <c r="AHK472"/>
      <c r="AHL472"/>
      <c r="AHM472"/>
      <c r="AHN472"/>
      <c r="AHO472"/>
      <c r="AHP472"/>
      <c r="AHQ472"/>
      <c r="AHR472"/>
      <c r="AHS472"/>
      <c r="AHT472"/>
      <c r="AHU472"/>
      <c r="AHV472"/>
      <c r="AHW472"/>
      <c r="AHX472"/>
      <c r="AHY472"/>
      <c r="AHZ472"/>
      <c r="AIA472"/>
      <c r="AIB472"/>
      <c r="AIC472"/>
      <c r="AID472"/>
      <c r="AIE472"/>
      <c r="AIF472"/>
      <c r="AIG472"/>
      <c r="AIH472"/>
      <c r="AII472"/>
      <c r="AIJ472"/>
      <c r="AIK472"/>
      <c r="AIL472"/>
      <c r="AIM472"/>
      <c r="AIN472"/>
      <c r="AIO472"/>
      <c r="AIP472"/>
      <c r="AIQ472"/>
      <c r="AIR472"/>
      <c r="AIS472"/>
      <c r="AIT472"/>
      <c r="AIU472"/>
      <c r="AIV472"/>
      <c r="AIW472"/>
      <c r="AIX472"/>
      <c r="AIY472"/>
      <c r="AIZ472"/>
      <c r="AJA472"/>
      <c r="AJB472"/>
      <c r="AJC472"/>
      <c r="AJD472"/>
      <c r="AJE472"/>
      <c r="AJF472"/>
      <c r="AJG472"/>
      <c r="AJH472"/>
      <c r="AJI472"/>
      <c r="AJJ472"/>
      <c r="AJK472"/>
      <c r="AJL472"/>
      <c r="AJM472"/>
      <c r="AJN472"/>
      <c r="AJO472"/>
      <c r="AJP472"/>
      <c r="AJQ472"/>
      <c r="AJR472"/>
      <c r="AJS472"/>
      <c r="AJT472"/>
      <c r="AJU472"/>
      <c r="AJV472"/>
      <c r="AJW472"/>
      <c r="AJX472"/>
      <c r="AJY472"/>
      <c r="AJZ472"/>
      <c r="AKA472"/>
      <c r="AKB472"/>
      <c r="AKC472"/>
      <c r="AKD472"/>
      <c r="AKE472"/>
      <c r="AKF472"/>
      <c r="AKG472"/>
      <c r="AKH472"/>
      <c r="AKI472"/>
      <c r="AKJ472"/>
      <c r="AKK472"/>
      <c r="AKL472"/>
      <c r="AKM472"/>
      <c r="AKN472"/>
      <c r="AKO472"/>
      <c r="AKP472"/>
      <c r="AKQ472"/>
      <c r="AKR472"/>
      <c r="AKS472"/>
      <c r="AKT472"/>
      <c r="AKU472"/>
      <c r="AKV472"/>
      <c r="AKW472"/>
      <c r="AKX472"/>
      <c r="AKY472"/>
      <c r="AKZ472"/>
      <c r="ALA472"/>
      <c r="ALB472"/>
      <c r="ALC472"/>
      <c r="ALD472"/>
      <c r="ALE472"/>
      <c r="ALF472"/>
      <c r="ALG472"/>
      <c r="ALH472"/>
      <c r="ALI472"/>
      <c r="ALJ472"/>
      <c r="ALK472"/>
      <c r="ALL472"/>
      <c r="ALM472"/>
      <c r="ALN472"/>
      <c r="ALO472"/>
      <c r="ALP472"/>
      <c r="ALQ472"/>
      <c r="ALR472"/>
      <c r="ALS472"/>
      <c r="ALT472"/>
      <c r="ALU472"/>
      <c r="ALV472"/>
      <c r="ALW472"/>
      <c r="ALX472"/>
      <c r="ALY472"/>
      <c r="ALZ472"/>
      <c r="AMA472"/>
      <c r="AMB472"/>
      <c r="AMC472"/>
      <c r="AMD472"/>
      <c r="AME472"/>
      <c r="AMF472"/>
      <c r="AMG472"/>
      <c r="AMH472"/>
      <c r="AMI472"/>
      <c r="AMJ472"/>
      <c r="AMK472"/>
      <c r="AML472"/>
      <c r="AMM472"/>
      <c r="AMN472"/>
      <c r="AMO472"/>
      <c r="AMP472"/>
      <c r="AMQ472"/>
      <c r="AMR472"/>
      <c r="AMS472"/>
      <c r="AMT472"/>
      <c r="AMU472"/>
      <c r="AMV472"/>
      <c r="AMW472"/>
      <c r="AMX472"/>
      <c r="AMY472"/>
      <c r="AMZ472"/>
      <c r="ANA472"/>
      <c r="ANB472"/>
      <c r="ANC472"/>
      <c r="AND472"/>
      <c r="ANE472"/>
      <c r="ANF472"/>
      <c r="ANG472"/>
      <c r="ANH472"/>
      <c r="ANI472"/>
      <c r="ANJ472"/>
      <c r="ANK472"/>
      <c r="ANL472"/>
      <c r="ANM472"/>
      <c r="ANN472"/>
      <c r="ANO472"/>
      <c r="ANP472"/>
      <c r="ANQ472"/>
      <c r="ANR472"/>
      <c r="ANS472"/>
      <c r="ANT472"/>
      <c r="ANU472"/>
      <c r="ANV472"/>
      <c r="ANW472"/>
      <c r="ANX472"/>
      <c r="ANY472"/>
      <c r="ANZ472"/>
      <c r="AOA472"/>
      <c r="AOB472"/>
      <c r="AOC472"/>
      <c r="AOD472"/>
      <c r="AOE472"/>
      <c r="AOF472"/>
      <c r="AOG472"/>
      <c r="AOH472"/>
      <c r="AOI472"/>
      <c r="AOJ472"/>
      <c r="AOK472"/>
      <c r="AOL472"/>
      <c r="AOM472"/>
      <c r="AON472"/>
      <c r="AOO472"/>
      <c r="AOP472"/>
      <c r="AOQ472"/>
      <c r="AOR472"/>
      <c r="AOS472"/>
      <c r="AOT472"/>
      <c r="AOU472"/>
      <c r="AOV472"/>
      <c r="AOW472"/>
      <c r="AOX472"/>
      <c r="AOY472"/>
      <c r="AOZ472"/>
      <c r="APA472"/>
      <c r="APB472"/>
      <c r="APC472"/>
      <c r="APD472"/>
      <c r="APE472"/>
      <c r="APF472"/>
      <c r="APG472"/>
      <c r="APH472"/>
      <c r="API472"/>
      <c r="APJ472"/>
      <c r="APK472"/>
      <c r="APL472"/>
      <c r="APM472"/>
      <c r="APN472"/>
      <c r="APO472"/>
      <c r="APP472"/>
      <c r="APQ472"/>
      <c r="APR472"/>
      <c r="APS472"/>
      <c r="APT472"/>
      <c r="APU472"/>
      <c r="APV472"/>
      <c r="APW472"/>
      <c r="APX472"/>
      <c r="APY472"/>
      <c r="APZ472"/>
      <c r="AQA472"/>
      <c r="AQB472"/>
      <c r="AQC472"/>
      <c r="AQD472"/>
      <c r="AQE472"/>
      <c r="AQF472"/>
      <c r="AQG472"/>
      <c r="AQH472"/>
      <c r="AQI472"/>
      <c r="AQJ472"/>
      <c r="AQK472"/>
      <c r="AQL472"/>
      <c r="AQM472"/>
      <c r="AQN472"/>
      <c r="AQO472"/>
      <c r="AQP472"/>
      <c r="AQQ472"/>
      <c r="AQR472"/>
      <c r="AQS472"/>
      <c r="AQT472"/>
      <c r="AQU472"/>
      <c r="AQV472"/>
      <c r="AQW472"/>
      <c r="AQX472"/>
      <c r="AQY472"/>
      <c r="AQZ472"/>
      <c r="ARA472"/>
      <c r="ARB472"/>
      <c r="ARC472"/>
      <c r="ARD472"/>
      <c r="ARE472"/>
      <c r="ARF472"/>
      <c r="ARG472"/>
      <c r="ARH472"/>
      <c r="ARI472"/>
      <c r="ARJ472"/>
      <c r="ARK472"/>
      <c r="ARL472"/>
      <c r="ARM472"/>
      <c r="ARN472"/>
      <c r="ARO472"/>
      <c r="ARP472"/>
      <c r="ARQ472"/>
      <c r="ARR472"/>
      <c r="ARS472"/>
      <c r="ART472"/>
      <c r="ARU472"/>
      <c r="ARV472"/>
      <c r="ARW472"/>
      <c r="ARX472"/>
      <c r="ARY472"/>
      <c r="ARZ472"/>
      <c r="ASA472"/>
      <c r="ASB472"/>
      <c r="ASC472"/>
      <c r="ASD472"/>
      <c r="ASE472"/>
      <c r="ASF472"/>
      <c r="ASG472"/>
      <c r="ASH472"/>
      <c r="ASI472"/>
      <c r="ASJ472"/>
      <c r="ASK472"/>
      <c r="ASL472"/>
      <c r="ASM472"/>
      <c r="ASN472"/>
      <c r="ASO472"/>
      <c r="ASP472"/>
      <c r="ASQ472"/>
      <c r="ASR472"/>
      <c r="ASS472"/>
      <c r="AST472"/>
      <c r="ASU472"/>
      <c r="ASV472"/>
      <c r="ASW472"/>
      <c r="ASX472"/>
      <c r="ASY472"/>
      <c r="ASZ472"/>
      <c r="ATA472"/>
      <c r="ATB472"/>
      <c r="ATC472"/>
      <c r="ATD472"/>
      <c r="ATE472"/>
      <c r="ATF472"/>
      <c r="ATG472"/>
      <c r="ATH472"/>
      <c r="ATI472"/>
      <c r="ATJ472"/>
      <c r="ATK472"/>
      <c r="ATL472"/>
      <c r="ATM472"/>
      <c r="ATN472"/>
      <c r="ATO472"/>
      <c r="ATP472"/>
      <c r="ATQ472"/>
      <c r="ATR472"/>
      <c r="ATS472"/>
      <c r="ATT472"/>
      <c r="ATU472"/>
      <c r="ATV472"/>
      <c r="ATW472"/>
      <c r="ATX472"/>
      <c r="ATY472"/>
      <c r="ATZ472"/>
      <c r="AUA472"/>
      <c r="AUB472"/>
      <c r="AUC472"/>
      <c r="AUD472"/>
      <c r="AUE472"/>
      <c r="AUF472"/>
      <c r="AUG472"/>
      <c r="AUH472"/>
      <c r="AUI472"/>
      <c r="AUJ472"/>
      <c r="AUK472"/>
      <c r="AUL472"/>
      <c r="AUM472"/>
      <c r="AUN472"/>
      <c r="AUO472"/>
      <c r="AUP472"/>
      <c r="AUQ472"/>
      <c r="AUR472"/>
      <c r="AUS472"/>
      <c r="AUT472"/>
      <c r="AUU472"/>
      <c r="AUV472"/>
      <c r="AUW472"/>
      <c r="AUX472"/>
      <c r="AUY472"/>
      <c r="AUZ472"/>
      <c r="AVA472"/>
      <c r="AVB472"/>
      <c r="AVC472"/>
      <c r="AVD472"/>
      <c r="AVE472"/>
      <c r="AVF472"/>
      <c r="AVG472"/>
      <c r="AVH472"/>
      <c r="AVI472"/>
      <c r="AVJ472"/>
      <c r="AVK472"/>
      <c r="AVL472"/>
      <c r="AVM472"/>
      <c r="AVN472"/>
      <c r="AVO472"/>
      <c r="AVP472"/>
      <c r="AVQ472"/>
      <c r="AVR472"/>
      <c r="AVS472"/>
      <c r="AVT472"/>
      <c r="AVU472"/>
      <c r="AVV472"/>
      <c r="AVW472"/>
      <c r="AVX472"/>
      <c r="AVY472"/>
      <c r="AVZ472"/>
      <c r="AWA472"/>
      <c r="AWB472"/>
      <c r="AWC472"/>
      <c r="AWD472"/>
      <c r="AWE472"/>
      <c r="AWF472"/>
      <c r="AWG472"/>
      <c r="AWH472"/>
      <c r="AWI472"/>
      <c r="AWJ472"/>
      <c r="AWK472"/>
      <c r="AWL472"/>
      <c r="AWM472"/>
      <c r="AWN472"/>
      <c r="AWO472"/>
      <c r="AWP472"/>
      <c r="AWQ472"/>
      <c r="AWR472"/>
      <c r="AWS472"/>
      <c r="AWT472"/>
      <c r="AWU472"/>
      <c r="AWV472"/>
      <c r="AWW472"/>
      <c r="AWX472"/>
      <c r="AWY472"/>
      <c r="AWZ472"/>
      <c r="AXA472"/>
      <c r="AXB472"/>
      <c r="AXC472"/>
      <c r="AXD472"/>
      <c r="AXE472"/>
      <c r="AXF472"/>
      <c r="AXG472"/>
      <c r="AXH472"/>
      <c r="AXI472"/>
      <c r="AXJ472"/>
      <c r="AXK472"/>
      <c r="AXL472"/>
      <c r="AXM472"/>
      <c r="AXN472"/>
      <c r="AXO472"/>
      <c r="AXP472"/>
      <c r="AXQ472"/>
      <c r="AXR472"/>
      <c r="AXS472"/>
      <c r="AXT472"/>
      <c r="AXU472"/>
      <c r="AXV472"/>
      <c r="AXW472"/>
      <c r="AXX472"/>
      <c r="AXY472"/>
      <c r="AXZ472"/>
      <c r="AYA472"/>
      <c r="AYB472"/>
      <c r="AYC472"/>
      <c r="AYD472"/>
      <c r="AYE472"/>
      <c r="AYF472"/>
      <c r="AYG472"/>
      <c r="AYH472"/>
      <c r="AYI472"/>
      <c r="AYJ472"/>
      <c r="AYK472"/>
      <c r="AYL472"/>
      <c r="AYM472"/>
      <c r="AYN472"/>
      <c r="AYO472"/>
      <c r="AYP472"/>
      <c r="AYQ472"/>
      <c r="AYR472"/>
      <c r="AYS472"/>
      <c r="AYT472"/>
      <c r="AYU472"/>
      <c r="AYV472"/>
      <c r="AYW472"/>
      <c r="AYX472"/>
      <c r="AYY472"/>
      <c r="AYZ472"/>
      <c r="AZA472"/>
      <c r="AZB472"/>
      <c r="AZC472"/>
      <c r="AZD472"/>
      <c r="AZE472"/>
      <c r="AZF472"/>
      <c r="AZG472"/>
      <c r="AZH472"/>
      <c r="AZI472"/>
      <c r="AZJ472"/>
      <c r="AZK472"/>
      <c r="AZL472"/>
      <c r="AZM472"/>
      <c r="AZN472"/>
      <c r="AZO472"/>
      <c r="AZP472"/>
      <c r="AZQ472"/>
      <c r="AZR472"/>
      <c r="AZS472"/>
      <c r="AZT472"/>
      <c r="AZU472"/>
      <c r="AZV472"/>
      <c r="AZW472"/>
      <c r="AZX472"/>
      <c r="AZY472"/>
      <c r="AZZ472"/>
      <c r="BAA472"/>
      <c r="BAB472"/>
      <c r="BAC472"/>
      <c r="BAD472"/>
      <c r="BAE472"/>
      <c r="BAF472"/>
      <c r="BAG472"/>
      <c r="BAH472"/>
      <c r="BAI472"/>
      <c r="BAJ472"/>
      <c r="BAK472"/>
      <c r="BAL472"/>
      <c r="BAM472"/>
      <c r="BAN472"/>
      <c r="BAO472"/>
      <c r="BAP472"/>
      <c r="BAQ472"/>
      <c r="BAR472"/>
      <c r="BAS472"/>
      <c r="BAT472"/>
      <c r="BAU472"/>
      <c r="BAV472"/>
      <c r="BAW472"/>
      <c r="BAX472"/>
      <c r="BAY472"/>
      <c r="BAZ472"/>
      <c r="BBA472"/>
      <c r="BBB472"/>
      <c r="BBC472"/>
      <c r="BBD472"/>
      <c r="BBE472"/>
      <c r="BBF472"/>
      <c r="BBG472"/>
      <c r="BBH472"/>
      <c r="BBI472"/>
      <c r="BBJ472"/>
      <c r="BBK472"/>
      <c r="BBL472"/>
      <c r="BBM472"/>
      <c r="BBN472"/>
      <c r="BBO472"/>
      <c r="BBP472"/>
      <c r="BBQ472"/>
      <c r="BBR472"/>
      <c r="BBS472"/>
      <c r="BBT472"/>
      <c r="BBU472"/>
      <c r="BBV472"/>
      <c r="BBW472"/>
      <c r="BBX472"/>
      <c r="BBY472"/>
      <c r="BBZ472"/>
      <c r="BCA472"/>
      <c r="BCB472"/>
      <c r="BCC472"/>
      <c r="BCD472"/>
      <c r="BCE472"/>
      <c r="BCF472"/>
      <c r="BCG472"/>
      <c r="BCH472"/>
      <c r="BCI472"/>
      <c r="BCJ472"/>
      <c r="BCK472"/>
      <c r="BCL472"/>
      <c r="BCM472"/>
      <c r="BCN472"/>
      <c r="BCO472"/>
      <c r="BCP472"/>
      <c r="BCQ472"/>
      <c r="BCR472"/>
      <c r="BCS472"/>
      <c r="BCT472"/>
      <c r="BCU472"/>
      <c r="BCV472"/>
      <c r="BCW472"/>
      <c r="BCX472"/>
      <c r="BCY472"/>
      <c r="BCZ472"/>
      <c r="BDA472"/>
      <c r="BDB472"/>
      <c r="BDC472"/>
      <c r="BDD472"/>
      <c r="BDE472"/>
      <c r="BDF472"/>
      <c r="BDG472"/>
      <c r="BDH472"/>
      <c r="BDI472"/>
      <c r="BDJ472"/>
      <c r="BDK472"/>
      <c r="BDL472"/>
      <c r="BDM472"/>
      <c r="BDN472"/>
      <c r="BDO472"/>
      <c r="BDP472"/>
      <c r="BDQ472"/>
      <c r="BDR472"/>
      <c r="BDS472"/>
      <c r="BDT472"/>
      <c r="BDU472"/>
      <c r="BDV472"/>
      <c r="BDW472"/>
      <c r="BDX472"/>
      <c r="BDY472"/>
      <c r="BDZ472"/>
      <c r="BEA472"/>
      <c r="BEB472"/>
      <c r="BEC472"/>
      <c r="BED472"/>
      <c r="BEE472"/>
      <c r="BEF472"/>
      <c r="BEG472"/>
      <c r="BEH472"/>
      <c r="BEI472"/>
      <c r="BEJ472"/>
      <c r="BEK472"/>
      <c r="BEL472"/>
      <c r="BEM472"/>
      <c r="BEN472"/>
      <c r="BEO472"/>
      <c r="BEP472"/>
      <c r="BEQ472"/>
      <c r="BER472"/>
      <c r="BES472"/>
      <c r="BET472"/>
      <c r="BEU472"/>
      <c r="BEV472"/>
      <c r="BEW472"/>
      <c r="BEX472"/>
      <c r="BEY472"/>
      <c r="BEZ472"/>
      <c r="BFA472"/>
      <c r="BFB472"/>
      <c r="BFC472"/>
      <c r="BFD472"/>
      <c r="BFE472"/>
      <c r="BFF472"/>
      <c r="BFG472"/>
      <c r="BFH472"/>
      <c r="BFI472"/>
      <c r="BFJ472"/>
      <c r="BFK472"/>
      <c r="BFL472"/>
      <c r="BFM472"/>
      <c r="BFN472"/>
      <c r="BFO472"/>
      <c r="BFP472"/>
      <c r="BFQ472"/>
      <c r="BFR472"/>
      <c r="BFS472"/>
      <c r="BFT472"/>
      <c r="BFU472"/>
      <c r="BFV472"/>
      <c r="BFW472"/>
      <c r="BFX472"/>
      <c r="BFY472"/>
      <c r="BFZ472"/>
      <c r="BGA472"/>
      <c r="BGB472"/>
      <c r="BGC472"/>
      <c r="BGD472"/>
      <c r="BGE472"/>
      <c r="BGF472"/>
      <c r="BGG472"/>
      <c r="BGH472"/>
      <c r="BGI472"/>
      <c r="BGJ472"/>
      <c r="BGK472"/>
      <c r="BGL472"/>
      <c r="BGM472"/>
      <c r="BGN472"/>
      <c r="BGO472"/>
      <c r="BGP472"/>
      <c r="BGQ472"/>
      <c r="BGR472"/>
      <c r="BGS472"/>
      <c r="BGT472"/>
      <c r="BGU472"/>
      <c r="BGV472"/>
      <c r="BGW472"/>
      <c r="BGX472"/>
      <c r="BGY472"/>
      <c r="BGZ472"/>
      <c r="BHA472"/>
      <c r="BHB472"/>
      <c r="BHC472"/>
      <c r="BHD472"/>
      <c r="BHE472"/>
      <c r="BHF472"/>
      <c r="BHG472"/>
      <c r="BHH472"/>
      <c r="BHI472"/>
      <c r="BHJ472"/>
      <c r="BHK472"/>
      <c r="BHL472"/>
      <c r="BHM472"/>
      <c r="BHN472"/>
      <c r="BHO472"/>
      <c r="BHP472"/>
      <c r="BHQ472"/>
      <c r="BHR472"/>
      <c r="BHS472"/>
      <c r="BHT472"/>
      <c r="BHU472"/>
      <c r="BHV472"/>
      <c r="BHW472"/>
      <c r="BHX472"/>
      <c r="BHY472"/>
      <c r="BHZ472"/>
      <c r="BIA472"/>
      <c r="BIB472"/>
      <c r="BIC472"/>
    </row>
    <row r="473" spans="1:1589" s="9" customFormat="1" ht="41.25" customHeight="1">
      <c r="A473" s="153" t="s">
        <v>221</v>
      </c>
      <c r="B473" s="29"/>
      <c r="C473" s="315"/>
      <c r="D473" s="315"/>
      <c r="E473" s="264">
        <v>43466</v>
      </c>
      <c r="F473" s="264">
        <v>43830</v>
      </c>
      <c r="G473" s="103" t="s">
        <v>274</v>
      </c>
      <c r="H473" s="306">
        <v>1282200</v>
      </c>
      <c r="I473" s="136"/>
      <c r="J473" s="136"/>
      <c r="K473" s="136"/>
      <c r="L473" s="265">
        <v>1282200</v>
      </c>
      <c r="M473" s="136"/>
      <c r="N473" s="136"/>
      <c r="O473" s="136"/>
      <c r="P473" s="265">
        <v>1282200</v>
      </c>
      <c r="Q473" s="136"/>
      <c r="R473" s="136"/>
      <c r="S473" s="136"/>
      <c r="T473" s="7"/>
      <c r="U473" s="7"/>
      <c r="V473" s="7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  <c r="IX473"/>
      <c r="IY473"/>
      <c r="IZ473"/>
      <c r="JA473"/>
      <c r="JB473"/>
      <c r="JC473"/>
      <c r="JD473"/>
      <c r="JE473"/>
      <c r="JF473"/>
      <c r="JG473"/>
      <c r="JH473"/>
      <c r="JI473"/>
      <c r="JJ473"/>
      <c r="JK473"/>
      <c r="JL473"/>
      <c r="JM473"/>
      <c r="JN473"/>
      <c r="JO473"/>
      <c r="JP473"/>
      <c r="JQ473"/>
      <c r="JR473"/>
      <c r="JS473"/>
      <c r="JT473"/>
      <c r="JU473"/>
      <c r="JV473"/>
      <c r="JW473"/>
      <c r="JX473"/>
      <c r="JY473"/>
      <c r="JZ473"/>
      <c r="KA473"/>
      <c r="KB473"/>
      <c r="KC473"/>
      <c r="KD473"/>
      <c r="KE473"/>
      <c r="KF473"/>
      <c r="KG473"/>
      <c r="KH473"/>
      <c r="KI473"/>
      <c r="KJ473"/>
      <c r="KK473"/>
      <c r="KL473"/>
      <c r="KM473"/>
      <c r="KN473"/>
      <c r="KO473"/>
      <c r="KP473"/>
      <c r="KQ473"/>
      <c r="KR473"/>
      <c r="KS473"/>
      <c r="KT473"/>
      <c r="KU473"/>
      <c r="KV473"/>
      <c r="KW473"/>
      <c r="KX473"/>
      <c r="KY473"/>
      <c r="KZ473"/>
      <c r="LA473"/>
      <c r="LB473"/>
      <c r="LC473"/>
      <c r="LD473"/>
      <c r="LE473"/>
      <c r="LF473"/>
      <c r="LG473"/>
      <c r="LH473"/>
      <c r="LI473"/>
      <c r="LJ473"/>
      <c r="LK473"/>
      <c r="LL473"/>
      <c r="LM473"/>
      <c r="LN473"/>
      <c r="LO473"/>
      <c r="LP473"/>
      <c r="LQ473"/>
      <c r="LR473"/>
      <c r="LS473"/>
      <c r="LT473"/>
      <c r="LU473"/>
      <c r="LV473"/>
      <c r="LW473"/>
      <c r="LX473"/>
      <c r="LY473"/>
      <c r="LZ473"/>
      <c r="MA473"/>
      <c r="MB473"/>
      <c r="MC473"/>
      <c r="MD473"/>
      <c r="ME473"/>
      <c r="MF473"/>
      <c r="MG473"/>
      <c r="MH473"/>
      <c r="MI473"/>
      <c r="MJ473"/>
      <c r="MK473"/>
      <c r="ML473"/>
      <c r="MM473"/>
      <c r="MN473"/>
      <c r="MO473"/>
      <c r="MP473"/>
      <c r="MQ473"/>
      <c r="MR473"/>
      <c r="MS473"/>
      <c r="MT473"/>
      <c r="MU473"/>
      <c r="MV473"/>
      <c r="MW473"/>
      <c r="MX473"/>
      <c r="MY473"/>
      <c r="MZ473"/>
      <c r="NA473"/>
      <c r="NB473"/>
      <c r="NC473"/>
      <c r="ND473"/>
      <c r="NE473"/>
      <c r="NF473"/>
      <c r="NG473"/>
      <c r="NH473"/>
      <c r="NI473"/>
      <c r="NJ473"/>
      <c r="NK473"/>
      <c r="NL473"/>
      <c r="NM473"/>
      <c r="NN473"/>
      <c r="NO473"/>
      <c r="NP473"/>
      <c r="NQ473"/>
      <c r="NR473"/>
      <c r="NS473"/>
      <c r="NT473"/>
      <c r="NU473"/>
      <c r="NV473"/>
      <c r="NW473"/>
      <c r="NX473"/>
      <c r="NY473"/>
      <c r="NZ473"/>
      <c r="OA473"/>
      <c r="OB473"/>
      <c r="OC473"/>
      <c r="OD473"/>
      <c r="OE473"/>
      <c r="OF473"/>
      <c r="OG473"/>
      <c r="OH473"/>
      <c r="OI473"/>
      <c r="OJ473"/>
      <c r="OK473"/>
      <c r="OL473"/>
      <c r="OM473"/>
      <c r="ON473"/>
      <c r="OO473"/>
      <c r="OP473"/>
      <c r="OQ473"/>
      <c r="OR473"/>
      <c r="OS473"/>
      <c r="OT473"/>
      <c r="OU473"/>
      <c r="OV473"/>
      <c r="OW473"/>
      <c r="OX473"/>
      <c r="OY473"/>
      <c r="OZ473"/>
      <c r="PA473"/>
      <c r="PB473"/>
      <c r="PC473"/>
      <c r="PD473"/>
      <c r="PE473"/>
      <c r="PF473"/>
      <c r="PG473"/>
      <c r="PH473"/>
      <c r="PI473"/>
      <c r="PJ473"/>
      <c r="PK473"/>
      <c r="PL473"/>
      <c r="PM473"/>
      <c r="PN473"/>
      <c r="PO473"/>
      <c r="PP473"/>
      <c r="PQ473"/>
      <c r="PR473"/>
      <c r="PS473"/>
      <c r="PT473"/>
      <c r="PU473"/>
      <c r="PV473"/>
      <c r="PW473"/>
      <c r="PX473"/>
      <c r="PY473"/>
      <c r="PZ473"/>
      <c r="QA473"/>
      <c r="QB473"/>
      <c r="QC473"/>
      <c r="QD473"/>
      <c r="QE473"/>
      <c r="QF473"/>
      <c r="QG473"/>
      <c r="QH473"/>
      <c r="QI473"/>
      <c r="QJ473"/>
      <c r="QK473"/>
      <c r="QL473"/>
      <c r="QM473"/>
      <c r="QN473"/>
      <c r="QO473"/>
      <c r="QP473"/>
      <c r="QQ473"/>
      <c r="QR473"/>
      <c r="QS473"/>
      <c r="QT473"/>
      <c r="QU473"/>
      <c r="QV473"/>
      <c r="QW473"/>
      <c r="QX473"/>
      <c r="QY473"/>
      <c r="QZ473"/>
      <c r="RA473"/>
      <c r="RB473"/>
      <c r="RC473"/>
      <c r="RD473"/>
      <c r="RE473"/>
      <c r="RF473"/>
      <c r="RG473"/>
      <c r="RH473"/>
      <c r="RI473"/>
      <c r="RJ473"/>
      <c r="RK473"/>
      <c r="RL473"/>
      <c r="RM473"/>
      <c r="RN473"/>
      <c r="RO473"/>
      <c r="RP473"/>
      <c r="RQ473"/>
      <c r="RR473"/>
      <c r="RS473"/>
      <c r="RT473"/>
      <c r="RU473"/>
      <c r="RV473"/>
      <c r="RW473"/>
      <c r="RX473"/>
      <c r="RY473"/>
      <c r="RZ473"/>
      <c r="SA473"/>
      <c r="SB473"/>
      <c r="SC473"/>
      <c r="SD473"/>
      <c r="SE473"/>
      <c r="SF473"/>
      <c r="SG473"/>
      <c r="SH473"/>
      <c r="SI473"/>
      <c r="SJ473"/>
      <c r="SK473"/>
      <c r="SL473"/>
      <c r="SM473"/>
      <c r="SN473"/>
      <c r="SO473"/>
      <c r="SP473"/>
      <c r="SQ473"/>
      <c r="SR473"/>
      <c r="SS473"/>
      <c r="ST473"/>
      <c r="SU473"/>
      <c r="SV473"/>
      <c r="SW473"/>
      <c r="SX473"/>
      <c r="SY473"/>
      <c r="SZ473"/>
      <c r="TA473"/>
      <c r="TB473"/>
      <c r="TC473"/>
      <c r="TD473"/>
      <c r="TE473"/>
      <c r="TF473"/>
      <c r="TG473"/>
      <c r="TH473"/>
      <c r="TI473"/>
      <c r="TJ473"/>
      <c r="TK473"/>
      <c r="TL473"/>
      <c r="TM473"/>
      <c r="TN473"/>
      <c r="TO473"/>
      <c r="TP473"/>
      <c r="TQ473"/>
      <c r="TR473"/>
      <c r="TS473"/>
      <c r="TT473"/>
      <c r="TU473"/>
      <c r="TV473"/>
      <c r="TW473"/>
      <c r="TX473"/>
      <c r="TY473"/>
      <c r="TZ473"/>
      <c r="UA473"/>
      <c r="UB473"/>
      <c r="UC473"/>
      <c r="UD473"/>
      <c r="UE473"/>
      <c r="UF473"/>
      <c r="UG473"/>
      <c r="UH473"/>
      <c r="UI473"/>
      <c r="UJ473"/>
      <c r="UK473"/>
      <c r="UL473"/>
      <c r="UM473"/>
      <c r="UN473"/>
      <c r="UO473"/>
      <c r="UP473"/>
      <c r="UQ473"/>
      <c r="UR473"/>
      <c r="US473"/>
      <c r="UT473"/>
      <c r="UU473"/>
      <c r="UV473"/>
      <c r="UW473"/>
      <c r="UX473"/>
      <c r="UY473"/>
      <c r="UZ473"/>
      <c r="VA473"/>
      <c r="VB473"/>
      <c r="VC473"/>
      <c r="VD473"/>
      <c r="VE473"/>
      <c r="VF473"/>
      <c r="VG473"/>
      <c r="VH473"/>
      <c r="VI473"/>
      <c r="VJ473"/>
      <c r="VK473"/>
      <c r="VL473"/>
      <c r="VM473"/>
      <c r="VN473"/>
      <c r="VO473"/>
      <c r="VP473"/>
      <c r="VQ473"/>
      <c r="VR473"/>
      <c r="VS473"/>
      <c r="VT473"/>
      <c r="VU473"/>
      <c r="VV473"/>
      <c r="VW473"/>
      <c r="VX473"/>
      <c r="VY473"/>
      <c r="VZ473"/>
      <c r="WA473"/>
      <c r="WB473"/>
      <c r="WC473"/>
      <c r="WD473"/>
      <c r="WE473"/>
      <c r="WF473"/>
      <c r="WG473"/>
      <c r="WH473"/>
      <c r="WI473"/>
      <c r="WJ473"/>
      <c r="WK473"/>
      <c r="WL473"/>
      <c r="WM473"/>
      <c r="WN473"/>
      <c r="WO473"/>
      <c r="WP473"/>
      <c r="WQ473"/>
      <c r="WR473"/>
      <c r="WS473"/>
      <c r="WT473"/>
      <c r="WU473"/>
      <c r="WV473"/>
      <c r="WW473"/>
      <c r="WX473"/>
      <c r="WY473"/>
      <c r="WZ473"/>
      <c r="XA473"/>
      <c r="XB473"/>
      <c r="XC473"/>
      <c r="XD473"/>
      <c r="XE473"/>
      <c r="XF473"/>
      <c r="XG473"/>
      <c r="XH473"/>
      <c r="XI473"/>
      <c r="XJ473"/>
      <c r="XK473"/>
      <c r="XL473"/>
      <c r="XM473"/>
      <c r="XN473"/>
      <c r="XO473"/>
      <c r="XP473"/>
      <c r="XQ473"/>
      <c r="XR473"/>
      <c r="XS473"/>
      <c r="XT473"/>
      <c r="XU473"/>
      <c r="XV473"/>
      <c r="XW473"/>
      <c r="XX473"/>
      <c r="XY473"/>
      <c r="XZ473"/>
      <c r="YA473"/>
      <c r="YB473"/>
      <c r="YC473"/>
      <c r="YD473"/>
      <c r="YE473"/>
      <c r="YF473"/>
      <c r="YG473"/>
      <c r="YH473"/>
      <c r="YI473"/>
      <c r="YJ473"/>
      <c r="YK473"/>
      <c r="YL473"/>
      <c r="YM473"/>
      <c r="YN473"/>
      <c r="YO473"/>
      <c r="YP473"/>
      <c r="YQ473"/>
      <c r="YR473"/>
      <c r="YS473"/>
      <c r="YT473"/>
      <c r="YU473"/>
      <c r="YV473"/>
      <c r="YW473"/>
      <c r="YX473"/>
      <c r="YY473"/>
      <c r="YZ473"/>
      <c r="ZA473"/>
      <c r="ZB473"/>
      <c r="ZC473"/>
      <c r="ZD473"/>
      <c r="ZE473"/>
      <c r="ZF473"/>
      <c r="ZG473"/>
      <c r="ZH473"/>
      <c r="ZI473"/>
      <c r="ZJ473"/>
      <c r="ZK473"/>
      <c r="ZL473"/>
      <c r="ZM473"/>
      <c r="ZN473"/>
      <c r="ZO473"/>
      <c r="ZP473"/>
      <c r="ZQ473"/>
      <c r="ZR473"/>
      <c r="ZS473"/>
      <c r="ZT473"/>
      <c r="ZU473"/>
      <c r="ZV473"/>
      <c r="ZW473"/>
      <c r="ZX473"/>
      <c r="ZY473"/>
      <c r="ZZ473"/>
      <c r="AAA473"/>
      <c r="AAB473"/>
      <c r="AAC473"/>
      <c r="AAD473"/>
      <c r="AAE473"/>
      <c r="AAF473"/>
      <c r="AAG473"/>
      <c r="AAH473"/>
      <c r="AAI473"/>
      <c r="AAJ473"/>
      <c r="AAK473"/>
      <c r="AAL473"/>
      <c r="AAM473"/>
      <c r="AAN473"/>
      <c r="AAO473"/>
      <c r="AAP473"/>
      <c r="AAQ473"/>
      <c r="AAR473"/>
      <c r="AAS473"/>
      <c r="AAT473"/>
      <c r="AAU473"/>
      <c r="AAV473"/>
      <c r="AAW473"/>
      <c r="AAX473"/>
      <c r="AAY473"/>
      <c r="AAZ473"/>
      <c r="ABA473"/>
      <c r="ABB473"/>
      <c r="ABC473"/>
      <c r="ABD473"/>
      <c r="ABE473"/>
      <c r="ABF473"/>
      <c r="ABG473"/>
      <c r="ABH473"/>
      <c r="ABI473"/>
      <c r="ABJ473"/>
      <c r="ABK473"/>
      <c r="ABL473"/>
      <c r="ABM473"/>
      <c r="ABN473"/>
      <c r="ABO473"/>
      <c r="ABP473"/>
      <c r="ABQ473"/>
      <c r="ABR473"/>
      <c r="ABS473"/>
      <c r="ABT473"/>
      <c r="ABU473"/>
      <c r="ABV473"/>
      <c r="ABW473"/>
      <c r="ABX473"/>
      <c r="ABY473"/>
      <c r="ABZ473"/>
      <c r="ACA473"/>
      <c r="ACB473"/>
      <c r="ACC473"/>
      <c r="ACD473"/>
      <c r="ACE473"/>
      <c r="ACF473"/>
      <c r="ACG473"/>
      <c r="ACH473"/>
      <c r="ACI473"/>
      <c r="ACJ473"/>
      <c r="ACK473"/>
      <c r="ACL473"/>
      <c r="ACM473"/>
      <c r="ACN473"/>
      <c r="ACO473"/>
      <c r="ACP473"/>
      <c r="ACQ473"/>
      <c r="ACR473"/>
      <c r="ACS473"/>
      <c r="ACT473"/>
      <c r="ACU473"/>
      <c r="ACV473"/>
      <c r="ACW473"/>
      <c r="ACX473"/>
      <c r="ACY473"/>
      <c r="ACZ473"/>
      <c r="ADA473"/>
      <c r="ADB473"/>
      <c r="ADC473"/>
      <c r="ADD473"/>
      <c r="ADE473"/>
      <c r="ADF473"/>
      <c r="ADG473"/>
      <c r="ADH473"/>
      <c r="ADI473"/>
      <c r="ADJ473"/>
      <c r="ADK473"/>
      <c r="ADL473"/>
      <c r="ADM473"/>
      <c r="ADN473"/>
      <c r="ADO473"/>
      <c r="ADP473"/>
      <c r="ADQ473"/>
      <c r="ADR473"/>
      <c r="ADS473"/>
      <c r="ADT473"/>
      <c r="ADU473"/>
      <c r="ADV473"/>
      <c r="ADW473"/>
      <c r="ADX473"/>
      <c r="ADY473"/>
      <c r="ADZ473"/>
      <c r="AEA473"/>
      <c r="AEB473"/>
      <c r="AEC473"/>
      <c r="AED473"/>
      <c r="AEE473"/>
      <c r="AEF473"/>
      <c r="AEG473"/>
      <c r="AEH473"/>
      <c r="AEI473"/>
      <c r="AEJ473"/>
      <c r="AEK473"/>
      <c r="AEL473"/>
      <c r="AEM473"/>
      <c r="AEN473"/>
      <c r="AEO473"/>
      <c r="AEP473"/>
      <c r="AEQ473"/>
      <c r="AER473"/>
      <c r="AES473"/>
      <c r="AET473"/>
      <c r="AEU473"/>
      <c r="AEV473"/>
      <c r="AEW473"/>
      <c r="AEX473"/>
      <c r="AEY473"/>
      <c r="AEZ473"/>
      <c r="AFA473"/>
      <c r="AFB473"/>
      <c r="AFC473"/>
      <c r="AFD473"/>
      <c r="AFE473"/>
      <c r="AFF473"/>
      <c r="AFG473"/>
      <c r="AFH473"/>
      <c r="AFI473"/>
      <c r="AFJ473"/>
      <c r="AFK473"/>
      <c r="AFL473"/>
      <c r="AFM473"/>
      <c r="AFN473"/>
      <c r="AFO473"/>
      <c r="AFP473"/>
      <c r="AFQ473"/>
      <c r="AFR473"/>
      <c r="AFS473"/>
      <c r="AFT473"/>
      <c r="AFU473"/>
      <c r="AFV473"/>
      <c r="AFW473"/>
      <c r="AFX473"/>
      <c r="AFY473"/>
      <c r="AFZ473"/>
      <c r="AGA473"/>
      <c r="AGB473"/>
      <c r="AGC473"/>
      <c r="AGD473"/>
      <c r="AGE473"/>
      <c r="AGF473"/>
      <c r="AGG473"/>
      <c r="AGH473"/>
      <c r="AGI473"/>
      <c r="AGJ473"/>
      <c r="AGK473"/>
      <c r="AGL473"/>
      <c r="AGM473"/>
      <c r="AGN473"/>
      <c r="AGO473"/>
      <c r="AGP473"/>
      <c r="AGQ473"/>
      <c r="AGR473"/>
      <c r="AGS473"/>
      <c r="AGT473"/>
      <c r="AGU473"/>
      <c r="AGV473"/>
      <c r="AGW473"/>
      <c r="AGX473"/>
      <c r="AGY473"/>
      <c r="AGZ473"/>
      <c r="AHA473"/>
      <c r="AHB473"/>
      <c r="AHC473"/>
      <c r="AHD473"/>
      <c r="AHE473"/>
      <c r="AHF473"/>
      <c r="AHG473"/>
      <c r="AHH473"/>
      <c r="AHI473"/>
      <c r="AHJ473"/>
      <c r="AHK473"/>
      <c r="AHL473"/>
      <c r="AHM473"/>
      <c r="AHN473"/>
      <c r="AHO473"/>
      <c r="AHP473"/>
      <c r="AHQ473"/>
      <c r="AHR473"/>
      <c r="AHS473"/>
      <c r="AHT473"/>
      <c r="AHU473"/>
      <c r="AHV473"/>
      <c r="AHW473"/>
      <c r="AHX473"/>
      <c r="AHY473"/>
      <c r="AHZ473"/>
      <c r="AIA473"/>
      <c r="AIB473"/>
      <c r="AIC473"/>
      <c r="AID473"/>
      <c r="AIE473"/>
      <c r="AIF473"/>
      <c r="AIG473"/>
      <c r="AIH473"/>
      <c r="AII473"/>
      <c r="AIJ473"/>
      <c r="AIK473"/>
      <c r="AIL473"/>
      <c r="AIM473"/>
      <c r="AIN473"/>
      <c r="AIO473"/>
      <c r="AIP473"/>
      <c r="AIQ473"/>
      <c r="AIR473"/>
      <c r="AIS473"/>
      <c r="AIT473"/>
      <c r="AIU473"/>
      <c r="AIV473"/>
      <c r="AIW473"/>
      <c r="AIX473"/>
      <c r="AIY473"/>
      <c r="AIZ473"/>
      <c r="AJA473"/>
      <c r="AJB473"/>
      <c r="AJC473"/>
      <c r="AJD473"/>
      <c r="AJE473"/>
      <c r="AJF473"/>
      <c r="AJG473"/>
      <c r="AJH473"/>
      <c r="AJI473"/>
      <c r="AJJ473"/>
      <c r="AJK473"/>
      <c r="AJL473"/>
      <c r="AJM473"/>
      <c r="AJN473"/>
      <c r="AJO473"/>
      <c r="AJP473"/>
      <c r="AJQ473"/>
      <c r="AJR473"/>
      <c r="AJS473"/>
      <c r="AJT473"/>
      <c r="AJU473"/>
      <c r="AJV473"/>
      <c r="AJW473"/>
      <c r="AJX473"/>
      <c r="AJY473"/>
      <c r="AJZ473"/>
      <c r="AKA473"/>
      <c r="AKB473"/>
      <c r="AKC473"/>
      <c r="AKD473"/>
      <c r="AKE473"/>
      <c r="AKF473"/>
      <c r="AKG473"/>
      <c r="AKH473"/>
      <c r="AKI473"/>
      <c r="AKJ473"/>
      <c r="AKK473"/>
      <c r="AKL473"/>
      <c r="AKM473"/>
      <c r="AKN473"/>
      <c r="AKO473"/>
      <c r="AKP473"/>
      <c r="AKQ473"/>
      <c r="AKR473"/>
      <c r="AKS473"/>
      <c r="AKT473"/>
      <c r="AKU473"/>
      <c r="AKV473"/>
      <c r="AKW473"/>
      <c r="AKX473"/>
      <c r="AKY473"/>
      <c r="AKZ473"/>
      <c r="ALA473"/>
      <c r="ALB473"/>
      <c r="ALC473"/>
      <c r="ALD473"/>
      <c r="ALE473"/>
      <c r="ALF473"/>
      <c r="ALG473"/>
      <c r="ALH473"/>
      <c r="ALI473"/>
      <c r="ALJ473"/>
      <c r="ALK473"/>
      <c r="ALL473"/>
      <c r="ALM473"/>
      <c r="ALN473"/>
      <c r="ALO473"/>
      <c r="ALP473"/>
      <c r="ALQ473"/>
      <c r="ALR473"/>
      <c r="ALS473"/>
      <c r="ALT473"/>
      <c r="ALU473"/>
      <c r="ALV473"/>
      <c r="ALW473"/>
      <c r="ALX473"/>
      <c r="ALY473"/>
      <c r="ALZ473"/>
      <c r="AMA473"/>
      <c r="AMB473"/>
      <c r="AMC473"/>
      <c r="AMD473"/>
      <c r="AME473"/>
      <c r="AMF473"/>
      <c r="AMG473"/>
      <c r="AMH473"/>
      <c r="AMI473"/>
      <c r="AMJ473"/>
      <c r="AMK473"/>
      <c r="AML473"/>
      <c r="AMM473"/>
      <c r="AMN473"/>
      <c r="AMO473"/>
      <c r="AMP473"/>
      <c r="AMQ473"/>
      <c r="AMR473"/>
      <c r="AMS473"/>
      <c r="AMT473"/>
      <c r="AMU473"/>
      <c r="AMV473"/>
      <c r="AMW473"/>
      <c r="AMX473"/>
      <c r="AMY473"/>
      <c r="AMZ473"/>
      <c r="ANA473"/>
      <c r="ANB473"/>
      <c r="ANC473"/>
      <c r="AND473"/>
      <c r="ANE473"/>
      <c r="ANF473"/>
      <c r="ANG473"/>
      <c r="ANH473"/>
      <c r="ANI473"/>
      <c r="ANJ473"/>
      <c r="ANK473"/>
      <c r="ANL473"/>
      <c r="ANM473"/>
      <c r="ANN473"/>
      <c r="ANO473"/>
      <c r="ANP473"/>
      <c r="ANQ473"/>
      <c r="ANR473"/>
      <c r="ANS473"/>
      <c r="ANT473"/>
      <c r="ANU473"/>
      <c r="ANV473"/>
      <c r="ANW473"/>
      <c r="ANX473"/>
      <c r="ANY473"/>
      <c r="ANZ473"/>
      <c r="AOA473"/>
      <c r="AOB473"/>
      <c r="AOC473"/>
      <c r="AOD473"/>
      <c r="AOE473"/>
      <c r="AOF473"/>
      <c r="AOG473"/>
      <c r="AOH473"/>
      <c r="AOI473"/>
      <c r="AOJ473"/>
      <c r="AOK473"/>
      <c r="AOL473"/>
      <c r="AOM473"/>
      <c r="AON473"/>
      <c r="AOO473"/>
      <c r="AOP473"/>
      <c r="AOQ473"/>
      <c r="AOR473"/>
      <c r="AOS473"/>
      <c r="AOT473"/>
      <c r="AOU473"/>
      <c r="AOV473"/>
      <c r="AOW473"/>
      <c r="AOX473"/>
      <c r="AOY473"/>
      <c r="AOZ473"/>
      <c r="APA473"/>
      <c r="APB473"/>
      <c r="APC473"/>
      <c r="APD473"/>
      <c r="APE473"/>
      <c r="APF473"/>
      <c r="APG473"/>
      <c r="APH473"/>
      <c r="API473"/>
      <c r="APJ473"/>
      <c r="APK473"/>
      <c r="APL473"/>
      <c r="APM473"/>
      <c r="APN473"/>
      <c r="APO473"/>
      <c r="APP473"/>
      <c r="APQ473"/>
      <c r="APR473"/>
      <c r="APS473"/>
      <c r="APT473"/>
      <c r="APU473"/>
      <c r="APV473"/>
      <c r="APW473"/>
      <c r="APX473"/>
      <c r="APY473"/>
      <c r="APZ473"/>
      <c r="AQA473"/>
      <c r="AQB473"/>
      <c r="AQC473"/>
      <c r="AQD473"/>
      <c r="AQE473"/>
      <c r="AQF473"/>
      <c r="AQG473"/>
      <c r="AQH473"/>
      <c r="AQI473"/>
      <c r="AQJ473"/>
      <c r="AQK473"/>
      <c r="AQL473"/>
      <c r="AQM473"/>
      <c r="AQN473"/>
      <c r="AQO473"/>
      <c r="AQP473"/>
      <c r="AQQ473"/>
      <c r="AQR473"/>
      <c r="AQS473"/>
      <c r="AQT473"/>
      <c r="AQU473"/>
      <c r="AQV473"/>
      <c r="AQW473"/>
      <c r="AQX473"/>
      <c r="AQY473"/>
      <c r="AQZ473"/>
      <c r="ARA473"/>
      <c r="ARB473"/>
      <c r="ARC473"/>
      <c r="ARD473"/>
      <c r="ARE473"/>
      <c r="ARF473"/>
      <c r="ARG473"/>
      <c r="ARH473"/>
      <c r="ARI473"/>
      <c r="ARJ473"/>
      <c r="ARK473"/>
      <c r="ARL473"/>
      <c r="ARM473"/>
      <c r="ARN473"/>
      <c r="ARO473"/>
      <c r="ARP473"/>
      <c r="ARQ473"/>
      <c r="ARR473"/>
      <c r="ARS473"/>
      <c r="ART473"/>
      <c r="ARU473"/>
      <c r="ARV473"/>
      <c r="ARW473"/>
      <c r="ARX473"/>
      <c r="ARY473"/>
      <c r="ARZ473"/>
      <c r="ASA473"/>
      <c r="ASB473"/>
      <c r="ASC473"/>
      <c r="ASD473"/>
      <c r="ASE473"/>
      <c r="ASF473"/>
      <c r="ASG473"/>
      <c r="ASH473"/>
      <c r="ASI473"/>
      <c r="ASJ473"/>
      <c r="ASK473"/>
      <c r="ASL473"/>
      <c r="ASM473"/>
      <c r="ASN473"/>
      <c r="ASO473"/>
      <c r="ASP473"/>
      <c r="ASQ473"/>
      <c r="ASR473"/>
      <c r="ASS473"/>
      <c r="AST473"/>
      <c r="ASU473"/>
      <c r="ASV473"/>
      <c r="ASW473"/>
      <c r="ASX473"/>
      <c r="ASY473"/>
      <c r="ASZ473"/>
      <c r="ATA473"/>
      <c r="ATB473"/>
      <c r="ATC473"/>
      <c r="ATD473"/>
      <c r="ATE473"/>
      <c r="ATF473"/>
      <c r="ATG473"/>
      <c r="ATH473"/>
      <c r="ATI473"/>
      <c r="ATJ473"/>
      <c r="ATK473"/>
      <c r="ATL473"/>
      <c r="ATM473"/>
      <c r="ATN473"/>
      <c r="ATO473"/>
      <c r="ATP473"/>
      <c r="ATQ473"/>
      <c r="ATR473"/>
      <c r="ATS473"/>
      <c r="ATT473"/>
      <c r="ATU473"/>
      <c r="ATV473"/>
      <c r="ATW473"/>
      <c r="ATX473"/>
      <c r="ATY473"/>
      <c r="ATZ473"/>
      <c r="AUA473"/>
      <c r="AUB473"/>
      <c r="AUC473"/>
      <c r="AUD473"/>
      <c r="AUE473"/>
      <c r="AUF473"/>
      <c r="AUG473"/>
      <c r="AUH473"/>
      <c r="AUI473"/>
      <c r="AUJ473"/>
      <c r="AUK473"/>
      <c r="AUL473"/>
      <c r="AUM473"/>
      <c r="AUN473"/>
      <c r="AUO473"/>
      <c r="AUP473"/>
      <c r="AUQ473"/>
      <c r="AUR473"/>
      <c r="AUS473"/>
      <c r="AUT473"/>
      <c r="AUU473"/>
      <c r="AUV473"/>
      <c r="AUW473"/>
      <c r="AUX473"/>
      <c r="AUY473"/>
      <c r="AUZ473"/>
      <c r="AVA473"/>
      <c r="AVB473"/>
      <c r="AVC473"/>
      <c r="AVD473"/>
      <c r="AVE473"/>
      <c r="AVF473"/>
      <c r="AVG473"/>
      <c r="AVH473"/>
      <c r="AVI473"/>
      <c r="AVJ473"/>
      <c r="AVK473"/>
      <c r="AVL473"/>
      <c r="AVM473"/>
      <c r="AVN473"/>
      <c r="AVO473"/>
      <c r="AVP473"/>
      <c r="AVQ473"/>
      <c r="AVR473"/>
      <c r="AVS473"/>
      <c r="AVT473"/>
      <c r="AVU473"/>
      <c r="AVV473"/>
      <c r="AVW473"/>
      <c r="AVX473"/>
      <c r="AVY473"/>
      <c r="AVZ473"/>
      <c r="AWA473"/>
      <c r="AWB473"/>
      <c r="AWC473"/>
      <c r="AWD473"/>
      <c r="AWE473"/>
      <c r="AWF473"/>
      <c r="AWG473"/>
      <c r="AWH473"/>
      <c r="AWI473"/>
      <c r="AWJ473"/>
      <c r="AWK473"/>
      <c r="AWL473"/>
      <c r="AWM473"/>
      <c r="AWN473"/>
      <c r="AWO473"/>
      <c r="AWP473"/>
      <c r="AWQ473"/>
      <c r="AWR473"/>
      <c r="AWS473"/>
      <c r="AWT473"/>
      <c r="AWU473"/>
      <c r="AWV473"/>
      <c r="AWW473"/>
      <c r="AWX473"/>
      <c r="AWY473"/>
      <c r="AWZ473"/>
      <c r="AXA473"/>
      <c r="AXB473"/>
      <c r="AXC473"/>
      <c r="AXD473"/>
      <c r="AXE473"/>
      <c r="AXF473"/>
      <c r="AXG473"/>
      <c r="AXH473"/>
      <c r="AXI473"/>
      <c r="AXJ473"/>
      <c r="AXK473"/>
      <c r="AXL473"/>
      <c r="AXM473"/>
      <c r="AXN473"/>
      <c r="AXO473"/>
      <c r="AXP473"/>
      <c r="AXQ473"/>
      <c r="AXR473"/>
      <c r="AXS473"/>
      <c r="AXT473"/>
      <c r="AXU473"/>
      <c r="AXV473"/>
      <c r="AXW473"/>
      <c r="AXX473"/>
      <c r="AXY473"/>
      <c r="AXZ473"/>
      <c r="AYA473"/>
      <c r="AYB473"/>
      <c r="AYC473"/>
      <c r="AYD473"/>
      <c r="AYE473"/>
      <c r="AYF473"/>
      <c r="AYG473"/>
      <c r="AYH473"/>
      <c r="AYI473"/>
      <c r="AYJ473"/>
      <c r="AYK473"/>
      <c r="AYL473"/>
      <c r="AYM473"/>
      <c r="AYN473"/>
      <c r="AYO473"/>
      <c r="AYP473"/>
      <c r="AYQ473"/>
      <c r="AYR473"/>
      <c r="AYS473"/>
      <c r="AYT473"/>
      <c r="AYU473"/>
      <c r="AYV473"/>
      <c r="AYW473"/>
      <c r="AYX473"/>
      <c r="AYY473"/>
      <c r="AYZ473"/>
      <c r="AZA473"/>
      <c r="AZB473"/>
      <c r="AZC473"/>
      <c r="AZD473"/>
      <c r="AZE473"/>
      <c r="AZF473"/>
      <c r="AZG473"/>
      <c r="AZH473"/>
      <c r="AZI473"/>
      <c r="AZJ473"/>
      <c r="AZK473"/>
      <c r="AZL473"/>
      <c r="AZM473"/>
      <c r="AZN473"/>
      <c r="AZO473"/>
      <c r="AZP473"/>
      <c r="AZQ473"/>
      <c r="AZR473"/>
      <c r="AZS473"/>
      <c r="AZT473"/>
      <c r="AZU473"/>
      <c r="AZV473"/>
      <c r="AZW473"/>
      <c r="AZX473"/>
      <c r="AZY473"/>
      <c r="AZZ473"/>
      <c r="BAA473"/>
      <c r="BAB473"/>
      <c r="BAC473"/>
      <c r="BAD473"/>
      <c r="BAE473"/>
      <c r="BAF473"/>
      <c r="BAG473"/>
      <c r="BAH473"/>
      <c r="BAI473"/>
      <c r="BAJ473"/>
      <c r="BAK473"/>
      <c r="BAL473"/>
      <c r="BAM473"/>
      <c r="BAN473"/>
      <c r="BAO473"/>
      <c r="BAP473"/>
      <c r="BAQ473"/>
      <c r="BAR473"/>
      <c r="BAS473"/>
      <c r="BAT473"/>
      <c r="BAU473"/>
      <c r="BAV473"/>
      <c r="BAW473"/>
      <c r="BAX473"/>
      <c r="BAY473"/>
      <c r="BAZ473"/>
      <c r="BBA473"/>
      <c r="BBB473"/>
      <c r="BBC473"/>
      <c r="BBD473"/>
      <c r="BBE473"/>
      <c r="BBF473"/>
      <c r="BBG473"/>
      <c r="BBH473"/>
      <c r="BBI473"/>
      <c r="BBJ473"/>
      <c r="BBK473"/>
      <c r="BBL473"/>
      <c r="BBM473"/>
      <c r="BBN473"/>
      <c r="BBO473"/>
      <c r="BBP473"/>
      <c r="BBQ473"/>
      <c r="BBR473"/>
      <c r="BBS473"/>
      <c r="BBT473"/>
      <c r="BBU473"/>
      <c r="BBV473"/>
      <c r="BBW473"/>
      <c r="BBX473"/>
      <c r="BBY473"/>
      <c r="BBZ473"/>
      <c r="BCA473"/>
      <c r="BCB473"/>
      <c r="BCC473"/>
      <c r="BCD473"/>
      <c r="BCE473"/>
      <c r="BCF473"/>
      <c r="BCG473"/>
      <c r="BCH473"/>
      <c r="BCI473"/>
      <c r="BCJ473"/>
      <c r="BCK473"/>
      <c r="BCL473"/>
      <c r="BCM473"/>
      <c r="BCN473"/>
      <c r="BCO473"/>
      <c r="BCP473"/>
      <c r="BCQ473"/>
      <c r="BCR473"/>
      <c r="BCS473"/>
      <c r="BCT473"/>
      <c r="BCU473"/>
      <c r="BCV473"/>
      <c r="BCW473"/>
      <c r="BCX473"/>
      <c r="BCY473"/>
      <c r="BCZ473"/>
      <c r="BDA473"/>
      <c r="BDB473"/>
      <c r="BDC473"/>
      <c r="BDD473"/>
      <c r="BDE473"/>
      <c r="BDF473"/>
      <c r="BDG473"/>
      <c r="BDH473"/>
      <c r="BDI473"/>
      <c r="BDJ473"/>
      <c r="BDK473"/>
      <c r="BDL473"/>
      <c r="BDM473"/>
      <c r="BDN473"/>
      <c r="BDO473"/>
      <c r="BDP473"/>
      <c r="BDQ473"/>
      <c r="BDR473"/>
      <c r="BDS473"/>
      <c r="BDT473"/>
      <c r="BDU473"/>
      <c r="BDV473"/>
      <c r="BDW473"/>
      <c r="BDX473"/>
      <c r="BDY473"/>
      <c r="BDZ473"/>
      <c r="BEA473"/>
      <c r="BEB473"/>
      <c r="BEC473"/>
      <c r="BED473"/>
      <c r="BEE473"/>
      <c r="BEF473"/>
      <c r="BEG473"/>
      <c r="BEH473"/>
      <c r="BEI473"/>
      <c r="BEJ473"/>
      <c r="BEK473"/>
      <c r="BEL473"/>
      <c r="BEM473"/>
      <c r="BEN473"/>
      <c r="BEO473"/>
      <c r="BEP473"/>
      <c r="BEQ473"/>
      <c r="BER473"/>
      <c r="BES473"/>
      <c r="BET473"/>
      <c r="BEU473"/>
      <c r="BEV473"/>
      <c r="BEW473"/>
      <c r="BEX473"/>
      <c r="BEY473"/>
      <c r="BEZ473"/>
      <c r="BFA473"/>
      <c r="BFB473"/>
      <c r="BFC473"/>
      <c r="BFD473"/>
      <c r="BFE473"/>
      <c r="BFF473"/>
      <c r="BFG473"/>
      <c r="BFH473"/>
      <c r="BFI473"/>
      <c r="BFJ473"/>
      <c r="BFK473"/>
      <c r="BFL473"/>
      <c r="BFM473"/>
      <c r="BFN473"/>
      <c r="BFO473"/>
      <c r="BFP473"/>
      <c r="BFQ473"/>
      <c r="BFR473"/>
      <c r="BFS473"/>
      <c r="BFT473"/>
      <c r="BFU473"/>
      <c r="BFV473"/>
      <c r="BFW473"/>
      <c r="BFX473"/>
      <c r="BFY473"/>
      <c r="BFZ473"/>
      <c r="BGA473"/>
      <c r="BGB473"/>
      <c r="BGC473"/>
      <c r="BGD473"/>
      <c r="BGE473"/>
      <c r="BGF473"/>
      <c r="BGG473"/>
      <c r="BGH473"/>
      <c r="BGI473"/>
      <c r="BGJ473"/>
      <c r="BGK473"/>
      <c r="BGL473"/>
      <c r="BGM473"/>
      <c r="BGN473"/>
      <c r="BGO473"/>
      <c r="BGP473"/>
      <c r="BGQ473"/>
      <c r="BGR473"/>
      <c r="BGS473"/>
      <c r="BGT473"/>
      <c r="BGU473"/>
      <c r="BGV473"/>
      <c r="BGW473"/>
      <c r="BGX473"/>
      <c r="BGY473"/>
      <c r="BGZ473"/>
      <c r="BHA473"/>
      <c r="BHB473"/>
      <c r="BHC473"/>
      <c r="BHD473"/>
      <c r="BHE473"/>
      <c r="BHF473"/>
      <c r="BHG473"/>
      <c r="BHH473"/>
      <c r="BHI473"/>
      <c r="BHJ473"/>
      <c r="BHK473"/>
      <c r="BHL473"/>
      <c r="BHM473"/>
      <c r="BHN473"/>
      <c r="BHO473"/>
      <c r="BHP473"/>
      <c r="BHQ473"/>
      <c r="BHR473"/>
      <c r="BHS473"/>
      <c r="BHT473"/>
      <c r="BHU473"/>
      <c r="BHV473"/>
      <c r="BHW473"/>
      <c r="BHX473"/>
      <c r="BHY473"/>
      <c r="BHZ473"/>
      <c r="BIA473"/>
      <c r="BIB473"/>
      <c r="BIC473"/>
    </row>
    <row r="474" spans="1:1589" s="9" customFormat="1" ht="31.5" customHeight="1">
      <c r="A474" s="74"/>
      <c r="B474" s="16"/>
      <c r="C474" s="75"/>
      <c r="D474" s="99"/>
      <c r="E474" s="99"/>
      <c r="F474" s="99"/>
      <c r="G474" s="99"/>
      <c r="H474" s="129"/>
      <c r="I474" s="104"/>
      <c r="J474" s="104"/>
      <c r="K474" s="104"/>
      <c r="L474" s="137"/>
      <c r="M474" s="137"/>
      <c r="N474" s="137"/>
      <c r="O474" s="137"/>
      <c r="P474" s="137"/>
      <c r="Q474" s="137"/>
      <c r="R474" s="137"/>
      <c r="S474" s="137"/>
      <c r="T474" s="7"/>
      <c r="U474" s="7"/>
      <c r="V474" s="7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  <c r="IX474"/>
      <c r="IY474"/>
      <c r="IZ474"/>
      <c r="JA474"/>
      <c r="JB474"/>
      <c r="JC474"/>
      <c r="JD474"/>
      <c r="JE474"/>
      <c r="JF474"/>
      <c r="JG474"/>
      <c r="JH474"/>
      <c r="JI474"/>
      <c r="JJ474"/>
      <c r="JK474"/>
      <c r="JL474"/>
      <c r="JM474"/>
      <c r="JN474"/>
      <c r="JO474"/>
      <c r="JP474"/>
      <c r="JQ474"/>
      <c r="JR474"/>
      <c r="JS474"/>
      <c r="JT474"/>
      <c r="JU474"/>
      <c r="JV474"/>
      <c r="JW474"/>
      <c r="JX474"/>
      <c r="JY474"/>
      <c r="JZ474"/>
      <c r="KA474"/>
      <c r="KB474"/>
      <c r="KC474"/>
      <c r="KD474"/>
      <c r="KE474"/>
      <c r="KF474"/>
      <c r="KG474"/>
      <c r="KH474"/>
      <c r="KI474"/>
      <c r="KJ474"/>
      <c r="KK474"/>
      <c r="KL474"/>
      <c r="KM474"/>
      <c r="KN474"/>
      <c r="KO474"/>
      <c r="KP474"/>
      <c r="KQ474"/>
      <c r="KR474"/>
      <c r="KS474"/>
      <c r="KT474"/>
      <c r="KU474"/>
      <c r="KV474"/>
      <c r="KW474"/>
      <c r="KX474"/>
      <c r="KY474"/>
      <c r="KZ474"/>
      <c r="LA474"/>
      <c r="LB474"/>
      <c r="LC474"/>
      <c r="LD474"/>
      <c r="LE474"/>
      <c r="LF474"/>
      <c r="LG474"/>
      <c r="LH474"/>
      <c r="LI474"/>
      <c r="LJ474"/>
      <c r="LK474"/>
      <c r="LL474"/>
      <c r="LM474"/>
      <c r="LN474"/>
      <c r="LO474"/>
      <c r="LP474"/>
      <c r="LQ474"/>
      <c r="LR474"/>
      <c r="LS474"/>
      <c r="LT474"/>
      <c r="LU474"/>
      <c r="LV474"/>
      <c r="LW474"/>
      <c r="LX474"/>
      <c r="LY474"/>
      <c r="LZ474"/>
      <c r="MA474"/>
      <c r="MB474"/>
      <c r="MC474"/>
      <c r="MD474"/>
      <c r="ME474"/>
      <c r="MF474"/>
      <c r="MG474"/>
      <c r="MH474"/>
      <c r="MI474"/>
      <c r="MJ474"/>
      <c r="MK474"/>
      <c r="ML474"/>
      <c r="MM474"/>
      <c r="MN474"/>
      <c r="MO474"/>
      <c r="MP474"/>
      <c r="MQ474"/>
      <c r="MR474"/>
      <c r="MS474"/>
      <c r="MT474"/>
      <c r="MU474"/>
      <c r="MV474"/>
      <c r="MW474"/>
      <c r="MX474"/>
      <c r="MY474"/>
      <c r="MZ474"/>
      <c r="NA474"/>
      <c r="NB474"/>
      <c r="NC474"/>
      <c r="ND474"/>
      <c r="NE474"/>
      <c r="NF474"/>
      <c r="NG474"/>
      <c r="NH474"/>
      <c r="NI474"/>
      <c r="NJ474"/>
      <c r="NK474"/>
      <c r="NL474"/>
      <c r="NM474"/>
      <c r="NN474"/>
      <c r="NO474"/>
      <c r="NP474"/>
      <c r="NQ474"/>
      <c r="NR474"/>
      <c r="NS474"/>
      <c r="NT474"/>
      <c r="NU474"/>
      <c r="NV474"/>
      <c r="NW474"/>
      <c r="NX474"/>
      <c r="NY474"/>
      <c r="NZ474"/>
      <c r="OA474"/>
      <c r="OB474"/>
      <c r="OC474"/>
      <c r="OD474"/>
      <c r="OE474"/>
      <c r="OF474"/>
      <c r="OG474"/>
      <c r="OH474"/>
      <c r="OI474"/>
      <c r="OJ474"/>
      <c r="OK474"/>
      <c r="OL474"/>
      <c r="OM474"/>
      <c r="ON474"/>
      <c r="OO474"/>
      <c r="OP474"/>
      <c r="OQ474"/>
      <c r="OR474"/>
      <c r="OS474"/>
      <c r="OT474"/>
      <c r="OU474"/>
      <c r="OV474"/>
      <c r="OW474"/>
      <c r="OX474"/>
      <c r="OY474"/>
      <c r="OZ474"/>
      <c r="PA474"/>
      <c r="PB474"/>
      <c r="PC474"/>
      <c r="PD474"/>
      <c r="PE474"/>
      <c r="PF474"/>
      <c r="PG474"/>
      <c r="PH474"/>
      <c r="PI474"/>
      <c r="PJ474"/>
      <c r="PK474"/>
      <c r="PL474"/>
      <c r="PM474"/>
      <c r="PN474"/>
      <c r="PO474"/>
      <c r="PP474"/>
      <c r="PQ474"/>
      <c r="PR474"/>
      <c r="PS474"/>
      <c r="PT474"/>
      <c r="PU474"/>
      <c r="PV474"/>
      <c r="PW474"/>
      <c r="PX474"/>
      <c r="PY474"/>
      <c r="PZ474"/>
      <c r="QA474"/>
      <c r="QB474"/>
      <c r="QC474"/>
      <c r="QD474"/>
      <c r="QE474"/>
      <c r="QF474"/>
      <c r="QG474"/>
      <c r="QH474"/>
      <c r="QI474"/>
      <c r="QJ474"/>
      <c r="QK474"/>
      <c r="QL474"/>
      <c r="QM474"/>
      <c r="QN474"/>
      <c r="QO474"/>
      <c r="QP474"/>
      <c r="QQ474"/>
      <c r="QR474"/>
      <c r="QS474"/>
      <c r="QT474"/>
      <c r="QU474"/>
      <c r="QV474"/>
      <c r="QW474"/>
      <c r="QX474"/>
      <c r="QY474"/>
      <c r="QZ474"/>
      <c r="RA474"/>
      <c r="RB474"/>
      <c r="RC474"/>
      <c r="RD474"/>
      <c r="RE474"/>
      <c r="RF474"/>
      <c r="RG474"/>
      <c r="RH474"/>
      <c r="RI474"/>
      <c r="RJ474"/>
      <c r="RK474"/>
      <c r="RL474"/>
      <c r="RM474"/>
      <c r="RN474"/>
      <c r="RO474"/>
      <c r="RP474"/>
      <c r="RQ474"/>
      <c r="RR474"/>
      <c r="RS474"/>
      <c r="RT474"/>
      <c r="RU474"/>
      <c r="RV474"/>
      <c r="RW474"/>
      <c r="RX474"/>
      <c r="RY474"/>
      <c r="RZ474"/>
      <c r="SA474"/>
      <c r="SB474"/>
      <c r="SC474"/>
      <c r="SD474"/>
      <c r="SE474"/>
      <c r="SF474"/>
      <c r="SG474"/>
      <c r="SH474"/>
      <c r="SI474"/>
      <c r="SJ474"/>
      <c r="SK474"/>
      <c r="SL474"/>
      <c r="SM474"/>
      <c r="SN474"/>
      <c r="SO474"/>
      <c r="SP474"/>
      <c r="SQ474"/>
      <c r="SR474"/>
      <c r="SS474"/>
      <c r="ST474"/>
      <c r="SU474"/>
      <c r="SV474"/>
      <c r="SW474"/>
      <c r="SX474"/>
      <c r="SY474"/>
      <c r="SZ474"/>
      <c r="TA474"/>
      <c r="TB474"/>
      <c r="TC474"/>
      <c r="TD474"/>
      <c r="TE474"/>
      <c r="TF474"/>
      <c r="TG474"/>
      <c r="TH474"/>
      <c r="TI474"/>
      <c r="TJ474"/>
      <c r="TK474"/>
      <c r="TL474"/>
      <c r="TM474"/>
      <c r="TN474"/>
      <c r="TO474"/>
      <c r="TP474"/>
      <c r="TQ474"/>
      <c r="TR474"/>
      <c r="TS474"/>
      <c r="TT474"/>
      <c r="TU474"/>
      <c r="TV474"/>
      <c r="TW474"/>
      <c r="TX474"/>
      <c r="TY474"/>
      <c r="TZ474"/>
      <c r="UA474"/>
      <c r="UB474"/>
      <c r="UC474"/>
      <c r="UD474"/>
      <c r="UE474"/>
      <c r="UF474"/>
      <c r="UG474"/>
      <c r="UH474"/>
      <c r="UI474"/>
      <c r="UJ474"/>
      <c r="UK474"/>
      <c r="UL474"/>
      <c r="UM474"/>
      <c r="UN474"/>
      <c r="UO474"/>
      <c r="UP474"/>
      <c r="UQ474"/>
      <c r="UR474"/>
      <c r="US474"/>
      <c r="UT474"/>
      <c r="UU474"/>
      <c r="UV474"/>
      <c r="UW474"/>
      <c r="UX474"/>
      <c r="UY474"/>
      <c r="UZ474"/>
      <c r="VA474"/>
      <c r="VB474"/>
      <c r="VC474"/>
      <c r="VD474"/>
      <c r="VE474"/>
      <c r="VF474"/>
      <c r="VG474"/>
      <c r="VH474"/>
      <c r="VI474"/>
      <c r="VJ474"/>
      <c r="VK474"/>
      <c r="VL474"/>
      <c r="VM474"/>
      <c r="VN474"/>
      <c r="VO474"/>
      <c r="VP474"/>
      <c r="VQ474"/>
      <c r="VR474"/>
      <c r="VS474"/>
      <c r="VT474"/>
      <c r="VU474"/>
      <c r="VV474"/>
      <c r="VW474"/>
      <c r="VX474"/>
      <c r="VY474"/>
      <c r="VZ474"/>
      <c r="WA474"/>
      <c r="WB474"/>
      <c r="WC474"/>
      <c r="WD474"/>
      <c r="WE474"/>
      <c r="WF474"/>
      <c r="WG474"/>
      <c r="WH474"/>
      <c r="WI474"/>
      <c r="WJ474"/>
      <c r="WK474"/>
      <c r="WL474"/>
      <c r="WM474"/>
      <c r="WN474"/>
      <c r="WO474"/>
      <c r="WP474"/>
      <c r="WQ474"/>
      <c r="WR474"/>
      <c r="WS474"/>
      <c r="WT474"/>
      <c r="WU474"/>
      <c r="WV474"/>
      <c r="WW474"/>
      <c r="WX474"/>
      <c r="WY474"/>
      <c r="WZ474"/>
      <c r="XA474"/>
      <c r="XB474"/>
      <c r="XC474"/>
      <c r="XD474"/>
      <c r="XE474"/>
      <c r="XF474"/>
      <c r="XG474"/>
      <c r="XH474"/>
      <c r="XI474"/>
      <c r="XJ474"/>
      <c r="XK474"/>
      <c r="XL474"/>
      <c r="XM474"/>
      <c r="XN474"/>
      <c r="XO474"/>
      <c r="XP474"/>
      <c r="XQ474"/>
      <c r="XR474"/>
      <c r="XS474"/>
      <c r="XT474"/>
      <c r="XU474"/>
      <c r="XV474"/>
      <c r="XW474"/>
      <c r="XX474"/>
      <c r="XY474"/>
      <c r="XZ474"/>
      <c r="YA474"/>
      <c r="YB474"/>
      <c r="YC474"/>
      <c r="YD474"/>
      <c r="YE474"/>
      <c r="YF474"/>
      <c r="YG474"/>
      <c r="YH474"/>
      <c r="YI474"/>
      <c r="YJ474"/>
      <c r="YK474"/>
      <c r="YL474"/>
      <c r="YM474"/>
      <c r="YN474"/>
      <c r="YO474"/>
      <c r="YP474"/>
      <c r="YQ474"/>
      <c r="YR474"/>
      <c r="YS474"/>
      <c r="YT474"/>
      <c r="YU474"/>
      <c r="YV474"/>
      <c r="YW474"/>
      <c r="YX474"/>
      <c r="YY474"/>
      <c r="YZ474"/>
      <c r="ZA474"/>
      <c r="ZB474"/>
      <c r="ZC474"/>
      <c r="ZD474"/>
      <c r="ZE474"/>
      <c r="ZF474"/>
      <c r="ZG474"/>
      <c r="ZH474"/>
      <c r="ZI474"/>
      <c r="ZJ474"/>
      <c r="ZK474"/>
      <c r="ZL474"/>
      <c r="ZM474"/>
      <c r="ZN474"/>
      <c r="ZO474"/>
      <c r="ZP474"/>
      <c r="ZQ474"/>
      <c r="ZR474"/>
      <c r="ZS474"/>
      <c r="ZT474"/>
      <c r="ZU474"/>
      <c r="ZV474"/>
      <c r="ZW474"/>
      <c r="ZX474"/>
      <c r="ZY474"/>
      <c r="ZZ474"/>
      <c r="AAA474"/>
      <c r="AAB474"/>
      <c r="AAC474"/>
      <c r="AAD474"/>
      <c r="AAE474"/>
      <c r="AAF474"/>
      <c r="AAG474"/>
      <c r="AAH474"/>
      <c r="AAI474"/>
      <c r="AAJ474"/>
      <c r="AAK474"/>
      <c r="AAL474"/>
      <c r="AAM474"/>
      <c r="AAN474"/>
      <c r="AAO474"/>
      <c r="AAP474"/>
      <c r="AAQ474"/>
      <c r="AAR474"/>
      <c r="AAS474"/>
      <c r="AAT474"/>
      <c r="AAU474"/>
      <c r="AAV474"/>
      <c r="AAW474"/>
      <c r="AAX474"/>
      <c r="AAY474"/>
      <c r="AAZ474"/>
      <c r="ABA474"/>
      <c r="ABB474"/>
      <c r="ABC474"/>
      <c r="ABD474"/>
      <c r="ABE474"/>
      <c r="ABF474"/>
      <c r="ABG474"/>
      <c r="ABH474"/>
      <c r="ABI474"/>
      <c r="ABJ474"/>
      <c r="ABK474"/>
      <c r="ABL474"/>
      <c r="ABM474"/>
      <c r="ABN474"/>
      <c r="ABO474"/>
      <c r="ABP474"/>
      <c r="ABQ474"/>
      <c r="ABR474"/>
      <c r="ABS474"/>
      <c r="ABT474"/>
      <c r="ABU474"/>
      <c r="ABV474"/>
      <c r="ABW474"/>
      <c r="ABX474"/>
      <c r="ABY474"/>
      <c r="ABZ474"/>
      <c r="ACA474"/>
      <c r="ACB474"/>
      <c r="ACC474"/>
      <c r="ACD474"/>
      <c r="ACE474"/>
      <c r="ACF474"/>
      <c r="ACG474"/>
      <c r="ACH474"/>
      <c r="ACI474"/>
      <c r="ACJ474"/>
      <c r="ACK474"/>
      <c r="ACL474"/>
      <c r="ACM474"/>
      <c r="ACN474"/>
      <c r="ACO474"/>
      <c r="ACP474"/>
      <c r="ACQ474"/>
      <c r="ACR474"/>
      <c r="ACS474"/>
      <c r="ACT474"/>
      <c r="ACU474"/>
      <c r="ACV474"/>
      <c r="ACW474"/>
      <c r="ACX474"/>
      <c r="ACY474"/>
      <c r="ACZ474"/>
      <c r="ADA474"/>
      <c r="ADB474"/>
      <c r="ADC474"/>
      <c r="ADD474"/>
      <c r="ADE474"/>
      <c r="ADF474"/>
      <c r="ADG474"/>
      <c r="ADH474"/>
      <c r="ADI474"/>
      <c r="ADJ474"/>
      <c r="ADK474"/>
      <c r="ADL474"/>
      <c r="ADM474"/>
      <c r="ADN474"/>
      <c r="ADO474"/>
      <c r="ADP474"/>
      <c r="ADQ474"/>
      <c r="ADR474"/>
      <c r="ADS474"/>
      <c r="ADT474"/>
      <c r="ADU474"/>
      <c r="ADV474"/>
      <c r="ADW474"/>
      <c r="ADX474"/>
      <c r="ADY474"/>
      <c r="ADZ474"/>
      <c r="AEA474"/>
      <c r="AEB474"/>
      <c r="AEC474"/>
      <c r="AED474"/>
      <c r="AEE474"/>
      <c r="AEF474"/>
      <c r="AEG474"/>
      <c r="AEH474"/>
      <c r="AEI474"/>
      <c r="AEJ474"/>
      <c r="AEK474"/>
      <c r="AEL474"/>
      <c r="AEM474"/>
      <c r="AEN474"/>
      <c r="AEO474"/>
      <c r="AEP474"/>
      <c r="AEQ474"/>
      <c r="AER474"/>
      <c r="AES474"/>
      <c r="AET474"/>
      <c r="AEU474"/>
      <c r="AEV474"/>
      <c r="AEW474"/>
      <c r="AEX474"/>
      <c r="AEY474"/>
      <c r="AEZ474"/>
      <c r="AFA474"/>
      <c r="AFB474"/>
      <c r="AFC474"/>
      <c r="AFD474"/>
      <c r="AFE474"/>
      <c r="AFF474"/>
      <c r="AFG474"/>
      <c r="AFH474"/>
      <c r="AFI474"/>
      <c r="AFJ474"/>
      <c r="AFK474"/>
      <c r="AFL474"/>
      <c r="AFM474"/>
      <c r="AFN474"/>
      <c r="AFO474"/>
      <c r="AFP474"/>
      <c r="AFQ474"/>
      <c r="AFR474"/>
      <c r="AFS474"/>
      <c r="AFT474"/>
      <c r="AFU474"/>
      <c r="AFV474"/>
      <c r="AFW474"/>
      <c r="AFX474"/>
      <c r="AFY474"/>
      <c r="AFZ474"/>
      <c r="AGA474"/>
      <c r="AGB474"/>
      <c r="AGC474"/>
      <c r="AGD474"/>
      <c r="AGE474"/>
      <c r="AGF474"/>
      <c r="AGG474"/>
      <c r="AGH474"/>
      <c r="AGI474"/>
      <c r="AGJ474"/>
      <c r="AGK474"/>
      <c r="AGL474"/>
      <c r="AGM474"/>
      <c r="AGN474"/>
      <c r="AGO474"/>
      <c r="AGP474"/>
      <c r="AGQ474"/>
      <c r="AGR474"/>
      <c r="AGS474"/>
      <c r="AGT474"/>
      <c r="AGU474"/>
      <c r="AGV474"/>
      <c r="AGW474"/>
      <c r="AGX474"/>
      <c r="AGY474"/>
      <c r="AGZ474"/>
      <c r="AHA474"/>
      <c r="AHB474"/>
      <c r="AHC474"/>
      <c r="AHD474"/>
      <c r="AHE474"/>
      <c r="AHF474"/>
      <c r="AHG474"/>
      <c r="AHH474"/>
      <c r="AHI474"/>
      <c r="AHJ474"/>
      <c r="AHK474"/>
      <c r="AHL474"/>
      <c r="AHM474"/>
      <c r="AHN474"/>
      <c r="AHO474"/>
      <c r="AHP474"/>
      <c r="AHQ474"/>
      <c r="AHR474"/>
      <c r="AHS474"/>
      <c r="AHT474"/>
      <c r="AHU474"/>
      <c r="AHV474"/>
      <c r="AHW474"/>
      <c r="AHX474"/>
      <c r="AHY474"/>
      <c r="AHZ474"/>
      <c r="AIA474"/>
      <c r="AIB474"/>
      <c r="AIC474"/>
      <c r="AID474"/>
      <c r="AIE474"/>
      <c r="AIF474"/>
      <c r="AIG474"/>
      <c r="AIH474"/>
      <c r="AII474"/>
      <c r="AIJ474"/>
      <c r="AIK474"/>
      <c r="AIL474"/>
      <c r="AIM474"/>
      <c r="AIN474"/>
      <c r="AIO474"/>
      <c r="AIP474"/>
      <c r="AIQ474"/>
      <c r="AIR474"/>
      <c r="AIS474"/>
      <c r="AIT474"/>
      <c r="AIU474"/>
      <c r="AIV474"/>
      <c r="AIW474"/>
      <c r="AIX474"/>
      <c r="AIY474"/>
      <c r="AIZ474"/>
      <c r="AJA474"/>
      <c r="AJB474"/>
      <c r="AJC474"/>
      <c r="AJD474"/>
      <c r="AJE474"/>
      <c r="AJF474"/>
      <c r="AJG474"/>
      <c r="AJH474"/>
      <c r="AJI474"/>
      <c r="AJJ474"/>
      <c r="AJK474"/>
      <c r="AJL474"/>
      <c r="AJM474"/>
      <c r="AJN474"/>
      <c r="AJO474"/>
      <c r="AJP474"/>
      <c r="AJQ474"/>
      <c r="AJR474"/>
      <c r="AJS474"/>
      <c r="AJT474"/>
      <c r="AJU474"/>
      <c r="AJV474"/>
      <c r="AJW474"/>
      <c r="AJX474"/>
      <c r="AJY474"/>
      <c r="AJZ474"/>
      <c r="AKA474"/>
      <c r="AKB474"/>
      <c r="AKC474"/>
      <c r="AKD474"/>
      <c r="AKE474"/>
      <c r="AKF474"/>
      <c r="AKG474"/>
      <c r="AKH474"/>
      <c r="AKI474"/>
      <c r="AKJ474"/>
      <c r="AKK474"/>
      <c r="AKL474"/>
      <c r="AKM474"/>
      <c r="AKN474"/>
      <c r="AKO474"/>
      <c r="AKP474"/>
      <c r="AKQ474"/>
      <c r="AKR474"/>
      <c r="AKS474"/>
      <c r="AKT474"/>
      <c r="AKU474"/>
      <c r="AKV474"/>
      <c r="AKW474"/>
      <c r="AKX474"/>
      <c r="AKY474"/>
      <c r="AKZ474"/>
      <c r="ALA474"/>
      <c r="ALB474"/>
      <c r="ALC474"/>
      <c r="ALD474"/>
      <c r="ALE474"/>
      <c r="ALF474"/>
      <c r="ALG474"/>
      <c r="ALH474"/>
      <c r="ALI474"/>
      <c r="ALJ474"/>
      <c r="ALK474"/>
      <c r="ALL474"/>
      <c r="ALM474"/>
      <c r="ALN474"/>
      <c r="ALO474"/>
      <c r="ALP474"/>
      <c r="ALQ474"/>
      <c r="ALR474"/>
      <c r="ALS474"/>
      <c r="ALT474"/>
      <c r="ALU474"/>
      <c r="ALV474"/>
      <c r="ALW474"/>
      <c r="ALX474"/>
      <c r="ALY474"/>
      <c r="ALZ474"/>
      <c r="AMA474"/>
      <c r="AMB474"/>
      <c r="AMC474"/>
      <c r="AMD474"/>
      <c r="AME474"/>
      <c r="AMF474"/>
      <c r="AMG474"/>
      <c r="AMH474"/>
      <c r="AMI474"/>
      <c r="AMJ474"/>
      <c r="AMK474"/>
      <c r="AML474"/>
      <c r="AMM474"/>
      <c r="AMN474"/>
      <c r="AMO474"/>
      <c r="AMP474"/>
      <c r="AMQ474"/>
      <c r="AMR474"/>
      <c r="AMS474"/>
      <c r="AMT474"/>
      <c r="AMU474"/>
      <c r="AMV474"/>
      <c r="AMW474"/>
      <c r="AMX474"/>
      <c r="AMY474"/>
      <c r="AMZ474"/>
      <c r="ANA474"/>
      <c r="ANB474"/>
      <c r="ANC474"/>
      <c r="AND474"/>
      <c r="ANE474"/>
      <c r="ANF474"/>
      <c r="ANG474"/>
      <c r="ANH474"/>
      <c r="ANI474"/>
      <c r="ANJ474"/>
      <c r="ANK474"/>
      <c r="ANL474"/>
      <c r="ANM474"/>
      <c r="ANN474"/>
      <c r="ANO474"/>
      <c r="ANP474"/>
      <c r="ANQ474"/>
      <c r="ANR474"/>
      <c r="ANS474"/>
      <c r="ANT474"/>
      <c r="ANU474"/>
      <c r="ANV474"/>
      <c r="ANW474"/>
      <c r="ANX474"/>
      <c r="ANY474"/>
      <c r="ANZ474"/>
      <c r="AOA474"/>
      <c r="AOB474"/>
      <c r="AOC474"/>
      <c r="AOD474"/>
      <c r="AOE474"/>
      <c r="AOF474"/>
      <c r="AOG474"/>
      <c r="AOH474"/>
      <c r="AOI474"/>
      <c r="AOJ474"/>
      <c r="AOK474"/>
      <c r="AOL474"/>
      <c r="AOM474"/>
      <c r="AON474"/>
      <c r="AOO474"/>
      <c r="AOP474"/>
      <c r="AOQ474"/>
      <c r="AOR474"/>
      <c r="AOS474"/>
      <c r="AOT474"/>
      <c r="AOU474"/>
      <c r="AOV474"/>
      <c r="AOW474"/>
      <c r="AOX474"/>
      <c r="AOY474"/>
      <c r="AOZ474"/>
      <c r="APA474"/>
      <c r="APB474"/>
      <c r="APC474"/>
      <c r="APD474"/>
      <c r="APE474"/>
      <c r="APF474"/>
      <c r="APG474"/>
      <c r="APH474"/>
      <c r="API474"/>
      <c r="APJ474"/>
      <c r="APK474"/>
      <c r="APL474"/>
      <c r="APM474"/>
      <c r="APN474"/>
      <c r="APO474"/>
      <c r="APP474"/>
      <c r="APQ474"/>
      <c r="APR474"/>
      <c r="APS474"/>
      <c r="APT474"/>
      <c r="APU474"/>
      <c r="APV474"/>
      <c r="APW474"/>
      <c r="APX474"/>
      <c r="APY474"/>
      <c r="APZ474"/>
      <c r="AQA474"/>
      <c r="AQB474"/>
      <c r="AQC474"/>
      <c r="AQD474"/>
      <c r="AQE474"/>
      <c r="AQF474"/>
      <c r="AQG474"/>
      <c r="AQH474"/>
      <c r="AQI474"/>
      <c r="AQJ474"/>
      <c r="AQK474"/>
      <c r="AQL474"/>
      <c r="AQM474"/>
      <c r="AQN474"/>
      <c r="AQO474"/>
      <c r="AQP474"/>
      <c r="AQQ474"/>
      <c r="AQR474"/>
      <c r="AQS474"/>
      <c r="AQT474"/>
      <c r="AQU474"/>
      <c r="AQV474"/>
      <c r="AQW474"/>
      <c r="AQX474"/>
      <c r="AQY474"/>
      <c r="AQZ474"/>
      <c r="ARA474"/>
      <c r="ARB474"/>
      <c r="ARC474"/>
      <c r="ARD474"/>
      <c r="ARE474"/>
      <c r="ARF474"/>
      <c r="ARG474"/>
      <c r="ARH474"/>
      <c r="ARI474"/>
      <c r="ARJ474"/>
      <c r="ARK474"/>
      <c r="ARL474"/>
      <c r="ARM474"/>
      <c r="ARN474"/>
      <c r="ARO474"/>
      <c r="ARP474"/>
      <c r="ARQ474"/>
      <c r="ARR474"/>
      <c r="ARS474"/>
      <c r="ART474"/>
      <c r="ARU474"/>
      <c r="ARV474"/>
      <c r="ARW474"/>
      <c r="ARX474"/>
      <c r="ARY474"/>
      <c r="ARZ474"/>
      <c r="ASA474"/>
      <c r="ASB474"/>
      <c r="ASC474"/>
      <c r="ASD474"/>
      <c r="ASE474"/>
      <c r="ASF474"/>
      <c r="ASG474"/>
      <c r="ASH474"/>
      <c r="ASI474"/>
      <c r="ASJ474"/>
      <c r="ASK474"/>
      <c r="ASL474"/>
      <c r="ASM474"/>
      <c r="ASN474"/>
      <c r="ASO474"/>
      <c r="ASP474"/>
      <c r="ASQ474"/>
      <c r="ASR474"/>
      <c r="ASS474"/>
      <c r="AST474"/>
      <c r="ASU474"/>
      <c r="ASV474"/>
      <c r="ASW474"/>
      <c r="ASX474"/>
      <c r="ASY474"/>
      <c r="ASZ474"/>
      <c r="ATA474"/>
      <c r="ATB474"/>
      <c r="ATC474"/>
      <c r="ATD474"/>
      <c r="ATE474"/>
      <c r="ATF474"/>
      <c r="ATG474"/>
      <c r="ATH474"/>
      <c r="ATI474"/>
      <c r="ATJ474"/>
      <c r="ATK474"/>
      <c r="ATL474"/>
      <c r="ATM474"/>
      <c r="ATN474"/>
      <c r="ATO474"/>
      <c r="ATP474"/>
      <c r="ATQ474"/>
      <c r="ATR474"/>
      <c r="ATS474"/>
      <c r="ATT474"/>
      <c r="ATU474"/>
      <c r="ATV474"/>
      <c r="ATW474"/>
      <c r="ATX474"/>
      <c r="ATY474"/>
      <c r="ATZ474"/>
      <c r="AUA474"/>
      <c r="AUB474"/>
      <c r="AUC474"/>
      <c r="AUD474"/>
      <c r="AUE474"/>
      <c r="AUF474"/>
      <c r="AUG474"/>
      <c r="AUH474"/>
      <c r="AUI474"/>
      <c r="AUJ474"/>
      <c r="AUK474"/>
      <c r="AUL474"/>
      <c r="AUM474"/>
      <c r="AUN474"/>
      <c r="AUO474"/>
      <c r="AUP474"/>
      <c r="AUQ474"/>
      <c r="AUR474"/>
      <c r="AUS474"/>
      <c r="AUT474"/>
      <c r="AUU474"/>
      <c r="AUV474"/>
      <c r="AUW474"/>
      <c r="AUX474"/>
      <c r="AUY474"/>
      <c r="AUZ474"/>
      <c r="AVA474"/>
      <c r="AVB474"/>
      <c r="AVC474"/>
      <c r="AVD474"/>
      <c r="AVE474"/>
      <c r="AVF474"/>
      <c r="AVG474"/>
      <c r="AVH474"/>
      <c r="AVI474"/>
      <c r="AVJ474"/>
      <c r="AVK474"/>
      <c r="AVL474"/>
      <c r="AVM474"/>
      <c r="AVN474"/>
      <c r="AVO474"/>
      <c r="AVP474"/>
      <c r="AVQ474"/>
      <c r="AVR474"/>
      <c r="AVS474"/>
      <c r="AVT474"/>
      <c r="AVU474"/>
      <c r="AVV474"/>
      <c r="AVW474"/>
      <c r="AVX474"/>
      <c r="AVY474"/>
      <c r="AVZ474"/>
      <c r="AWA474"/>
      <c r="AWB474"/>
      <c r="AWC474"/>
      <c r="AWD474"/>
      <c r="AWE474"/>
      <c r="AWF474"/>
      <c r="AWG474"/>
      <c r="AWH474"/>
      <c r="AWI474"/>
      <c r="AWJ474"/>
      <c r="AWK474"/>
      <c r="AWL474"/>
      <c r="AWM474"/>
      <c r="AWN474"/>
      <c r="AWO474"/>
      <c r="AWP474"/>
      <c r="AWQ474"/>
      <c r="AWR474"/>
      <c r="AWS474"/>
      <c r="AWT474"/>
      <c r="AWU474"/>
      <c r="AWV474"/>
      <c r="AWW474"/>
      <c r="AWX474"/>
      <c r="AWY474"/>
      <c r="AWZ474"/>
      <c r="AXA474"/>
      <c r="AXB474"/>
      <c r="AXC474"/>
      <c r="AXD474"/>
      <c r="AXE474"/>
      <c r="AXF474"/>
      <c r="AXG474"/>
      <c r="AXH474"/>
      <c r="AXI474"/>
      <c r="AXJ474"/>
      <c r="AXK474"/>
      <c r="AXL474"/>
      <c r="AXM474"/>
      <c r="AXN474"/>
      <c r="AXO474"/>
      <c r="AXP474"/>
      <c r="AXQ474"/>
      <c r="AXR474"/>
      <c r="AXS474"/>
      <c r="AXT474"/>
      <c r="AXU474"/>
      <c r="AXV474"/>
      <c r="AXW474"/>
      <c r="AXX474"/>
      <c r="AXY474"/>
      <c r="AXZ474"/>
      <c r="AYA474"/>
      <c r="AYB474"/>
      <c r="AYC474"/>
      <c r="AYD474"/>
      <c r="AYE474"/>
      <c r="AYF474"/>
      <c r="AYG474"/>
      <c r="AYH474"/>
      <c r="AYI474"/>
      <c r="AYJ474"/>
      <c r="AYK474"/>
      <c r="AYL474"/>
      <c r="AYM474"/>
      <c r="AYN474"/>
      <c r="AYO474"/>
      <c r="AYP474"/>
      <c r="AYQ474"/>
      <c r="AYR474"/>
      <c r="AYS474"/>
      <c r="AYT474"/>
      <c r="AYU474"/>
      <c r="AYV474"/>
      <c r="AYW474"/>
      <c r="AYX474"/>
      <c r="AYY474"/>
      <c r="AYZ474"/>
      <c r="AZA474"/>
      <c r="AZB474"/>
      <c r="AZC474"/>
      <c r="AZD474"/>
      <c r="AZE474"/>
      <c r="AZF474"/>
      <c r="AZG474"/>
      <c r="AZH474"/>
      <c r="AZI474"/>
      <c r="AZJ474"/>
      <c r="AZK474"/>
      <c r="AZL474"/>
      <c r="AZM474"/>
      <c r="AZN474"/>
      <c r="AZO474"/>
      <c r="AZP474"/>
      <c r="AZQ474"/>
      <c r="AZR474"/>
      <c r="AZS474"/>
      <c r="AZT474"/>
      <c r="AZU474"/>
      <c r="AZV474"/>
      <c r="AZW474"/>
      <c r="AZX474"/>
      <c r="AZY474"/>
      <c r="AZZ474"/>
      <c r="BAA474"/>
      <c r="BAB474"/>
      <c r="BAC474"/>
      <c r="BAD474"/>
      <c r="BAE474"/>
      <c r="BAF474"/>
      <c r="BAG474"/>
      <c r="BAH474"/>
      <c r="BAI474"/>
      <c r="BAJ474"/>
      <c r="BAK474"/>
      <c r="BAL474"/>
      <c r="BAM474"/>
      <c r="BAN474"/>
      <c r="BAO474"/>
      <c r="BAP474"/>
      <c r="BAQ474"/>
      <c r="BAR474"/>
      <c r="BAS474"/>
      <c r="BAT474"/>
      <c r="BAU474"/>
      <c r="BAV474"/>
      <c r="BAW474"/>
      <c r="BAX474"/>
      <c r="BAY474"/>
      <c r="BAZ474"/>
      <c r="BBA474"/>
      <c r="BBB474"/>
      <c r="BBC474"/>
      <c r="BBD474"/>
      <c r="BBE474"/>
      <c r="BBF474"/>
      <c r="BBG474"/>
      <c r="BBH474"/>
      <c r="BBI474"/>
      <c r="BBJ474"/>
      <c r="BBK474"/>
      <c r="BBL474"/>
      <c r="BBM474"/>
      <c r="BBN474"/>
      <c r="BBO474"/>
      <c r="BBP474"/>
      <c r="BBQ474"/>
      <c r="BBR474"/>
      <c r="BBS474"/>
      <c r="BBT474"/>
      <c r="BBU474"/>
      <c r="BBV474"/>
      <c r="BBW474"/>
      <c r="BBX474"/>
      <c r="BBY474"/>
      <c r="BBZ474"/>
      <c r="BCA474"/>
      <c r="BCB474"/>
      <c r="BCC474"/>
      <c r="BCD474"/>
      <c r="BCE474"/>
      <c r="BCF474"/>
      <c r="BCG474"/>
      <c r="BCH474"/>
      <c r="BCI474"/>
      <c r="BCJ474"/>
      <c r="BCK474"/>
      <c r="BCL474"/>
      <c r="BCM474"/>
      <c r="BCN474"/>
      <c r="BCO474"/>
      <c r="BCP474"/>
      <c r="BCQ474"/>
      <c r="BCR474"/>
      <c r="BCS474"/>
      <c r="BCT474"/>
      <c r="BCU474"/>
      <c r="BCV474"/>
      <c r="BCW474"/>
      <c r="BCX474"/>
      <c r="BCY474"/>
      <c r="BCZ474"/>
      <c r="BDA474"/>
      <c r="BDB474"/>
      <c r="BDC474"/>
      <c r="BDD474"/>
      <c r="BDE474"/>
      <c r="BDF474"/>
      <c r="BDG474"/>
      <c r="BDH474"/>
      <c r="BDI474"/>
      <c r="BDJ474"/>
      <c r="BDK474"/>
      <c r="BDL474"/>
      <c r="BDM474"/>
      <c r="BDN474"/>
      <c r="BDO474"/>
      <c r="BDP474"/>
      <c r="BDQ474"/>
      <c r="BDR474"/>
      <c r="BDS474"/>
      <c r="BDT474"/>
      <c r="BDU474"/>
      <c r="BDV474"/>
      <c r="BDW474"/>
      <c r="BDX474"/>
      <c r="BDY474"/>
      <c r="BDZ474"/>
      <c r="BEA474"/>
      <c r="BEB474"/>
      <c r="BEC474"/>
      <c r="BED474"/>
      <c r="BEE474"/>
      <c r="BEF474"/>
      <c r="BEG474"/>
      <c r="BEH474"/>
      <c r="BEI474"/>
      <c r="BEJ474"/>
      <c r="BEK474"/>
      <c r="BEL474"/>
      <c r="BEM474"/>
      <c r="BEN474"/>
      <c r="BEO474"/>
      <c r="BEP474"/>
      <c r="BEQ474"/>
      <c r="BER474"/>
      <c r="BES474"/>
      <c r="BET474"/>
      <c r="BEU474"/>
      <c r="BEV474"/>
      <c r="BEW474"/>
      <c r="BEX474"/>
      <c r="BEY474"/>
      <c r="BEZ474"/>
      <c r="BFA474"/>
      <c r="BFB474"/>
      <c r="BFC474"/>
      <c r="BFD474"/>
      <c r="BFE474"/>
      <c r="BFF474"/>
      <c r="BFG474"/>
      <c r="BFH474"/>
      <c r="BFI474"/>
      <c r="BFJ474"/>
      <c r="BFK474"/>
      <c r="BFL474"/>
      <c r="BFM474"/>
      <c r="BFN474"/>
      <c r="BFO474"/>
      <c r="BFP474"/>
      <c r="BFQ474"/>
      <c r="BFR474"/>
      <c r="BFS474"/>
      <c r="BFT474"/>
      <c r="BFU474"/>
      <c r="BFV474"/>
      <c r="BFW474"/>
      <c r="BFX474"/>
      <c r="BFY474"/>
      <c r="BFZ474"/>
      <c r="BGA474"/>
      <c r="BGB474"/>
      <c r="BGC474"/>
      <c r="BGD474"/>
      <c r="BGE474"/>
      <c r="BGF474"/>
      <c r="BGG474"/>
      <c r="BGH474"/>
      <c r="BGI474"/>
      <c r="BGJ474"/>
      <c r="BGK474"/>
      <c r="BGL474"/>
      <c r="BGM474"/>
      <c r="BGN474"/>
      <c r="BGO474"/>
      <c r="BGP474"/>
      <c r="BGQ474"/>
      <c r="BGR474"/>
      <c r="BGS474"/>
      <c r="BGT474"/>
      <c r="BGU474"/>
      <c r="BGV474"/>
      <c r="BGW474"/>
      <c r="BGX474"/>
      <c r="BGY474"/>
      <c r="BGZ474"/>
      <c r="BHA474"/>
      <c r="BHB474"/>
      <c r="BHC474"/>
      <c r="BHD474"/>
      <c r="BHE474"/>
      <c r="BHF474"/>
      <c r="BHG474"/>
      <c r="BHH474"/>
      <c r="BHI474"/>
      <c r="BHJ474"/>
      <c r="BHK474"/>
      <c r="BHL474"/>
      <c r="BHM474"/>
      <c r="BHN474"/>
      <c r="BHO474"/>
      <c r="BHP474"/>
      <c r="BHQ474"/>
      <c r="BHR474"/>
      <c r="BHS474"/>
      <c r="BHT474"/>
      <c r="BHU474"/>
      <c r="BHV474"/>
      <c r="BHW474"/>
      <c r="BHX474"/>
      <c r="BHY474"/>
      <c r="BHZ474"/>
      <c r="BIA474"/>
      <c r="BIB474"/>
      <c r="BIC474"/>
    </row>
    <row r="475" spans="1:1589" s="9" customFormat="1" ht="31.5" customHeight="1">
      <c r="A475" s="68"/>
      <c r="B475" s="1"/>
      <c r="C475" s="3" t="s">
        <v>271</v>
      </c>
      <c r="D475" s="14"/>
      <c r="E475" s="2"/>
      <c r="F475" s="2"/>
      <c r="G475" s="2" t="s">
        <v>272</v>
      </c>
      <c r="H475" s="2"/>
      <c r="I475" s="5"/>
      <c r="J475" s="5"/>
      <c r="K475" s="5"/>
      <c r="L475" s="21"/>
      <c r="M475" s="27"/>
      <c r="N475" s="27"/>
      <c r="O475" s="27"/>
      <c r="P475" s="27"/>
      <c r="Q475" s="27"/>
      <c r="R475" s="27"/>
      <c r="S475" s="27"/>
      <c r="T475" s="7"/>
      <c r="U475" s="7"/>
      <c r="V475" s="7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  <c r="IX475"/>
      <c r="IY475"/>
      <c r="IZ475"/>
      <c r="JA475"/>
      <c r="JB475"/>
      <c r="JC475"/>
      <c r="JD475"/>
      <c r="JE475"/>
      <c r="JF475"/>
      <c r="JG475"/>
      <c r="JH475"/>
      <c r="JI475"/>
      <c r="JJ475"/>
      <c r="JK475"/>
      <c r="JL475"/>
      <c r="JM475"/>
      <c r="JN475"/>
      <c r="JO475"/>
      <c r="JP475"/>
      <c r="JQ475"/>
      <c r="JR475"/>
      <c r="JS475"/>
      <c r="JT475"/>
      <c r="JU475"/>
      <c r="JV475"/>
      <c r="JW475"/>
      <c r="JX475"/>
      <c r="JY475"/>
      <c r="JZ475"/>
      <c r="KA475"/>
      <c r="KB475"/>
      <c r="KC475"/>
      <c r="KD475"/>
      <c r="KE475"/>
      <c r="KF475"/>
      <c r="KG475"/>
      <c r="KH475"/>
      <c r="KI475"/>
      <c r="KJ475"/>
      <c r="KK475"/>
      <c r="KL475"/>
      <c r="KM475"/>
      <c r="KN475"/>
      <c r="KO475"/>
      <c r="KP475"/>
      <c r="KQ475"/>
      <c r="KR475"/>
      <c r="KS475"/>
      <c r="KT475"/>
      <c r="KU475"/>
      <c r="KV475"/>
      <c r="KW475"/>
      <c r="KX475"/>
      <c r="KY475"/>
      <c r="KZ475"/>
      <c r="LA475"/>
      <c r="LB475"/>
      <c r="LC475"/>
      <c r="LD475"/>
      <c r="LE475"/>
      <c r="LF475"/>
      <c r="LG475"/>
      <c r="LH475"/>
      <c r="LI475"/>
      <c r="LJ475"/>
      <c r="LK475"/>
      <c r="LL475"/>
      <c r="LM475"/>
      <c r="LN475"/>
      <c r="LO475"/>
      <c r="LP475"/>
      <c r="LQ475"/>
      <c r="LR475"/>
      <c r="LS475"/>
      <c r="LT475"/>
      <c r="LU475"/>
      <c r="LV475"/>
      <c r="LW475"/>
      <c r="LX475"/>
      <c r="LY475"/>
      <c r="LZ475"/>
      <c r="MA475"/>
      <c r="MB475"/>
      <c r="MC475"/>
      <c r="MD475"/>
      <c r="ME475"/>
      <c r="MF475"/>
      <c r="MG475"/>
      <c r="MH475"/>
      <c r="MI475"/>
      <c r="MJ475"/>
      <c r="MK475"/>
      <c r="ML475"/>
      <c r="MM475"/>
      <c r="MN475"/>
      <c r="MO475"/>
      <c r="MP475"/>
      <c r="MQ475"/>
      <c r="MR475"/>
      <c r="MS475"/>
      <c r="MT475"/>
      <c r="MU475"/>
      <c r="MV475"/>
      <c r="MW475"/>
      <c r="MX475"/>
      <c r="MY475"/>
      <c r="MZ475"/>
      <c r="NA475"/>
      <c r="NB475"/>
      <c r="NC475"/>
      <c r="ND475"/>
      <c r="NE475"/>
      <c r="NF475"/>
      <c r="NG475"/>
      <c r="NH475"/>
      <c r="NI475"/>
      <c r="NJ475"/>
      <c r="NK475"/>
      <c r="NL475"/>
      <c r="NM475"/>
      <c r="NN475"/>
      <c r="NO475"/>
      <c r="NP475"/>
      <c r="NQ475"/>
      <c r="NR475"/>
      <c r="NS475"/>
      <c r="NT475"/>
      <c r="NU475"/>
      <c r="NV475"/>
      <c r="NW475"/>
      <c r="NX475"/>
      <c r="NY475"/>
      <c r="NZ475"/>
      <c r="OA475"/>
      <c r="OB475"/>
      <c r="OC475"/>
      <c r="OD475"/>
      <c r="OE475"/>
      <c r="OF475"/>
      <c r="OG475"/>
      <c r="OH475"/>
      <c r="OI475"/>
      <c r="OJ475"/>
      <c r="OK475"/>
      <c r="OL475"/>
      <c r="OM475"/>
      <c r="ON475"/>
      <c r="OO475"/>
      <c r="OP475"/>
      <c r="OQ475"/>
      <c r="OR475"/>
      <c r="OS475"/>
      <c r="OT475"/>
      <c r="OU475"/>
      <c r="OV475"/>
      <c r="OW475"/>
      <c r="OX475"/>
      <c r="OY475"/>
      <c r="OZ475"/>
      <c r="PA475"/>
      <c r="PB475"/>
      <c r="PC475"/>
      <c r="PD475"/>
      <c r="PE475"/>
      <c r="PF475"/>
      <c r="PG475"/>
      <c r="PH475"/>
      <c r="PI475"/>
      <c r="PJ475"/>
      <c r="PK475"/>
      <c r="PL475"/>
      <c r="PM475"/>
      <c r="PN475"/>
      <c r="PO475"/>
      <c r="PP475"/>
      <c r="PQ475"/>
      <c r="PR475"/>
      <c r="PS475"/>
      <c r="PT475"/>
      <c r="PU475"/>
      <c r="PV475"/>
      <c r="PW475"/>
      <c r="PX475"/>
      <c r="PY475"/>
      <c r="PZ475"/>
      <c r="QA475"/>
      <c r="QB475"/>
      <c r="QC475"/>
      <c r="QD475"/>
      <c r="QE475"/>
      <c r="QF475"/>
      <c r="QG475"/>
      <c r="QH475"/>
      <c r="QI475"/>
      <c r="QJ475"/>
      <c r="QK475"/>
      <c r="QL475"/>
      <c r="QM475"/>
      <c r="QN475"/>
      <c r="QO475"/>
      <c r="QP475"/>
      <c r="QQ475"/>
      <c r="QR475"/>
      <c r="QS475"/>
      <c r="QT475"/>
      <c r="QU475"/>
      <c r="QV475"/>
      <c r="QW475"/>
      <c r="QX475"/>
      <c r="QY475"/>
      <c r="QZ475"/>
      <c r="RA475"/>
      <c r="RB475"/>
      <c r="RC475"/>
      <c r="RD475"/>
      <c r="RE475"/>
      <c r="RF475"/>
      <c r="RG475"/>
      <c r="RH475"/>
      <c r="RI475"/>
      <c r="RJ475"/>
      <c r="RK475"/>
      <c r="RL475"/>
      <c r="RM475"/>
      <c r="RN475"/>
      <c r="RO475"/>
      <c r="RP475"/>
      <c r="RQ475"/>
      <c r="RR475"/>
      <c r="RS475"/>
      <c r="RT475"/>
      <c r="RU475"/>
      <c r="RV475"/>
      <c r="RW475"/>
      <c r="RX475"/>
      <c r="RY475"/>
      <c r="RZ475"/>
      <c r="SA475"/>
      <c r="SB475"/>
      <c r="SC475"/>
      <c r="SD475"/>
      <c r="SE475"/>
      <c r="SF475"/>
      <c r="SG475"/>
      <c r="SH475"/>
      <c r="SI475"/>
      <c r="SJ475"/>
      <c r="SK475"/>
      <c r="SL475"/>
      <c r="SM475"/>
      <c r="SN475"/>
      <c r="SO475"/>
      <c r="SP475"/>
      <c r="SQ475"/>
      <c r="SR475"/>
      <c r="SS475"/>
      <c r="ST475"/>
      <c r="SU475"/>
      <c r="SV475"/>
      <c r="SW475"/>
      <c r="SX475"/>
      <c r="SY475"/>
      <c r="SZ475"/>
      <c r="TA475"/>
      <c r="TB475"/>
      <c r="TC475"/>
      <c r="TD475"/>
      <c r="TE475"/>
      <c r="TF475"/>
      <c r="TG475"/>
      <c r="TH475"/>
      <c r="TI475"/>
      <c r="TJ475"/>
      <c r="TK475"/>
      <c r="TL475"/>
      <c r="TM475"/>
      <c r="TN475"/>
      <c r="TO475"/>
      <c r="TP475"/>
      <c r="TQ475"/>
      <c r="TR475"/>
      <c r="TS475"/>
      <c r="TT475"/>
      <c r="TU475"/>
      <c r="TV475"/>
      <c r="TW475"/>
      <c r="TX475"/>
      <c r="TY475"/>
      <c r="TZ475"/>
      <c r="UA475"/>
      <c r="UB475"/>
      <c r="UC475"/>
      <c r="UD475"/>
      <c r="UE475"/>
      <c r="UF475"/>
      <c r="UG475"/>
      <c r="UH475"/>
      <c r="UI475"/>
      <c r="UJ475"/>
      <c r="UK475"/>
      <c r="UL475"/>
      <c r="UM475"/>
      <c r="UN475"/>
      <c r="UO475"/>
      <c r="UP475"/>
      <c r="UQ475"/>
      <c r="UR475"/>
      <c r="US475"/>
      <c r="UT475"/>
      <c r="UU475"/>
      <c r="UV475"/>
      <c r="UW475"/>
      <c r="UX475"/>
      <c r="UY475"/>
      <c r="UZ475"/>
      <c r="VA475"/>
      <c r="VB475"/>
      <c r="VC475"/>
      <c r="VD475"/>
      <c r="VE475"/>
      <c r="VF475"/>
      <c r="VG475"/>
      <c r="VH475"/>
      <c r="VI475"/>
      <c r="VJ475"/>
      <c r="VK475"/>
      <c r="VL475"/>
      <c r="VM475"/>
      <c r="VN475"/>
      <c r="VO475"/>
      <c r="VP475"/>
      <c r="VQ475"/>
      <c r="VR475"/>
      <c r="VS475"/>
      <c r="VT475"/>
      <c r="VU475"/>
      <c r="VV475"/>
      <c r="VW475"/>
      <c r="VX475"/>
      <c r="VY475"/>
      <c r="VZ475"/>
      <c r="WA475"/>
      <c r="WB475"/>
      <c r="WC475"/>
      <c r="WD475"/>
      <c r="WE475"/>
      <c r="WF475"/>
      <c r="WG475"/>
      <c r="WH475"/>
      <c r="WI475"/>
      <c r="WJ475"/>
      <c r="WK475"/>
      <c r="WL475"/>
      <c r="WM475"/>
      <c r="WN475"/>
      <c r="WO475"/>
      <c r="WP475"/>
      <c r="WQ475"/>
      <c r="WR475"/>
      <c r="WS475"/>
      <c r="WT475"/>
      <c r="WU475"/>
      <c r="WV475"/>
      <c r="WW475"/>
      <c r="WX475"/>
      <c r="WY475"/>
      <c r="WZ475"/>
      <c r="XA475"/>
      <c r="XB475"/>
      <c r="XC475"/>
      <c r="XD475"/>
      <c r="XE475"/>
      <c r="XF475"/>
      <c r="XG475"/>
      <c r="XH475"/>
      <c r="XI475"/>
      <c r="XJ475"/>
      <c r="XK475"/>
      <c r="XL475"/>
      <c r="XM475"/>
      <c r="XN475"/>
      <c r="XO475"/>
      <c r="XP475"/>
      <c r="XQ475"/>
      <c r="XR475"/>
      <c r="XS475"/>
      <c r="XT475"/>
      <c r="XU475"/>
      <c r="XV475"/>
      <c r="XW475"/>
      <c r="XX475"/>
      <c r="XY475"/>
      <c r="XZ475"/>
      <c r="YA475"/>
      <c r="YB475"/>
      <c r="YC475"/>
      <c r="YD475"/>
      <c r="YE475"/>
      <c r="YF475"/>
      <c r="YG475"/>
      <c r="YH475"/>
      <c r="YI475"/>
      <c r="YJ475"/>
      <c r="YK475"/>
      <c r="YL475"/>
      <c r="YM475"/>
      <c r="YN475"/>
      <c r="YO475"/>
      <c r="YP475"/>
      <c r="YQ475"/>
      <c r="YR475"/>
      <c r="YS475"/>
      <c r="YT475"/>
      <c r="YU475"/>
      <c r="YV475"/>
      <c r="YW475"/>
      <c r="YX475"/>
      <c r="YY475"/>
      <c r="YZ475"/>
      <c r="ZA475"/>
      <c r="ZB475"/>
      <c r="ZC475"/>
      <c r="ZD475"/>
      <c r="ZE475"/>
      <c r="ZF475"/>
      <c r="ZG475"/>
      <c r="ZH475"/>
      <c r="ZI475"/>
      <c r="ZJ475"/>
      <c r="ZK475"/>
      <c r="ZL475"/>
      <c r="ZM475"/>
      <c r="ZN475"/>
      <c r="ZO475"/>
      <c r="ZP475"/>
      <c r="ZQ475"/>
      <c r="ZR475"/>
      <c r="ZS475"/>
      <c r="ZT475"/>
      <c r="ZU475"/>
      <c r="ZV475"/>
      <c r="ZW475"/>
      <c r="ZX475"/>
      <c r="ZY475"/>
      <c r="ZZ475"/>
      <c r="AAA475"/>
      <c r="AAB475"/>
      <c r="AAC475"/>
      <c r="AAD475"/>
      <c r="AAE475"/>
      <c r="AAF475"/>
      <c r="AAG475"/>
      <c r="AAH475"/>
      <c r="AAI475"/>
      <c r="AAJ475"/>
      <c r="AAK475"/>
      <c r="AAL475"/>
      <c r="AAM475"/>
      <c r="AAN475"/>
      <c r="AAO475"/>
      <c r="AAP475"/>
      <c r="AAQ475"/>
      <c r="AAR475"/>
      <c r="AAS475"/>
      <c r="AAT475"/>
      <c r="AAU475"/>
      <c r="AAV475"/>
      <c r="AAW475"/>
      <c r="AAX475"/>
      <c r="AAY475"/>
      <c r="AAZ475"/>
      <c r="ABA475"/>
      <c r="ABB475"/>
      <c r="ABC475"/>
      <c r="ABD475"/>
      <c r="ABE475"/>
      <c r="ABF475"/>
      <c r="ABG475"/>
      <c r="ABH475"/>
      <c r="ABI475"/>
      <c r="ABJ475"/>
      <c r="ABK475"/>
      <c r="ABL475"/>
      <c r="ABM475"/>
      <c r="ABN475"/>
      <c r="ABO475"/>
      <c r="ABP475"/>
      <c r="ABQ475"/>
      <c r="ABR475"/>
      <c r="ABS475"/>
      <c r="ABT475"/>
      <c r="ABU475"/>
      <c r="ABV475"/>
      <c r="ABW475"/>
      <c r="ABX475"/>
      <c r="ABY475"/>
      <c r="ABZ475"/>
      <c r="ACA475"/>
      <c r="ACB475"/>
      <c r="ACC475"/>
      <c r="ACD475"/>
      <c r="ACE475"/>
      <c r="ACF475"/>
      <c r="ACG475"/>
      <c r="ACH475"/>
      <c r="ACI475"/>
      <c r="ACJ475"/>
      <c r="ACK475"/>
      <c r="ACL475"/>
      <c r="ACM475"/>
      <c r="ACN475"/>
      <c r="ACO475"/>
      <c r="ACP475"/>
      <c r="ACQ475"/>
      <c r="ACR475"/>
      <c r="ACS475"/>
      <c r="ACT475"/>
      <c r="ACU475"/>
      <c r="ACV475"/>
      <c r="ACW475"/>
      <c r="ACX475"/>
      <c r="ACY475"/>
      <c r="ACZ475"/>
      <c r="ADA475"/>
      <c r="ADB475"/>
      <c r="ADC475"/>
      <c r="ADD475"/>
      <c r="ADE475"/>
      <c r="ADF475"/>
      <c r="ADG475"/>
      <c r="ADH475"/>
      <c r="ADI475"/>
      <c r="ADJ475"/>
      <c r="ADK475"/>
      <c r="ADL475"/>
      <c r="ADM475"/>
      <c r="ADN475"/>
      <c r="ADO475"/>
      <c r="ADP475"/>
      <c r="ADQ475"/>
      <c r="ADR475"/>
      <c r="ADS475"/>
      <c r="ADT475"/>
      <c r="ADU475"/>
      <c r="ADV475"/>
      <c r="ADW475"/>
      <c r="ADX475"/>
      <c r="ADY475"/>
      <c r="ADZ475"/>
      <c r="AEA475"/>
      <c r="AEB475"/>
      <c r="AEC475"/>
      <c r="AED475"/>
      <c r="AEE475"/>
      <c r="AEF475"/>
      <c r="AEG475"/>
      <c r="AEH475"/>
      <c r="AEI475"/>
      <c r="AEJ475"/>
      <c r="AEK475"/>
      <c r="AEL475"/>
      <c r="AEM475"/>
      <c r="AEN475"/>
      <c r="AEO475"/>
      <c r="AEP475"/>
      <c r="AEQ475"/>
      <c r="AER475"/>
      <c r="AES475"/>
      <c r="AET475"/>
      <c r="AEU475"/>
      <c r="AEV475"/>
      <c r="AEW475"/>
      <c r="AEX475"/>
      <c r="AEY475"/>
      <c r="AEZ475"/>
      <c r="AFA475"/>
      <c r="AFB475"/>
      <c r="AFC475"/>
      <c r="AFD475"/>
      <c r="AFE475"/>
      <c r="AFF475"/>
      <c r="AFG475"/>
      <c r="AFH475"/>
      <c r="AFI475"/>
      <c r="AFJ475"/>
      <c r="AFK475"/>
      <c r="AFL475"/>
      <c r="AFM475"/>
      <c r="AFN475"/>
      <c r="AFO475"/>
      <c r="AFP475"/>
      <c r="AFQ475"/>
      <c r="AFR475"/>
      <c r="AFS475"/>
      <c r="AFT475"/>
      <c r="AFU475"/>
      <c r="AFV475"/>
      <c r="AFW475"/>
      <c r="AFX475"/>
      <c r="AFY475"/>
      <c r="AFZ475"/>
      <c r="AGA475"/>
      <c r="AGB475"/>
      <c r="AGC475"/>
      <c r="AGD475"/>
      <c r="AGE475"/>
      <c r="AGF475"/>
      <c r="AGG475"/>
      <c r="AGH475"/>
      <c r="AGI475"/>
      <c r="AGJ475"/>
      <c r="AGK475"/>
      <c r="AGL475"/>
      <c r="AGM475"/>
      <c r="AGN475"/>
      <c r="AGO475"/>
      <c r="AGP475"/>
      <c r="AGQ475"/>
      <c r="AGR475"/>
      <c r="AGS475"/>
      <c r="AGT475"/>
      <c r="AGU475"/>
      <c r="AGV475"/>
      <c r="AGW475"/>
      <c r="AGX475"/>
      <c r="AGY475"/>
      <c r="AGZ475"/>
      <c r="AHA475"/>
      <c r="AHB475"/>
      <c r="AHC475"/>
      <c r="AHD475"/>
      <c r="AHE475"/>
      <c r="AHF475"/>
      <c r="AHG475"/>
      <c r="AHH475"/>
      <c r="AHI475"/>
      <c r="AHJ475"/>
      <c r="AHK475"/>
      <c r="AHL475"/>
      <c r="AHM475"/>
      <c r="AHN475"/>
      <c r="AHO475"/>
      <c r="AHP475"/>
      <c r="AHQ475"/>
      <c r="AHR475"/>
      <c r="AHS475"/>
      <c r="AHT475"/>
      <c r="AHU475"/>
      <c r="AHV475"/>
      <c r="AHW475"/>
      <c r="AHX475"/>
      <c r="AHY475"/>
      <c r="AHZ475"/>
      <c r="AIA475"/>
      <c r="AIB475"/>
      <c r="AIC475"/>
      <c r="AID475"/>
      <c r="AIE475"/>
      <c r="AIF475"/>
      <c r="AIG475"/>
      <c r="AIH475"/>
      <c r="AII475"/>
      <c r="AIJ475"/>
      <c r="AIK475"/>
      <c r="AIL475"/>
      <c r="AIM475"/>
      <c r="AIN475"/>
      <c r="AIO475"/>
      <c r="AIP475"/>
      <c r="AIQ475"/>
      <c r="AIR475"/>
      <c r="AIS475"/>
      <c r="AIT475"/>
      <c r="AIU475"/>
      <c r="AIV475"/>
      <c r="AIW475"/>
      <c r="AIX475"/>
      <c r="AIY475"/>
      <c r="AIZ475"/>
      <c r="AJA475"/>
      <c r="AJB475"/>
      <c r="AJC475"/>
      <c r="AJD475"/>
      <c r="AJE475"/>
      <c r="AJF475"/>
      <c r="AJG475"/>
      <c r="AJH475"/>
      <c r="AJI475"/>
      <c r="AJJ475"/>
      <c r="AJK475"/>
      <c r="AJL475"/>
      <c r="AJM475"/>
      <c r="AJN475"/>
      <c r="AJO475"/>
      <c r="AJP475"/>
      <c r="AJQ475"/>
      <c r="AJR475"/>
      <c r="AJS475"/>
      <c r="AJT475"/>
      <c r="AJU475"/>
      <c r="AJV475"/>
      <c r="AJW475"/>
      <c r="AJX475"/>
      <c r="AJY475"/>
      <c r="AJZ475"/>
      <c r="AKA475"/>
      <c r="AKB475"/>
      <c r="AKC475"/>
      <c r="AKD475"/>
      <c r="AKE475"/>
      <c r="AKF475"/>
      <c r="AKG475"/>
      <c r="AKH475"/>
      <c r="AKI475"/>
      <c r="AKJ475"/>
      <c r="AKK475"/>
      <c r="AKL475"/>
      <c r="AKM475"/>
      <c r="AKN475"/>
      <c r="AKO475"/>
      <c r="AKP475"/>
      <c r="AKQ475"/>
      <c r="AKR475"/>
      <c r="AKS475"/>
      <c r="AKT475"/>
      <c r="AKU475"/>
      <c r="AKV475"/>
      <c r="AKW475"/>
      <c r="AKX475"/>
      <c r="AKY475"/>
      <c r="AKZ475"/>
      <c r="ALA475"/>
      <c r="ALB475"/>
      <c r="ALC475"/>
      <c r="ALD475"/>
      <c r="ALE475"/>
      <c r="ALF475"/>
      <c r="ALG475"/>
      <c r="ALH475"/>
      <c r="ALI475"/>
      <c r="ALJ475"/>
      <c r="ALK475"/>
      <c r="ALL475"/>
      <c r="ALM475"/>
      <c r="ALN475"/>
      <c r="ALO475"/>
      <c r="ALP475"/>
      <c r="ALQ475"/>
      <c r="ALR475"/>
      <c r="ALS475"/>
      <c r="ALT475"/>
      <c r="ALU475"/>
      <c r="ALV475"/>
      <c r="ALW475"/>
      <c r="ALX475"/>
      <c r="ALY475"/>
      <c r="ALZ475"/>
      <c r="AMA475"/>
      <c r="AMB475"/>
      <c r="AMC475"/>
      <c r="AMD475"/>
      <c r="AME475"/>
      <c r="AMF475"/>
      <c r="AMG475"/>
      <c r="AMH475"/>
      <c r="AMI475"/>
      <c r="AMJ475"/>
      <c r="AMK475"/>
      <c r="AML475"/>
      <c r="AMM475"/>
      <c r="AMN475"/>
      <c r="AMO475"/>
      <c r="AMP475"/>
      <c r="AMQ475"/>
      <c r="AMR475"/>
      <c r="AMS475"/>
      <c r="AMT475"/>
      <c r="AMU475"/>
      <c r="AMV475"/>
      <c r="AMW475"/>
      <c r="AMX475"/>
      <c r="AMY475"/>
      <c r="AMZ475"/>
      <c r="ANA475"/>
      <c r="ANB475"/>
      <c r="ANC475"/>
      <c r="AND475"/>
      <c r="ANE475"/>
      <c r="ANF475"/>
      <c r="ANG475"/>
      <c r="ANH475"/>
      <c r="ANI475"/>
      <c r="ANJ475"/>
      <c r="ANK475"/>
      <c r="ANL475"/>
      <c r="ANM475"/>
      <c r="ANN475"/>
      <c r="ANO475"/>
      <c r="ANP475"/>
      <c r="ANQ475"/>
      <c r="ANR475"/>
      <c r="ANS475"/>
      <c r="ANT475"/>
      <c r="ANU475"/>
      <c r="ANV475"/>
      <c r="ANW475"/>
      <c r="ANX475"/>
      <c r="ANY475"/>
      <c r="ANZ475"/>
      <c r="AOA475"/>
      <c r="AOB475"/>
      <c r="AOC475"/>
      <c r="AOD475"/>
      <c r="AOE475"/>
      <c r="AOF475"/>
      <c r="AOG475"/>
      <c r="AOH475"/>
      <c r="AOI475"/>
      <c r="AOJ475"/>
      <c r="AOK475"/>
      <c r="AOL475"/>
      <c r="AOM475"/>
      <c r="AON475"/>
      <c r="AOO475"/>
      <c r="AOP475"/>
      <c r="AOQ475"/>
      <c r="AOR475"/>
      <c r="AOS475"/>
      <c r="AOT475"/>
      <c r="AOU475"/>
      <c r="AOV475"/>
      <c r="AOW475"/>
      <c r="AOX475"/>
      <c r="AOY475"/>
      <c r="AOZ475"/>
      <c r="APA475"/>
      <c r="APB475"/>
      <c r="APC475"/>
      <c r="APD475"/>
      <c r="APE475"/>
      <c r="APF475"/>
      <c r="APG475"/>
      <c r="APH475"/>
      <c r="API475"/>
      <c r="APJ475"/>
      <c r="APK475"/>
      <c r="APL475"/>
      <c r="APM475"/>
      <c r="APN475"/>
      <c r="APO475"/>
      <c r="APP475"/>
      <c r="APQ475"/>
      <c r="APR475"/>
      <c r="APS475"/>
      <c r="APT475"/>
      <c r="APU475"/>
      <c r="APV475"/>
      <c r="APW475"/>
      <c r="APX475"/>
      <c r="APY475"/>
      <c r="APZ475"/>
      <c r="AQA475"/>
      <c r="AQB475"/>
      <c r="AQC475"/>
      <c r="AQD475"/>
      <c r="AQE475"/>
      <c r="AQF475"/>
      <c r="AQG475"/>
      <c r="AQH475"/>
      <c r="AQI475"/>
      <c r="AQJ475"/>
      <c r="AQK475"/>
      <c r="AQL475"/>
      <c r="AQM475"/>
      <c r="AQN475"/>
      <c r="AQO475"/>
      <c r="AQP475"/>
      <c r="AQQ475"/>
      <c r="AQR475"/>
      <c r="AQS475"/>
      <c r="AQT475"/>
      <c r="AQU475"/>
      <c r="AQV475"/>
      <c r="AQW475"/>
      <c r="AQX475"/>
      <c r="AQY475"/>
      <c r="AQZ475"/>
      <c r="ARA475"/>
      <c r="ARB475"/>
      <c r="ARC475"/>
      <c r="ARD475"/>
      <c r="ARE475"/>
      <c r="ARF475"/>
      <c r="ARG475"/>
      <c r="ARH475"/>
      <c r="ARI475"/>
      <c r="ARJ475"/>
      <c r="ARK475"/>
      <c r="ARL475"/>
      <c r="ARM475"/>
      <c r="ARN475"/>
      <c r="ARO475"/>
      <c r="ARP475"/>
      <c r="ARQ475"/>
      <c r="ARR475"/>
      <c r="ARS475"/>
      <c r="ART475"/>
      <c r="ARU475"/>
      <c r="ARV475"/>
      <c r="ARW475"/>
      <c r="ARX475"/>
      <c r="ARY475"/>
      <c r="ARZ475"/>
      <c r="ASA475"/>
      <c r="ASB475"/>
      <c r="ASC475"/>
      <c r="ASD475"/>
      <c r="ASE475"/>
      <c r="ASF475"/>
      <c r="ASG475"/>
      <c r="ASH475"/>
      <c r="ASI475"/>
      <c r="ASJ475"/>
      <c r="ASK475"/>
      <c r="ASL475"/>
      <c r="ASM475"/>
      <c r="ASN475"/>
      <c r="ASO475"/>
      <c r="ASP475"/>
      <c r="ASQ475"/>
      <c r="ASR475"/>
      <c r="ASS475"/>
      <c r="AST475"/>
      <c r="ASU475"/>
      <c r="ASV475"/>
      <c r="ASW475"/>
      <c r="ASX475"/>
      <c r="ASY475"/>
      <c r="ASZ475"/>
      <c r="ATA475"/>
      <c r="ATB475"/>
      <c r="ATC475"/>
      <c r="ATD475"/>
      <c r="ATE475"/>
      <c r="ATF475"/>
      <c r="ATG475"/>
      <c r="ATH475"/>
      <c r="ATI475"/>
      <c r="ATJ475"/>
      <c r="ATK475"/>
      <c r="ATL475"/>
      <c r="ATM475"/>
      <c r="ATN475"/>
      <c r="ATO475"/>
      <c r="ATP475"/>
      <c r="ATQ475"/>
      <c r="ATR475"/>
      <c r="ATS475"/>
      <c r="ATT475"/>
      <c r="ATU475"/>
      <c r="ATV475"/>
      <c r="ATW475"/>
      <c r="ATX475"/>
      <c r="ATY475"/>
      <c r="ATZ475"/>
      <c r="AUA475"/>
      <c r="AUB475"/>
      <c r="AUC475"/>
      <c r="AUD475"/>
      <c r="AUE475"/>
      <c r="AUF475"/>
      <c r="AUG475"/>
      <c r="AUH475"/>
      <c r="AUI475"/>
      <c r="AUJ475"/>
      <c r="AUK475"/>
      <c r="AUL475"/>
      <c r="AUM475"/>
      <c r="AUN475"/>
      <c r="AUO475"/>
      <c r="AUP475"/>
      <c r="AUQ475"/>
      <c r="AUR475"/>
      <c r="AUS475"/>
      <c r="AUT475"/>
      <c r="AUU475"/>
      <c r="AUV475"/>
      <c r="AUW475"/>
      <c r="AUX475"/>
      <c r="AUY475"/>
      <c r="AUZ475"/>
      <c r="AVA475"/>
      <c r="AVB475"/>
      <c r="AVC475"/>
      <c r="AVD475"/>
      <c r="AVE475"/>
      <c r="AVF475"/>
      <c r="AVG475"/>
      <c r="AVH475"/>
      <c r="AVI475"/>
      <c r="AVJ475"/>
      <c r="AVK475"/>
      <c r="AVL475"/>
      <c r="AVM475"/>
      <c r="AVN475"/>
      <c r="AVO475"/>
      <c r="AVP475"/>
      <c r="AVQ475"/>
      <c r="AVR475"/>
      <c r="AVS475"/>
      <c r="AVT475"/>
      <c r="AVU475"/>
      <c r="AVV475"/>
      <c r="AVW475"/>
      <c r="AVX475"/>
      <c r="AVY475"/>
      <c r="AVZ475"/>
      <c r="AWA475"/>
      <c r="AWB475"/>
      <c r="AWC475"/>
      <c r="AWD475"/>
      <c r="AWE475"/>
      <c r="AWF475"/>
      <c r="AWG475"/>
      <c r="AWH475"/>
      <c r="AWI475"/>
      <c r="AWJ475"/>
      <c r="AWK475"/>
      <c r="AWL475"/>
      <c r="AWM475"/>
      <c r="AWN475"/>
      <c r="AWO475"/>
      <c r="AWP475"/>
      <c r="AWQ475"/>
      <c r="AWR475"/>
      <c r="AWS475"/>
      <c r="AWT475"/>
      <c r="AWU475"/>
      <c r="AWV475"/>
      <c r="AWW475"/>
      <c r="AWX475"/>
      <c r="AWY475"/>
      <c r="AWZ475"/>
      <c r="AXA475"/>
      <c r="AXB475"/>
      <c r="AXC475"/>
      <c r="AXD475"/>
      <c r="AXE475"/>
      <c r="AXF475"/>
      <c r="AXG475"/>
      <c r="AXH475"/>
      <c r="AXI475"/>
      <c r="AXJ475"/>
      <c r="AXK475"/>
      <c r="AXL475"/>
      <c r="AXM475"/>
      <c r="AXN475"/>
      <c r="AXO475"/>
      <c r="AXP475"/>
      <c r="AXQ475"/>
      <c r="AXR475"/>
      <c r="AXS475"/>
      <c r="AXT475"/>
      <c r="AXU475"/>
      <c r="AXV475"/>
      <c r="AXW475"/>
      <c r="AXX475"/>
      <c r="AXY475"/>
      <c r="AXZ475"/>
      <c r="AYA475"/>
      <c r="AYB475"/>
      <c r="AYC475"/>
      <c r="AYD475"/>
      <c r="AYE475"/>
      <c r="AYF475"/>
      <c r="AYG475"/>
      <c r="AYH475"/>
      <c r="AYI475"/>
      <c r="AYJ475"/>
      <c r="AYK475"/>
      <c r="AYL475"/>
      <c r="AYM475"/>
      <c r="AYN475"/>
      <c r="AYO475"/>
      <c r="AYP475"/>
      <c r="AYQ475"/>
      <c r="AYR475"/>
      <c r="AYS475"/>
      <c r="AYT475"/>
      <c r="AYU475"/>
      <c r="AYV475"/>
      <c r="AYW475"/>
      <c r="AYX475"/>
      <c r="AYY475"/>
      <c r="AYZ475"/>
      <c r="AZA475"/>
      <c r="AZB475"/>
      <c r="AZC475"/>
      <c r="AZD475"/>
      <c r="AZE475"/>
      <c r="AZF475"/>
      <c r="AZG475"/>
      <c r="AZH475"/>
      <c r="AZI475"/>
      <c r="AZJ475"/>
      <c r="AZK475"/>
      <c r="AZL475"/>
      <c r="AZM475"/>
      <c r="AZN475"/>
      <c r="AZO475"/>
      <c r="AZP475"/>
      <c r="AZQ475"/>
      <c r="AZR475"/>
      <c r="AZS475"/>
      <c r="AZT475"/>
      <c r="AZU475"/>
      <c r="AZV475"/>
      <c r="AZW475"/>
      <c r="AZX475"/>
      <c r="AZY475"/>
      <c r="AZZ475"/>
      <c r="BAA475"/>
      <c r="BAB475"/>
      <c r="BAC475"/>
      <c r="BAD475"/>
      <c r="BAE475"/>
      <c r="BAF475"/>
      <c r="BAG475"/>
      <c r="BAH475"/>
      <c r="BAI475"/>
      <c r="BAJ475"/>
      <c r="BAK475"/>
      <c r="BAL475"/>
      <c r="BAM475"/>
      <c r="BAN475"/>
      <c r="BAO475"/>
      <c r="BAP475"/>
      <c r="BAQ475"/>
      <c r="BAR475"/>
      <c r="BAS475"/>
      <c r="BAT475"/>
      <c r="BAU475"/>
      <c r="BAV475"/>
      <c r="BAW475"/>
      <c r="BAX475"/>
      <c r="BAY475"/>
      <c r="BAZ475"/>
      <c r="BBA475"/>
      <c r="BBB475"/>
      <c r="BBC475"/>
      <c r="BBD475"/>
      <c r="BBE475"/>
      <c r="BBF475"/>
      <c r="BBG475"/>
      <c r="BBH475"/>
      <c r="BBI475"/>
      <c r="BBJ475"/>
      <c r="BBK475"/>
      <c r="BBL475"/>
      <c r="BBM475"/>
      <c r="BBN475"/>
      <c r="BBO475"/>
      <c r="BBP475"/>
      <c r="BBQ475"/>
      <c r="BBR475"/>
      <c r="BBS475"/>
      <c r="BBT475"/>
      <c r="BBU475"/>
      <c r="BBV475"/>
      <c r="BBW475"/>
      <c r="BBX475"/>
      <c r="BBY475"/>
      <c r="BBZ475"/>
      <c r="BCA475"/>
      <c r="BCB475"/>
      <c r="BCC475"/>
      <c r="BCD475"/>
      <c r="BCE475"/>
      <c r="BCF475"/>
      <c r="BCG475"/>
      <c r="BCH475"/>
      <c r="BCI475"/>
      <c r="BCJ475"/>
      <c r="BCK475"/>
      <c r="BCL475"/>
      <c r="BCM475"/>
      <c r="BCN475"/>
      <c r="BCO475"/>
      <c r="BCP475"/>
      <c r="BCQ475"/>
      <c r="BCR475"/>
      <c r="BCS475"/>
      <c r="BCT475"/>
      <c r="BCU475"/>
      <c r="BCV475"/>
      <c r="BCW475"/>
      <c r="BCX475"/>
      <c r="BCY475"/>
      <c r="BCZ475"/>
      <c r="BDA475"/>
      <c r="BDB475"/>
      <c r="BDC475"/>
      <c r="BDD475"/>
      <c r="BDE475"/>
      <c r="BDF475"/>
      <c r="BDG475"/>
      <c r="BDH475"/>
      <c r="BDI475"/>
      <c r="BDJ475"/>
      <c r="BDK475"/>
      <c r="BDL475"/>
      <c r="BDM475"/>
      <c r="BDN475"/>
      <c r="BDO475"/>
      <c r="BDP475"/>
      <c r="BDQ475"/>
      <c r="BDR475"/>
      <c r="BDS475"/>
      <c r="BDT475"/>
      <c r="BDU475"/>
      <c r="BDV475"/>
      <c r="BDW475"/>
      <c r="BDX475"/>
      <c r="BDY475"/>
      <c r="BDZ475"/>
      <c r="BEA475"/>
      <c r="BEB475"/>
      <c r="BEC475"/>
      <c r="BED475"/>
      <c r="BEE475"/>
      <c r="BEF475"/>
      <c r="BEG475"/>
      <c r="BEH475"/>
      <c r="BEI475"/>
      <c r="BEJ475"/>
      <c r="BEK475"/>
      <c r="BEL475"/>
      <c r="BEM475"/>
      <c r="BEN475"/>
      <c r="BEO475"/>
      <c r="BEP475"/>
      <c r="BEQ475"/>
      <c r="BER475"/>
      <c r="BES475"/>
      <c r="BET475"/>
      <c r="BEU475"/>
      <c r="BEV475"/>
      <c r="BEW475"/>
      <c r="BEX475"/>
      <c r="BEY475"/>
      <c r="BEZ475"/>
      <c r="BFA475"/>
      <c r="BFB475"/>
      <c r="BFC475"/>
      <c r="BFD475"/>
      <c r="BFE475"/>
      <c r="BFF475"/>
      <c r="BFG475"/>
      <c r="BFH475"/>
      <c r="BFI475"/>
      <c r="BFJ475"/>
      <c r="BFK475"/>
      <c r="BFL475"/>
      <c r="BFM475"/>
      <c r="BFN475"/>
      <c r="BFO475"/>
      <c r="BFP475"/>
      <c r="BFQ475"/>
      <c r="BFR475"/>
      <c r="BFS475"/>
      <c r="BFT475"/>
      <c r="BFU475"/>
      <c r="BFV475"/>
      <c r="BFW475"/>
      <c r="BFX475"/>
      <c r="BFY475"/>
      <c r="BFZ475"/>
      <c r="BGA475"/>
      <c r="BGB475"/>
      <c r="BGC475"/>
      <c r="BGD475"/>
      <c r="BGE475"/>
      <c r="BGF475"/>
      <c r="BGG475"/>
      <c r="BGH475"/>
      <c r="BGI475"/>
      <c r="BGJ475"/>
      <c r="BGK475"/>
      <c r="BGL475"/>
      <c r="BGM475"/>
      <c r="BGN475"/>
      <c r="BGO475"/>
      <c r="BGP475"/>
      <c r="BGQ475"/>
      <c r="BGR475"/>
      <c r="BGS475"/>
      <c r="BGT475"/>
      <c r="BGU475"/>
      <c r="BGV475"/>
      <c r="BGW475"/>
      <c r="BGX475"/>
      <c r="BGY475"/>
      <c r="BGZ475"/>
      <c r="BHA475"/>
      <c r="BHB475"/>
      <c r="BHC475"/>
      <c r="BHD475"/>
      <c r="BHE475"/>
      <c r="BHF475"/>
      <c r="BHG475"/>
      <c r="BHH475"/>
      <c r="BHI475"/>
      <c r="BHJ475"/>
      <c r="BHK475"/>
      <c r="BHL475"/>
      <c r="BHM475"/>
      <c r="BHN475"/>
      <c r="BHO475"/>
      <c r="BHP475"/>
      <c r="BHQ475"/>
      <c r="BHR475"/>
      <c r="BHS475"/>
      <c r="BHT475"/>
      <c r="BHU475"/>
      <c r="BHV475"/>
      <c r="BHW475"/>
      <c r="BHX475"/>
      <c r="BHY475"/>
      <c r="BHZ475"/>
      <c r="BIA475"/>
      <c r="BIB475"/>
      <c r="BIC475"/>
    </row>
    <row r="476" spans="1:1589" s="9" customFormat="1" ht="31.5" customHeight="1">
      <c r="A476" s="68" t="s">
        <v>293</v>
      </c>
      <c r="B476" s="1"/>
      <c r="C476" s="3" t="s">
        <v>79</v>
      </c>
      <c r="D476" s="14"/>
      <c r="E476" s="2"/>
      <c r="F476" s="2"/>
      <c r="G476" s="2" t="s">
        <v>80</v>
      </c>
      <c r="H476" s="2"/>
      <c r="I476" s="5"/>
      <c r="J476" s="5"/>
      <c r="K476" s="5"/>
      <c r="L476" s="21"/>
      <c r="M476" s="27"/>
      <c r="N476" s="27"/>
      <c r="O476" s="27"/>
      <c r="P476" s="27"/>
      <c r="Q476" s="27"/>
      <c r="R476" s="27"/>
      <c r="S476" s="27"/>
      <c r="T476" s="7"/>
      <c r="U476" s="7"/>
      <c r="V476" s="7"/>
      <c r="W476" t="s">
        <v>72</v>
      </c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  <c r="IX476"/>
      <c r="IY476"/>
      <c r="IZ476"/>
      <c r="JA476"/>
      <c r="JB476"/>
      <c r="JC476"/>
      <c r="JD476"/>
      <c r="JE476"/>
      <c r="JF476"/>
      <c r="JG476"/>
      <c r="JH476"/>
      <c r="JI476"/>
      <c r="JJ476"/>
      <c r="JK476"/>
      <c r="JL476"/>
      <c r="JM476"/>
      <c r="JN476"/>
      <c r="JO476"/>
      <c r="JP476"/>
      <c r="JQ476"/>
      <c r="JR476"/>
      <c r="JS476"/>
      <c r="JT476"/>
      <c r="JU476"/>
      <c r="JV476"/>
      <c r="JW476"/>
      <c r="JX476"/>
      <c r="JY476"/>
      <c r="JZ476"/>
      <c r="KA476"/>
      <c r="KB476"/>
      <c r="KC476"/>
      <c r="KD476"/>
      <c r="KE476"/>
      <c r="KF476"/>
      <c r="KG476"/>
      <c r="KH476"/>
      <c r="KI476"/>
      <c r="KJ476"/>
      <c r="KK476"/>
      <c r="KL476"/>
      <c r="KM476"/>
      <c r="KN476"/>
      <c r="KO476"/>
      <c r="KP476"/>
      <c r="KQ476"/>
      <c r="KR476"/>
      <c r="KS476"/>
      <c r="KT476"/>
      <c r="KU476"/>
      <c r="KV476"/>
      <c r="KW476"/>
      <c r="KX476"/>
      <c r="KY476"/>
      <c r="KZ476"/>
      <c r="LA476"/>
      <c r="LB476"/>
      <c r="LC476"/>
      <c r="LD476"/>
      <c r="LE476"/>
      <c r="LF476"/>
      <c r="LG476"/>
      <c r="LH476"/>
      <c r="LI476"/>
      <c r="LJ476"/>
      <c r="LK476"/>
      <c r="LL476"/>
      <c r="LM476"/>
      <c r="LN476"/>
      <c r="LO476"/>
      <c r="LP476"/>
      <c r="LQ476"/>
      <c r="LR476"/>
      <c r="LS476"/>
      <c r="LT476"/>
      <c r="LU476"/>
      <c r="LV476"/>
      <c r="LW476"/>
      <c r="LX476"/>
      <c r="LY476"/>
      <c r="LZ476"/>
      <c r="MA476"/>
      <c r="MB476"/>
      <c r="MC476"/>
      <c r="MD476"/>
      <c r="ME476"/>
      <c r="MF476"/>
      <c r="MG476"/>
      <c r="MH476"/>
      <c r="MI476"/>
      <c r="MJ476"/>
      <c r="MK476"/>
      <c r="ML476"/>
      <c r="MM476"/>
      <c r="MN476"/>
      <c r="MO476"/>
      <c r="MP476"/>
      <c r="MQ476"/>
      <c r="MR476"/>
      <c r="MS476"/>
      <c r="MT476"/>
      <c r="MU476"/>
      <c r="MV476"/>
      <c r="MW476"/>
      <c r="MX476"/>
      <c r="MY476"/>
      <c r="MZ476"/>
      <c r="NA476"/>
      <c r="NB476"/>
      <c r="NC476"/>
      <c r="ND476"/>
      <c r="NE476"/>
      <c r="NF476"/>
      <c r="NG476"/>
      <c r="NH476"/>
      <c r="NI476"/>
      <c r="NJ476"/>
      <c r="NK476"/>
      <c r="NL476"/>
      <c r="NM476"/>
      <c r="NN476"/>
      <c r="NO476"/>
      <c r="NP476"/>
      <c r="NQ476"/>
      <c r="NR476"/>
      <c r="NS476"/>
      <c r="NT476"/>
      <c r="NU476"/>
      <c r="NV476"/>
      <c r="NW476"/>
      <c r="NX476"/>
      <c r="NY476"/>
      <c r="NZ476"/>
      <c r="OA476"/>
      <c r="OB476"/>
      <c r="OC476"/>
      <c r="OD476"/>
      <c r="OE476"/>
      <c r="OF476"/>
      <c r="OG476"/>
      <c r="OH476"/>
      <c r="OI476"/>
      <c r="OJ476"/>
      <c r="OK476"/>
      <c r="OL476"/>
      <c r="OM476"/>
      <c r="ON476"/>
      <c r="OO476"/>
      <c r="OP476"/>
      <c r="OQ476"/>
      <c r="OR476"/>
      <c r="OS476"/>
      <c r="OT476"/>
      <c r="OU476"/>
      <c r="OV476"/>
      <c r="OW476"/>
      <c r="OX476"/>
      <c r="OY476"/>
      <c r="OZ476"/>
      <c r="PA476"/>
      <c r="PB476"/>
      <c r="PC476"/>
      <c r="PD476"/>
      <c r="PE476"/>
      <c r="PF476"/>
      <c r="PG476"/>
      <c r="PH476"/>
      <c r="PI476"/>
      <c r="PJ476"/>
      <c r="PK476"/>
      <c r="PL476"/>
      <c r="PM476"/>
      <c r="PN476"/>
      <c r="PO476"/>
      <c r="PP476"/>
      <c r="PQ476"/>
      <c r="PR476"/>
      <c r="PS476"/>
      <c r="PT476"/>
      <c r="PU476"/>
      <c r="PV476"/>
      <c r="PW476"/>
      <c r="PX476"/>
      <c r="PY476"/>
      <c r="PZ476"/>
      <c r="QA476"/>
      <c r="QB476"/>
      <c r="QC476"/>
      <c r="QD476"/>
      <c r="QE476"/>
      <c r="QF476"/>
      <c r="QG476"/>
      <c r="QH476"/>
      <c r="QI476"/>
      <c r="QJ476"/>
      <c r="QK476"/>
      <c r="QL476"/>
      <c r="QM476"/>
      <c r="QN476"/>
      <c r="QO476"/>
      <c r="QP476"/>
      <c r="QQ476"/>
      <c r="QR476"/>
      <c r="QS476"/>
      <c r="QT476"/>
      <c r="QU476"/>
      <c r="QV476"/>
      <c r="QW476"/>
      <c r="QX476"/>
      <c r="QY476"/>
      <c r="QZ476"/>
      <c r="RA476"/>
      <c r="RB476"/>
      <c r="RC476"/>
      <c r="RD476"/>
      <c r="RE476"/>
      <c r="RF476"/>
      <c r="RG476"/>
      <c r="RH476"/>
      <c r="RI476"/>
      <c r="RJ476"/>
      <c r="RK476"/>
      <c r="RL476"/>
      <c r="RM476"/>
      <c r="RN476"/>
      <c r="RO476"/>
      <c r="RP476"/>
      <c r="RQ476"/>
      <c r="RR476"/>
      <c r="RS476"/>
      <c r="RT476"/>
      <c r="RU476"/>
      <c r="RV476"/>
      <c r="RW476"/>
      <c r="RX476"/>
      <c r="RY476"/>
      <c r="RZ476"/>
      <c r="SA476"/>
      <c r="SB476"/>
      <c r="SC476"/>
      <c r="SD476"/>
      <c r="SE476"/>
      <c r="SF476"/>
      <c r="SG476"/>
      <c r="SH476"/>
      <c r="SI476"/>
      <c r="SJ476"/>
      <c r="SK476"/>
      <c r="SL476"/>
      <c r="SM476"/>
      <c r="SN476"/>
      <c r="SO476"/>
      <c r="SP476"/>
      <c r="SQ476"/>
      <c r="SR476"/>
      <c r="SS476"/>
      <c r="ST476"/>
      <c r="SU476"/>
      <c r="SV476"/>
      <c r="SW476"/>
      <c r="SX476"/>
      <c r="SY476"/>
      <c r="SZ476"/>
      <c r="TA476"/>
      <c r="TB476"/>
      <c r="TC476"/>
      <c r="TD476"/>
      <c r="TE476"/>
      <c r="TF476"/>
      <c r="TG476"/>
      <c r="TH476"/>
      <c r="TI476"/>
      <c r="TJ476"/>
      <c r="TK476"/>
      <c r="TL476"/>
      <c r="TM476"/>
      <c r="TN476"/>
      <c r="TO476"/>
      <c r="TP476"/>
      <c r="TQ476"/>
      <c r="TR476"/>
      <c r="TS476"/>
      <c r="TT476"/>
      <c r="TU476"/>
      <c r="TV476"/>
      <c r="TW476"/>
      <c r="TX476"/>
      <c r="TY476"/>
      <c r="TZ476"/>
      <c r="UA476"/>
      <c r="UB476"/>
      <c r="UC476"/>
      <c r="UD476"/>
      <c r="UE476"/>
      <c r="UF476"/>
      <c r="UG476"/>
      <c r="UH476"/>
      <c r="UI476"/>
      <c r="UJ476"/>
      <c r="UK476"/>
      <c r="UL476"/>
      <c r="UM476"/>
      <c r="UN476"/>
      <c r="UO476"/>
      <c r="UP476"/>
      <c r="UQ476"/>
      <c r="UR476"/>
      <c r="US476"/>
      <c r="UT476"/>
      <c r="UU476"/>
      <c r="UV476"/>
      <c r="UW476"/>
      <c r="UX476"/>
      <c r="UY476"/>
      <c r="UZ476"/>
      <c r="VA476"/>
      <c r="VB476"/>
      <c r="VC476"/>
      <c r="VD476"/>
      <c r="VE476"/>
      <c r="VF476"/>
      <c r="VG476"/>
      <c r="VH476"/>
      <c r="VI476"/>
      <c r="VJ476"/>
      <c r="VK476"/>
      <c r="VL476"/>
      <c r="VM476"/>
      <c r="VN476"/>
      <c r="VO476"/>
      <c r="VP476"/>
      <c r="VQ476"/>
      <c r="VR476"/>
      <c r="VS476"/>
      <c r="VT476"/>
      <c r="VU476"/>
      <c r="VV476"/>
      <c r="VW476"/>
      <c r="VX476"/>
      <c r="VY476"/>
      <c r="VZ476"/>
      <c r="WA476"/>
      <c r="WB476"/>
      <c r="WC476"/>
      <c r="WD476"/>
      <c r="WE476"/>
      <c r="WF476"/>
      <c r="WG476"/>
      <c r="WH476"/>
      <c r="WI476"/>
      <c r="WJ476"/>
      <c r="WK476"/>
      <c r="WL476"/>
      <c r="WM476"/>
      <c r="WN476"/>
      <c r="WO476"/>
      <c r="WP476"/>
      <c r="WQ476"/>
      <c r="WR476"/>
      <c r="WS476"/>
      <c r="WT476"/>
      <c r="WU476"/>
      <c r="WV476"/>
      <c r="WW476"/>
      <c r="WX476"/>
      <c r="WY476"/>
      <c r="WZ476"/>
      <c r="XA476"/>
      <c r="XB476"/>
      <c r="XC476"/>
      <c r="XD476"/>
      <c r="XE476"/>
      <c r="XF476"/>
      <c r="XG476"/>
      <c r="XH476"/>
      <c r="XI476"/>
      <c r="XJ476"/>
      <c r="XK476"/>
      <c r="XL476"/>
      <c r="XM476"/>
      <c r="XN476"/>
      <c r="XO476"/>
      <c r="XP476"/>
      <c r="XQ476"/>
      <c r="XR476"/>
      <c r="XS476"/>
      <c r="XT476"/>
      <c r="XU476"/>
      <c r="XV476"/>
      <c r="XW476"/>
      <c r="XX476"/>
      <c r="XY476"/>
      <c r="XZ476"/>
      <c r="YA476"/>
      <c r="YB476"/>
      <c r="YC476"/>
      <c r="YD476"/>
      <c r="YE476"/>
      <c r="YF476"/>
      <c r="YG476"/>
      <c r="YH476"/>
      <c r="YI476"/>
      <c r="YJ476"/>
      <c r="YK476"/>
      <c r="YL476"/>
      <c r="YM476"/>
      <c r="YN476"/>
      <c r="YO476"/>
      <c r="YP476"/>
      <c r="YQ476"/>
      <c r="YR476"/>
      <c r="YS476"/>
      <c r="YT476"/>
      <c r="YU476"/>
      <c r="YV476"/>
      <c r="YW476"/>
      <c r="YX476"/>
      <c r="YY476"/>
      <c r="YZ476"/>
      <c r="ZA476"/>
      <c r="ZB476"/>
      <c r="ZC476"/>
      <c r="ZD476"/>
      <c r="ZE476"/>
      <c r="ZF476"/>
      <c r="ZG476"/>
      <c r="ZH476"/>
      <c r="ZI476"/>
      <c r="ZJ476"/>
      <c r="ZK476"/>
      <c r="ZL476"/>
      <c r="ZM476"/>
      <c r="ZN476"/>
      <c r="ZO476"/>
      <c r="ZP476"/>
      <c r="ZQ476"/>
      <c r="ZR476"/>
      <c r="ZS476"/>
      <c r="ZT476"/>
      <c r="ZU476"/>
      <c r="ZV476"/>
      <c r="ZW476"/>
      <c r="ZX476"/>
      <c r="ZY476"/>
      <c r="ZZ476"/>
      <c r="AAA476"/>
      <c r="AAB476"/>
      <c r="AAC476"/>
      <c r="AAD476"/>
      <c r="AAE476"/>
      <c r="AAF476"/>
      <c r="AAG476"/>
      <c r="AAH476"/>
      <c r="AAI476"/>
      <c r="AAJ476"/>
      <c r="AAK476"/>
      <c r="AAL476"/>
      <c r="AAM476"/>
      <c r="AAN476"/>
      <c r="AAO476"/>
      <c r="AAP476"/>
      <c r="AAQ476"/>
      <c r="AAR476"/>
      <c r="AAS476"/>
      <c r="AAT476"/>
      <c r="AAU476"/>
      <c r="AAV476"/>
      <c r="AAW476"/>
      <c r="AAX476"/>
      <c r="AAY476"/>
      <c r="AAZ476"/>
      <c r="ABA476"/>
      <c r="ABB476"/>
      <c r="ABC476"/>
      <c r="ABD476"/>
      <c r="ABE476"/>
      <c r="ABF476"/>
      <c r="ABG476"/>
      <c r="ABH476"/>
      <c r="ABI476"/>
      <c r="ABJ476"/>
      <c r="ABK476"/>
      <c r="ABL476"/>
      <c r="ABM476"/>
      <c r="ABN476"/>
      <c r="ABO476"/>
      <c r="ABP476"/>
      <c r="ABQ476"/>
      <c r="ABR476"/>
      <c r="ABS476"/>
      <c r="ABT476"/>
      <c r="ABU476"/>
      <c r="ABV476"/>
      <c r="ABW476"/>
      <c r="ABX476"/>
      <c r="ABY476"/>
      <c r="ABZ476"/>
      <c r="ACA476"/>
      <c r="ACB476"/>
      <c r="ACC476"/>
      <c r="ACD476"/>
      <c r="ACE476"/>
      <c r="ACF476"/>
      <c r="ACG476"/>
      <c r="ACH476"/>
      <c r="ACI476"/>
      <c r="ACJ476"/>
      <c r="ACK476"/>
      <c r="ACL476"/>
      <c r="ACM476"/>
      <c r="ACN476"/>
      <c r="ACO476"/>
      <c r="ACP476"/>
      <c r="ACQ476"/>
      <c r="ACR476"/>
      <c r="ACS476"/>
      <c r="ACT476"/>
      <c r="ACU476"/>
      <c r="ACV476"/>
      <c r="ACW476"/>
      <c r="ACX476"/>
      <c r="ACY476"/>
      <c r="ACZ476"/>
      <c r="ADA476"/>
      <c r="ADB476"/>
      <c r="ADC476"/>
      <c r="ADD476"/>
      <c r="ADE476"/>
      <c r="ADF476"/>
      <c r="ADG476"/>
      <c r="ADH476"/>
      <c r="ADI476"/>
      <c r="ADJ476"/>
      <c r="ADK476"/>
      <c r="ADL476"/>
      <c r="ADM476"/>
      <c r="ADN476"/>
      <c r="ADO476"/>
      <c r="ADP476"/>
      <c r="ADQ476"/>
      <c r="ADR476"/>
      <c r="ADS476"/>
      <c r="ADT476"/>
      <c r="ADU476"/>
      <c r="ADV476"/>
      <c r="ADW476"/>
      <c r="ADX476"/>
      <c r="ADY476"/>
      <c r="ADZ476"/>
      <c r="AEA476"/>
      <c r="AEB476"/>
      <c r="AEC476"/>
      <c r="AED476"/>
      <c r="AEE476"/>
      <c r="AEF476"/>
      <c r="AEG476"/>
      <c r="AEH476"/>
      <c r="AEI476"/>
      <c r="AEJ476"/>
      <c r="AEK476"/>
      <c r="AEL476"/>
      <c r="AEM476"/>
      <c r="AEN476"/>
      <c r="AEO476"/>
      <c r="AEP476"/>
      <c r="AEQ476"/>
      <c r="AER476"/>
      <c r="AES476"/>
      <c r="AET476"/>
      <c r="AEU476"/>
      <c r="AEV476"/>
      <c r="AEW476"/>
      <c r="AEX476"/>
      <c r="AEY476"/>
      <c r="AEZ476"/>
      <c r="AFA476"/>
      <c r="AFB476"/>
      <c r="AFC476"/>
      <c r="AFD476"/>
      <c r="AFE476"/>
      <c r="AFF476"/>
      <c r="AFG476"/>
      <c r="AFH476"/>
      <c r="AFI476"/>
      <c r="AFJ476"/>
      <c r="AFK476"/>
      <c r="AFL476"/>
      <c r="AFM476"/>
      <c r="AFN476"/>
      <c r="AFO476"/>
      <c r="AFP476"/>
      <c r="AFQ476"/>
      <c r="AFR476"/>
      <c r="AFS476"/>
      <c r="AFT476"/>
      <c r="AFU476"/>
      <c r="AFV476"/>
      <c r="AFW476"/>
      <c r="AFX476"/>
      <c r="AFY476"/>
      <c r="AFZ476"/>
      <c r="AGA476"/>
      <c r="AGB476"/>
      <c r="AGC476"/>
      <c r="AGD476"/>
      <c r="AGE476"/>
      <c r="AGF476"/>
      <c r="AGG476"/>
      <c r="AGH476"/>
      <c r="AGI476"/>
      <c r="AGJ476"/>
      <c r="AGK476"/>
      <c r="AGL476"/>
      <c r="AGM476"/>
      <c r="AGN476"/>
      <c r="AGO476"/>
      <c r="AGP476"/>
      <c r="AGQ476"/>
      <c r="AGR476"/>
      <c r="AGS476"/>
      <c r="AGT476"/>
      <c r="AGU476"/>
      <c r="AGV476"/>
      <c r="AGW476"/>
      <c r="AGX476"/>
      <c r="AGY476"/>
      <c r="AGZ476"/>
      <c r="AHA476"/>
      <c r="AHB476"/>
      <c r="AHC476"/>
      <c r="AHD476"/>
      <c r="AHE476"/>
      <c r="AHF476"/>
      <c r="AHG476"/>
      <c r="AHH476"/>
      <c r="AHI476"/>
      <c r="AHJ476"/>
      <c r="AHK476"/>
      <c r="AHL476"/>
      <c r="AHM476"/>
      <c r="AHN476"/>
      <c r="AHO476"/>
      <c r="AHP476"/>
      <c r="AHQ476"/>
      <c r="AHR476"/>
      <c r="AHS476"/>
      <c r="AHT476"/>
      <c r="AHU476"/>
      <c r="AHV476"/>
      <c r="AHW476"/>
      <c r="AHX476"/>
      <c r="AHY476"/>
      <c r="AHZ476"/>
      <c r="AIA476"/>
      <c r="AIB476"/>
      <c r="AIC476"/>
      <c r="AID476"/>
      <c r="AIE476"/>
      <c r="AIF476"/>
      <c r="AIG476"/>
      <c r="AIH476"/>
      <c r="AII476"/>
      <c r="AIJ476"/>
      <c r="AIK476"/>
      <c r="AIL476"/>
      <c r="AIM476"/>
      <c r="AIN476"/>
      <c r="AIO476"/>
      <c r="AIP476"/>
      <c r="AIQ476"/>
      <c r="AIR476"/>
      <c r="AIS476"/>
      <c r="AIT476"/>
      <c r="AIU476"/>
      <c r="AIV476"/>
      <c r="AIW476"/>
      <c r="AIX476"/>
      <c r="AIY476"/>
      <c r="AIZ476"/>
      <c r="AJA476"/>
      <c r="AJB476"/>
      <c r="AJC476"/>
      <c r="AJD476"/>
      <c r="AJE476"/>
      <c r="AJF476"/>
      <c r="AJG476"/>
      <c r="AJH476"/>
      <c r="AJI476"/>
      <c r="AJJ476"/>
      <c r="AJK476"/>
      <c r="AJL476"/>
      <c r="AJM476"/>
      <c r="AJN476"/>
      <c r="AJO476"/>
      <c r="AJP476"/>
      <c r="AJQ476"/>
      <c r="AJR476"/>
      <c r="AJS476"/>
      <c r="AJT476"/>
      <c r="AJU476"/>
      <c r="AJV476"/>
      <c r="AJW476"/>
      <c r="AJX476"/>
      <c r="AJY476"/>
      <c r="AJZ476"/>
      <c r="AKA476"/>
      <c r="AKB476"/>
      <c r="AKC476"/>
      <c r="AKD476"/>
      <c r="AKE476"/>
      <c r="AKF476"/>
      <c r="AKG476"/>
      <c r="AKH476"/>
      <c r="AKI476"/>
      <c r="AKJ476"/>
      <c r="AKK476"/>
      <c r="AKL476"/>
      <c r="AKM476"/>
      <c r="AKN476"/>
      <c r="AKO476"/>
      <c r="AKP476"/>
      <c r="AKQ476"/>
      <c r="AKR476"/>
      <c r="AKS476"/>
      <c r="AKT476"/>
      <c r="AKU476"/>
      <c r="AKV476"/>
      <c r="AKW476"/>
      <c r="AKX476"/>
      <c r="AKY476"/>
      <c r="AKZ476"/>
      <c r="ALA476"/>
      <c r="ALB476"/>
      <c r="ALC476"/>
      <c r="ALD476"/>
      <c r="ALE476"/>
      <c r="ALF476"/>
      <c r="ALG476"/>
      <c r="ALH476"/>
      <c r="ALI476"/>
      <c r="ALJ476"/>
      <c r="ALK476"/>
      <c r="ALL476"/>
      <c r="ALM476"/>
      <c r="ALN476"/>
      <c r="ALO476"/>
      <c r="ALP476"/>
      <c r="ALQ476"/>
      <c r="ALR476"/>
      <c r="ALS476"/>
      <c r="ALT476"/>
      <c r="ALU476"/>
      <c r="ALV476"/>
      <c r="ALW476"/>
      <c r="ALX476"/>
      <c r="ALY476"/>
      <c r="ALZ476"/>
      <c r="AMA476"/>
      <c r="AMB476"/>
      <c r="AMC476"/>
      <c r="AMD476"/>
      <c r="AME476"/>
      <c r="AMF476"/>
      <c r="AMG476"/>
      <c r="AMH476"/>
      <c r="AMI476"/>
      <c r="AMJ476"/>
      <c r="AMK476"/>
      <c r="AML476"/>
      <c r="AMM476"/>
      <c r="AMN476"/>
      <c r="AMO476"/>
      <c r="AMP476"/>
      <c r="AMQ476"/>
      <c r="AMR476"/>
      <c r="AMS476"/>
      <c r="AMT476"/>
      <c r="AMU476"/>
      <c r="AMV476"/>
      <c r="AMW476"/>
      <c r="AMX476"/>
      <c r="AMY476"/>
      <c r="AMZ476"/>
      <c r="ANA476"/>
      <c r="ANB476"/>
      <c r="ANC476"/>
      <c r="AND476"/>
      <c r="ANE476"/>
      <c r="ANF476"/>
      <c r="ANG476"/>
      <c r="ANH476"/>
      <c r="ANI476"/>
      <c r="ANJ476"/>
      <c r="ANK476"/>
      <c r="ANL476"/>
      <c r="ANM476"/>
      <c r="ANN476"/>
      <c r="ANO476"/>
      <c r="ANP476"/>
      <c r="ANQ476"/>
      <c r="ANR476"/>
      <c r="ANS476"/>
      <c r="ANT476"/>
      <c r="ANU476"/>
      <c r="ANV476"/>
      <c r="ANW476"/>
      <c r="ANX476"/>
      <c r="ANY476"/>
      <c r="ANZ476"/>
      <c r="AOA476"/>
      <c r="AOB476"/>
      <c r="AOC476"/>
      <c r="AOD476"/>
      <c r="AOE476"/>
      <c r="AOF476"/>
      <c r="AOG476"/>
      <c r="AOH476"/>
      <c r="AOI476"/>
      <c r="AOJ476"/>
      <c r="AOK476"/>
      <c r="AOL476"/>
      <c r="AOM476"/>
      <c r="AON476"/>
      <c r="AOO476"/>
      <c r="AOP476"/>
      <c r="AOQ476"/>
      <c r="AOR476"/>
      <c r="AOS476"/>
      <c r="AOT476"/>
      <c r="AOU476"/>
      <c r="AOV476"/>
      <c r="AOW476"/>
      <c r="AOX476"/>
      <c r="AOY476"/>
      <c r="AOZ476"/>
      <c r="APA476"/>
      <c r="APB476"/>
      <c r="APC476"/>
      <c r="APD476"/>
      <c r="APE476"/>
      <c r="APF476"/>
      <c r="APG476"/>
      <c r="APH476"/>
      <c r="API476"/>
      <c r="APJ476"/>
      <c r="APK476"/>
      <c r="APL476"/>
      <c r="APM476"/>
      <c r="APN476"/>
      <c r="APO476"/>
      <c r="APP476"/>
      <c r="APQ476"/>
      <c r="APR476"/>
      <c r="APS476"/>
      <c r="APT476"/>
      <c r="APU476"/>
      <c r="APV476"/>
      <c r="APW476"/>
      <c r="APX476"/>
      <c r="APY476"/>
      <c r="APZ476"/>
      <c r="AQA476"/>
      <c r="AQB476"/>
      <c r="AQC476"/>
      <c r="AQD476"/>
      <c r="AQE476"/>
      <c r="AQF476"/>
      <c r="AQG476"/>
      <c r="AQH476"/>
      <c r="AQI476"/>
      <c r="AQJ476"/>
      <c r="AQK476"/>
      <c r="AQL476"/>
      <c r="AQM476"/>
      <c r="AQN476"/>
      <c r="AQO476"/>
      <c r="AQP476"/>
      <c r="AQQ476"/>
      <c r="AQR476"/>
      <c r="AQS476"/>
      <c r="AQT476"/>
      <c r="AQU476"/>
      <c r="AQV476"/>
      <c r="AQW476"/>
      <c r="AQX476"/>
      <c r="AQY476"/>
      <c r="AQZ476"/>
      <c r="ARA476"/>
      <c r="ARB476"/>
      <c r="ARC476"/>
      <c r="ARD476"/>
      <c r="ARE476"/>
      <c r="ARF476"/>
      <c r="ARG476"/>
      <c r="ARH476"/>
      <c r="ARI476"/>
      <c r="ARJ476"/>
      <c r="ARK476"/>
      <c r="ARL476"/>
      <c r="ARM476"/>
      <c r="ARN476"/>
      <c r="ARO476"/>
      <c r="ARP476"/>
      <c r="ARQ476"/>
      <c r="ARR476"/>
      <c r="ARS476"/>
      <c r="ART476"/>
      <c r="ARU476"/>
      <c r="ARV476"/>
      <c r="ARW476"/>
      <c r="ARX476"/>
      <c r="ARY476"/>
      <c r="ARZ476"/>
      <c r="ASA476"/>
      <c r="ASB476"/>
      <c r="ASC476"/>
      <c r="ASD476"/>
      <c r="ASE476"/>
      <c r="ASF476"/>
      <c r="ASG476"/>
      <c r="ASH476"/>
      <c r="ASI476"/>
      <c r="ASJ476"/>
      <c r="ASK476"/>
      <c r="ASL476"/>
      <c r="ASM476"/>
      <c r="ASN476"/>
      <c r="ASO476"/>
      <c r="ASP476"/>
      <c r="ASQ476"/>
      <c r="ASR476"/>
      <c r="ASS476"/>
      <c r="AST476"/>
      <c r="ASU476"/>
      <c r="ASV476"/>
      <c r="ASW476"/>
      <c r="ASX476"/>
      <c r="ASY476"/>
      <c r="ASZ476"/>
      <c r="ATA476"/>
      <c r="ATB476"/>
      <c r="ATC476"/>
      <c r="ATD476"/>
      <c r="ATE476"/>
      <c r="ATF476"/>
      <c r="ATG476"/>
      <c r="ATH476"/>
      <c r="ATI476"/>
      <c r="ATJ476"/>
      <c r="ATK476"/>
      <c r="ATL476"/>
      <c r="ATM476"/>
      <c r="ATN476"/>
      <c r="ATO476"/>
      <c r="ATP476"/>
      <c r="ATQ476"/>
      <c r="ATR476"/>
      <c r="ATS476"/>
      <c r="ATT476"/>
      <c r="ATU476"/>
      <c r="ATV476"/>
      <c r="ATW476"/>
      <c r="ATX476"/>
      <c r="ATY476"/>
      <c r="ATZ476"/>
      <c r="AUA476"/>
      <c r="AUB476"/>
      <c r="AUC476"/>
      <c r="AUD476"/>
      <c r="AUE476"/>
      <c r="AUF476"/>
      <c r="AUG476"/>
      <c r="AUH476"/>
      <c r="AUI476"/>
      <c r="AUJ476"/>
      <c r="AUK476"/>
      <c r="AUL476"/>
      <c r="AUM476"/>
      <c r="AUN476"/>
      <c r="AUO476"/>
      <c r="AUP476"/>
      <c r="AUQ476"/>
      <c r="AUR476"/>
      <c r="AUS476"/>
      <c r="AUT476"/>
      <c r="AUU476"/>
      <c r="AUV476"/>
      <c r="AUW476"/>
      <c r="AUX476"/>
      <c r="AUY476"/>
      <c r="AUZ476"/>
      <c r="AVA476"/>
      <c r="AVB476"/>
      <c r="AVC476"/>
      <c r="AVD476"/>
      <c r="AVE476"/>
      <c r="AVF476"/>
      <c r="AVG476"/>
      <c r="AVH476"/>
      <c r="AVI476"/>
      <c r="AVJ476"/>
      <c r="AVK476"/>
      <c r="AVL476"/>
      <c r="AVM476"/>
      <c r="AVN476"/>
      <c r="AVO476"/>
      <c r="AVP476"/>
      <c r="AVQ476"/>
      <c r="AVR476"/>
      <c r="AVS476"/>
      <c r="AVT476"/>
      <c r="AVU476"/>
      <c r="AVV476"/>
      <c r="AVW476"/>
      <c r="AVX476"/>
      <c r="AVY476"/>
      <c r="AVZ476"/>
      <c r="AWA476"/>
      <c r="AWB476"/>
      <c r="AWC476"/>
      <c r="AWD476"/>
      <c r="AWE476"/>
      <c r="AWF476"/>
      <c r="AWG476"/>
      <c r="AWH476"/>
      <c r="AWI476"/>
      <c r="AWJ476"/>
      <c r="AWK476"/>
      <c r="AWL476"/>
      <c r="AWM476"/>
      <c r="AWN476"/>
      <c r="AWO476"/>
      <c r="AWP476"/>
      <c r="AWQ476"/>
      <c r="AWR476"/>
      <c r="AWS476"/>
      <c r="AWT476"/>
      <c r="AWU476"/>
      <c r="AWV476"/>
      <c r="AWW476"/>
      <c r="AWX476"/>
      <c r="AWY476"/>
      <c r="AWZ476"/>
      <c r="AXA476"/>
      <c r="AXB476"/>
      <c r="AXC476"/>
      <c r="AXD476"/>
      <c r="AXE476"/>
      <c r="AXF476"/>
      <c r="AXG476"/>
      <c r="AXH476"/>
      <c r="AXI476"/>
      <c r="AXJ476"/>
      <c r="AXK476"/>
      <c r="AXL476"/>
      <c r="AXM476"/>
      <c r="AXN476"/>
      <c r="AXO476"/>
      <c r="AXP476"/>
      <c r="AXQ476"/>
      <c r="AXR476"/>
      <c r="AXS476"/>
      <c r="AXT476"/>
      <c r="AXU476"/>
      <c r="AXV476"/>
      <c r="AXW476"/>
      <c r="AXX476"/>
      <c r="AXY476"/>
      <c r="AXZ476"/>
      <c r="AYA476"/>
      <c r="AYB476"/>
      <c r="AYC476"/>
      <c r="AYD476"/>
      <c r="AYE476"/>
      <c r="AYF476"/>
      <c r="AYG476"/>
      <c r="AYH476"/>
      <c r="AYI476"/>
      <c r="AYJ476"/>
      <c r="AYK476"/>
      <c r="AYL476"/>
      <c r="AYM476"/>
      <c r="AYN476"/>
      <c r="AYO476"/>
      <c r="AYP476"/>
      <c r="AYQ476"/>
      <c r="AYR476"/>
      <c r="AYS476"/>
      <c r="AYT476"/>
      <c r="AYU476"/>
      <c r="AYV476"/>
      <c r="AYW476"/>
      <c r="AYX476"/>
      <c r="AYY476"/>
      <c r="AYZ476"/>
      <c r="AZA476"/>
      <c r="AZB476"/>
      <c r="AZC476"/>
      <c r="AZD476"/>
      <c r="AZE476"/>
      <c r="AZF476"/>
      <c r="AZG476"/>
      <c r="AZH476"/>
      <c r="AZI476"/>
      <c r="AZJ476"/>
      <c r="AZK476"/>
      <c r="AZL476"/>
      <c r="AZM476"/>
      <c r="AZN476"/>
      <c r="AZO476"/>
      <c r="AZP476"/>
      <c r="AZQ476"/>
      <c r="AZR476"/>
      <c r="AZS476"/>
      <c r="AZT476"/>
      <c r="AZU476"/>
      <c r="AZV476"/>
      <c r="AZW476"/>
      <c r="AZX476"/>
      <c r="AZY476"/>
      <c r="AZZ476"/>
      <c r="BAA476"/>
      <c r="BAB476"/>
      <c r="BAC476"/>
      <c r="BAD476"/>
      <c r="BAE476"/>
      <c r="BAF476"/>
      <c r="BAG476"/>
      <c r="BAH476"/>
      <c r="BAI476"/>
      <c r="BAJ476"/>
      <c r="BAK476"/>
      <c r="BAL476"/>
      <c r="BAM476"/>
      <c r="BAN476"/>
      <c r="BAO476"/>
      <c r="BAP476"/>
      <c r="BAQ476"/>
      <c r="BAR476"/>
      <c r="BAS476"/>
      <c r="BAT476"/>
      <c r="BAU476"/>
      <c r="BAV476"/>
      <c r="BAW476"/>
      <c r="BAX476"/>
      <c r="BAY476"/>
      <c r="BAZ476"/>
      <c r="BBA476"/>
      <c r="BBB476"/>
      <c r="BBC476"/>
      <c r="BBD476"/>
      <c r="BBE476"/>
      <c r="BBF476"/>
      <c r="BBG476"/>
      <c r="BBH476"/>
      <c r="BBI476"/>
      <c r="BBJ476"/>
      <c r="BBK476"/>
      <c r="BBL476"/>
      <c r="BBM476"/>
      <c r="BBN476"/>
      <c r="BBO476"/>
      <c r="BBP476"/>
      <c r="BBQ476"/>
      <c r="BBR476"/>
      <c r="BBS476"/>
      <c r="BBT476"/>
      <c r="BBU476"/>
      <c r="BBV476"/>
      <c r="BBW476"/>
      <c r="BBX476"/>
      <c r="BBY476"/>
      <c r="BBZ476"/>
      <c r="BCA476"/>
      <c r="BCB476"/>
      <c r="BCC476"/>
      <c r="BCD476"/>
      <c r="BCE476"/>
      <c r="BCF476"/>
      <c r="BCG476"/>
      <c r="BCH476"/>
      <c r="BCI476"/>
      <c r="BCJ476"/>
      <c r="BCK476"/>
      <c r="BCL476"/>
      <c r="BCM476"/>
      <c r="BCN476"/>
      <c r="BCO476"/>
      <c r="BCP476"/>
      <c r="BCQ476"/>
      <c r="BCR476"/>
      <c r="BCS476"/>
      <c r="BCT476"/>
      <c r="BCU476"/>
      <c r="BCV476"/>
      <c r="BCW476"/>
      <c r="BCX476"/>
      <c r="BCY476"/>
      <c r="BCZ476"/>
      <c r="BDA476"/>
      <c r="BDB476"/>
      <c r="BDC476"/>
      <c r="BDD476"/>
      <c r="BDE476"/>
      <c r="BDF476"/>
      <c r="BDG476"/>
      <c r="BDH476"/>
      <c r="BDI476"/>
      <c r="BDJ476"/>
      <c r="BDK476"/>
      <c r="BDL476"/>
      <c r="BDM476"/>
      <c r="BDN476"/>
      <c r="BDO476"/>
      <c r="BDP476"/>
      <c r="BDQ476"/>
      <c r="BDR476"/>
      <c r="BDS476"/>
      <c r="BDT476"/>
      <c r="BDU476"/>
      <c r="BDV476"/>
      <c r="BDW476"/>
      <c r="BDX476"/>
      <c r="BDY476"/>
      <c r="BDZ476"/>
      <c r="BEA476"/>
      <c r="BEB476"/>
      <c r="BEC476"/>
      <c r="BED476"/>
      <c r="BEE476"/>
      <c r="BEF476"/>
      <c r="BEG476"/>
      <c r="BEH476"/>
      <c r="BEI476"/>
      <c r="BEJ476"/>
      <c r="BEK476"/>
      <c r="BEL476"/>
      <c r="BEM476"/>
      <c r="BEN476"/>
      <c r="BEO476"/>
      <c r="BEP476"/>
      <c r="BEQ476"/>
      <c r="BER476"/>
      <c r="BES476"/>
      <c r="BET476"/>
      <c r="BEU476"/>
      <c r="BEV476"/>
      <c r="BEW476"/>
      <c r="BEX476"/>
      <c r="BEY476"/>
      <c r="BEZ476"/>
      <c r="BFA476"/>
      <c r="BFB476"/>
      <c r="BFC476"/>
      <c r="BFD476"/>
      <c r="BFE476"/>
      <c r="BFF476"/>
      <c r="BFG476"/>
      <c r="BFH476"/>
      <c r="BFI476"/>
      <c r="BFJ476"/>
      <c r="BFK476"/>
      <c r="BFL476"/>
      <c r="BFM476"/>
      <c r="BFN476"/>
      <c r="BFO476"/>
      <c r="BFP476"/>
      <c r="BFQ476"/>
      <c r="BFR476"/>
      <c r="BFS476"/>
      <c r="BFT476"/>
      <c r="BFU476"/>
      <c r="BFV476"/>
      <c r="BFW476"/>
      <c r="BFX476"/>
      <c r="BFY476"/>
      <c r="BFZ476"/>
      <c r="BGA476"/>
      <c r="BGB476"/>
      <c r="BGC476"/>
      <c r="BGD476"/>
      <c r="BGE476"/>
      <c r="BGF476"/>
      <c r="BGG476"/>
      <c r="BGH476"/>
      <c r="BGI476"/>
      <c r="BGJ476"/>
      <c r="BGK476"/>
      <c r="BGL476"/>
      <c r="BGM476"/>
      <c r="BGN476"/>
      <c r="BGO476"/>
      <c r="BGP476"/>
      <c r="BGQ476"/>
      <c r="BGR476"/>
      <c r="BGS476"/>
      <c r="BGT476"/>
      <c r="BGU476"/>
      <c r="BGV476"/>
      <c r="BGW476"/>
      <c r="BGX476"/>
      <c r="BGY476"/>
      <c r="BGZ476"/>
      <c r="BHA476"/>
      <c r="BHB476"/>
      <c r="BHC476"/>
      <c r="BHD476"/>
      <c r="BHE476"/>
      <c r="BHF476"/>
      <c r="BHG476"/>
      <c r="BHH476"/>
      <c r="BHI476"/>
      <c r="BHJ476"/>
      <c r="BHK476"/>
      <c r="BHL476"/>
      <c r="BHM476"/>
      <c r="BHN476"/>
      <c r="BHO476"/>
      <c r="BHP476"/>
      <c r="BHQ476"/>
      <c r="BHR476"/>
      <c r="BHS476"/>
      <c r="BHT476"/>
      <c r="BHU476"/>
      <c r="BHV476"/>
      <c r="BHW476"/>
      <c r="BHX476"/>
      <c r="BHY476"/>
      <c r="BHZ476"/>
      <c r="BIA476"/>
      <c r="BIB476"/>
      <c r="BIC476"/>
    </row>
    <row r="477" spans="1:1589">
      <c r="D477" s="312" t="s">
        <v>292</v>
      </c>
    </row>
  </sheetData>
  <mergeCells count="213">
    <mergeCell ref="A2:S2"/>
    <mergeCell ref="C160:C163"/>
    <mergeCell ref="D160:D163"/>
    <mergeCell ref="C269:C271"/>
    <mergeCell ref="D269:D271"/>
    <mergeCell ref="B5:C6"/>
    <mergeCell ref="D5:D6"/>
    <mergeCell ref="E5:E6"/>
    <mergeCell ref="F5:F6"/>
    <mergeCell ref="H3:J3"/>
    <mergeCell ref="P5:S5"/>
    <mergeCell ref="A20:S20"/>
    <mergeCell ref="A5:A6"/>
    <mergeCell ref="G5:K5"/>
    <mergeCell ref="L5:O5"/>
    <mergeCell ref="C14:C19"/>
    <mergeCell ref="D14:D19"/>
    <mergeCell ref="C8:C13"/>
    <mergeCell ref="D8:D13"/>
    <mergeCell ref="D220:D225"/>
    <mergeCell ref="C213:C218"/>
    <mergeCell ref="D213:D218"/>
    <mergeCell ref="C211:C212"/>
    <mergeCell ref="D211:D212"/>
    <mergeCell ref="C442:C447"/>
    <mergeCell ref="D442:D447"/>
    <mergeCell ref="C355:C357"/>
    <mergeCell ref="D355:D357"/>
    <mergeCell ref="C279:C281"/>
    <mergeCell ref="D279:D281"/>
    <mergeCell ref="C276:C278"/>
    <mergeCell ref="D276:D278"/>
    <mergeCell ref="C313:C315"/>
    <mergeCell ref="D313:D315"/>
    <mergeCell ref="D325:D329"/>
    <mergeCell ref="C322:C324"/>
    <mergeCell ref="A312:S312"/>
    <mergeCell ref="C295:C299"/>
    <mergeCell ref="D295:D299"/>
    <mergeCell ref="C363:C366"/>
    <mergeCell ref="D363:D366"/>
    <mergeCell ref="C358:C362"/>
    <mergeCell ref="D358:D362"/>
    <mergeCell ref="D400:D404"/>
    <mergeCell ref="C406:C411"/>
    <mergeCell ref="D406:D411"/>
    <mergeCell ref="C400:C405"/>
    <mergeCell ref="C394:C399"/>
    <mergeCell ref="D394:D399"/>
    <mergeCell ref="D376:D380"/>
    <mergeCell ref="C370:C372"/>
    <mergeCell ref="D370:D372"/>
    <mergeCell ref="C367:C369"/>
    <mergeCell ref="D367:D369"/>
    <mergeCell ref="C388:C393"/>
    <mergeCell ref="D388:D393"/>
    <mergeCell ref="C382:C387"/>
    <mergeCell ref="D382:D387"/>
    <mergeCell ref="C376:C381"/>
    <mergeCell ref="C373:C375"/>
    <mergeCell ref="D373:D375"/>
    <mergeCell ref="C180:C185"/>
    <mergeCell ref="D180:D185"/>
    <mergeCell ref="C220:C225"/>
    <mergeCell ref="C204:C207"/>
    <mergeCell ref="D204:D207"/>
    <mergeCell ref="A219:S219"/>
    <mergeCell ref="C190:C192"/>
    <mergeCell ref="C193:C197"/>
    <mergeCell ref="D193:D197"/>
    <mergeCell ref="C208:C209"/>
    <mergeCell ref="D208:D209"/>
    <mergeCell ref="C187:C189"/>
    <mergeCell ref="D187:D189"/>
    <mergeCell ref="D190:D192"/>
    <mergeCell ref="A186:S186"/>
    <mergeCell ref="C198:C203"/>
    <mergeCell ref="D198:D203"/>
    <mergeCell ref="C232:C241"/>
    <mergeCell ref="D232:D241"/>
    <mergeCell ref="C226:C231"/>
    <mergeCell ref="D226:D231"/>
    <mergeCell ref="C273:C275"/>
    <mergeCell ref="D273:D275"/>
    <mergeCell ref="A288:S288"/>
    <mergeCell ref="C251:C253"/>
    <mergeCell ref="D251:D253"/>
    <mergeCell ref="C254:C256"/>
    <mergeCell ref="D254:D256"/>
    <mergeCell ref="C257:C259"/>
    <mergeCell ref="D257:D259"/>
    <mergeCell ref="A272:S272"/>
    <mergeCell ref="C266:C268"/>
    <mergeCell ref="D266:D268"/>
    <mergeCell ref="C248:C250"/>
    <mergeCell ref="D248:D250"/>
    <mergeCell ref="C260:C265"/>
    <mergeCell ref="D260:D265"/>
    <mergeCell ref="C242:C247"/>
    <mergeCell ref="D242:D247"/>
    <mergeCell ref="A179:S179"/>
    <mergeCell ref="D154:D156"/>
    <mergeCell ref="C468:C473"/>
    <mergeCell ref="D468:D473"/>
    <mergeCell ref="C464:C467"/>
    <mergeCell ref="D464:D467"/>
    <mergeCell ref="C460:C463"/>
    <mergeCell ref="D460:D463"/>
    <mergeCell ref="C454:C459"/>
    <mergeCell ref="D454:D459"/>
    <mergeCell ref="C448:C453"/>
    <mergeCell ref="D448:D453"/>
    <mergeCell ref="C436:C441"/>
    <mergeCell ref="D436:D441"/>
    <mergeCell ref="C430:C435"/>
    <mergeCell ref="D430:D435"/>
    <mergeCell ref="C424:C429"/>
    <mergeCell ref="D424:D429"/>
    <mergeCell ref="C418:C423"/>
    <mergeCell ref="D418:D423"/>
    <mergeCell ref="C412:C417"/>
    <mergeCell ref="D412:D417"/>
    <mergeCell ref="C154:C156"/>
    <mergeCell ref="C349:C354"/>
    <mergeCell ref="D349:D354"/>
    <mergeCell ref="C343:C348"/>
    <mergeCell ref="D343:D348"/>
    <mergeCell ref="C337:C342"/>
    <mergeCell ref="D337:D342"/>
    <mergeCell ref="C331:C336"/>
    <mergeCell ref="D331:D336"/>
    <mergeCell ref="C325:C330"/>
    <mergeCell ref="C316:C321"/>
    <mergeCell ref="D316:D321"/>
    <mergeCell ref="D322:D324"/>
    <mergeCell ref="C306:C311"/>
    <mergeCell ref="D306:D311"/>
    <mergeCell ref="C300:C305"/>
    <mergeCell ref="D300:D305"/>
    <mergeCell ref="C289:C294"/>
    <mergeCell ref="D289:D294"/>
    <mergeCell ref="C282:C287"/>
    <mergeCell ref="D282:D287"/>
    <mergeCell ref="C21:C24"/>
    <mergeCell ref="D21:D24"/>
    <mergeCell ref="D89:D94"/>
    <mergeCell ref="C83:C88"/>
    <mergeCell ref="D83:D88"/>
    <mergeCell ref="C49:C54"/>
    <mergeCell ref="D49:D54"/>
    <mergeCell ref="D58:D60"/>
    <mergeCell ref="C61:C63"/>
    <mergeCell ref="D61:D63"/>
    <mergeCell ref="C64:C66"/>
    <mergeCell ref="D55:D57"/>
    <mergeCell ref="C58:C60"/>
    <mergeCell ref="C55:C57"/>
    <mergeCell ref="D64:D66"/>
    <mergeCell ref="C79:C81"/>
    <mergeCell ref="D79:D81"/>
    <mergeCell ref="D70:D72"/>
    <mergeCell ref="C70:C72"/>
    <mergeCell ref="C67:C69"/>
    <mergeCell ref="D67:D69"/>
    <mergeCell ref="C73:C75"/>
    <mergeCell ref="D73:D75"/>
    <mergeCell ref="A82:S82"/>
    <mergeCell ref="C25:C30"/>
    <mergeCell ref="D25:D30"/>
    <mergeCell ref="C76:C78"/>
    <mergeCell ref="D76:D78"/>
    <mergeCell ref="C132:C134"/>
    <mergeCell ref="C100:C105"/>
    <mergeCell ref="D100:D105"/>
    <mergeCell ref="C96:C99"/>
    <mergeCell ref="D96:D99"/>
    <mergeCell ref="C89:C94"/>
    <mergeCell ref="C135:C137"/>
    <mergeCell ref="D135:D137"/>
    <mergeCell ref="D118:D122"/>
    <mergeCell ref="C124:C131"/>
    <mergeCell ref="D124:D131"/>
    <mergeCell ref="C118:C123"/>
    <mergeCell ref="C112:C117"/>
    <mergeCell ref="D112:D117"/>
    <mergeCell ref="C106:C111"/>
    <mergeCell ref="A95:S95"/>
    <mergeCell ref="D106:D111"/>
    <mergeCell ref="D132:D134"/>
    <mergeCell ref="D175:D178"/>
    <mergeCell ref="C43:C48"/>
    <mergeCell ref="D43:D48"/>
    <mergeCell ref="C37:C42"/>
    <mergeCell ref="D37:D42"/>
    <mergeCell ref="C31:C36"/>
    <mergeCell ref="D31:D36"/>
    <mergeCell ref="C141:C145"/>
    <mergeCell ref="D141:D145"/>
    <mergeCell ref="C138:C140"/>
    <mergeCell ref="D138:D140"/>
    <mergeCell ref="C175:C178"/>
    <mergeCell ref="C146:C148"/>
    <mergeCell ref="D146:D148"/>
    <mergeCell ref="C170:C172"/>
    <mergeCell ref="D170:D172"/>
    <mergeCell ref="C168:C169"/>
    <mergeCell ref="D168:D169"/>
    <mergeCell ref="C164:C167"/>
    <mergeCell ref="D164:D167"/>
    <mergeCell ref="C149:C153"/>
    <mergeCell ref="D149:D153"/>
    <mergeCell ref="D157:D159"/>
    <mergeCell ref="C157:C159"/>
  </mergeCells>
  <pageMargins left="0.39370078740157483" right="0.39370078740157483" top="0" bottom="0" header="0.31496062992125984" footer="0.31496062992125984"/>
  <pageSetup paperSize="9" scale="38" fitToHeight="0" orientation="landscape" r:id="rId1"/>
  <rowBreaks count="7" manualBreakCount="7">
    <brk id="82" min="2" max="11" man="1"/>
    <brk id="88" min="2" max="11" man="1"/>
    <brk id="111" min="2" max="18" man="1"/>
    <brk id="134" min="2" max="11" man="1"/>
    <brk id="231" max="19" man="1"/>
    <brk id="281" min="2" max="18" man="1"/>
    <brk id="342" min="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ОК</vt:lpstr>
      <vt:lpstr>'Вариант ОК'!Область_печати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2013-09-03T10:12:16Z</cp:lastPrinted>
  <dcterms:created xsi:type="dcterms:W3CDTF">2006-09-16T00:00:00Z</dcterms:created>
  <dcterms:modified xsi:type="dcterms:W3CDTF">2020-03-13T10:24:24Z</dcterms:modified>
</cp:coreProperties>
</file>